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codeName="ThisWorkbook" defaultThemeVersion="124226"/>
  <bookViews>
    <workbookView xWindow="0" yWindow="0" windowWidth="17595" windowHeight="8820" firstSheet="1" activeTab="2"/>
  </bookViews>
  <sheets>
    <sheet name="Graphs" sheetId="56" r:id="rId1"/>
    <sheet name="SDG Profile" sheetId="25" r:id="rId2"/>
    <sheet name="SDG Profile (all)" sheetId="55" r:id="rId3"/>
    <sheet name="Long Term Vision" sheetId="5" r:id="rId4"/>
    <sheet name="Mid-term Plan" sheetId="26" r:id="rId5"/>
    <sheet name="03_Poverty Reduction" sheetId="49" r:id="rId6"/>
    <sheet name="04_Gender Sector Plan" sheetId="36" r:id="rId7"/>
    <sheet name="05_Health Sector Plan" sheetId="41" r:id="rId8"/>
    <sheet name="06_Social Security" sheetId="50" r:id="rId9"/>
    <sheet name="07_Social Welfare Vulnerable" sheetId="42" r:id="rId10"/>
    <sheet name="08_Housing Sector Plan" sheetId="51" r:id="rId11"/>
    <sheet name="09_Persons with Disabilities" sheetId="43" r:id="rId12"/>
    <sheet name="10_Population Sector Plan" sheetId="37" r:id="rId13"/>
    <sheet name="11_Education Sector Plan" sheetId="38" r:id="rId14"/>
    <sheet name="12_Labour Market" sheetId="39" r:id="rId15"/>
    <sheet name="13_Training Sector Plan" sheetId="40" r:id="rId16"/>
    <sheet name="14_Science Technology" sheetId="32" r:id="rId17"/>
    <sheet name="15_ICT Sector Plan" sheetId="33" r:id="rId18"/>
    <sheet name="16_Culture Creative" sheetId="34" r:id="rId19"/>
    <sheet name="17_Sport Sector Plan" sheetId="53" r:id="rId20"/>
    <sheet name="18_Water Sector Plan" sheetId="27" r:id="rId21"/>
    <sheet name="19_Agriculture Sector Plan" sheetId="28" r:id="rId22"/>
    <sheet name="20_Environment Climate" sheetId="29" r:id="rId23"/>
    <sheet name="21_Urban Planning" sheetId="30" r:id="rId24"/>
    <sheet name="22_Construction Sector Plan" sheetId="44" r:id="rId25"/>
    <sheet name="23_Mining Sector Plan" sheetId="45" r:id="rId26"/>
    <sheet name="24_Energy Sector Plan" sheetId="46" r:id="rId27"/>
    <sheet name="25_Manufacturing Sector Plan" sheetId="47" r:id="rId28"/>
    <sheet name="26_Transport Sector Plan" sheetId="48" r:id="rId29"/>
    <sheet name="27_Services Sector Plan" sheetId="52" r:id="rId30"/>
    <sheet name="28_Tourism Sector Plan" sheetId="31" r:id="rId31"/>
    <sheet name="29_National Security" sheetId="35" r:id="rId32"/>
    <sheet name="30_Disater and Preparedness" sheetId="58" r:id="rId33"/>
    <sheet name="31_Climate Change PF" sheetId="59" r:id="rId34"/>
    <sheet name="32_Jamaica Food and Nutrition" sheetId="60" r:id="rId35"/>
    <sheet name="33_Civil and Political Rights" sheetId="61" r:id="rId36"/>
    <sheet name="34_National HIV AIDS Policy" sheetId="62" r:id="rId37"/>
    <sheet name="35_National Policy for Gender" sheetId="63" r:id="rId38"/>
    <sheet name="36_National Security Policy" sheetId="64" r:id="rId39"/>
    <sheet name="37_Social Protection Strategy" sheetId="65" r:id="rId40"/>
    <sheet name="38_Growth-Inducement Strategy" sheetId="66" r:id="rId41"/>
    <sheet name="Sectoral 1 (28)" sheetId="54" state="hidden" r:id="rId42"/>
  </sheets>
  <definedNames>
    <definedName name="_xlnm.Print_Area" localSheetId="26">'24_Energy Sector Plan'!$A$1:$I$178</definedName>
  </definedNames>
  <calcPr calcId="171027"/>
</workbook>
</file>

<file path=xl/calcChain.xml><?xml version="1.0" encoding="utf-8"?>
<calcChain xmlns="http://schemas.openxmlformats.org/spreadsheetml/2006/main">
  <c r="C83" i="60" l="1"/>
  <c r="C33" i="58" l="1"/>
  <c r="C99" i="58"/>
  <c r="C100" i="58"/>
  <c r="C101" i="58"/>
  <c r="C115" i="58"/>
  <c r="C116" i="58"/>
  <c r="C117" i="58"/>
  <c r="C118" i="58"/>
  <c r="C119" i="58"/>
  <c r="C120" i="58"/>
  <c r="C121" i="58"/>
  <c r="C122" i="58"/>
  <c r="C123" i="58"/>
  <c r="C124" i="58"/>
  <c r="C130" i="58"/>
  <c r="C131" i="58"/>
  <c r="C132" i="58"/>
  <c r="C133" i="58"/>
  <c r="C134" i="58"/>
  <c r="C135" i="58"/>
  <c r="C136" i="58"/>
  <c r="C139" i="58"/>
  <c r="C140" i="58"/>
  <c r="C141" i="58"/>
  <c r="C142" i="58"/>
  <c r="C143" i="58"/>
  <c r="C144" i="58"/>
  <c r="E171" i="66"/>
  <c r="D171" i="66"/>
  <c r="F176" i="66" s="1"/>
  <c r="C171" i="66"/>
  <c r="E170" i="66"/>
  <c r="D170" i="66"/>
  <c r="F175" i="66" s="1"/>
  <c r="C170" i="66"/>
  <c r="E169" i="66"/>
  <c r="D169" i="66"/>
  <c r="F169" i="66" s="1"/>
  <c r="C169" i="66"/>
  <c r="E168" i="66"/>
  <c r="D168" i="66"/>
  <c r="F168" i="66" s="1"/>
  <c r="C168" i="66"/>
  <c r="E167" i="66"/>
  <c r="D167" i="66"/>
  <c r="F167" i="66" s="1"/>
  <c r="C167" i="66"/>
  <c r="E166" i="66"/>
  <c r="D166" i="66"/>
  <c r="F166" i="66" s="1"/>
  <c r="C166" i="66"/>
  <c r="E165" i="66"/>
  <c r="D165" i="66"/>
  <c r="F165" i="66" s="1"/>
  <c r="C165" i="66"/>
  <c r="E164" i="66"/>
  <c r="G164" i="66" s="1"/>
  <c r="D164" i="66"/>
  <c r="F164" i="66" s="1"/>
  <c r="C164" i="66"/>
  <c r="E163" i="66"/>
  <c r="D163" i="66"/>
  <c r="F163" i="66" s="1"/>
  <c r="C163" i="66"/>
  <c r="E162" i="66"/>
  <c r="D162" i="66"/>
  <c r="F162" i="66" s="1"/>
  <c r="C162" i="66"/>
  <c r="E161" i="66"/>
  <c r="D161" i="66"/>
  <c r="F161" i="66" s="1"/>
  <c r="C161" i="66"/>
  <c r="E160" i="66"/>
  <c r="D160" i="66"/>
  <c r="F160" i="66" s="1"/>
  <c r="C160" i="66"/>
  <c r="E159" i="66"/>
  <c r="D159" i="66"/>
  <c r="F159" i="66" s="1"/>
  <c r="C159" i="66"/>
  <c r="E158" i="66"/>
  <c r="D158" i="66"/>
  <c r="F158" i="66" s="1"/>
  <c r="C158" i="66"/>
  <c r="E157" i="66"/>
  <c r="D157" i="66"/>
  <c r="F157" i="66" s="1"/>
  <c r="C157" i="66"/>
  <c r="E156" i="66"/>
  <c r="D156" i="66"/>
  <c r="F156" i="66" s="1"/>
  <c r="C156" i="66"/>
  <c r="E155" i="66"/>
  <c r="D155" i="66"/>
  <c r="C155" i="66"/>
  <c r="C144" i="66"/>
  <c r="C143" i="66"/>
  <c r="C142" i="66"/>
  <c r="C141" i="66"/>
  <c r="C140" i="66"/>
  <c r="C139" i="66"/>
  <c r="C138" i="66"/>
  <c r="C137" i="66"/>
  <c r="C136" i="66"/>
  <c r="C135" i="66"/>
  <c r="C134" i="66"/>
  <c r="C133" i="66"/>
  <c r="C132" i="66"/>
  <c r="C131" i="66"/>
  <c r="C130" i="66"/>
  <c r="C129" i="66"/>
  <c r="C128" i="66"/>
  <c r="C127" i="66"/>
  <c r="C126" i="66"/>
  <c r="C124" i="66"/>
  <c r="C123" i="66"/>
  <c r="C122" i="66"/>
  <c r="C121" i="66"/>
  <c r="C120" i="66"/>
  <c r="C119" i="66"/>
  <c r="C118" i="66"/>
  <c r="C117" i="66"/>
  <c r="C116" i="66"/>
  <c r="C115" i="66"/>
  <c r="C113" i="66"/>
  <c r="C112" i="66"/>
  <c r="C111" i="66"/>
  <c r="C110" i="66"/>
  <c r="C109" i="66"/>
  <c r="C108" i="66"/>
  <c r="C107" i="66"/>
  <c r="C105" i="66"/>
  <c r="C104" i="66"/>
  <c r="C103" i="66"/>
  <c r="C102" i="66"/>
  <c r="C101" i="66"/>
  <c r="C100" i="66"/>
  <c r="C99" i="66"/>
  <c r="C97" i="66"/>
  <c r="C96" i="66"/>
  <c r="C95" i="66"/>
  <c r="C94" i="66"/>
  <c r="C93" i="66"/>
  <c r="C91" i="66"/>
  <c r="C90" i="66"/>
  <c r="C89" i="66"/>
  <c r="C88" i="66"/>
  <c r="C87" i="66"/>
  <c r="C86" i="66"/>
  <c r="C85" i="66"/>
  <c r="C84" i="66"/>
  <c r="C83" i="66"/>
  <c r="C82" i="66"/>
  <c r="C80" i="66"/>
  <c r="C79" i="66"/>
  <c r="C78" i="66"/>
  <c r="C76" i="66"/>
  <c r="C75" i="66"/>
  <c r="C74" i="66"/>
  <c r="C73" i="66"/>
  <c r="C72" i="66"/>
  <c r="C71" i="66"/>
  <c r="C70" i="66"/>
  <c r="C69" i="66"/>
  <c r="C68" i="66"/>
  <c r="C66" i="66"/>
  <c r="C65" i="66"/>
  <c r="C64" i="66"/>
  <c r="C63" i="66"/>
  <c r="C62" i="66"/>
  <c r="C61" i="66"/>
  <c r="C60" i="66"/>
  <c r="C58" i="66"/>
  <c r="C57" i="66"/>
  <c r="C56" i="66"/>
  <c r="C54" i="66"/>
  <c r="C53" i="66"/>
  <c r="C52" i="66"/>
  <c r="C51" i="66"/>
  <c r="C50" i="66"/>
  <c r="C49" i="66"/>
  <c r="C48" i="66"/>
  <c r="C47" i="66"/>
  <c r="C45" i="66"/>
  <c r="C44" i="66"/>
  <c r="C43" i="66"/>
  <c r="C42" i="66"/>
  <c r="C41" i="66"/>
  <c r="C40" i="66"/>
  <c r="C38" i="66"/>
  <c r="C37" i="66"/>
  <c r="C36" i="66"/>
  <c r="C35" i="66"/>
  <c r="C34" i="66"/>
  <c r="C33" i="66"/>
  <c r="C31" i="66"/>
  <c r="C30" i="66"/>
  <c r="C29" i="66"/>
  <c r="C28" i="66"/>
  <c r="C27" i="66"/>
  <c r="C26" i="66"/>
  <c r="C25" i="66"/>
  <c r="C23" i="66"/>
  <c r="C22" i="66"/>
  <c r="C21" i="66"/>
  <c r="C20" i="66"/>
  <c r="C19" i="66"/>
  <c r="C18" i="66"/>
  <c r="C17" i="66"/>
  <c r="C16" i="66"/>
  <c r="C15" i="66"/>
  <c r="C13" i="66"/>
  <c r="C12" i="66"/>
  <c r="C11" i="66"/>
  <c r="C10" i="66"/>
  <c r="C9" i="66"/>
  <c r="C7" i="66"/>
  <c r="C6" i="66"/>
  <c r="C5" i="66"/>
  <c r="C4" i="66"/>
  <c r="C3" i="66"/>
  <c r="E171" i="65"/>
  <c r="D171" i="65"/>
  <c r="F176" i="65" s="1"/>
  <c r="C171" i="65"/>
  <c r="E170" i="65"/>
  <c r="D170" i="65"/>
  <c r="F170" i="65" s="1"/>
  <c r="C170" i="65"/>
  <c r="E169" i="65"/>
  <c r="D169" i="65"/>
  <c r="F169" i="65" s="1"/>
  <c r="C169" i="65"/>
  <c r="E168" i="65"/>
  <c r="D168" i="65"/>
  <c r="F168" i="65" s="1"/>
  <c r="C168" i="65"/>
  <c r="E167" i="65"/>
  <c r="D167" i="65"/>
  <c r="F167" i="65" s="1"/>
  <c r="C167" i="65"/>
  <c r="E166" i="65"/>
  <c r="D166" i="65"/>
  <c r="F166" i="65" s="1"/>
  <c r="C166" i="65"/>
  <c r="E165" i="65"/>
  <c r="D165" i="65"/>
  <c r="F165" i="65" s="1"/>
  <c r="C165" i="65"/>
  <c r="E164" i="65"/>
  <c r="D164" i="65"/>
  <c r="F164" i="65" s="1"/>
  <c r="C164" i="65"/>
  <c r="E163" i="65"/>
  <c r="D163" i="65"/>
  <c r="F163" i="65" s="1"/>
  <c r="C163" i="65"/>
  <c r="E162" i="65"/>
  <c r="D162" i="65"/>
  <c r="F162" i="65" s="1"/>
  <c r="C162" i="65"/>
  <c r="E161" i="65"/>
  <c r="D161" i="65"/>
  <c r="F161" i="65" s="1"/>
  <c r="C161" i="65"/>
  <c r="E160" i="65"/>
  <c r="D160" i="65"/>
  <c r="C160" i="65"/>
  <c r="E159" i="65"/>
  <c r="D159" i="65"/>
  <c r="F159" i="65" s="1"/>
  <c r="C159" i="65"/>
  <c r="E158" i="65"/>
  <c r="G158" i="65" s="1"/>
  <c r="D158" i="65"/>
  <c r="F158" i="65" s="1"/>
  <c r="C158" i="65"/>
  <c r="E157" i="65"/>
  <c r="D157" i="65"/>
  <c r="F157" i="65" s="1"/>
  <c r="C157" i="65"/>
  <c r="E156" i="65"/>
  <c r="D156" i="65"/>
  <c r="F156" i="65" s="1"/>
  <c r="C156" i="65"/>
  <c r="E155" i="65"/>
  <c r="D155" i="65"/>
  <c r="C155" i="65"/>
  <c r="C144" i="65"/>
  <c r="C143" i="65"/>
  <c r="C142" i="65"/>
  <c r="C141" i="65"/>
  <c r="C140" i="65"/>
  <c r="C139" i="65"/>
  <c r="C138" i="65"/>
  <c r="C137" i="65"/>
  <c r="C136" i="65"/>
  <c r="C135" i="65"/>
  <c r="C134" i="65"/>
  <c r="C133" i="65"/>
  <c r="C132" i="65"/>
  <c r="C131" i="65"/>
  <c r="C130" i="65"/>
  <c r="C129" i="65"/>
  <c r="C128" i="65"/>
  <c r="C127" i="65"/>
  <c r="C126" i="65"/>
  <c r="C124" i="65"/>
  <c r="C123" i="65"/>
  <c r="C122" i="65"/>
  <c r="C121" i="65"/>
  <c r="C120" i="65"/>
  <c r="C119" i="65"/>
  <c r="C118" i="65"/>
  <c r="C117" i="65"/>
  <c r="C116" i="65"/>
  <c r="C115" i="65"/>
  <c r="C113" i="65"/>
  <c r="C112" i="65"/>
  <c r="C111" i="65"/>
  <c r="C110" i="65"/>
  <c r="C109" i="65"/>
  <c r="C108" i="65"/>
  <c r="C107" i="65"/>
  <c r="C105" i="65"/>
  <c r="C104" i="65"/>
  <c r="C103" i="65"/>
  <c r="C102" i="65"/>
  <c r="C101" i="65"/>
  <c r="C100" i="65"/>
  <c r="C99" i="65"/>
  <c r="C97" i="65"/>
  <c r="C96" i="65"/>
  <c r="C95" i="65"/>
  <c r="C94" i="65"/>
  <c r="C93" i="65"/>
  <c r="C91" i="65"/>
  <c r="C90" i="65"/>
  <c r="C89" i="65"/>
  <c r="C88" i="65"/>
  <c r="C87" i="65"/>
  <c r="C86" i="65"/>
  <c r="C85" i="65"/>
  <c r="C84" i="65"/>
  <c r="C83" i="65"/>
  <c r="C82" i="65"/>
  <c r="C80" i="65"/>
  <c r="C79" i="65"/>
  <c r="C78" i="65"/>
  <c r="C76" i="65"/>
  <c r="C75" i="65"/>
  <c r="C74" i="65"/>
  <c r="C73" i="65"/>
  <c r="C72" i="65"/>
  <c r="C71" i="65"/>
  <c r="C70" i="65"/>
  <c r="C69" i="65"/>
  <c r="C68" i="65"/>
  <c r="C66" i="65"/>
  <c r="C65" i="65"/>
  <c r="C64" i="65"/>
  <c r="C63" i="65"/>
  <c r="C62" i="65"/>
  <c r="C61" i="65"/>
  <c r="C60" i="65"/>
  <c r="C58" i="65"/>
  <c r="C57" i="65"/>
  <c r="C56" i="65"/>
  <c r="C54" i="65"/>
  <c r="C53" i="65"/>
  <c r="C52" i="65"/>
  <c r="C51" i="65"/>
  <c r="C50" i="65"/>
  <c r="C49" i="65"/>
  <c r="C48" i="65"/>
  <c r="C47" i="65"/>
  <c r="C45" i="65"/>
  <c r="C44" i="65"/>
  <c r="C43" i="65"/>
  <c r="C42" i="65"/>
  <c r="C41" i="65"/>
  <c r="C40" i="65"/>
  <c r="C38" i="65"/>
  <c r="C37" i="65"/>
  <c r="C36" i="65"/>
  <c r="C35" i="65"/>
  <c r="C34" i="65"/>
  <c r="C33" i="65"/>
  <c r="C31" i="65"/>
  <c r="C30" i="65"/>
  <c r="C29" i="65"/>
  <c r="C28" i="65"/>
  <c r="C27" i="65"/>
  <c r="C26" i="65"/>
  <c r="C25" i="65"/>
  <c r="C23" i="65"/>
  <c r="C22" i="65"/>
  <c r="C21" i="65"/>
  <c r="C20" i="65"/>
  <c r="C19" i="65"/>
  <c r="C18" i="65"/>
  <c r="C17" i="65"/>
  <c r="C16" i="65"/>
  <c r="C15" i="65"/>
  <c r="C13" i="65"/>
  <c r="C12" i="65"/>
  <c r="C11" i="65"/>
  <c r="C10" i="65"/>
  <c r="C9" i="65"/>
  <c r="C7" i="65"/>
  <c r="C6" i="65"/>
  <c r="C5" i="65"/>
  <c r="C4" i="65"/>
  <c r="C3" i="65"/>
  <c r="E171" i="64"/>
  <c r="D171" i="64"/>
  <c r="F176" i="64" s="1"/>
  <c r="C171" i="64"/>
  <c r="E170" i="64"/>
  <c r="D170" i="64"/>
  <c r="F170" i="64" s="1"/>
  <c r="C170" i="64"/>
  <c r="E169" i="64"/>
  <c r="D169" i="64"/>
  <c r="F169" i="64" s="1"/>
  <c r="C169" i="64"/>
  <c r="E168" i="64"/>
  <c r="D168" i="64"/>
  <c r="F168" i="64" s="1"/>
  <c r="C168" i="64"/>
  <c r="E167" i="64"/>
  <c r="D167" i="64"/>
  <c r="F167" i="64" s="1"/>
  <c r="C167" i="64"/>
  <c r="E166" i="64"/>
  <c r="D166" i="64"/>
  <c r="F166" i="64" s="1"/>
  <c r="C166" i="64"/>
  <c r="E165" i="64"/>
  <c r="D165" i="64"/>
  <c r="F165" i="64" s="1"/>
  <c r="C165" i="64"/>
  <c r="E164" i="64"/>
  <c r="D164" i="64"/>
  <c r="F164" i="64" s="1"/>
  <c r="C164" i="64"/>
  <c r="E163" i="64"/>
  <c r="D163" i="64"/>
  <c r="F163" i="64" s="1"/>
  <c r="C163" i="64"/>
  <c r="E162" i="64"/>
  <c r="D162" i="64"/>
  <c r="F162" i="64" s="1"/>
  <c r="C162" i="64"/>
  <c r="E161" i="64"/>
  <c r="D161" i="64"/>
  <c r="C161" i="64"/>
  <c r="E160" i="64"/>
  <c r="D160" i="64"/>
  <c r="C160" i="64"/>
  <c r="E159" i="64"/>
  <c r="D159" i="64"/>
  <c r="F159" i="64" s="1"/>
  <c r="C159" i="64"/>
  <c r="E158" i="64"/>
  <c r="D158" i="64"/>
  <c r="F158" i="64" s="1"/>
  <c r="C158" i="64"/>
  <c r="E157" i="64"/>
  <c r="D157" i="64"/>
  <c r="F157" i="64" s="1"/>
  <c r="C157" i="64"/>
  <c r="E156" i="64"/>
  <c r="D156" i="64"/>
  <c r="F156" i="64" s="1"/>
  <c r="C156" i="64"/>
  <c r="E155" i="64"/>
  <c r="D155" i="64"/>
  <c r="F155" i="64" s="1"/>
  <c r="C155" i="64"/>
  <c r="C144" i="64"/>
  <c r="C143" i="64"/>
  <c r="C142" i="64"/>
  <c r="C141" i="64"/>
  <c r="C140" i="64"/>
  <c r="C139" i="64"/>
  <c r="C138" i="64"/>
  <c r="C137" i="64"/>
  <c r="C136" i="64"/>
  <c r="C135" i="64"/>
  <c r="C134" i="64"/>
  <c r="C133" i="64"/>
  <c r="C132" i="64"/>
  <c r="C131" i="64"/>
  <c r="C130" i="64"/>
  <c r="C129" i="64"/>
  <c r="C128" i="64"/>
  <c r="C127" i="64"/>
  <c r="C126" i="64"/>
  <c r="C124" i="64"/>
  <c r="C123" i="64"/>
  <c r="C122" i="64"/>
  <c r="C121" i="64"/>
  <c r="C120" i="64"/>
  <c r="C119" i="64"/>
  <c r="C118" i="64"/>
  <c r="C117" i="64"/>
  <c r="C116" i="64"/>
  <c r="C115" i="64"/>
  <c r="C113" i="64"/>
  <c r="C112" i="64"/>
  <c r="C111" i="64"/>
  <c r="C110" i="64"/>
  <c r="C109" i="64"/>
  <c r="C108" i="64"/>
  <c r="C107" i="64"/>
  <c r="C105" i="64"/>
  <c r="C104" i="64"/>
  <c r="C103" i="64"/>
  <c r="C102" i="64"/>
  <c r="C101" i="64"/>
  <c r="C100" i="64"/>
  <c r="C99" i="64"/>
  <c r="C97" i="64"/>
  <c r="C96" i="64"/>
  <c r="C95" i="64"/>
  <c r="C94" i="64"/>
  <c r="C93" i="64"/>
  <c r="C91" i="64"/>
  <c r="C90" i="64"/>
  <c r="C89" i="64"/>
  <c r="C88" i="64"/>
  <c r="C87" i="64"/>
  <c r="C86" i="64"/>
  <c r="C85" i="64"/>
  <c r="C84" i="64"/>
  <c r="C83" i="64"/>
  <c r="C82" i="64"/>
  <c r="C80" i="64"/>
  <c r="C79" i="64"/>
  <c r="C78" i="64"/>
  <c r="C76" i="64"/>
  <c r="C75" i="64"/>
  <c r="C74" i="64"/>
  <c r="C73" i="64"/>
  <c r="C72" i="64"/>
  <c r="C71" i="64"/>
  <c r="C70" i="64"/>
  <c r="C69" i="64"/>
  <c r="C68" i="64"/>
  <c r="C66" i="64"/>
  <c r="C65" i="64"/>
  <c r="C64" i="64"/>
  <c r="C63" i="64"/>
  <c r="C62" i="64"/>
  <c r="C61" i="64"/>
  <c r="C60" i="64"/>
  <c r="C58" i="64"/>
  <c r="C57" i="64"/>
  <c r="C56" i="64"/>
  <c r="C54" i="64"/>
  <c r="C53" i="64"/>
  <c r="C52" i="64"/>
  <c r="C51" i="64"/>
  <c r="C50" i="64"/>
  <c r="C49" i="64"/>
  <c r="C48" i="64"/>
  <c r="C47" i="64"/>
  <c r="C45" i="64"/>
  <c r="C44" i="64"/>
  <c r="C43" i="64"/>
  <c r="C42" i="64"/>
  <c r="C41" i="64"/>
  <c r="C40" i="64"/>
  <c r="C38" i="64"/>
  <c r="C37" i="64"/>
  <c r="C36" i="64"/>
  <c r="C35" i="64"/>
  <c r="C34" i="64"/>
  <c r="C33" i="64"/>
  <c r="C31" i="64"/>
  <c r="C30" i="64"/>
  <c r="C29" i="64"/>
  <c r="C28" i="64"/>
  <c r="C27" i="64"/>
  <c r="C26" i="64"/>
  <c r="C25" i="64"/>
  <c r="C23" i="64"/>
  <c r="C22" i="64"/>
  <c r="C21" i="64"/>
  <c r="C20" i="64"/>
  <c r="C19" i="64"/>
  <c r="C18" i="64"/>
  <c r="C17" i="64"/>
  <c r="C16" i="64"/>
  <c r="C15" i="64"/>
  <c r="C13" i="64"/>
  <c r="C12" i="64"/>
  <c r="C11" i="64"/>
  <c r="C10" i="64"/>
  <c r="C9" i="64"/>
  <c r="C7" i="64"/>
  <c r="C6" i="64"/>
  <c r="C5" i="64"/>
  <c r="C4" i="64"/>
  <c r="C3" i="64"/>
  <c r="E171" i="63"/>
  <c r="D171" i="63"/>
  <c r="F176" i="63" s="1"/>
  <c r="C171" i="63"/>
  <c r="E170" i="63"/>
  <c r="D170" i="63"/>
  <c r="F175" i="63" s="1"/>
  <c r="C170" i="63"/>
  <c r="E169" i="63"/>
  <c r="D169" i="63"/>
  <c r="F169" i="63" s="1"/>
  <c r="C169" i="63"/>
  <c r="E168" i="63"/>
  <c r="D168" i="63"/>
  <c r="F168" i="63" s="1"/>
  <c r="C168" i="63"/>
  <c r="E167" i="63"/>
  <c r="D167" i="63"/>
  <c r="F167" i="63" s="1"/>
  <c r="C167" i="63"/>
  <c r="E166" i="63"/>
  <c r="D166" i="63"/>
  <c r="F166" i="63" s="1"/>
  <c r="C166" i="63"/>
  <c r="E165" i="63"/>
  <c r="D165" i="63"/>
  <c r="F165" i="63" s="1"/>
  <c r="C165" i="63"/>
  <c r="E164" i="63"/>
  <c r="D164" i="63"/>
  <c r="F164" i="63" s="1"/>
  <c r="C164" i="63"/>
  <c r="E163" i="63"/>
  <c r="D163" i="63"/>
  <c r="C163" i="63"/>
  <c r="E162" i="63"/>
  <c r="D162" i="63"/>
  <c r="F162" i="63" s="1"/>
  <c r="C162" i="63"/>
  <c r="E161" i="63"/>
  <c r="D161" i="63"/>
  <c r="F161" i="63" s="1"/>
  <c r="C161" i="63"/>
  <c r="E160" i="63"/>
  <c r="D160" i="63"/>
  <c r="F160" i="63" s="1"/>
  <c r="C160" i="63"/>
  <c r="E159" i="63"/>
  <c r="D159" i="63"/>
  <c r="F159" i="63" s="1"/>
  <c r="C159" i="63"/>
  <c r="E158" i="63"/>
  <c r="D158" i="63"/>
  <c r="F158" i="63" s="1"/>
  <c r="C158" i="63"/>
  <c r="E157" i="63"/>
  <c r="D157" i="63"/>
  <c r="F157" i="63" s="1"/>
  <c r="C157" i="63"/>
  <c r="E156" i="63"/>
  <c r="D156" i="63"/>
  <c r="F156" i="63" s="1"/>
  <c r="C156" i="63"/>
  <c r="E155" i="63"/>
  <c r="D155" i="63"/>
  <c r="C155" i="63"/>
  <c r="C144" i="63"/>
  <c r="C143" i="63"/>
  <c r="C142" i="63"/>
  <c r="C141" i="63"/>
  <c r="C140" i="63"/>
  <c r="C139" i="63"/>
  <c r="C138" i="63"/>
  <c r="C137" i="63"/>
  <c r="C136" i="63"/>
  <c r="C135" i="63"/>
  <c r="C134" i="63"/>
  <c r="C133" i="63"/>
  <c r="C132" i="63"/>
  <c r="C131" i="63"/>
  <c r="C130" i="63"/>
  <c r="C129" i="63"/>
  <c r="C128" i="63"/>
  <c r="C127" i="63"/>
  <c r="C126" i="63"/>
  <c r="C124" i="63"/>
  <c r="C123" i="63"/>
  <c r="C122" i="63"/>
  <c r="C121" i="63"/>
  <c r="C120" i="63"/>
  <c r="C119" i="63"/>
  <c r="C118" i="63"/>
  <c r="C117" i="63"/>
  <c r="C116" i="63"/>
  <c r="C115" i="63"/>
  <c r="C113" i="63"/>
  <c r="C112" i="63"/>
  <c r="C111" i="63"/>
  <c r="C110" i="63"/>
  <c r="C109" i="63"/>
  <c r="C108" i="63"/>
  <c r="C107" i="63"/>
  <c r="C105" i="63"/>
  <c r="C104" i="63"/>
  <c r="C103" i="63"/>
  <c r="C102" i="63"/>
  <c r="C101" i="63"/>
  <c r="C100" i="63"/>
  <c r="C99" i="63"/>
  <c r="C97" i="63"/>
  <c r="C96" i="63"/>
  <c r="C95" i="63"/>
  <c r="C94" i="63"/>
  <c r="C93" i="63"/>
  <c r="C91" i="63"/>
  <c r="C90" i="63"/>
  <c r="C89" i="63"/>
  <c r="C88" i="63"/>
  <c r="C87" i="63"/>
  <c r="C86" i="63"/>
  <c r="C85" i="63"/>
  <c r="C84" i="63"/>
  <c r="C83" i="63"/>
  <c r="C82" i="63"/>
  <c r="C80" i="63"/>
  <c r="C79" i="63"/>
  <c r="C78" i="63"/>
  <c r="C76" i="63"/>
  <c r="C75" i="63"/>
  <c r="C74" i="63"/>
  <c r="C73" i="63"/>
  <c r="C72" i="63"/>
  <c r="C71" i="63"/>
  <c r="C70" i="63"/>
  <c r="C69" i="63"/>
  <c r="C68" i="63"/>
  <c r="C66" i="63"/>
  <c r="C65" i="63"/>
  <c r="C64" i="63"/>
  <c r="C63" i="63"/>
  <c r="C62" i="63"/>
  <c r="C61" i="63"/>
  <c r="C60" i="63"/>
  <c r="C58" i="63"/>
  <c r="C57" i="63"/>
  <c r="C56" i="63"/>
  <c r="C54" i="63"/>
  <c r="C53" i="63"/>
  <c r="C52" i="63"/>
  <c r="C51" i="63"/>
  <c r="C50" i="63"/>
  <c r="C49" i="63"/>
  <c r="C48" i="63"/>
  <c r="C47" i="63"/>
  <c r="C45" i="63"/>
  <c r="C44" i="63"/>
  <c r="C43" i="63"/>
  <c r="C42" i="63"/>
  <c r="C41" i="63"/>
  <c r="C40" i="63"/>
  <c r="C38" i="63"/>
  <c r="C37" i="63"/>
  <c r="C36" i="63"/>
  <c r="C35" i="63"/>
  <c r="C34" i="63"/>
  <c r="C33" i="63"/>
  <c r="C31" i="63"/>
  <c r="C30" i="63"/>
  <c r="C29" i="63"/>
  <c r="C28" i="63"/>
  <c r="C27" i="63"/>
  <c r="C26" i="63"/>
  <c r="C25" i="63"/>
  <c r="C23" i="63"/>
  <c r="C22" i="63"/>
  <c r="C21" i="63"/>
  <c r="C20" i="63"/>
  <c r="C19" i="63"/>
  <c r="C18" i="63"/>
  <c r="C17" i="63"/>
  <c r="C16" i="63"/>
  <c r="C15" i="63"/>
  <c r="C13" i="63"/>
  <c r="C12" i="63"/>
  <c r="C11" i="63"/>
  <c r="C10" i="63"/>
  <c r="C9" i="63"/>
  <c r="C7" i="63"/>
  <c r="C6" i="63"/>
  <c r="C5" i="63"/>
  <c r="C4" i="63"/>
  <c r="C3" i="63"/>
  <c r="E171" i="62"/>
  <c r="D171" i="62"/>
  <c r="F176" i="62" s="1"/>
  <c r="C171" i="62"/>
  <c r="E170" i="62"/>
  <c r="D170" i="62"/>
  <c r="F175" i="62" s="1"/>
  <c r="C170" i="62"/>
  <c r="E169" i="62"/>
  <c r="D169" i="62"/>
  <c r="F169" i="62" s="1"/>
  <c r="C169" i="62"/>
  <c r="E168" i="62"/>
  <c r="D168" i="62"/>
  <c r="F168" i="62" s="1"/>
  <c r="C168" i="62"/>
  <c r="E167" i="62"/>
  <c r="D167" i="62"/>
  <c r="F167" i="62" s="1"/>
  <c r="C167" i="62"/>
  <c r="E166" i="62"/>
  <c r="D166" i="62"/>
  <c r="F166" i="62" s="1"/>
  <c r="C166" i="62"/>
  <c r="E165" i="62"/>
  <c r="D165" i="62"/>
  <c r="F165" i="62" s="1"/>
  <c r="C165" i="62"/>
  <c r="E164" i="62"/>
  <c r="D164" i="62"/>
  <c r="F164" i="62" s="1"/>
  <c r="C164" i="62"/>
  <c r="E163" i="62"/>
  <c r="D163" i="62"/>
  <c r="F163" i="62" s="1"/>
  <c r="C163" i="62"/>
  <c r="E162" i="62"/>
  <c r="D162" i="62"/>
  <c r="F162" i="62" s="1"/>
  <c r="C162" i="62"/>
  <c r="E161" i="62"/>
  <c r="D161" i="62"/>
  <c r="F161" i="62" s="1"/>
  <c r="C161" i="62"/>
  <c r="E160" i="62"/>
  <c r="D160" i="62"/>
  <c r="F160" i="62" s="1"/>
  <c r="C160" i="62"/>
  <c r="E159" i="62"/>
  <c r="D159" i="62"/>
  <c r="F159" i="62" s="1"/>
  <c r="C159" i="62"/>
  <c r="E158" i="62"/>
  <c r="D158" i="62"/>
  <c r="F158" i="62" s="1"/>
  <c r="C158" i="62"/>
  <c r="E157" i="62"/>
  <c r="D157" i="62"/>
  <c r="F157" i="62" s="1"/>
  <c r="C157" i="62"/>
  <c r="E156" i="62"/>
  <c r="D156" i="62"/>
  <c r="F156" i="62" s="1"/>
  <c r="C156" i="62"/>
  <c r="E155" i="62"/>
  <c r="D155" i="62"/>
  <c r="C155" i="62"/>
  <c r="C144" i="62"/>
  <c r="C143" i="62"/>
  <c r="C142" i="62"/>
  <c r="C141" i="62"/>
  <c r="C140" i="62"/>
  <c r="C139" i="62"/>
  <c r="C138" i="62"/>
  <c r="C137" i="62"/>
  <c r="C136" i="62"/>
  <c r="C135" i="62"/>
  <c r="C134" i="62"/>
  <c r="C133" i="62"/>
  <c r="C132" i="62"/>
  <c r="C131" i="62"/>
  <c r="C130" i="62"/>
  <c r="C129" i="62"/>
  <c r="C128" i="62"/>
  <c r="C127" i="62"/>
  <c r="C126" i="62"/>
  <c r="C124" i="62"/>
  <c r="C123" i="62"/>
  <c r="C122" i="62"/>
  <c r="C121" i="62"/>
  <c r="C120" i="62"/>
  <c r="C119" i="62"/>
  <c r="C118" i="62"/>
  <c r="C117" i="62"/>
  <c r="C116" i="62"/>
  <c r="C115" i="62"/>
  <c r="C113" i="62"/>
  <c r="C112" i="62"/>
  <c r="C111" i="62"/>
  <c r="C110" i="62"/>
  <c r="C109" i="62"/>
  <c r="C108" i="62"/>
  <c r="C107" i="62"/>
  <c r="C105" i="62"/>
  <c r="C104" i="62"/>
  <c r="C103" i="62"/>
  <c r="C102" i="62"/>
  <c r="C101" i="62"/>
  <c r="C100" i="62"/>
  <c r="C99" i="62"/>
  <c r="C97" i="62"/>
  <c r="C96" i="62"/>
  <c r="C95" i="62"/>
  <c r="C94" i="62"/>
  <c r="C93" i="62"/>
  <c r="C91" i="62"/>
  <c r="C90" i="62"/>
  <c r="C89" i="62"/>
  <c r="C88" i="62"/>
  <c r="C87" i="62"/>
  <c r="C86" i="62"/>
  <c r="C85" i="62"/>
  <c r="C84" i="62"/>
  <c r="C83" i="62"/>
  <c r="C82" i="62"/>
  <c r="C80" i="62"/>
  <c r="C79" i="62"/>
  <c r="C78" i="62"/>
  <c r="C76" i="62"/>
  <c r="C75" i="62"/>
  <c r="C74" i="62"/>
  <c r="C73" i="62"/>
  <c r="C72" i="62"/>
  <c r="C71" i="62"/>
  <c r="C70" i="62"/>
  <c r="C69" i="62"/>
  <c r="C68" i="62"/>
  <c r="C66" i="62"/>
  <c r="C65" i="62"/>
  <c r="C64" i="62"/>
  <c r="C63" i="62"/>
  <c r="C62" i="62"/>
  <c r="C61" i="62"/>
  <c r="C60" i="62"/>
  <c r="C58" i="62"/>
  <c r="C57" i="62"/>
  <c r="C56" i="62"/>
  <c r="C54" i="62"/>
  <c r="C53" i="62"/>
  <c r="C52" i="62"/>
  <c r="C51" i="62"/>
  <c r="C50" i="62"/>
  <c r="C49" i="62"/>
  <c r="C48" i="62"/>
  <c r="C47" i="62"/>
  <c r="C45" i="62"/>
  <c r="C44" i="62"/>
  <c r="C43" i="62"/>
  <c r="C42" i="62"/>
  <c r="C41" i="62"/>
  <c r="C40" i="62"/>
  <c r="C38" i="62"/>
  <c r="C37" i="62"/>
  <c r="C36" i="62"/>
  <c r="C35" i="62"/>
  <c r="C34" i="62"/>
  <c r="C33" i="62"/>
  <c r="C31" i="62"/>
  <c r="C30" i="62"/>
  <c r="C29" i="62"/>
  <c r="C28" i="62"/>
  <c r="C27" i="62"/>
  <c r="C26" i="62"/>
  <c r="C25" i="62"/>
  <c r="C23" i="62"/>
  <c r="C22" i="62"/>
  <c r="C21" i="62"/>
  <c r="C20" i="62"/>
  <c r="C19" i="62"/>
  <c r="C18" i="62"/>
  <c r="C17" i="62"/>
  <c r="C16" i="62"/>
  <c r="C15" i="62"/>
  <c r="C13" i="62"/>
  <c r="C12" i="62"/>
  <c r="C11" i="62"/>
  <c r="C10" i="62"/>
  <c r="C9" i="62"/>
  <c r="C7" i="62"/>
  <c r="C6" i="62"/>
  <c r="C5" i="62"/>
  <c r="C4" i="62"/>
  <c r="C3" i="62"/>
  <c r="E171" i="61"/>
  <c r="D171" i="61"/>
  <c r="F176" i="61" s="1"/>
  <c r="C171" i="61"/>
  <c r="E170" i="61"/>
  <c r="D170" i="61"/>
  <c r="F170" i="61" s="1"/>
  <c r="C170" i="61"/>
  <c r="E169" i="61"/>
  <c r="D169" i="61"/>
  <c r="F169" i="61" s="1"/>
  <c r="C169" i="61"/>
  <c r="E168" i="61"/>
  <c r="D168" i="61"/>
  <c r="F168" i="61" s="1"/>
  <c r="C168" i="61"/>
  <c r="E167" i="61"/>
  <c r="D167" i="61"/>
  <c r="F167" i="61" s="1"/>
  <c r="C167" i="61"/>
  <c r="E166" i="61"/>
  <c r="D166" i="61"/>
  <c r="F166" i="61" s="1"/>
  <c r="C166" i="61"/>
  <c r="E165" i="61"/>
  <c r="D165" i="61"/>
  <c r="F165" i="61" s="1"/>
  <c r="C165" i="61"/>
  <c r="E164" i="61"/>
  <c r="D164" i="61"/>
  <c r="F164" i="61" s="1"/>
  <c r="C164" i="61"/>
  <c r="E163" i="61"/>
  <c r="D163" i="61"/>
  <c r="F163" i="61" s="1"/>
  <c r="C163" i="61"/>
  <c r="E162" i="61"/>
  <c r="D162" i="61"/>
  <c r="F162" i="61" s="1"/>
  <c r="C162" i="61"/>
  <c r="E161" i="61"/>
  <c r="D161" i="61"/>
  <c r="F161" i="61" s="1"/>
  <c r="C161" i="61"/>
  <c r="E160" i="61"/>
  <c r="D160" i="61"/>
  <c r="F160" i="61" s="1"/>
  <c r="C160" i="61"/>
  <c r="E159" i="61"/>
  <c r="D159" i="61"/>
  <c r="F159" i="61" s="1"/>
  <c r="C159" i="61"/>
  <c r="E158" i="61"/>
  <c r="D158" i="61"/>
  <c r="F158" i="61" s="1"/>
  <c r="C158" i="61"/>
  <c r="E157" i="61"/>
  <c r="D157" i="61"/>
  <c r="F157" i="61" s="1"/>
  <c r="C157" i="61"/>
  <c r="E156" i="61"/>
  <c r="D156" i="61"/>
  <c r="F156" i="61" s="1"/>
  <c r="C156" i="61"/>
  <c r="E155" i="61"/>
  <c r="D155" i="61"/>
  <c r="C155" i="61"/>
  <c r="C144" i="61"/>
  <c r="C143" i="61"/>
  <c r="C142" i="61"/>
  <c r="C141" i="61"/>
  <c r="C140" i="61"/>
  <c r="C139" i="61"/>
  <c r="C138" i="61"/>
  <c r="C137" i="61"/>
  <c r="C136" i="61"/>
  <c r="C135" i="61"/>
  <c r="C134" i="61"/>
  <c r="C133" i="61"/>
  <c r="C132" i="61"/>
  <c r="C131" i="61"/>
  <c r="C130" i="61"/>
  <c r="C129" i="61"/>
  <c r="C128" i="61"/>
  <c r="C127" i="61"/>
  <c r="C126" i="61"/>
  <c r="C124" i="61"/>
  <c r="C123" i="61"/>
  <c r="C122" i="61"/>
  <c r="C121" i="61"/>
  <c r="C120" i="61"/>
  <c r="C119" i="61"/>
  <c r="C118" i="61"/>
  <c r="C117" i="61"/>
  <c r="C116" i="61"/>
  <c r="C115" i="61"/>
  <c r="C113" i="61"/>
  <c r="C112" i="61"/>
  <c r="C111" i="61"/>
  <c r="C110" i="61"/>
  <c r="C109" i="61"/>
  <c r="C108" i="61"/>
  <c r="C107" i="61"/>
  <c r="C105" i="61"/>
  <c r="C104" i="61"/>
  <c r="C103" i="61"/>
  <c r="C102" i="61"/>
  <c r="C101" i="61"/>
  <c r="C100" i="61"/>
  <c r="C99" i="61"/>
  <c r="C97" i="61"/>
  <c r="C96" i="61"/>
  <c r="C95" i="61"/>
  <c r="C94" i="61"/>
  <c r="C93" i="61"/>
  <c r="C91" i="61"/>
  <c r="C90" i="61"/>
  <c r="C89" i="61"/>
  <c r="C88" i="61"/>
  <c r="C87" i="61"/>
  <c r="C86" i="61"/>
  <c r="C85" i="61"/>
  <c r="C84" i="61"/>
  <c r="C83" i="61"/>
  <c r="C82" i="61"/>
  <c r="C80" i="61"/>
  <c r="C79" i="61"/>
  <c r="C78" i="61"/>
  <c r="C76" i="61"/>
  <c r="C75" i="61"/>
  <c r="C74" i="61"/>
  <c r="C73" i="61"/>
  <c r="C72" i="61"/>
  <c r="C71" i="61"/>
  <c r="C70" i="61"/>
  <c r="C69" i="61"/>
  <c r="C68" i="61"/>
  <c r="C66" i="61"/>
  <c r="C65" i="61"/>
  <c r="C64" i="61"/>
  <c r="C63" i="61"/>
  <c r="C62" i="61"/>
  <c r="C61" i="61"/>
  <c r="C60" i="61"/>
  <c r="C58" i="61"/>
  <c r="C57" i="61"/>
  <c r="C56" i="61"/>
  <c r="C54" i="61"/>
  <c r="C53" i="61"/>
  <c r="C52" i="61"/>
  <c r="C51" i="61"/>
  <c r="C50" i="61"/>
  <c r="C49" i="61"/>
  <c r="C48" i="61"/>
  <c r="C47" i="61"/>
  <c r="C45" i="61"/>
  <c r="C44" i="61"/>
  <c r="C43" i="61"/>
  <c r="C42" i="61"/>
  <c r="C41" i="61"/>
  <c r="C40" i="61"/>
  <c r="C38" i="61"/>
  <c r="C37" i="61"/>
  <c r="C36" i="61"/>
  <c r="C35" i="61"/>
  <c r="C34" i="61"/>
  <c r="C33" i="61"/>
  <c r="C31" i="61"/>
  <c r="C30" i="61"/>
  <c r="C29" i="61"/>
  <c r="C28" i="61"/>
  <c r="C27" i="61"/>
  <c r="C26" i="61"/>
  <c r="C25" i="61"/>
  <c r="C23" i="61"/>
  <c r="C22" i="61"/>
  <c r="C21" i="61"/>
  <c r="C20" i="61"/>
  <c r="C19" i="61"/>
  <c r="C18" i="61"/>
  <c r="C17" i="61"/>
  <c r="C16" i="61"/>
  <c r="C15" i="61"/>
  <c r="C13" i="61"/>
  <c r="C12" i="61"/>
  <c r="C11" i="61"/>
  <c r="C10" i="61"/>
  <c r="C9" i="61"/>
  <c r="C7" i="61"/>
  <c r="C6" i="61"/>
  <c r="C5" i="61"/>
  <c r="C4" i="61"/>
  <c r="C3" i="61"/>
  <c r="E171" i="60"/>
  <c r="D171" i="60"/>
  <c r="F176" i="60" s="1"/>
  <c r="C171" i="60"/>
  <c r="E170" i="60"/>
  <c r="D170" i="60"/>
  <c r="C170" i="60"/>
  <c r="E169" i="60"/>
  <c r="D169" i="60"/>
  <c r="F169" i="60" s="1"/>
  <c r="C169" i="60"/>
  <c r="E168" i="60"/>
  <c r="D168" i="60"/>
  <c r="F168" i="60" s="1"/>
  <c r="C168" i="60"/>
  <c r="E167" i="60"/>
  <c r="D167" i="60"/>
  <c r="C167" i="60"/>
  <c r="E166" i="60"/>
  <c r="D166" i="60"/>
  <c r="C166" i="60"/>
  <c r="E165" i="60"/>
  <c r="D165" i="60"/>
  <c r="F165" i="60" s="1"/>
  <c r="C165" i="60"/>
  <c r="E164" i="60"/>
  <c r="D164" i="60"/>
  <c r="F164" i="60" s="1"/>
  <c r="C164" i="60"/>
  <c r="E163" i="60"/>
  <c r="D163" i="60"/>
  <c r="C163" i="60"/>
  <c r="E162" i="60"/>
  <c r="D162" i="60"/>
  <c r="C162" i="60"/>
  <c r="E161" i="60"/>
  <c r="D161" i="60"/>
  <c r="C161" i="60"/>
  <c r="E160" i="60"/>
  <c r="D160" i="60"/>
  <c r="C160" i="60"/>
  <c r="E159" i="60"/>
  <c r="D159" i="60"/>
  <c r="C159" i="60"/>
  <c r="E158" i="60"/>
  <c r="D158" i="60"/>
  <c r="C158" i="60"/>
  <c r="E157" i="60"/>
  <c r="D157" i="60"/>
  <c r="F157" i="60" s="1"/>
  <c r="C157" i="60"/>
  <c r="E156" i="60"/>
  <c r="D156" i="60"/>
  <c r="F156" i="60" s="1"/>
  <c r="C156" i="60"/>
  <c r="E155" i="60"/>
  <c r="D155" i="60"/>
  <c r="C155" i="60"/>
  <c r="C144" i="60"/>
  <c r="C143" i="60"/>
  <c r="C142" i="60"/>
  <c r="C141" i="60"/>
  <c r="C140" i="60"/>
  <c r="C139" i="60"/>
  <c r="C138" i="60"/>
  <c r="C137" i="60"/>
  <c r="C136" i="60"/>
  <c r="C135" i="60"/>
  <c r="C134" i="60"/>
  <c r="C133" i="60"/>
  <c r="C132" i="60"/>
  <c r="C131" i="60"/>
  <c r="C130" i="60"/>
  <c r="C129" i="60"/>
  <c r="C128" i="60"/>
  <c r="C127" i="60"/>
  <c r="C126" i="60"/>
  <c r="C124" i="60"/>
  <c r="C123" i="60"/>
  <c r="C122" i="60"/>
  <c r="C121" i="60"/>
  <c r="C120" i="60"/>
  <c r="C119" i="60"/>
  <c r="C118" i="60"/>
  <c r="C117" i="60"/>
  <c r="C116" i="60"/>
  <c r="C115" i="60"/>
  <c r="C113" i="60"/>
  <c r="C112" i="60"/>
  <c r="C111" i="60"/>
  <c r="C110" i="60"/>
  <c r="C109" i="60"/>
  <c r="C108" i="60"/>
  <c r="C107" i="60"/>
  <c r="C105" i="60"/>
  <c r="C104" i="60"/>
  <c r="C103" i="60"/>
  <c r="C102" i="60"/>
  <c r="C101" i="60"/>
  <c r="C100" i="60"/>
  <c r="C99" i="60"/>
  <c r="C97" i="60"/>
  <c r="C96" i="60"/>
  <c r="C95" i="60"/>
  <c r="C94" i="60"/>
  <c r="C93" i="60"/>
  <c r="C91" i="60"/>
  <c r="C90" i="60"/>
  <c r="C89" i="60"/>
  <c r="C88" i="60"/>
  <c r="C87" i="60"/>
  <c r="C86" i="60"/>
  <c r="C85" i="60"/>
  <c r="C84" i="60"/>
  <c r="C82" i="60"/>
  <c r="C80" i="60"/>
  <c r="C79" i="60"/>
  <c r="C78" i="60"/>
  <c r="C76" i="60"/>
  <c r="C75" i="60"/>
  <c r="C74" i="60"/>
  <c r="C73" i="60"/>
  <c r="C72" i="60"/>
  <c r="C71" i="60"/>
  <c r="C70" i="60"/>
  <c r="C69" i="60"/>
  <c r="C68" i="60"/>
  <c r="C66" i="60"/>
  <c r="C65" i="60"/>
  <c r="C64" i="60"/>
  <c r="C63" i="60"/>
  <c r="C62" i="60"/>
  <c r="C61" i="60"/>
  <c r="C60" i="60"/>
  <c r="C58" i="60"/>
  <c r="C57" i="60"/>
  <c r="C56" i="60"/>
  <c r="C54" i="60"/>
  <c r="C53" i="60"/>
  <c r="C52" i="60"/>
  <c r="C51" i="60"/>
  <c r="C50" i="60"/>
  <c r="C49" i="60"/>
  <c r="C48" i="60"/>
  <c r="C47" i="60"/>
  <c r="C45" i="60"/>
  <c r="C44" i="60"/>
  <c r="C43" i="60"/>
  <c r="C42" i="60"/>
  <c r="C41" i="60"/>
  <c r="C40" i="60"/>
  <c r="C38" i="60"/>
  <c r="C37" i="60"/>
  <c r="C36" i="60"/>
  <c r="C35" i="60"/>
  <c r="C34" i="60"/>
  <c r="C33" i="60"/>
  <c r="C31" i="60"/>
  <c r="C30" i="60"/>
  <c r="C29" i="60"/>
  <c r="C28" i="60"/>
  <c r="C27" i="60"/>
  <c r="C26" i="60"/>
  <c r="C25" i="60"/>
  <c r="C23" i="60"/>
  <c r="C22" i="60"/>
  <c r="C21" i="60"/>
  <c r="C20" i="60"/>
  <c r="C19" i="60"/>
  <c r="C18" i="60"/>
  <c r="C17" i="60"/>
  <c r="C16" i="60"/>
  <c r="C15" i="60"/>
  <c r="C13" i="60"/>
  <c r="C12" i="60"/>
  <c r="C11" i="60"/>
  <c r="C10" i="60"/>
  <c r="C9" i="60"/>
  <c r="C7" i="60"/>
  <c r="C6" i="60"/>
  <c r="C5" i="60"/>
  <c r="C4" i="60"/>
  <c r="C3" i="60"/>
  <c r="E171" i="59"/>
  <c r="D171" i="59"/>
  <c r="F176" i="59" s="1"/>
  <c r="C171" i="59"/>
  <c r="E170" i="59"/>
  <c r="D170" i="59"/>
  <c r="F170" i="59" s="1"/>
  <c r="C170" i="59"/>
  <c r="E169" i="59"/>
  <c r="D169" i="59"/>
  <c r="F169" i="59" s="1"/>
  <c r="C169" i="59"/>
  <c r="E168" i="59"/>
  <c r="D168" i="59"/>
  <c r="F168" i="59" s="1"/>
  <c r="C168" i="59"/>
  <c r="E167" i="59"/>
  <c r="D167" i="59"/>
  <c r="F167" i="59" s="1"/>
  <c r="C167" i="59"/>
  <c r="E166" i="59"/>
  <c r="D166" i="59"/>
  <c r="F166" i="59" s="1"/>
  <c r="C166" i="59"/>
  <c r="E165" i="59"/>
  <c r="D165" i="59"/>
  <c r="F165" i="59" s="1"/>
  <c r="C165" i="59"/>
  <c r="E164" i="59"/>
  <c r="D164" i="59"/>
  <c r="F164" i="59" s="1"/>
  <c r="C164" i="59"/>
  <c r="E163" i="59"/>
  <c r="D163" i="59"/>
  <c r="F163" i="59" s="1"/>
  <c r="C163" i="59"/>
  <c r="E162" i="59"/>
  <c r="D162" i="59"/>
  <c r="F162" i="59" s="1"/>
  <c r="C162" i="59"/>
  <c r="E161" i="59"/>
  <c r="D161" i="59"/>
  <c r="C161" i="59"/>
  <c r="E160" i="59"/>
  <c r="D160" i="59"/>
  <c r="F160" i="59" s="1"/>
  <c r="C160" i="59"/>
  <c r="F159" i="59"/>
  <c r="E159" i="59"/>
  <c r="D159" i="59"/>
  <c r="C159" i="59"/>
  <c r="E158" i="59"/>
  <c r="G158" i="59" s="1"/>
  <c r="D158" i="59"/>
  <c r="F158" i="59" s="1"/>
  <c r="C158" i="59"/>
  <c r="E157" i="59"/>
  <c r="D157" i="59"/>
  <c r="F157" i="59" s="1"/>
  <c r="C157" i="59"/>
  <c r="E156" i="59"/>
  <c r="D156" i="59"/>
  <c r="F156" i="59" s="1"/>
  <c r="C156" i="59"/>
  <c r="E155" i="59"/>
  <c r="D155" i="59"/>
  <c r="C155" i="59"/>
  <c r="C144" i="59"/>
  <c r="C143" i="59"/>
  <c r="C142" i="59"/>
  <c r="C141" i="59"/>
  <c r="C140" i="59"/>
  <c r="C139" i="59"/>
  <c r="C138" i="59"/>
  <c r="C137" i="59"/>
  <c r="C136" i="59"/>
  <c r="C135" i="59"/>
  <c r="C134" i="59"/>
  <c r="C133" i="59"/>
  <c r="C132" i="59"/>
  <c r="C131" i="59"/>
  <c r="C130" i="59"/>
  <c r="C129" i="59"/>
  <c r="C128" i="59"/>
  <c r="C127" i="59"/>
  <c r="C126" i="59"/>
  <c r="C124" i="59"/>
  <c r="C123" i="59"/>
  <c r="C122" i="59"/>
  <c r="C121" i="59"/>
  <c r="C120" i="59"/>
  <c r="C119" i="59"/>
  <c r="C118" i="59"/>
  <c r="C117" i="59"/>
  <c r="C116" i="59"/>
  <c r="C115" i="59"/>
  <c r="C113" i="59"/>
  <c r="C112" i="59"/>
  <c r="C111" i="59"/>
  <c r="C110" i="59"/>
  <c r="C109" i="59"/>
  <c r="C108" i="59"/>
  <c r="C107" i="59"/>
  <c r="C105" i="59"/>
  <c r="C104" i="59"/>
  <c r="C103" i="59"/>
  <c r="C102" i="59"/>
  <c r="C101" i="59"/>
  <c r="C100" i="59"/>
  <c r="C99" i="59"/>
  <c r="C97" i="59"/>
  <c r="C96" i="59"/>
  <c r="C95" i="59"/>
  <c r="C94" i="59"/>
  <c r="C93" i="59"/>
  <c r="C91" i="59"/>
  <c r="C90" i="59"/>
  <c r="C89" i="59"/>
  <c r="C88" i="59"/>
  <c r="C87" i="59"/>
  <c r="C86" i="59"/>
  <c r="C85" i="59"/>
  <c r="C84" i="59"/>
  <c r="C83" i="59"/>
  <c r="C82" i="59"/>
  <c r="C80" i="59"/>
  <c r="C79" i="59"/>
  <c r="C78" i="59"/>
  <c r="C76" i="59"/>
  <c r="C75" i="59"/>
  <c r="C74" i="59"/>
  <c r="C73" i="59"/>
  <c r="C72" i="59"/>
  <c r="C71" i="59"/>
  <c r="C70" i="59"/>
  <c r="C69" i="59"/>
  <c r="C68" i="59"/>
  <c r="C66" i="59"/>
  <c r="C65" i="59"/>
  <c r="C64" i="59"/>
  <c r="C63" i="59"/>
  <c r="C62" i="59"/>
  <c r="C61" i="59"/>
  <c r="C60" i="59"/>
  <c r="C58" i="59"/>
  <c r="C57" i="59"/>
  <c r="C56" i="59"/>
  <c r="C54" i="59"/>
  <c r="C53" i="59"/>
  <c r="C52" i="59"/>
  <c r="C51" i="59"/>
  <c r="C50" i="59"/>
  <c r="C49" i="59"/>
  <c r="C48" i="59"/>
  <c r="C47" i="59"/>
  <c r="C45" i="59"/>
  <c r="C44" i="59"/>
  <c r="C43" i="59"/>
  <c r="C42" i="59"/>
  <c r="C41" i="59"/>
  <c r="C40" i="59"/>
  <c r="C38" i="59"/>
  <c r="C37" i="59"/>
  <c r="C36" i="59"/>
  <c r="C35" i="59"/>
  <c r="C34" i="59"/>
  <c r="C33" i="59"/>
  <c r="C31" i="59"/>
  <c r="C30" i="59"/>
  <c r="C29" i="59"/>
  <c r="C28" i="59"/>
  <c r="C27" i="59"/>
  <c r="C26" i="59"/>
  <c r="C25" i="59"/>
  <c r="C23" i="59"/>
  <c r="C22" i="59"/>
  <c r="C21" i="59"/>
  <c r="C20" i="59"/>
  <c r="C19" i="59"/>
  <c r="C18" i="59"/>
  <c r="C17" i="59"/>
  <c r="C16" i="59"/>
  <c r="C15" i="59"/>
  <c r="C13" i="59"/>
  <c r="C12" i="59"/>
  <c r="C11" i="59"/>
  <c r="C10" i="59"/>
  <c r="C9" i="59"/>
  <c r="C7" i="59"/>
  <c r="C6" i="59"/>
  <c r="C5" i="59"/>
  <c r="C4" i="59"/>
  <c r="C3" i="59"/>
  <c r="E171" i="58"/>
  <c r="D171" i="58"/>
  <c r="F176" i="58" s="1"/>
  <c r="C171" i="58"/>
  <c r="E170" i="58"/>
  <c r="D170" i="58"/>
  <c r="F175" i="58" s="1"/>
  <c r="C170" i="58"/>
  <c r="E169" i="58"/>
  <c r="D169" i="58"/>
  <c r="C169" i="58"/>
  <c r="E168" i="58"/>
  <c r="D168" i="58"/>
  <c r="C168" i="58"/>
  <c r="E167" i="58"/>
  <c r="D167" i="58"/>
  <c r="C167" i="58"/>
  <c r="E166" i="58"/>
  <c r="D166" i="58"/>
  <c r="F166" i="58" s="1"/>
  <c r="C166" i="58"/>
  <c r="E165" i="58"/>
  <c r="D165" i="58"/>
  <c r="C165" i="58"/>
  <c r="E164" i="58"/>
  <c r="D164" i="58"/>
  <c r="C164" i="58"/>
  <c r="E163" i="58"/>
  <c r="D163" i="58"/>
  <c r="C163" i="58"/>
  <c r="E162" i="58"/>
  <c r="D162" i="58"/>
  <c r="F162" i="58" s="1"/>
  <c r="C162" i="58"/>
  <c r="E161" i="58"/>
  <c r="D161" i="58"/>
  <c r="F161" i="58" s="1"/>
  <c r="C161" i="58"/>
  <c r="E160" i="58"/>
  <c r="D160" i="58"/>
  <c r="C160" i="58"/>
  <c r="E159" i="58"/>
  <c r="D159" i="58"/>
  <c r="C159" i="58"/>
  <c r="E158" i="58"/>
  <c r="D158" i="58"/>
  <c r="C158" i="58"/>
  <c r="E157" i="58"/>
  <c r="D157" i="58"/>
  <c r="F157" i="58" s="1"/>
  <c r="C157" i="58"/>
  <c r="E156" i="58"/>
  <c r="D156" i="58"/>
  <c r="C156" i="58"/>
  <c r="E155" i="58"/>
  <c r="D155" i="58"/>
  <c r="C155" i="58"/>
  <c r="C138" i="58"/>
  <c r="C137" i="58"/>
  <c r="C129" i="58"/>
  <c r="C128" i="58"/>
  <c r="C127" i="58"/>
  <c r="C126" i="58"/>
  <c r="C113" i="58"/>
  <c r="C112" i="58"/>
  <c r="C111" i="58"/>
  <c r="C110" i="58"/>
  <c r="C109" i="58"/>
  <c r="C108" i="58"/>
  <c r="C107" i="58"/>
  <c r="C105" i="58"/>
  <c r="C104" i="58"/>
  <c r="C103" i="58"/>
  <c r="C102" i="58"/>
  <c r="C97" i="58"/>
  <c r="C96" i="58"/>
  <c r="C95" i="58"/>
  <c r="C94" i="58"/>
  <c r="C93" i="58"/>
  <c r="C91" i="58"/>
  <c r="C90" i="58"/>
  <c r="C89" i="58"/>
  <c r="C88" i="58"/>
  <c r="C87" i="58"/>
  <c r="C86" i="58"/>
  <c r="C85" i="58"/>
  <c r="C84" i="58"/>
  <c r="C83" i="58"/>
  <c r="C82" i="58"/>
  <c r="C80" i="58"/>
  <c r="C79" i="58"/>
  <c r="C78" i="58"/>
  <c r="C76" i="58"/>
  <c r="C75" i="58"/>
  <c r="C74" i="58"/>
  <c r="C73" i="58"/>
  <c r="C72" i="58"/>
  <c r="C71" i="58"/>
  <c r="C70" i="58"/>
  <c r="C69" i="58"/>
  <c r="C68" i="58"/>
  <c r="C66" i="58"/>
  <c r="C65" i="58"/>
  <c r="C64" i="58"/>
  <c r="C63" i="58"/>
  <c r="C62" i="58"/>
  <c r="C61" i="58"/>
  <c r="C60" i="58"/>
  <c r="C58" i="58"/>
  <c r="C57" i="58"/>
  <c r="C56" i="58"/>
  <c r="C54" i="58"/>
  <c r="C53" i="58"/>
  <c r="C52" i="58"/>
  <c r="C51" i="58"/>
  <c r="C50" i="58"/>
  <c r="C49" i="58"/>
  <c r="C48" i="58"/>
  <c r="C47" i="58"/>
  <c r="C45" i="58"/>
  <c r="C44" i="58"/>
  <c r="C43" i="58"/>
  <c r="C42" i="58"/>
  <c r="C41" i="58"/>
  <c r="C40" i="58"/>
  <c r="C38" i="58"/>
  <c r="C37" i="58"/>
  <c r="C36" i="58"/>
  <c r="C35" i="58"/>
  <c r="C34" i="58"/>
  <c r="C31" i="58"/>
  <c r="C30" i="58"/>
  <c r="C29" i="58"/>
  <c r="C28" i="58"/>
  <c r="C27" i="58"/>
  <c r="C26" i="58"/>
  <c r="C25" i="58"/>
  <c r="C23" i="58"/>
  <c r="C22" i="58"/>
  <c r="C21" i="58"/>
  <c r="C20" i="58"/>
  <c r="C19" i="58"/>
  <c r="C18" i="58"/>
  <c r="C17" i="58"/>
  <c r="C16" i="58"/>
  <c r="C15" i="58"/>
  <c r="C13" i="58"/>
  <c r="C12" i="58"/>
  <c r="C11" i="58"/>
  <c r="C10" i="58"/>
  <c r="C9" i="58"/>
  <c r="C7" i="58"/>
  <c r="C6" i="58"/>
  <c r="C5" i="58"/>
  <c r="C4" i="58"/>
  <c r="C3" i="58"/>
  <c r="G161" i="63" l="1"/>
  <c r="G156" i="63"/>
  <c r="G164" i="63"/>
  <c r="G169" i="63"/>
  <c r="G157" i="62"/>
  <c r="G169" i="62"/>
  <c r="G161" i="62"/>
  <c r="G165" i="62"/>
  <c r="F172" i="65"/>
  <c r="G164" i="65"/>
  <c r="G155" i="65"/>
  <c r="G163" i="65"/>
  <c r="G167" i="65"/>
  <c r="G167" i="66"/>
  <c r="G155" i="66"/>
  <c r="G171" i="66"/>
  <c r="G156" i="66"/>
  <c r="G163" i="66"/>
  <c r="G166" i="64"/>
  <c r="F173" i="64"/>
  <c r="G163" i="64"/>
  <c r="G172" i="64"/>
  <c r="G158" i="64"/>
  <c r="G159" i="61"/>
  <c r="F172" i="61"/>
  <c r="G165" i="61"/>
  <c r="G166" i="60"/>
  <c r="G175" i="60"/>
  <c r="G162" i="60"/>
  <c r="G158" i="60"/>
  <c r="G159" i="60"/>
  <c r="G163" i="60"/>
  <c r="G167" i="60"/>
  <c r="F155" i="60"/>
  <c r="F159" i="60"/>
  <c r="F163" i="60"/>
  <c r="F167" i="60"/>
  <c r="G157" i="59"/>
  <c r="F172" i="59"/>
  <c r="G165" i="59"/>
  <c r="G169" i="59"/>
  <c r="F156" i="58"/>
  <c r="G161" i="58"/>
  <c r="F165" i="58"/>
  <c r="F159" i="58"/>
  <c r="F164" i="58"/>
  <c r="F168" i="58"/>
  <c r="G157" i="58"/>
  <c r="F160" i="58"/>
  <c r="F169" i="58"/>
  <c r="F158" i="58"/>
  <c r="F163" i="58"/>
  <c r="F167" i="58"/>
  <c r="F155" i="59"/>
  <c r="G162" i="59"/>
  <c r="G166" i="59"/>
  <c r="G159" i="59"/>
  <c r="G160" i="59"/>
  <c r="G167" i="59"/>
  <c r="G168" i="59"/>
  <c r="G156" i="59"/>
  <c r="G163" i="59"/>
  <c r="G170" i="59"/>
  <c r="G157" i="60"/>
  <c r="G156" i="60"/>
  <c r="F173" i="60"/>
  <c r="G165" i="60"/>
  <c r="G155" i="61"/>
  <c r="G158" i="61"/>
  <c r="G163" i="61"/>
  <c r="G167" i="61"/>
  <c r="G164" i="61"/>
  <c r="F173" i="61"/>
  <c r="G162" i="61"/>
  <c r="G168" i="61"/>
  <c r="G169" i="61"/>
  <c r="G156" i="61"/>
  <c r="G157" i="61"/>
  <c r="G160" i="61"/>
  <c r="G166" i="61"/>
  <c r="G156" i="62"/>
  <c r="G168" i="62"/>
  <c r="G157" i="63"/>
  <c r="G168" i="63"/>
  <c r="F172" i="63"/>
  <c r="G173" i="63"/>
  <c r="G165" i="63"/>
  <c r="G162" i="64"/>
  <c r="G167" i="64"/>
  <c r="F175" i="64"/>
  <c r="G156" i="65"/>
  <c r="G157" i="65"/>
  <c r="G162" i="65"/>
  <c r="G168" i="65"/>
  <c r="G160" i="65"/>
  <c r="G166" i="65"/>
  <c r="F173" i="65"/>
  <c r="G169" i="65"/>
  <c r="G159" i="65"/>
  <c r="F160" i="65"/>
  <c r="G165" i="65"/>
  <c r="G161" i="66"/>
  <c r="G162" i="66"/>
  <c r="G169" i="66"/>
  <c r="G160" i="66"/>
  <c r="G168" i="66"/>
  <c r="G157" i="66"/>
  <c r="G158" i="66"/>
  <c r="G165" i="66"/>
  <c r="G166" i="66"/>
  <c r="G175" i="66"/>
  <c r="G159" i="66"/>
  <c r="F170" i="66"/>
  <c r="F172" i="66"/>
  <c r="G173" i="66"/>
  <c r="G170" i="65"/>
  <c r="G174" i="65"/>
  <c r="G172" i="65"/>
  <c r="G176" i="65"/>
  <c r="G171" i="65"/>
  <c r="G176" i="64"/>
  <c r="F171" i="64"/>
  <c r="G170" i="64"/>
  <c r="F174" i="64"/>
  <c r="G159" i="64"/>
  <c r="G156" i="64"/>
  <c r="G157" i="64"/>
  <c r="G160" i="64"/>
  <c r="G174" i="64"/>
  <c r="G164" i="64"/>
  <c r="G165" i="64"/>
  <c r="G168" i="64"/>
  <c r="G169" i="64"/>
  <c r="G155" i="64"/>
  <c r="F160" i="64"/>
  <c r="G171" i="64"/>
  <c r="F172" i="64"/>
  <c r="F174" i="63"/>
  <c r="G155" i="63"/>
  <c r="G158" i="63"/>
  <c r="G159" i="63"/>
  <c r="G160" i="63"/>
  <c r="G162" i="63"/>
  <c r="G163" i="63"/>
  <c r="G166" i="63"/>
  <c r="G167" i="63"/>
  <c r="G175" i="63"/>
  <c r="G171" i="63"/>
  <c r="F170" i="63"/>
  <c r="F170" i="62"/>
  <c r="G164" i="62"/>
  <c r="F172" i="62"/>
  <c r="G173" i="62"/>
  <c r="G155" i="62"/>
  <c r="G158" i="62"/>
  <c r="G159" i="62"/>
  <c r="G160" i="62"/>
  <c r="G174" i="62"/>
  <c r="G163" i="62"/>
  <c r="G166" i="62"/>
  <c r="G167" i="62"/>
  <c r="G175" i="62"/>
  <c r="G171" i="62"/>
  <c r="G170" i="61"/>
  <c r="G174" i="61"/>
  <c r="G172" i="61"/>
  <c r="G176" i="61"/>
  <c r="G171" i="61"/>
  <c r="G171" i="60"/>
  <c r="G164" i="60"/>
  <c r="G172" i="60"/>
  <c r="F172" i="60"/>
  <c r="F160" i="60"/>
  <c r="G155" i="60"/>
  <c r="F174" i="60"/>
  <c r="G170" i="60"/>
  <c r="G160" i="60"/>
  <c r="G174" i="60"/>
  <c r="G173" i="60"/>
  <c r="G168" i="60"/>
  <c r="G169" i="60"/>
  <c r="F171" i="59"/>
  <c r="G164" i="59"/>
  <c r="G174" i="59"/>
  <c r="G172" i="59"/>
  <c r="F174" i="59"/>
  <c r="G176" i="59"/>
  <c r="G155" i="59"/>
  <c r="F175" i="59"/>
  <c r="G171" i="59"/>
  <c r="G165" i="58"/>
  <c r="G169" i="58"/>
  <c r="G168" i="58"/>
  <c r="G156" i="58"/>
  <c r="F170" i="58"/>
  <c r="G164" i="58"/>
  <c r="F172" i="58"/>
  <c r="G173" i="58"/>
  <c r="G155" i="58"/>
  <c r="G158" i="58"/>
  <c r="G159" i="58"/>
  <c r="G160" i="58"/>
  <c r="G174" i="58"/>
  <c r="G163" i="58"/>
  <c r="G166" i="58"/>
  <c r="G167" i="58"/>
  <c r="G175" i="58"/>
  <c r="G171" i="58"/>
  <c r="F174" i="66"/>
  <c r="G174" i="66"/>
  <c r="F155" i="66"/>
  <c r="G170" i="66"/>
  <c r="F171" i="66"/>
  <c r="F173" i="66"/>
  <c r="G172" i="66"/>
  <c r="G176" i="66"/>
  <c r="G175" i="65"/>
  <c r="F174" i="65"/>
  <c r="F155" i="65"/>
  <c r="F171" i="65"/>
  <c r="F175" i="65"/>
  <c r="G173" i="65"/>
  <c r="G161" i="65"/>
  <c r="G173" i="64"/>
  <c r="F161" i="64"/>
  <c r="G175" i="64"/>
  <c r="G161" i="64"/>
  <c r="G174" i="63"/>
  <c r="F155" i="63"/>
  <c r="F163" i="63"/>
  <c r="G170" i="63"/>
  <c r="F171" i="63"/>
  <c r="F173" i="63"/>
  <c r="G172" i="63"/>
  <c r="G176" i="63"/>
  <c r="F174" i="62"/>
  <c r="G172" i="62"/>
  <c r="G176" i="62"/>
  <c r="F155" i="62"/>
  <c r="G162" i="62"/>
  <c r="G170" i="62"/>
  <c r="F171" i="62"/>
  <c r="F173" i="62"/>
  <c r="G175" i="61"/>
  <c r="F174" i="61"/>
  <c r="F155" i="61"/>
  <c r="F171" i="61"/>
  <c r="F175" i="61"/>
  <c r="G173" i="61"/>
  <c r="G161" i="61"/>
  <c r="F158" i="60"/>
  <c r="G161" i="60"/>
  <c r="F162" i="60"/>
  <c r="F166" i="60"/>
  <c r="F170" i="60"/>
  <c r="G176" i="60"/>
  <c r="F171" i="60"/>
  <c r="F175" i="60"/>
  <c r="F161" i="60"/>
  <c r="F173" i="59"/>
  <c r="G173" i="59"/>
  <c r="G175" i="59"/>
  <c r="F161" i="59"/>
  <c r="G161" i="59"/>
  <c r="F174" i="58"/>
  <c r="G172" i="58"/>
  <c r="G176" i="58"/>
  <c r="F155" i="58"/>
  <c r="G162" i="58"/>
  <c r="G170" i="58"/>
  <c r="F171" i="58"/>
  <c r="F173" i="58"/>
  <c r="D22" i="55"/>
  <c r="D21" i="55"/>
  <c r="D20" i="55"/>
  <c r="D19" i="55"/>
  <c r="D18" i="55"/>
  <c r="D17" i="55"/>
  <c r="D16" i="55"/>
  <c r="D15" i="55"/>
  <c r="D14" i="55"/>
  <c r="D13" i="55"/>
  <c r="D12" i="55"/>
  <c r="D11" i="55"/>
  <c r="D10" i="55"/>
  <c r="D9" i="55"/>
  <c r="D8" i="55"/>
  <c r="D7" i="55"/>
  <c r="D6" i="55"/>
  <c r="I130" i="43" l="1"/>
  <c r="I138" i="43"/>
  <c r="I120" i="43"/>
  <c r="I110" i="43"/>
  <c r="J104" i="43"/>
  <c r="J104" i="37" s="1"/>
  <c r="J104" i="38" s="1"/>
  <c r="J104" i="39" s="1"/>
  <c r="J104" i="40" s="1"/>
  <c r="J104" i="32" s="1"/>
  <c r="J104" i="33" s="1"/>
  <c r="J104" i="34" s="1"/>
  <c r="J104" i="53" s="1"/>
  <c r="J104" i="27" s="1"/>
  <c r="J104" i="28" s="1"/>
  <c r="J104" i="29" s="1"/>
  <c r="J104" i="30" s="1"/>
  <c r="J104" i="44" s="1"/>
  <c r="J104" i="45" s="1"/>
  <c r="J104" i="46" s="1"/>
  <c r="J104" i="47" s="1"/>
  <c r="J104" i="48" s="1"/>
  <c r="J104" i="52" s="1"/>
  <c r="J104" i="31" s="1"/>
  <c r="J104" i="35" s="1"/>
  <c r="J104" i="58" s="1"/>
  <c r="J104" i="59" s="1"/>
  <c r="J104" i="60" s="1"/>
  <c r="J104" i="61" s="1"/>
  <c r="J104" i="62" s="1"/>
  <c r="J104" i="63" s="1"/>
  <c r="J104" i="64" s="1"/>
  <c r="J104" i="65" s="1"/>
  <c r="J104" i="66" s="1"/>
  <c r="J87" i="43"/>
  <c r="J87" i="37" s="1"/>
  <c r="J87" i="38" s="1"/>
  <c r="J87" i="39" s="1"/>
  <c r="J87" i="40" s="1"/>
  <c r="J87" i="32" s="1"/>
  <c r="J87" i="33" s="1"/>
  <c r="J87" i="34" s="1"/>
  <c r="J87" i="53" s="1"/>
  <c r="J87" i="27" s="1"/>
  <c r="J87" i="28" s="1"/>
  <c r="J87" i="29" s="1"/>
  <c r="J87" i="30" s="1"/>
  <c r="J87" i="44" s="1"/>
  <c r="J87" i="45" s="1"/>
  <c r="J87" i="46" s="1"/>
  <c r="J87" i="47" s="1"/>
  <c r="J87" i="48" s="1"/>
  <c r="J87" i="52" s="1"/>
  <c r="J87" i="31" s="1"/>
  <c r="J87" i="35" s="1"/>
  <c r="J87" i="58" s="1"/>
  <c r="J87" i="59" s="1"/>
  <c r="J87" i="60" s="1"/>
  <c r="J87" i="61" s="1"/>
  <c r="J87" i="62" s="1"/>
  <c r="J87" i="63" s="1"/>
  <c r="J87" i="64" s="1"/>
  <c r="J87" i="65" s="1"/>
  <c r="J87" i="66" s="1"/>
  <c r="I71" i="43"/>
  <c r="I68" i="43"/>
  <c r="I66" i="43"/>
  <c r="J52" i="43"/>
  <c r="J52" i="37" s="1"/>
  <c r="J52" i="38" s="1"/>
  <c r="J52" i="39" s="1"/>
  <c r="J52" i="40" s="1"/>
  <c r="J52" i="32" s="1"/>
  <c r="J52" i="33" s="1"/>
  <c r="J52" i="34" s="1"/>
  <c r="J52" i="53" s="1"/>
  <c r="J52" i="27" s="1"/>
  <c r="J52" i="28" s="1"/>
  <c r="J52" i="29" s="1"/>
  <c r="J52" i="30" s="1"/>
  <c r="J52" i="44" s="1"/>
  <c r="J52" i="45" s="1"/>
  <c r="J52" i="46" s="1"/>
  <c r="J52" i="47" s="1"/>
  <c r="J52" i="48" s="1"/>
  <c r="J52" i="52" s="1"/>
  <c r="J52" i="31" s="1"/>
  <c r="J52" i="35" s="1"/>
  <c r="J52" i="58" s="1"/>
  <c r="J52" i="59" s="1"/>
  <c r="J52" i="60" s="1"/>
  <c r="J52" i="61" s="1"/>
  <c r="J52" i="62" s="1"/>
  <c r="J52" i="63" s="1"/>
  <c r="J52" i="64" s="1"/>
  <c r="J52" i="65" s="1"/>
  <c r="J52" i="66" s="1"/>
  <c r="J36" i="43"/>
  <c r="J36" i="37" s="1"/>
  <c r="J36" i="38" s="1"/>
  <c r="J36" i="39" s="1"/>
  <c r="J36" i="40" s="1"/>
  <c r="J36" i="32" s="1"/>
  <c r="J36" i="33" s="1"/>
  <c r="J36" i="34" s="1"/>
  <c r="J36" i="53" s="1"/>
  <c r="J36" i="27" s="1"/>
  <c r="J36" i="28" s="1"/>
  <c r="J36" i="29" s="1"/>
  <c r="J36" i="30" s="1"/>
  <c r="J36" i="44" s="1"/>
  <c r="J36" i="45" s="1"/>
  <c r="J36" i="46" s="1"/>
  <c r="J36" i="47" s="1"/>
  <c r="J36" i="48" s="1"/>
  <c r="J36" i="52" s="1"/>
  <c r="J36" i="31" s="1"/>
  <c r="J36" i="35" s="1"/>
  <c r="J36" i="58" s="1"/>
  <c r="J36" i="59" s="1"/>
  <c r="J36" i="60" s="1"/>
  <c r="J36" i="61" s="1"/>
  <c r="J36" i="62" s="1"/>
  <c r="J36" i="63" s="1"/>
  <c r="J36" i="64" s="1"/>
  <c r="J36" i="65" s="1"/>
  <c r="J36" i="66" s="1"/>
  <c r="J30" i="43"/>
  <c r="J30" i="37" s="1"/>
  <c r="J30" i="38" s="1"/>
  <c r="J30" i="39" s="1"/>
  <c r="J30" i="40" s="1"/>
  <c r="J30" i="32" s="1"/>
  <c r="J30" i="33" s="1"/>
  <c r="J30" i="34" s="1"/>
  <c r="J30" i="53" s="1"/>
  <c r="J30" i="27" s="1"/>
  <c r="J30" i="28" s="1"/>
  <c r="J30" i="29" s="1"/>
  <c r="J30" i="30" s="1"/>
  <c r="J30" i="44" s="1"/>
  <c r="J30" i="45" s="1"/>
  <c r="J30" i="46" s="1"/>
  <c r="J30" i="47" s="1"/>
  <c r="J30" i="48" s="1"/>
  <c r="J30" i="52" s="1"/>
  <c r="J30" i="31" s="1"/>
  <c r="J30" i="35" s="1"/>
  <c r="J30" i="58" s="1"/>
  <c r="J30" i="59" s="1"/>
  <c r="J30" i="60" s="1"/>
  <c r="J30" i="61" s="1"/>
  <c r="J30" i="62" s="1"/>
  <c r="J30" i="63" s="1"/>
  <c r="J30" i="64" s="1"/>
  <c r="J30" i="65" s="1"/>
  <c r="J30" i="66" s="1"/>
  <c r="J21" i="43"/>
  <c r="J21" i="37" s="1"/>
  <c r="J21" i="38" s="1"/>
  <c r="J21" i="39" s="1"/>
  <c r="J21" i="40" s="1"/>
  <c r="J21" i="32" s="1"/>
  <c r="J21" i="33" s="1"/>
  <c r="J21" i="34" s="1"/>
  <c r="J21" i="53" s="1"/>
  <c r="J21" i="27" s="1"/>
  <c r="J21" i="28" s="1"/>
  <c r="J21" i="29" s="1"/>
  <c r="J21" i="30" s="1"/>
  <c r="J21" i="44" s="1"/>
  <c r="J21" i="45" s="1"/>
  <c r="J21" i="46" s="1"/>
  <c r="J21" i="47" s="1"/>
  <c r="J21" i="48" s="1"/>
  <c r="J21" i="52" s="1"/>
  <c r="J21" i="31" s="1"/>
  <c r="J21" i="35" s="1"/>
  <c r="J21" i="58" s="1"/>
  <c r="J21" i="59" s="1"/>
  <c r="J21" i="60" s="1"/>
  <c r="J21" i="61" s="1"/>
  <c r="J21" i="62" s="1"/>
  <c r="J21" i="63" s="1"/>
  <c r="J21" i="64" s="1"/>
  <c r="J21" i="65" s="1"/>
  <c r="J21" i="66" s="1"/>
  <c r="I6" i="43"/>
  <c r="I127" i="51"/>
  <c r="K127" i="43" s="1"/>
  <c r="J127" i="51"/>
  <c r="J127" i="43" s="1"/>
  <c r="J127" i="37" s="1"/>
  <c r="J127" i="38" s="1"/>
  <c r="J127" i="39" s="1"/>
  <c r="J127" i="40" s="1"/>
  <c r="J127" i="32" s="1"/>
  <c r="J127" i="33" s="1"/>
  <c r="J127" i="34" s="1"/>
  <c r="J127" i="53" s="1"/>
  <c r="J127" i="27" s="1"/>
  <c r="J127" i="28" s="1"/>
  <c r="J127" i="29" s="1"/>
  <c r="J127" i="30" s="1"/>
  <c r="J127" i="44" s="1"/>
  <c r="J127" i="45" s="1"/>
  <c r="J127" i="46" s="1"/>
  <c r="J127" i="47" s="1"/>
  <c r="J127" i="48" s="1"/>
  <c r="J127" i="52" s="1"/>
  <c r="J127" i="31" s="1"/>
  <c r="J127" i="35" s="1"/>
  <c r="J127" i="58" s="1"/>
  <c r="J127" i="59" s="1"/>
  <c r="J127" i="60" s="1"/>
  <c r="J127" i="61" s="1"/>
  <c r="J127" i="62" s="1"/>
  <c r="J127" i="63" s="1"/>
  <c r="J127" i="64" s="1"/>
  <c r="J127" i="65" s="1"/>
  <c r="J127" i="66" s="1"/>
  <c r="K127" i="51"/>
  <c r="I128" i="51"/>
  <c r="K128" i="43" s="1"/>
  <c r="J128" i="51"/>
  <c r="J128" i="43" s="1"/>
  <c r="J128" i="37" s="1"/>
  <c r="J128" i="38" s="1"/>
  <c r="J128" i="39" s="1"/>
  <c r="J128" i="40" s="1"/>
  <c r="J128" i="32" s="1"/>
  <c r="J128" i="33" s="1"/>
  <c r="J128" i="34" s="1"/>
  <c r="J128" i="53" s="1"/>
  <c r="J128" i="27" s="1"/>
  <c r="J128" i="28" s="1"/>
  <c r="J128" i="29" s="1"/>
  <c r="J128" i="30" s="1"/>
  <c r="J128" i="44" s="1"/>
  <c r="J128" i="45" s="1"/>
  <c r="J128" i="46" s="1"/>
  <c r="J128" i="47" s="1"/>
  <c r="J128" i="48" s="1"/>
  <c r="J128" i="52" s="1"/>
  <c r="J128" i="31" s="1"/>
  <c r="J128" i="35" s="1"/>
  <c r="J128" i="58" s="1"/>
  <c r="J128" i="59" s="1"/>
  <c r="J128" i="60" s="1"/>
  <c r="J128" i="61" s="1"/>
  <c r="J128" i="62" s="1"/>
  <c r="J128" i="63" s="1"/>
  <c r="J128" i="64" s="1"/>
  <c r="J128" i="65" s="1"/>
  <c r="J128" i="66" s="1"/>
  <c r="K128" i="51"/>
  <c r="I129" i="51"/>
  <c r="I129" i="43" s="1"/>
  <c r="J129" i="51"/>
  <c r="J129" i="43" s="1"/>
  <c r="J129" i="37" s="1"/>
  <c r="J129" i="38" s="1"/>
  <c r="J129" i="39" s="1"/>
  <c r="J129" i="40" s="1"/>
  <c r="J129" i="32" s="1"/>
  <c r="J129" i="33" s="1"/>
  <c r="J129" i="34" s="1"/>
  <c r="J129" i="53" s="1"/>
  <c r="J129" i="27" s="1"/>
  <c r="J129" i="28" s="1"/>
  <c r="J129" i="29" s="1"/>
  <c r="J129" i="30" s="1"/>
  <c r="J129" i="44" s="1"/>
  <c r="J129" i="45" s="1"/>
  <c r="J129" i="46" s="1"/>
  <c r="J129" i="47" s="1"/>
  <c r="J129" i="48" s="1"/>
  <c r="J129" i="52" s="1"/>
  <c r="J129" i="31" s="1"/>
  <c r="J129" i="35" s="1"/>
  <c r="J129" i="58" s="1"/>
  <c r="J129" i="59" s="1"/>
  <c r="J129" i="60" s="1"/>
  <c r="J129" i="61" s="1"/>
  <c r="J129" i="62" s="1"/>
  <c r="J129" i="63" s="1"/>
  <c r="J129" i="64" s="1"/>
  <c r="J129" i="65" s="1"/>
  <c r="J129" i="66" s="1"/>
  <c r="K129" i="51"/>
  <c r="I130" i="51"/>
  <c r="K130" i="43" s="1"/>
  <c r="J130" i="51"/>
  <c r="J130" i="43" s="1"/>
  <c r="J130" i="37" s="1"/>
  <c r="J130" i="38" s="1"/>
  <c r="J130" i="39" s="1"/>
  <c r="J130" i="40" s="1"/>
  <c r="J130" i="32" s="1"/>
  <c r="J130" i="33" s="1"/>
  <c r="J130" i="34" s="1"/>
  <c r="J130" i="53" s="1"/>
  <c r="J130" i="27" s="1"/>
  <c r="J130" i="28" s="1"/>
  <c r="J130" i="29" s="1"/>
  <c r="J130" i="30" s="1"/>
  <c r="J130" i="44" s="1"/>
  <c r="J130" i="45" s="1"/>
  <c r="J130" i="46" s="1"/>
  <c r="J130" i="47" s="1"/>
  <c r="J130" i="48" s="1"/>
  <c r="J130" i="52" s="1"/>
  <c r="J130" i="31" s="1"/>
  <c r="J130" i="35" s="1"/>
  <c r="J130" i="58" s="1"/>
  <c r="J130" i="59" s="1"/>
  <c r="J130" i="60" s="1"/>
  <c r="J130" i="61" s="1"/>
  <c r="J130" i="62" s="1"/>
  <c r="J130" i="63" s="1"/>
  <c r="J130" i="64" s="1"/>
  <c r="J130" i="65" s="1"/>
  <c r="J130" i="66" s="1"/>
  <c r="K130" i="51"/>
  <c r="I131" i="51"/>
  <c r="K131" i="43" s="1"/>
  <c r="J131" i="51"/>
  <c r="J131" i="43" s="1"/>
  <c r="J131" i="37" s="1"/>
  <c r="J131" i="38" s="1"/>
  <c r="J131" i="39" s="1"/>
  <c r="J131" i="40" s="1"/>
  <c r="J131" i="32" s="1"/>
  <c r="J131" i="33" s="1"/>
  <c r="J131" i="34" s="1"/>
  <c r="J131" i="53" s="1"/>
  <c r="J131" i="27" s="1"/>
  <c r="J131" i="28" s="1"/>
  <c r="J131" i="29" s="1"/>
  <c r="J131" i="30" s="1"/>
  <c r="J131" i="44" s="1"/>
  <c r="J131" i="45" s="1"/>
  <c r="J131" i="46" s="1"/>
  <c r="J131" i="47" s="1"/>
  <c r="J131" i="48" s="1"/>
  <c r="J131" i="52" s="1"/>
  <c r="J131" i="31" s="1"/>
  <c r="J131" i="35" s="1"/>
  <c r="J131" i="58" s="1"/>
  <c r="J131" i="59" s="1"/>
  <c r="J131" i="60" s="1"/>
  <c r="J131" i="61" s="1"/>
  <c r="J131" i="62" s="1"/>
  <c r="J131" i="63" s="1"/>
  <c r="J131" i="64" s="1"/>
  <c r="J131" i="65" s="1"/>
  <c r="J131" i="66" s="1"/>
  <c r="K131" i="51"/>
  <c r="I132" i="51"/>
  <c r="I132" i="43" s="1"/>
  <c r="J132" i="51"/>
  <c r="J132" i="43" s="1"/>
  <c r="J132" i="37" s="1"/>
  <c r="J132" i="38" s="1"/>
  <c r="J132" i="39" s="1"/>
  <c r="J132" i="40" s="1"/>
  <c r="J132" i="32" s="1"/>
  <c r="J132" i="33" s="1"/>
  <c r="J132" i="34" s="1"/>
  <c r="J132" i="53" s="1"/>
  <c r="J132" i="27" s="1"/>
  <c r="J132" i="28" s="1"/>
  <c r="J132" i="29" s="1"/>
  <c r="J132" i="30" s="1"/>
  <c r="J132" i="44" s="1"/>
  <c r="J132" i="45" s="1"/>
  <c r="J132" i="46" s="1"/>
  <c r="J132" i="47" s="1"/>
  <c r="J132" i="48" s="1"/>
  <c r="J132" i="52" s="1"/>
  <c r="J132" i="31" s="1"/>
  <c r="J132" i="35" s="1"/>
  <c r="J132" i="58" s="1"/>
  <c r="J132" i="59" s="1"/>
  <c r="J132" i="60" s="1"/>
  <c r="J132" i="61" s="1"/>
  <c r="J132" i="62" s="1"/>
  <c r="J132" i="63" s="1"/>
  <c r="J132" i="64" s="1"/>
  <c r="J132" i="65" s="1"/>
  <c r="J132" i="66" s="1"/>
  <c r="K132" i="51"/>
  <c r="I133" i="51"/>
  <c r="I133" i="43" s="1"/>
  <c r="J133" i="51"/>
  <c r="J133" i="43" s="1"/>
  <c r="J133" i="37" s="1"/>
  <c r="J133" i="38" s="1"/>
  <c r="J133" i="39" s="1"/>
  <c r="J133" i="40" s="1"/>
  <c r="J133" i="32" s="1"/>
  <c r="J133" i="33" s="1"/>
  <c r="J133" i="34" s="1"/>
  <c r="J133" i="53" s="1"/>
  <c r="J133" i="27" s="1"/>
  <c r="J133" i="28" s="1"/>
  <c r="J133" i="29" s="1"/>
  <c r="J133" i="30" s="1"/>
  <c r="J133" i="44" s="1"/>
  <c r="J133" i="45" s="1"/>
  <c r="J133" i="46" s="1"/>
  <c r="J133" i="47" s="1"/>
  <c r="J133" i="48" s="1"/>
  <c r="J133" i="52" s="1"/>
  <c r="J133" i="31" s="1"/>
  <c r="J133" i="35" s="1"/>
  <c r="J133" i="58" s="1"/>
  <c r="J133" i="59" s="1"/>
  <c r="J133" i="60" s="1"/>
  <c r="J133" i="61" s="1"/>
  <c r="J133" i="62" s="1"/>
  <c r="J133" i="63" s="1"/>
  <c r="J133" i="64" s="1"/>
  <c r="J133" i="65" s="1"/>
  <c r="J133" i="66" s="1"/>
  <c r="K133" i="51"/>
  <c r="I134" i="51"/>
  <c r="K134" i="43" s="1"/>
  <c r="J134" i="51"/>
  <c r="J134" i="43" s="1"/>
  <c r="J134" i="37" s="1"/>
  <c r="J134" i="38" s="1"/>
  <c r="J134" i="39" s="1"/>
  <c r="J134" i="40" s="1"/>
  <c r="J134" i="32" s="1"/>
  <c r="J134" i="33" s="1"/>
  <c r="J134" i="34" s="1"/>
  <c r="J134" i="53" s="1"/>
  <c r="J134" i="27" s="1"/>
  <c r="J134" i="28" s="1"/>
  <c r="J134" i="29" s="1"/>
  <c r="J134" i="30" s="1"/>
  <c r="J134" i="44" s="1"/>
  <c r="J134" i="45" s="1"/>
  <c r="J134" i="46" s="1"/>
  <c r="J134" i="47" s="1"/>
  <c r="J134" i="48" s="1"/>
  <c r="J134" i="52" s="1"/>
  <c r="J134" i="31" s="1"/>
  <c r="J134" i="35" s="1"/>
  <c r="J134" i="58" s="1"/>
  <c r="J134" i="59" s="1"/>
  <c r="J134" i="60" s="1"/>
  <c r="J134" i="61" s="1"/>
  <c r="J134" i="62" s="1"/>
  <c r="J134" i="63" s="1"/>
  <c r="J134" i="64" s="1"/>
  <c r="J134" i="65" s="1"/>
  <c r="J134" i="66" s="1"/>
  <c r="K134" i="51"/>
  <c r="I135" i="51"/>
  <c r="K135" i="43" s="1"/>
  <c r="J135" i="51"/>
  <c r="J135" i="43" s="1"/>
  <c r="J135" i="37" s="1"/>
  <c r="J135" i="38" s="1"/>
  <c r="J135" i="39" s="1"/>
  <c r="J135" i="40" s="1"/>
  <c r="J135" i="32" s="1"/>
  <c r="J135" i="33" s="1"/>
  <c r="J135" i="34" s="1"/>
  <c r="J135" i="53" s="1"/>
  <c r="J135" i="27" s="1"/>
  <c r="J135" i="28" s="1"/>
  <c r="J135" i="29" s="1"/>
  <c r="J135" i="30" s="1"/>
  <c r="J135" i="44" s="1"/>
  <c r="J135" i="45" s="1"/>
  <c r="J135" i="46" s="1"/>
  <c r="J135" i="47" s="1"/>
  <c r="J135" i="48" s="1"/>
  <c r="J135" i="52" s="1"/>
  <c r="J135" i="31" s="1"/>
  <c r="J135" i="35" s="1"/>
  <c r="J135" i="58" s="1"/>
  <c r="J135" i="59" s="1"/>
  <c r="J135" i="60" s="1"/>
  <c r="J135" i="61" s="1"/>
  <c r="J135" i="62" s="1"/>
  <c r="J135" i="63" s="1"/>
  <c r="J135" i="64" s="1"/>
  <c r="J135" i="65" s="1"/>
  <c r="J135" i="66" s="1"/>
  <c r="K135" i="51"/>
  <c r="I136" i="51"/>
  <c r="K136" i="43" s="1"/>
  <c r="J136" i="51"/>
  <c r="J136" i="43" s="1"/>
  <c r="J136" i="37" s="1"/>
  <c r="J136" i="38" s="1"/>
  <c r="J136" i="39" s="1"/>
  <c r="J136" i="40" s="1"/>
  <c r="J136" i="32" s="1"/>
  <c r="J136" i="33" s="1"/>
  <c r="J136" i="34" s="1"/>
  <c r="J136" i="53" s="1"/>
  <c r="J136" i="27" s="1"/>
  <c r="J136" i="28" s="1"/>
  <c r="J136" i="29" s="1"/>
  <c r="J136" i="30" s="1"/>
  <c r="J136" i="44" s="1"/>
  <c r="J136" i="45" s="1"/>
  <c r="J136" i="46" s="1"/>
  <c r="J136" i="47" s="1"/>
  <c r="J136" i="48" s="1"/>
  <c r="J136" i="52" s="1"/>
  <c r="J136" i="31" s="1"/>
  <c r="J136" i="35" s="1"/>
  <c r="J136" i="58" s="1"/>
  <c r="J136" i="59" s="1"/>
  <c r="J136" i="60" s="1"/>
  <c r="J136" i="61" s="1"/>
  <c r="J136" i="62" s="1"/>
  <c r="J136" i="63" s="1"/>
  <c r="J136" i="64" s="1"/>
  <c r="J136" i="65" s="1"/>
  <c r="J136" i="66" s="1"/>
  <c r="K136" i="51"/>
  <c r="I137" i="51"/>
  <c r="I137" i="43" s="1"/>
  <c r="J137" i="51"/>
  <c r="J137" i="43" s="1"/>
  <c r="J137" i="37" s="1"/>
  <c r="J137" i="38" s="1"/>
  <c r="J137" i="39" s="1"/>
  <c r="J137" i="40" s="1"/>
  <c r="J137" i="32" s="1"/>
  <c r="J137" i="33" s="1"/>
  <c r="J137" i="34" s="1"/>
  <c r="J137" i="53" s="1"/>
  <c r="J137" i="27" s="1"/>
  <c r="J137" i="28" s="1"/>
  <c r="J137" i="29" s="1"/>
  <c r="J137" i="30" s="1"/>
  <c r="J137" i="44" s="1"/>
  <c r="J137" i="45" s="1"/>
  <c r="J137" i="46" s="1"/>
  <c r="J137" i="47" s="1"/>
  <c r="J137" i="48" s="1"/>
  <c r="J137" i="52" s="1"/>
  <c r="J137" i="31" s="1"/>
  <c r="J137" i="35" s="1"/>
  <c r="J137" i="58" s="1"/>
  <c r="J137" i="59" s="1"/>
  <c r="J137" i="60" s="1"/>
  <c r="J137" i="61" s="1"/>
  <c r="J137" i="62" s="1"/>
  <c r="J137" i="63" s="1"/>
  <c r="J137" i="64" s="1"/>
  <c r="J137" i="65" s="1"/>
  <c r="J137" i="66" s="1"/>
  <c r="K137" i="51"/>
  <c r="I138" i="51"/>
  <c r="K138" i="43" s="1"/>
  <c r="J138" i="51"/>
  <c r="J138" i="43" s="1"/>
  <c r="J138" i="37" s="1"/>
  <c r="J138" i="38" s="1"/>
  <c r="J138" i="39" s="1"/>
  <c r="J138" i="40" s="1"/>
  <c r="J138" i="32" s="1"/>
  <c r="J138" i="33" s="1"/>
  <c r="J138" i="34" s="1"/>
  <c r="J138" i="53" s="1"/>
  <c r="J138" i="27" s="1"/>
  <c r="J138" i="28" s="1"/>
  <c r="J138" i="29" s="1"/>
  <c r="J138" i="30" s="1"/>
  <c r="J138" i="44" s="1"/>
  <c r="J138" i="45" s="1"/>
  <c r="J138" i="46" s="1"/>
  <c r="J138" i="47" s="1"/>
  <c r="J138" i="48" s="1"/>
  <c r="J138" i="52" s="1"/>
  <c r="J138" i="31" s="1"/>
  <c r="J138" i="35" s="1"/>
  <c r="J138" i="58" s="1"/>
  <c r="J138" i="59" s="1"/>
  <c r="J138" i="60" s="1"/>
  <c r="J138" i="61" s="1"/>
  <c r="J138" i="62" s="1"/>
  <c r="J138" i="63" s="1"/>
  <c r="J138" i="64" s="1"/>
  <c r="J138" i="65" s="1"/>
  <c r="J138" i="66" s="1"/>
  <c r="K138" i="51"/>
  <c r="I139" i="51"/>
  <c r="K139" i="43" s="1"/>
  <c r="J139" i="51"/>
  <c r="J139" i="43" s="1"/>
  <c r="J139" i="37" s="1"/>
  <c r="J139" i="38" s="1"/>
  <c r="J139" i="39" s="1"/>
  <c r="J139" i="40" s="1"/>
  <c r="J139" i="32" s="1"/>
  <c r="J139" i="33" s="1"/>
  <c r="J139" i="34" s="1"/>
  <c r="J139" i="53" s="1"/>
  <c r="J139" i="27" s="1"/>
  <c r="J139" i="28" s="1"/>
  <c r="J139" i="29" s="1"/>
  <c r="J139" i="30" s="1"/>
  <c r="J139" i="44" s="1"/>
  <c r="J139" i="45" s="1"/>
  <c r="J139" i="46" s="1"/>
  <c r="J139" i="47" s="1"/>
  <c r="J139" i="48" s="1"/>
  <c r="J139" i="52" s="1"/>
  <c r="J139" i="31" s="1"/>
  <c r="J139" i="35" s="1"/>
  <c r="J139" i="58" s="1"/>
  <c r="J139" i="59" s="1"/>
  <c r="J139" i="60" s="1"/>
  <c r="J139" i="61" s="1"/>
  <c r="J139" i="62" s="1"/>
  <c r="J139" i="63" s="1"/>
  <c r="J139" i="64" s="1"/>
  <c r="J139" i="65" s="1"/>
  <c r="J139" i="66" s="1"/>
  <c r="K139" i="51"/>
  <c r="I140" i="51"/>
  <c r="I140" i="43" s="1"/>
  <c r="J140" i="51"/>
  <c r="J140" i="43" s="1"/>
  <c r="J140" i="37" s="1"/>
  <c r="J140" i="38" s="1"/>
  <c r="J140" i="39" s="1"/>
  <c r="J140" i="40" s="1"/>
  <c r="J140" i="32" s="1"/>
  <c r="J140" i="33" s="1"/>
  <c r="J140" i="34" s="1"/>
  <c r="J140" i="53" s="1"/>
  <c r="J140" i="27" s="1"/>
  <c r="J140" i="28" s="1"/>
  <c r="J140" i="29" s="1"/>
  <c r="J140" i="30" s="1"/>
  <c r="J140" i="44" s="1"/>
  <c r="J140" i="45" s="1"/>
  <c r="J140" i="46" s="1"/>
  <c r="J140" i="47" s="1"/>
  <c r="J140" i="48" s="1"/>
  <c r="J140" i="52" s="1"/>
  <c r="J140" i="31" s="1"/>
  <c r="J140" i="35" s="1"/>
  <c r="J140" i="58" s="1"/>
  <c r="J140" i="59" s="1"/>
  <c r="J140" i="60" s="1"/>
  <c r="J140" i="61" s="1"/>
  <c r="J140" i="62" s="1"/>
  <c r="J140" i="63" s="1"/>
  <c r="J140" i="64" s="1"/>
  <c r="J140" i="65" s="1"/>
  <c r="J140" i="66" s="1"/>
  <c r="K140" i="51"/>
  <c r="I141" i="51"/>
  <c r="I141" i="43" s="1"/>
  <c r="J141" i="51"/>
  <c r="J141" i="43" s="1"/>
  <c r="J141" i="37" s="1"/>
  <c r="J141" i="38" s="1"/>
  <c r="J141" i="39" s="1"/>
  <c r="J141" i="40" s="1"/>
  <c r="J141" i="32" s="1"/>
  <c r="J141" i="33" s="1"/>
  <c r="J141" i="34" s="1"/>
  <c r="J141" i="53" s="1"/>
  <c r="J141" i="27" s="1"/>
  <c r="J141" i="28" s="1"/>
  <c r="J141" i="29" s="1"/>
  <c r="J141" i="30" s="1"/>
  <c r="J141" i="44" s="1"/>
  <c r="J141" i="45" s="1"/>
  <c r="J141" i="46" s="1"/>
  <c r="J141" i="47" s="1"/>
  <c r="J141" i="48" s="1"/>
  <c r="J141" i="52" s="1"/>
  <c r="J141" i="31" s="1"/>
  <c r="J141" i="35" s="1"/>
  <c r="J141" i="58" s="1"/>
  <c r="J141" i="59" s="1"/>
  <c r="J141" i="60" s="1"/>
  <c r="J141" i="61" s="1"/>
  <c r="J141" i="62" s="1"/>
  <c r="J141" i="63" s="1"/>
  <c r="J141" i="64" s="1"/>
  <c r="J141" i="65" s="1"/>
  <c r="J141" i="66" s="1"/>
  <c r="K141" i="51"/>
  <c r="I142" i="51"/>
  <c r="K142" i="43" s="1"/>
  <c r="J142" i="51"/>
  <c r="J142" i="43" s="1"/>
  <c r="J142" i="37" s="1"/>
  <c r="J142" i="38" s="1"/>
  <c r="J142" i="39" s="1"/>
  <c r="J142" i="40" s="1"/>
  <c r="J142" i="32" s="1"/>
  <c r="J142" i="33" s="1"/>
  <c r="J142" i="34" s="1"/>
  <c r="J142" i="53" s="1"/>
  <c r="J142" i="27" s="1"/>
  <c r="J142" i="28" s="1"/>
  <c r="J142" i="29" s="1"/>
  <c r="J142" i="30" s="1"/>
  <c r="J142" i="44" s="1"/>
  <c r="J142" i="45" s="1"/>
  <c r="J142" i="46" s="1"/>
  <c r="J142" i="47" s="1"/>
  <c r="J142" i="48" s="1"/>
  <c r="J142" i="52" s="1"/>
  <c r="J142" i="31" s="1"/>
  <c r="J142" i="35" s="1"/>
  <c r="J142" i="58" s="1"/>
  <c r="J142" i="59" s="1"/>
  <c r="J142" i="60" s="1"/>
  <c r="J142" i="61" s="1"/>
  <c r="J142" i="62" s="1"/>
  <c r="J142" i="63" s="1"/>
  <c r="J142" i="64" s="1"/>
  <c r="J142" i="65" s="1"/>
  <c r="J142" i="66" s="1"/>
  <c r="K142" i="51"/>
  <c r="I143" i="51"/>
  <c r="K143" i="43" s="1"/>
  <c r="J143" i="51"/>
  <c r="J143" i="43" s="1"/>
  <c r="J143" i="37" s="1"/>
  <c r="J143" i="38" s="1"/>
  <c r="J143" i="39" s="1"/>
  <c r="J143" i="40" s="1"/>
  <c r="J143" i="32" s="1"/>
  <c r="J143" i="33" s="1"/>
  <c r="J143" i="34" s="1"/>
  <c r="J143" i="53" s="1"/>
  <c r="J143" i="27" s="1"/>
  <c r="J143" i="28" s="1"/>
  <c r="J143" i="29" s="1"/>
  <c r="J143" i="30" s="1"/>
  <c r="J143" i="44" s="1"/>
  <c r="J143" i="45" s="1"/>
  <c r="J143" i="46" s="1"/>
  <c r="J143" i="47" s="1"/>
  <c r="J143" i="48" s="1"/>
  <c r="J143" i="52" s="1"/>
  <c r="J143" i="31" s="1"/>
  <c r="J143" i="35" s="1"/>
  <c r="J143" i="58" s="1"/>
  <c r="J143" i="59" s="1"/>
  <c r="J143" i="60" s="1"/>
  <c r="J143" i="61" s="1"/>
  <c r="J143" i="62" s="1"/>
  <c r="J143" i="63" s="1"/>
  <c r="J143" i="64" s="1"/>
  <c r="J143" i="65" s="1"/>
  <c r="J143" i="66" s="1"/>
  <c r="K143" i="51"/>
  <c r="I144" i="51"/>
  <c r="K144" i="43" s="1"/>
  <c r="J144" i="51"/>
  <c r="J144" i="43" s="1"/>
  <c r="J144" i="37" s="1"/>
  <c r="J144" i="38" s="1"/>
  <c r="J144" i="39" s="1"/>
  <c r="J144" i="40" s="1"/>
  <c r="J144" i="32" s="1"/>
  <c r="J144" i="33" s="1"/>
  <c r="J144" i="34" s="1"/>
  <c r="J144" i="53" s="1"/>
  <c r="J144" i="27" s="1"/>
  <c r="J144" i="28" s="1"/>
  <c r="J144" i="29" s="1"/>
  <c r="J144" i="30" s="1"/>
  <c r="J144" i="44" s="1"/>
  <c r="J144" i="45" s="1"/>
  <c r="J144" i="46" s="1"/>
  <c r="J144" i="47" s="1"/>
  <c r="J144" i="48" s="1"/>
  <c r="J144" i="52" s="1"/>
  <c r="J144" i="31" s="1"/>
  <c r="J144" i="35" s="1"/>
  <c r="J144" i="58" s="1"/>
  <c r="J144" i="59" s="1"/>
  <c r="J144" i="60" s="1"/>
  <c r="J144" i="61" s="1"/>
  <c r="J144" i="62" s="1"/>
  <c r="J144" i="63" s="1"/>
  <c r="J144" i="64" s="1"/>
  <c r="J144" i="65" s="1"/>
  <c r="J144" i="66" s="1"/>
  <c r="K144" i="51"/>
  <c r="K126" i="51"/>
  <c r="J126" i="51"/>
  <c r="J126" i="43" s="1"/>
  <c r="J126" i="37" s="1"/>
  <c r="J126" i="38" s="1"/>
  <c r="J126" i="39" s="1"/>
  <c r="J126" i="40" s="1"/>
  <c r="J126" i="32" s="1"/>
  <c r="J126" i="33" s="1"/>
  <c r="J126" i="34" s="1"/>
  <c r="J126" i="53" s="1"/>
  <c r="I126" i="51"/>
  <c r="K126" i="43" s="1"/>
  <c r="I116" i="51"/>
  <c r="K116" i="43" s="1"/>
  <c r="J116" i="51"/>
  <c r="J116" i="43" s="1"/>
  <c r="J116" i="37" s="1"/>
  <c r="J116" i="38" s="1"/>
  <c r="J116" i="39" s="1"/>
  <c r="J116" i="40" s="1"/>
  <c r="J116" i="32" s="1"/>
  <c r="J116" i="33" s="1"/>
  <c r="J116" i="34" s="1"/>
  <c r="J116" i="53" s="1"/>
  <c r="J116" i="27" s="1"/>
  <c r="J116" i="28" s="1"/>
  <c r="J116" i="29" s="1"/>
  <c r="J116" i="30" s="1"/>
  <c r="J116" i="44" s="1"/>
  <c r="J116" i="45" s="1"/>
  <c r="J116" i="46" s="1"/>
  <c r="J116" i="47" s="1"/>
  <c r="J116" i="48" s="1"/>
  <c r="J116" i="52" s="1"/>
  <c r="J116" i="31" s="1"/>
  <c r="J116" i="35" s="1"/>
  <c r="J116" i="58" s="1"/>
  <c r="J116" i="59" s="1"/>
  <c r="J116" i="60" s="1"/>
  <c r="J116" i="61" s="1"/>
  <c r="J116" i="62" s="1"/>
  <c r="J116" i="63" s="1"/>
  <c r="J116" i="64" s="1"/>
  <c r="J116" i="65" s="1"/>
  <c r="J116" i="66" s="1"/>
  <c r="K116" i="51"/>
  <c r="I117" i="51"/>
  <c r="K117" i="43" s="1"/>
  <c r="J117" i="51"/>
  <c r="J117" i="43" s="1"/>
  <c r="J117" i="37" s="1"/>
  <c r="J117" i="38" s="1"/>
  <c r="J117" i="39" s="1"/>
  <c r="J117" i="40" s="1"/>
  <c r="J117" i="32" s="1"/>
  <c r="J117" i="33" s="1"/>
  <c r="J117" i="34" s="1"/>
  <c r="J117" i="53" s="1"/>
  <c r="J117" i="27" s="1"/>
  <c r="J117" i="28" s="1"/>
  <c r="J117" i="29" s="1"/>
  <c r="J117" i="30" s="1"/>
  <c r="J117" i="44" s="1"/>
  <c r="J117" i="45" s="1"/>
  <c r="J117" i="46" s="1"/>
  <c r="J117" i="47" s="1"/>
  <c r="J117" i="48" s="1"/>
  <c r="J117" i="52" s="1"/>
  <c r="J117" i="31" s="1"/>
  <c r="J117" i="35" s="1"/>
  <c r="J117" i="58" s="1"/>
  <c r="J117" i="59" s="1"/>
  <c r="J117" i="60" s="1"/>
  <c r="J117" i="61" s="1"/>
  <c r="J117" i="62" s="1"/>
  <c r="J117" i="63" s="1"/>
  <c r="J117" i="64" s="1"/>
  <c r="J117" i="65" s="1"/>
  <c r="J117" i="66" s="1"/>
  <c r="K117" i="51"/>
  <c r="I118" i="51"/>
  <c r="I118" i="43" s="1"/>
  <c r="J118" i="51"/>
  <c r="J118" i="43" s="1"/>
  <c r="J118" i="37" s="1"/>
  <c r="J118" i="38" s="1"/>
  <c r="J118" i="39" s="1"/>
  <c r="J118" i="40" s="1"/>
  <c r="J118" i="32" s="1"/>
  <c r="J118" i="33" s="1"/>
  <c r="J118" i="34" s="1"/>
  <c r="J118" i="53" s="1"/>
  <c r="J118" i="27" s="1"/>
  <c r="J118" i="28" s="1"/>
  <c r="J118" i="29" s="1"/>
  <c r="J118" i="30" s="1"/>
  <c r="J118" i="44" s="1"/>
  <c r="J118" i="45" s="1"/>
  <c r="J118" i="46" s="1"/>
  <c r="J118" i="47" s="1"/>
  <c r="J118" i="48" s="1"/>
  <c r="J118" i="52" s="1"/>
  <c r="J118" i="31" s="1"/>
  <c r="J118" i="35" s="1"/>
  <c r="J118" i="58" s="1"/>
  <c r="J118" i="59" s="1"/>
  <c r="J118" i="60" s="1"/>
  <c r="J118" i="61" s="1"/>
  <c r="J118" i="62" s="1"/>
  <c r="J118" i="63" s="1"/>
  <c r="J118" i="64" s="1"/>
  <c r="J118" i="65" s="1"/>
  <c r="J118" i="66" s="1"/>
  <c r="K118" i="51"/>
  <c r="I119" i="51"/>
  <c r="I119" i="43" s="1"/>
  <c r="J119" i="51"/>
  <c r="J119" i="43" s="1"/>
  <c r="J119" i="37" s="1"/>
  <c r="J119" i="38" s="1"/>
  <c r="J119" i="39" s="1"/>
  <c r="J119" i="40" s="1"/>
  <c r="J119" i="32" s="1"/>
  <c r="J119" i="33" s="1"/>
  <c r="J119" i="34" s="1"/>
  <c r="J119" i="53" s="1"/>
  <c r="J119" i="27" s="1"/>
  <c r="J119" i="28" s="1"/>
  <c r="J119" i="29" s="1"/>
  <c r="J119" i="30" s="1"/>
  <c r="J119" i="44" s="1"/>
  <c r="J119" i="45" s="1"/>
  <c r="J119" i="46" s="1"/>
  <c r="J119" i="47" s="1"/>
  <c r="J119" i="48" s="1"/>
  <c r="J119" i="52" s="1"/>
  <c r="J119" i="31" s="1"/>
  <c r="J119" i="35" s="1"/>
  <c r="J119" i="58" s="1"/>
  <c r="J119" i="59" s="1"/>
  <c r="J119" i="60" s="1"/>
  <c r="J119" i="61" s="1"/>
  <c r="J119" i="62" s="1"/>
  <c r="J119" i="63" s="1"/>
  <c r="J119" i="64" s="1"/>
  <c r="J119" i="65" s="1"/>
  <c r="J119" i="66" s="1"/>
  <c r="K119" i="51"/>
  <c r="I120" i="51"/>
  <c r="K120" i="43" s="1"/>
  <c r="J120" i="51"/>
  <c r="J120" i="43" s="1"/>
  <c r="J120" i="37" s="1"/>
  <c r="J120" i="38" s="1"/>
  <c r="J120" i="39" s="1"/>
  <c r="J120" i="40" s="1"/>
  <c r="J120" i="32" s="1"/>
  <c r="J120" i="33" s="1"/>
  <c r="J120" i="34" s="1"/>
  <c r="J120" i="53" s="1"/>
  <c r="J120" i="27" s="1"/>
  <c r="J120" i="28" s="1"/>
  <c r="J120" i="29" s="1"/>
  <c r="J120" i="30" s="1"/>
  <c r="J120" i="44" s="1"/>
  <c r="J120" i="45" s="1"/>
  <c r="J120" i="46" s="1"/>
  <c r="J120" i="47" s="1"/>
  <c r="J120" i="48" s="1"/>
  <c r="J120" i="52" s="1"/>
  <c r="J120" i="31" s="1"/>
  <c r="J120" i="35" s="1"/>
  <c r="J120" i="58" s="1"/>
  <c r="J120" i="59" s="1"/>
  <c r="J120" i="60" s="1"/>
  <c r="J120" i="61" s="1"/>
  <c r="J120" i="62" s="1"/>
  <c r="J120" i="63" s="1"/>
  <c r="J120" i="64" s="1"/>
  <c r="J120" i="65" s="1"/>
  <c r="J120" i="66" s="1"/>
  <c r="K120" i="51"/>
  <c r="I121" i="51"/>
  <c r="K121" i="43" s="1"/>
  <c r="J121" i="51"/>
  <c r="J121" i="43" s="1"/>
  <c r="J121" i="37" s="1"/>
  <c r="J121" i="38" s="1"/>
  <c r="J121" i="39" s="1"/>
  <c r="J121" i="40" s="1"/>
  <c r="J121" i="32" s="1"/>
  <c r="J121" i="33" s="1"/>
  <c r="J121" i="34" s="1"/>
  <c r="J121" i="53" s="1"/>
  <c r="J121" i="27" s="1"/>
  <c r="J121" i="28" s="1"/>
  <c r="J121" i="29" s="1"/>
  <c r="J121" i="30" s="1"/>
  <c r="J121" i="44" s="1"/>
  <c r="J121" i="45" s="1"/>
  <c r="J121" i="46" s="1"/>
  <c r="J121" i="47" s="1"/>
  <c r="J121" i="48" s="1"/>
  <c r="J121" i="52" s="1"/>
  <c r="J121" i="31" s="1"/>
  <c r="J121" i="35" s="1"/>
  <c r="J121" i="58" s="1"/>
  <c r="J121" i="59" s="1"/>
  <c r="J121" i="60" s="1"/>
  <c r="J121" i="61" s="1"/>
  <c r="J121" i="62" s="1"/>
  <c r="J121" i="63" s="1"/>
  <c r="J121" i="64" s="1"/>
  <c r="J121" i="65" s="1"/>
  <c r="J121" i="66" s="1"/>
  <c r="K121" i="51"/>
  <c r="I122" i="51"/>
  <c r="I122" i="43" s="1"/>
  <c r="J122" i="51"/>
  <c r="J122" i="43" s="1"/>
  <c r="J122" i="37" s="1"/>
  <c r="J122" i="38" s="1"/>
  <c r="J122" i="39" s="1"/>
  <c r="J122" i="40" s="1"/>
  <c r="J122" i="32" s="1"/>
  <c r="J122" i="33" s="1"/>
  <c r="J122" i="34" s="1"/>
  <c r="J122" i="53" s="1"/>
  <c r="J122" i="27" s="1"/>
  <c r="J122" i="28" s="1"/>
  <c r="J122" i="29" s="1"/>
  <c r="J122" i="30" s="1"/>
  <c r="J122" i="44" s="1"/>
  <c r="J122" i="45" s="1"/>
  <c r="J122" i="46" s="1"/>
  <c r="J122" i="47" s="1"/>
  <c r="J122" i="48" s="1"/>
  <c r="J122" i="52" s="1"/>
  <c r="J122" i="31" s="1"/>
  <c r="J122" i="35" s="1"/>
  <c r="J122" i="58" s="1"/>
  <c r="J122" i="59" s="1"/>
  <c r="J122" i="60" s="1"/>
  <c r="J122" i="61" s="1"/>
  <c r="J122" i="62" s="1"/>
  <c r="J122" i="63" s="1"/>
  <c r="J122" i="64" s="1"/>
  <c r="J122" i="65" s="1"/>
  <c r="J122" i="66" s="1"/>
  <c r="K122" i="51"/>
  <c r="I123" i="51"/>
  <c r="I123" i="43" s="1"/>
  <c r="J123" i="51"/>
  <c r="J123" i="43" s="1"/>
  <c r="J123" i="37" s="1"/>
  <c r="J123" i="38" s="1"/>
  <c r="J123" i="39" s="1"/>
  <c r="J123" i="40" s="1"/>
  <c r="J123" i="32" s="1"/>
  <c r="J123" i="33" s="1"/>
  <c r="J123" i="34" s="1"/>
  <c r="J123" i="53" s="1"/>
  <c r="J123" i="27" s="1"/>
  <c r="J123" i="28" s="1"/>
  <c r="J123" i="29" s="1"/>
  <c r="J123" i="30" s="1"/>
  <c r="J123" i="44" s="1"/>
  <c r="J123" i="45" s="1"/>
  <c r="J123" i="46" s="1"/>
  <c r="J123" i="47" s="1"/>
  <c r="J123" i="48" s="1"/>
  <c r="J123" i="52" s="1"/>
  <c r="J123" i="31" s="1"/>
  <c r="J123" i="35" s="1"/>
  <c r="J123" i="58" s="1"/>
  <c r="J123" i="59" s="1"/>
  <c r="J123" i="60" s="1"/>
  <c r="J123" i="61" s="1"/>
  <c r="J123" i="62" s="1"/>
  <c r="J123" i="63" s="1"/>
  <c r="J123" i="64" s="1"/>
  <c r="J123" i="65" s="1"/>
  <c r="J123" i="66" s="1"/>
  <c r="K123" i="51"/>
  <c r="I124" i="51"/>
  <c r="K124" i="43" s="1"/>
  <c r="J124" i="51"/>
  <c r="J124" i="43" s="1"/>
  <c r="J124" i="37" s="1"/>
  <c r="J124" i="38" s="1"/>
  <c r="J124" i="39" s="1"/>
  <c r="J124" i="40" s="1"/>
  <c r="J124" i="32" s="1"/>
  <c r="J124" i="33" s="1"/>
  <c r="J124" i="34" s="1"/>
  <c r="J124" i="53" s="1"/>
  <c r="J124" i="27" s="1"/>
  <c r="J124" i="28" s="1"/>
  <c r="J124" i="29" s="1"/>
  <c r="J124" i="30" s="1"/>
  <c r="J124" i="44" s="1"/>
  <c r="J124" i="45" s="1"/>
  <c r="J124" i="46" s="1"/>
  <c r="J124" i="47" s="1"/>
  <c r="J124" i="48" s="1"/>
  <c r="J124" i="52" s="1"/>
  <c r="J124" i="31" s="1"/>
  <c r="J124" i="35" s="1"/>
  <c r="J124" i="58" s="1"/>
  <c r="J124" i="59" s="1"/>
  <c r="J124" i="60" s="1"/>
  <c r="J124" i="61" s="1"/>
  <c r="J124" i="62" s="1"/>
  <c r="J124" i="63" s="1"/>
  <c r="J124" i="64" s="1"/>
  <c r="J124" i="65" s="1"/>
  <c r="J124" i="66" s="1"/>
  <c r="K124" i="51"/>
  <c r="K115" i="51"/>
  <c r="J115" i="51"/>
  <c r="J115" i="43" s="1"/>
  <c r="J115" i="37" s="1"/>
  <c r="J115" i="38" s="1"/>
  <c r="J115" i="39" s="1"/>
  <c r="J115" i="40" s="1"/>
  <c r="J115" i="32" s="1"/>
  <c r="J115" i="33" s="1"/>
  <c r="J115" i="34" s="1"/>
  <c r="J115" i="53" s="1"/>
  <c r="J115" i="27" s="1"/>
  <c r="J115" i="28" s="1"/>
  <c r="J115" i="29" s="1"/>
  <c r="J115" i="30" s="1"/>
  <c r="J115" i="44" s="1"/>
  <c r="J115" i="45" s="1"/>
  <c r="J115" i="46" s="1"/>
  <c r="J115" i="47" s="1"/>
  <c r="J115" i="48" s="1"/>
  <c r="J115" i="52" s="1"/>
  <c r="J115" i="31" s="1"/>
  <c r="J115" i="35" s="1"/>
  <c r="J115" i="58" s="1"/>
  <c r="I115" i="51"/>
  <c r="I115" i="43" s="1"/>
  <c r="I108" i="51"/>
  <c r="K108" i="43" s="1"/>
  <c r="J108" i="51"/>
  <c r="J108" i="43" s="1"/>
  <c r="J108" i="37" s="1"/>
  <c r="J108" i="38" s="1"/>
  <c r="J108" i="39" s="1"/>
  <c r="J108" i="40" s="1"/>
  <c r="J108" i="32" s="1"/>
  <c r="J108" i="33" s="1"/>
  <c r="J108" i="34" s="1"/>
  <c r="J108" i="53" s="1"/>
  <c r="J108" i="27" s="1"/>
  <c r="J108" i="28" s="1"/>
  <c r="J108" i="29" s="1"/>
  <c r="J108" i="30" s="1"/>
  <c r="J108" i="44" s="1"/>
  <c r="J108" i="45" s="1"/>
  <c r="J108" i="46" s="1"/>
  <c r="J108" i="47" s="1"/>
  <c r="J108" i="48" s="1"/>
  <c r="J108" i="52" s="1"/>
  <c r="J108" i="31" s="1"/>
  <c r="J108" i="35" s="1"/>
  <c r="J108" i="58" s="1"/>
  <c r="J108" i="59" s="1"/>
  <c r="J108" i="60" s="1"/>
  <c r="J108" i="61" s="1"/>
  <c r="J108" i="62" s="1"/>
  <c r="J108" i="63" s="1"/>
  <c r="J108" i="64" s="1"/>
  <c r="J108" i="65" s="1"/>
  <c r="J108" i="66" s="1"/>
  <c r="K108" i="51"/>
  <c r="I109" i="51"/>
  <c r="I109" i="43" s="1"/>
  <c r="J109" i="51"/>
  <c r="J109" i="43" s="1"/>
  <c r="J109" i="37" s="1"/>
  <c r="J109" i="38" s="1"/>
  <c r="J109" i="39" s="1"/>
  <c r="J109" i="40" s="1"/>
  <c r="J109" i="32" s="1"/>
  <c r="J109" i="33" s="1"/>
  <c r="J109" i="34" s="1"/>
  <c r="J109" i="53" s="1"/>
  <c r="J109" i="27" s="1"/>
  <c r="J109" i="28" s="1"/>
  <c r="J109" i="29" s="1"/>
  <c r="J109" i="30" s="1"/>
  <c r="J109" i="44" s="1"/>
  <c r="J109" i="45" s="1"/>
  <c r="J109" i="46" s="1"/>
  <c r="J109" i="47" s="1"/>
  <c r="J109" i="48" s="1"/>
  <c r="J109" i="52" s="1"/>
  <c r="J109" i="31" s="1"/>
  <c r="J109" i="35" s="1"/>
  <c r="J109" i="58" s="1"/>
  <c r="K109" i="51"/>
  <c r="I110" i="51"/>
  <c r="K110" i="43" s="1"/>
  <c r="J110" i="51"/>
  <c r="J110" i="43" s="1"/>
  <c r="J110" i="37" s="1"/>
  <c r="J110" i="38" s="1"/>
  <c r="J110" i="39" s="1"/>
  <c r="J110" i="40" s="1"/>
  <c r="J110" i="32" s="1"/>
  <c r="J110" i="33" s="1"/>
  <c r="J110" i="34" s="1"/>
  <c r="J110" i="53" s="1"/>
  <c r="J110" i="27" s="1"/>
  <c r="J110" i="28" s="1"/>
  <c r="J110" i="29" s="1"/>
  <c r="J110" i="30" s="1"/>
  <c r="J110" i="44" s="1"/>
  <c r="J110" i="45" s="1"/>
  <c r="J110" i="46" s="1"/>
  <c r="J110" i="47" s="1"/>
  <c r="J110" i="48" s="1"/>
  <c r="J110" i="52" s="1"/>
  <c r="J110" i="31" s="1"/>
  <c r="J110" i="35" s="1"/>
  <c r="J110" i="58" s="1"/>
  <c r="J110" i="59" s="1"/>
  <c r="J110" i="60" s="1"/>
  <c r="J110" i="61" s="1"/>
  <c r="J110" i="62" s="1"/>
  <c r="J110" i="63" s="1"/>
  <c r="J110" i="64" s="1"/>
  <c r="J110" i="65" s="1"/>
  <c r="J110" i="66" s="1"/>
  <c r="K110" i="51"/>
  <c r="I111" i="51"/>
  <c r="K111" i="43" s="1"/>
  <c r="J111" i="51"/>
  <c r="J111" i="43" s="1"/>
  <c r="J111" i="37" s="1"/>
  <c r="J111" i="38" s="1"/>
  <c r="J111" i="39" s="1"/>
  <c r="J111" i="40" s="1"/>
  <c r="J111" i="32" s="1"/>
  <c r="J111" i="33" s="1"/>
  <c r="J111" i="34" s="1"/>
  <c r="J111" i="53" s="1"/>
  <c r="J111" i="27" s="1"/>
  <c r="J111" i="28" s="1"/>
  <c r="J111" i="29" s="1"/>
  <c r="J111" i="30" s="1"/>
  <c r="J111" i="44" s="1"/>
  <c r="J111" i="45" s="1"/>
  <c r="J111" i="46" s="1"/>
  <c r="J111" i="47" s="1"/>
  <c r="J111" i="48" s="1"/>
  <c r="J111" i="52" s="1"/>
  <c r="J111" i="31" s="1"/>
  <c r="J111" i="35" s="1"/>
  <c r="J111" i="58" s="1"/>
  <c r="J111" i="59" s="1"/>
  <c r="J111" i="60" s="1"/>
  <c r="J111" i="61" s="1"/>
  <c r="J111" i="62" s="1"/>
  <c r="J111" i="63" s="1"/>
  <c r="J111" i="64" s="1"/>
  <c r="J111" i="65" s="1"/>
  <c r="J111" i="66" s="1"/>
  <c r="K111" i="51"/>
  <c r="I112" i="51"/>
  <c r="I112" i="43" s="1"/>
  <c r="J112" i="51"/>
  <c r="J112" i="43" s="1"/>
  <c r="J112" i="37" s="1"/>
  <c r="J112" i="38" s="1"/>
  <c r="J112" i="39" s="1"/>
  <c r="J112" i="40" s="1"/>
  <c r="J112" i="32" s="1"/>
  <c r="J112" i="33" s="1"/>
  <c r="J112" i="34" s="1"/>
  <c r="J112" i="53" s="1"/>
  <c r="J112" i="27" s="1"/>
  <c r="J112" i="28" s="1"/>
  <c r="J112" i="29" s="1"/>
  <c r="J112" i="30" s="1"/>
  <c r="J112" i="44" s="1"/>
  <c r="J112" i="45" s="1"/>
  <c r="J112" i="46" s="1"/>
  <c r="J112" i="47" s="1"/>
  <c r="J112" i="48" s="1"/>
  <c r="J112" i="52" s="1"/>
  <c r="J112" i="31" s="1"/>
  <c r="J112" i="35" s="1"/>
  <c r="J112" i="58" s="1"/>
  <c r="J112" i="59" s="1"/>
  <c r="J112" i="60" s="1"/>
  <c r="J112" i="61" s="1"/>
  <c r="J112" i="62" s="1"/>
  <c r="J112" i="63" s="1"/>
  <c r="J112" i="64" s="1"/>
  <c r="J112" i="65" s="1"/>
  <c r="J112" i="66" s="1"/>
  <c r="K112" i="51"/>
  <c r="I113" i="51"/>
  <c r="I113" i="43" s="1"/>
  <c r="J113" i="51"/>
  <c r="J113" i="43" s="1"/>
  <c r="J113" i="37" s="1"/>
  <c r="J113" i="38" s="1"/>
  <c r="J113" i="39" s="1"/>
  <c r="J113" i="40" s="1"/>
  <c r="J113" i="32" s="1"/>
  <c r="J113" i="33" s="1"/>
  <c r="J113" i="34" s="1"/>
  <c r="J113" i="53" s="1"/>
  <c r="J113" i="27" s="1"/>
  <c r="J113" i="28" s="1"/>
  <c r="J113" i="29" s="1"/>
  <c r="J113" i="30" s="1"/>
  <c r="J113" i="44" s="1"/>
  <c r="J113" i="45" s="1"/>
  <c r="J113" i="46" s="1"/>
  <c r="J113" i="47" s="1"/>
  <c r="J113" i="48" s="1"/>
  <c r="J113" i="52" s="1"/>
  <c r="J113" i="31" s="1"/>
  <c r="J113" i="35" s="1"/>
  <c r="J113" i="58" s="1"/>
  <c r="J113" i="59" s="1"/>
  <c r="J113" i="60" s="1"/>
  <c r="J113" i="61" s="1"/>
  <c r="J113" i="62" s="1"/>
  <c r="J113" i="63" s="1"/>
  <c r="J113" i="64" s="1"/>
  <c r="J113" i="65" s="1"/>
  <c r="J113" i="66" s="1"/>
  <c r="K113" i="51"/>
  <c r="K107" i="51"/>
  <c r="J107" i="51"/>
  <c r="J107" i="43" s="1"/>
  <c r="I107" i="51"/>
  <c r="I107" i="43" s="1"/>
  <c r="I100" i="51"/>
  <c r="K100" i="43" s="1"/>
  <c r="J100" i="51"/>
  <c r="J100" i="43" s="1"/>
  <c r="J100" i="37" s="1"/>
  <c r="J100" i="38" s="1"/>
  <c r="J100" i="39" s="1"/>
  <c r="J100" i="40" s="1"/>
  <c r="J100" i="32" s="1"/>
  <c r="J100" i="33" s="1"/>
  <c r="J100" i="34" s="1"/>
  <c r="J100" i="53" s="1"/>
  <c r="J100" i="27" s="1"/>
  <c r="J100" i="28" s="1"/>
  <c r="J100" i="29" s="1"/>
  <c r="J100" i="30" s="1"/>
  <c r="J100" i="44" s="1"/>
  <c r="J100" i="45" s="1"/>
  <c r="J100" i="46" s="1"/>
  <c r="J100" i="47" s="1"/>
  <c r="J100" i="48" s="1"/>
  <c r="J100" i="52" s="1"/>
  <c r="J100" i="31" s="1"/>
  <c r="J100" i="35" s="1"/>
  <c r="J100" i="58" s="1"/>
  <c r="J100" i="59" s="1"/>
  <c r="J100" i="60" s="1"/>
  <c r="J100" i="61" s="1"/>
  <c r="J100" i="62" s="1"/>
  <c r="J100" i="63" s="1"/>
  <c r="J100" i="64" s="1"/>
  <c r="J100" i="65" s="1"/>
  <c r="J100" i="66" s="1"/>
  <c r="K100" i="51"/>
  <c r="I101" i="51"/>
  <c r="K101" i="43" s="1"/>
  <c r="J101" i="51"/>
  <c r="J101" i="43" s="1"/>
  <c r="J101" i="37" s="1"/>
  <c r="J101" i="38" s="1"/>
  <c r="J101" i="39" s="1"/>
  <c r="J101" i="40" s="1"/>
  <c r="J101" i="32" s="1"/>
  <c r="J101" i="33" s="1"/>
  <c r="J101" i="34" s="1"/>
  <c r="J101" i="53" s="1"/>
  <c r="J101" i="27" s="1"/>
  <c r="J101" i="28" s="1"/>
  <c r="J101" i="29" s="1"/>
  <c r="J101" i="30" s="1"/>
  <c r="J101" i="44" s="1"/>
  <c r="J101" i="45" s="1"/>
  <c r="J101" i="46" s="1"/>
  <c r="J101" i="47" s="1"/>
  <c r="J101" i="48" s="1"/>
  <c r="J101" i="52" s="1"/>
  <c r="J101" i="31" s="1"/>
  <c r="J101" i="35" s="1"/>
  <c r="J101" i="58" s="1"/>
  <c r="J101" i="59" s="1"/>
  <c r="J101" i="60" s="1"/>
  <c r="J101" i="61" s="1"/>
  <c r="J101" i="62" s="1"/>
  <c r="J101" i="63" s="1"/>
  <c r="J101" i="64" s="1"/>
  <c r="J101" i="65" s="1"/>
  <c r="J101" i="66" s="1"/>
  <c r="K101" i="51"/>
  <c r="I102" i="51"/>
  <c r="I102" i="43" s="1"/>
  <c r="J102" i="51"/>
  <c r="J102" i="43" s="1"/>
  <c r="J102" i="37" s="1"/>
  <c r="J102" i="38" s="1"/>
  <c r="J102" i="39" s="1"/>
  <c r="J102" i="40" s="1"/>
  <c r="J102" i="32" s="1"/>
  <c r="J102" i="33" s="1"/>
  <c r="J102" i="34" s="1"/>
  <c r="J102" i="53" s="1"/>
  <c r="J102" i="27" s="1"/>
  <c r="J102" i="28" s="1"/>
  <c r="J102" i="29" s="1"/>
  <c r="J102" i="30" s="1"/>
  <c r="J102" i="44" s="1"/>
  <c r="J102" i="45" s="1"/>
  <c r="J102" i="46" s="1"/>
  <c r="J102" i="47" s="1"/>
  <c r="J102" i="48" s="1"/>
  <c r="J102" i="52" s="1"/>
  <c r="J102" i="31" s="1"/>
  <c r="J102" i="35" s="1"/>
  <c r="J102" i="58" s="1"/>
  <c r="J102" i="59" s="1"/>
  <c r="J102" i="60" s="1"/>
  <c r="J102" i="61" s="1"/>
  <c r="J102" i="62" s="1"/>
  <c r="J102" i="63" s="1"/>
  <c r="J102" i="64" s="1"/>
  <c r="J102" i="65" s="1"/>
  <c r="J102" i="66" s="1"/>
  <c r="K102" i="51"/>
  <c r="I103" i="51"/>
  <c r="K103" i="43" s="1"/>
  <c r="J103" i="51"/>
  <c r="J103" i="43" s="1"/>
  <c r="J103" i="37" s="1"/>
  <c r="J103" i="38" s="1"/>
  <c r="J103" i="39" s="1"/>
  <c r="J103" i="40" s="1"/>
  <c r="J103" i="32" s="1"/>
  <c r="J103" i="33" s="1"/>
  <c r="J103" i="34" s="1"/>
  <c r="J103" i="53" s="1"/>
  <c r="J103" i="27" s="1"/>
  <c r="J103" i="28" s="1"/>
  <c r="J103" i="29" s="1"/>
  <c r="J103" i="30" s="1"/>
  <c r="J103" i="44" s="1"/>
  <c r="J103" i="45" s="1"/>
  <c r="J103" i="46" s="1"/>
  <c r="J103" i="47" s="1"/>
  <c r="J103" i="48" s="1"/>
  <c r="J103" i="52" s="1"/>
  <c r="J103" i="31" s="1"/>
  <c r="J103" i="35" s="1"/>
  <c r="J103" i="58" s="1"/>
  <c r="J103" i="59" s="1"/>
  <c r="J103" i="60" s="1"/>
  <c r="J103" i="61" s="1"/>
  <c r="J103" i="62" s="1"/>
  <c r="J103" i="63" s="1"/>
  <c r="J103" i="64" s="1"/>
  <c r="J103" i="65" s="1"/>
  <c r="J103" i="66" s="1"/>
  <c r="K103" i="51"/>
  <c r="I104" i="51"/>
  <c r="K104" i="43" s="1"/>
  <c r="J104" i="51"/>
  <c r="K104" i="51"/>
  <c r="I105" i="51"/>
  <c r="K105" i="43" s="1"/>
  <c r="J105" i="51"/>
  <c r="J105" i="43" s="1"/>
  <c r="J105" i="37" s="1"/>
  <c r="J105" i="38" s="1"/>
  <c r="J105" i="39" s="1"/>
  <c r="J105" i="40" s="1"/>
  <c r="J105" i="32" s="1"/>
  <c r="J105" i="33" s="1"/>
  <c r="J105" i="34" s="1"/>
  <c r="J105" i="53" s="1"/>
  <c r="J105" i="27" s="1"/>
  <c r="J105" i="28" s="1"/>
  <c r="J105" i="29" s="1"/>
  <c r="J105" i="30" s="1"/>
  <c r="J105" i="44" s="1"/>
  <c r="J105" i="45" s="1"/>
  <c r="J105" i="46" s="1"/>
  <c r="J105" i="47" s="1"/>
  <c r="J105" i="48" s="1"/>
  <c r="J105" i="52" s="1"/>
  <c r="J105" i="31" s="1"/>
  <c r="J105" i="35" s="1"/>
  <c r="J105" i="58" s="1"/>
  <c r="J105" i="59" s="1"/>
  <c r="J105" i="60" s="1"/>
  <c r="J105" i="61" s="1"/>
  <c r="J105" i="62" s="1"/>
  <c r="J105" i="63" s="1"/>
  <c r="J105" i="64" s="1"/>
  <c r="J105" i="65" s="1"/>
  <c r="J105" i="66" s="1"/>
  <c r="K105" i="51"/>
  <c r="K99" i="51"/>
  <c r="J99" i="51"/>
  <c r="J99" i="43" s="1"/>
  <c r="J99" i="37" s="1"/>
  <c r="J99" i="38" s="1"/>
  <c r="J99" i="39" s="1"/>
  <c r="J99" i="40" s="1"/>
  <c r="J99" i="32" s="1"/>
  <c r="J99" i="33" s="1"/>
  <c r="J99" i="34" s="1"/>
  <c r="J99" i="53" s="1"/>
  <c r="I99" i="51"/>
  <c r="K99" i="43" s="1"/>
  <c r="I94" i="51"/>
  <c r="K94" i="43" s="1"/>
  <c r="J94" i="51"/>
  <c r="J94" i="43" s="1"/>
  <c r="J94" i="37" s="1"/>
  <c r="J94" i="38" s="1"/>
  <c r="J94" i="39" s="1"/>
  <c r="J94" i="40" s="1"/>
  <c r="J94" i="32" s="1"/>
  <c r="J94" i="33" s="1"/>
  <c r="J94" i="34" s="1"/>
  <c r="J94" i="53" s="1"/>
  <c r="J94" i="27" s="1"/>
  <c r="J94" i="28" s="1"/>
  <c r="J94" i="29" s="1"/>
  <c r="J94" i="30" s="1"/>
  <c r="J94" i="44" s="1"/>
  <c r="J94" i="45" s="1"/>
  <c r="J94" i="46" s="1"/>
  <c r="J94" i="47" s="1"/>
  <c r="J94" i="48" s="1"/>
  <c r="J94" i="52" s="1"/>
  <c r="J94" i="31" s="1"/>
  <c r="J94" i="35" s="1"/>
  <c r="J94" i="58" s="1"/>
  <c r="J94" i="59" s="1"/>
  <c r="J94" i="60" s="1"/>
  <c r="J94" i="61" s="1"/>
  <c r="J94" i="62" s="1"/>
  <c r="J94" i="63" s="1"/>
  <c r="J94" i="64" s="1"/>
  <c r="K94" i="51"/>
  <c r="I95" i="51"/>
  <c r="K95" i="43" s="1"/>
  <c r="J95" i="51"/>
  <c r="J95" i="43" s="1"/>
  <c r="J95" i="37" s="1"/>
  <c r="J95" i="38" s="1"/>
  <c r="J95" i="39" s="1"/>
  <c r="J95" i="40" s="1"/>
  <c r="J95" i="32" s="1"/>
  <c r="J95" i="33" s="1"/>
  <c r="J95" i="34" s="1"/>
  <c r="J95" i="53" s="1"/>
  <c r="J95" i="27" s="1"/>
  <c r="J95" i="28" s="1"/>
  <c r="J95" i="29" s="1"/>
  <c r="J95" i="30" s="1"/>
  <c r="J95" i="44" s="1"/>
  <c r="J95" i="45" s="1"/>
  <c r="J95" i="46" s="1"/>
  <c r="J95" i="47" s="1"/>
  <c r="J95" i="48" s="1"/>
  <c r="J95" i="52" s="1"/>
  <c r="J95" i="31" s="1"/>
  <c r="J95" i="35" s="1"/>
  <c r="J95" i="58" s="1"/>
  <c r="K95" i="51"/>
  <c r="I96" i="51"/>
  <c r="I96" i="43" s="1"/>
  <c r="J96" i="51"/>
  <c r="J96" i="43" s="1"/>
  <c r="J96" i="37" s="1"/>
  <c r="J96" i="38" s="1"/>
  <c r="J96" i="39" s="1"/>
  <c r="J96" i="40" s="1"/>
  <c r="J96" i="32" s="1"/>
  <c r="J96" i="33" s="1"/>
  <c r="J96" i="34" s="1"/>
  <c r="J96" i="53" s="1"/>
  <c r="J96" i="27" s="1"/>
  <c r="J96" i="28" s="1"/>
  <c r="J96" i="29" s="1"/>
  <c r="J96" i="30" s="1"/>
  <c r="J96" i="44" s="1"/>
  <c r="J96" i="45" s="1"/>
  <c r="J96" i="46" s="1"/>
  <c r="J96" i="47" s="1"/>
  <c r="J96" i="48" s="1"/>
  <c r="J96" i="52" s="1"/>
  <c r="J96" i="31" s="1"/>
  <c r="J96" i="35" s="1"/>
  <c r="J96" i="58" s="1"/>
  <c r="J96" i="59" s="1"/>
  <c r="J96" i="60" s="1"/>
  <c r="J96" i="61" s="1"/>
  <c r="J96" i="62" s="1"/>
  <c r="J96" i="63" s="1"/>
  <c r="J96" i="64" s="1"/>
  <c r="J96" i="65" s="1"/>
  <c r="J96" i="66" s="1"/>
  <c r="K96" i="51"/>
  <c r="I97" i="51"/>
  <c r="I97" i="43" s="1"/>
  <c r="J97" i="51"/>
  <c r="J97" i="43" s="1"/>
  <c r="J97" i="37" s="1"/>
  <c r="J97" i="38" s="1"/>
  <c r="J97" i="39" s="1"/>
  <c r="J97" i="40" s="1"/>
  <c r="J97" i="32" s="1"/>
  <c r="J97" i="33" s="1"/>
  <c r="J97" i="34" s="1"/>
  <c r="J97" i="53" s="1"/>
  <c r="J97" i="27" s="1"/>
  <c r="J97" i="28" s="1"/>
  <c r="J97" i="29" s="1"/>
  <c r="J97" i="30" s="1"/>
  <c r="J97" i="44" s="1"/>
  <c r="J97" i="45" s="1"/>
  <c r="J97" i="46" s="1"/>
  <c r="J97" i="47" s="1"/>
  <c r="J97" i="48" s="1"/>
  <c r="J97" i="52" s="1"/>
  <c r="J97" i="31" s="1"/>
  <c r="J97" i="35" s="1"/>
  <c r="J97" i="58" s="1"/>
  <c r="J97" i="59" s="1"/>
  <c r="J97" i="60" s="1"/>
  <c r="J97" i="61" s="1"/>
  <c r="J97" i="62" s="1"/>
  <c r="J97" i="63" s="1"/>
  <c r="J97" i="64" s="1"/>
  <c r="J97" i="65" s="1"/>
  <c r="J97" i="66" s="1"/>
  <c r="K97" i="51"/>
  <c r="K93" i="51"/>
  <c r="J93" i="51"/>
  <c r="J93" i="43" s="1"/>
  <c r="J93" i="37" s="1"/>
  <c r="J93" i="38" s="1"/>
  <c r="J93" i="39" s="1"/>
  <c r="J93" i="40" s="1"/>
  <c r="J93" i="32" s="1"/>
  <c r="J93" i="33" s="1"/>
  <c r="J93" i="34" s="1"/>
  <c r="J93" i="53" s="1"/>
  <c r="I93" i="51"/>
  <c r="I93" i="43" s="1"/>
  <c r="I83" i="51"/>
  <c r="K83" i="43" s="1"/>
  <c r="J83" i="51"/>
  <c r="J83" i="43" s="1"/>
  <c r="J83" i="37" s="1"/>
  <c r="J83" i="38" s="1"/>
  <c r="J83" i="39" s="1"/>
  <c r="J83" i="40" s="1"/>
  <c r="J83" i="32" s="1"/>
  <c r="J83" i="33" s="1"/>
  <c r="J83" i="34" s="1"/>
  <c r="J83" i="53" s="1"/>
  <c r="J83" i="27" s="1"/>
  <c r="J83" i="28" s="1"/>
  <c r="J83" i="29" s="1"/>
  <c r="J83" i="30" s="1"/>
  <c r="J83" i="44" s="1"/>
  <c r="J83" i="45" s="1"/>
  <c r="J83" i="46" s="1"/>
  <c r="J83" i="47" s="1"/>
  <c r="J83" i="48" s="1"/>
  <c r="J83" i="52" s="1"/>
  <c r="J83" i="31" s="1"/>
  <c r="J83" i="35" s="1"/>
  <c r="J83" i="58" s="1"/>
  <c r="J83" i="59" s="1"/>
  <c r="J83" i="60" s="1"/>
  <c r="J83" i="61" s="1"/>
  <c r="J83" i="62" s="1"/>
  <c r="J83" i="63" s="1"/>
  <c r="J83" i="64" s="1"/>
  <c r="J83" i="65" s="1"/>
  <c r="J83" i="66" s="1"/>
  <c r="K83" i="51"/>
  <c r="I84" i="51"/>
  <c r="K84" i="43" s="1"/>
  <c r="J84" i="51"/>
  <c r="J84" i="43" s="1"/>
  <c r="J84" i="37" s="1"/>
  <c r="J84" i="38" s="1"/>
  <c r="J84" i="39" s="1"/>
  <c r="J84" i="40" s="1"/>
  <c r="J84" i="32" s="1"/>
  <c r="J84" i="33" s="1"/>
  <c r="J84" i="34" s="1"/>
  <c r="J84" i="53" s="1"/>
  <c r="J84" i="27" s="1"/>
  <c r="J84" i="28" s="1"/>
  <c r="J84" i="29" s="1"/>
  <c r="J84" i="30" s="1"/>
  <c r="J84" i="44" s="1"/>
  <c r="J84" i="45" s="1"/>
  <c r="J84" i="46" s="1"/>
  <c r="J84" i="47" s="1"/>
  <c r="J84" i="48" s="1"/>
  <c r="J84" i="52" s="1"/>
  <c r="J84" i="31" s="1"/>
  <c r="J84" i="35" s="1"/>
  <c r="J84" i="58" s="1"/>
  <c r="J84" i="59" s="1"/>
  <c r="J84" i="60" s="1"/>
  <c r="J84" i="61" s="1"/>
  <c r="J84" i="62" s="1"/>
  <c r="J84" i="63" s="1"/>
  <c r="J84" i="64" s="1"/>
  <c r="J84" i="65" s="1"/>
  <c r="J84" i="66" s="1"/>
  <c r="K84" i="51"/>
  <c r="I85" i="51"/>
  <c r="I85" i="43" s="1"/>
  <c r="J85" i="51"/>
  <c r="J85" i="43" s="1"/>
  <c r="J85" i="37" s="1"/>
  <c r="J85" i="38" s="1"/>
  <c r="J85" i="39" s="1"/>
  <c r="J85" i="40" s="1"/>
  <c r="J85" i="32" s="1"/>
  <c r="J85" i="33" s="1"/>
  <c r="J85" i="34" s="1"/>
  <c r="J85" i="53" s="1"/>
  <c r="J85" i="27" s="1"/>
  <c r="J85" i="28" s="1"/>
  <c r="J85" i="29" s="1"/>
  <c r="J85" i="30" s="1"/>
  <c r="J85" i="44" s="1"/>
  <c r="J85" i="45" s="1"/>
  <c r="J85" i="46" s="1"/>
  <c r="J85" i="47" s="1"/>
  <c r="J85" i="48" s="1"/>
  <c r="J85" i="52" s="1"/>
  <c r="J85" i="31" s="1"/>
  <c r="J85" i="35" s="1"/>
  <c r="J85" i="58" s="1"/>
  <c r="K85" i="51"/>
  <c r="I86" i="51"/>
  <c r="K86" i="43" s="1"/>
  <c r="J86" i="51"/>
  <c r="J86" i="43" s="1"/>
  <c r="J86" i="37" s="1"/>
  <c r="J86" i="38" s="1"/>
  <c r="J86" i="39" s="1"/>
  <c r="J86" i="40" s="1"/>
  <c r="J86" i="32" s="1"/>
  <c r="J86" i="33" s="1"/>
  <c r="J86" i="34" s="1"/>
  <c r="J86" i="53" s="1"/>
  <c r="J86" i="27" s="1"/>
  <c r="J86" i="28" s="1"/>
  <c r="J86" i="29" s="1"/>
  <c r="J86" i="30" s="1"/>
  <c r="J86" i="44" s="1"/>
  <c r="J86" i="45" s="1"/>
  <c r="J86" i="46" s="1"/>
  <c r="J86" i="47" s="1"/>
  <c r="J86" i="48" s="1"/>
  <c r="J86" i="52" s="1"/>
  <c r="J86" i="31" s="1"/>
  <c r="J86" i="35" s="1"/>
  <c r="J86" i="58" s="1"/>
  <c r="J86" i="59" s="1"/>
  <c r="J86" i="60" s="1"/>
  <c r="J86" i="61" s="1"/>
  <c r="J86" i="62" s="1"/>
  <c r="J86" i="63" s="1"/>
  <c r="J86" i="64" s="1"/>
  <c r="J86" i="65" s="1"/>
  <c r="J86" i="66" s="1"/>
  <c r="K86" i="51"/>
  <c r="I87" i="51"/>
  <c r="K87" i="43" s="1"/>
  <c r="J87" i="51"/>
  <c r="K87" i="51"/>
  <c r="I88" i="51"/>
  <c r="I88" i="43" s="1"/>
  <c r="J88" i="51"/>
  <c r="J88" i="43" s="1"/>
  <c r="J88" i="37" s="1"/>
  <c r="J88" i="38" s="1"/>
  <c r="J88" i="39" s="1"/>
  <c r="J88" i="40" s="1"/>
  <c r="J88" i="32" s="1"/>
  <c r="J88" i="33" s="1"/>
  <c r="J88" i="34" s="1"/>
  <c r="J88" i="53" s="1"/>
  <c r="J88" i="27" s="1"/>
  <c r="J88" i="28" s="1"/>
  <c r="J88" i="29" s="1"/>
  <c r="J88" i="30" s="1"/>
  <c r="J88" i="44" s="1"/>
  <c r="J88" i="45" s="1"/>
  <c r="J88" i="46" s="1"/>
  <c r="J88" i="47" s="1"/>
  <c r="J88" i="48" s="1"/>
  <c r="J88" i="52" s="1"/>
  <c r="J88" i="31" s="1"/>
  <c r="J88" i="35" s="1"/>
  <c r="J88" i="58" s="1"/>
  <c r="J88" i="59" s="1"/>
  <c r="J88" i="60" s="1"/>
  <c r="J88" i="61" s="1"/>
  <c r="J88" i="62" s="1"/>
  <c r="J88" i="63" s="1"/>
  <c r="J88" i="64" s="1"/>
  <c r="J88" i="65" s="1"/>
  <c r="J88" i="66" s="1"/>
  <c r="K88" i="51"/>
  <c r="I89" i="51"/>
  <c r="I89" i="43" s="1"/>
  <c r="J89" i="51"/>
  <c r="J89" i="43" s="1"/>
  <c r="J89" i="37" s="1"/>
  <c r="J89" i="38" s="1"/>
  <c r="J89" i="39" s="1"/>
  <c r="J89" i="40" s="1"/>
  <c r="J89" i="32" s="1"/>
  <c r="J89" i="33" s="1"/>
  <c r="J89" i="34" s="1"/>
  <c r="J89" i="53" s="1"/>
  <c r="J89" i="27" s="1"/>
  <c r="J89" i="28" s="1"/>
  <c r="J89" i="29" s="1"/>
  <c r="J89" i="30" s="1"/>
  <c r="J89" i="44" s="1"/>
  <c r="J89" i="45" s="1"/>
  <c r="J89" i="46" s="1"/>
  <c r="J89" i="47" s="1"/>
  <c r="J89" i="48" s="1"/>
  <c r="J89" i="52" s="1"/>
  <c r="J89" i="31" s="1"/>
  <c r="J89" i="35" s="1"/>
  <c r="J89" i="58" s="1"/>
  <c r="J89" i="59" s="1"/>
  <c r="J89" i="60" s="1"/>
  <c r="J89" i="61" s="1"/>
  <c r="J89" i="62" s="1"/>
  <c r="J89" i="63" s="1"/>
  <c r="J89" i="64" s="1"/>
  <c r="J89" i="65" s="1"/>
  <c r="J89" i="66" s="1"/>
  <c r="K89" i="51"/>
  <c r="I90" i="51"/>
  <c r="K90" i="43" s="1"/>
  <c r="J90" i="51"/>
  <c r="J90" i="43" s="1"/>
  <c r="J90" i="37" s="1"/>
  <c r="J90" i="38" s="1"/>
  <c r="J90" i="39" s="1"/>
  <c r="J90" i="40" s="1"/>
  <c r="J90" i="32" s="1"/>
  <c r="J90" i="33" s="1"/>
  <c r="J90" i="34" s="1"/>
  <c r="J90" i="53" s="1"/>
  <c r="J90" i="27" s="1"/>
  <c r="J90" i="28" s="1"/>
  <c r="J90" i="29" s="1"/>
  <c r="J90" i="30" s="1"/>
  <c r="J90" i="44" s="1"/>
  <c r="J90" i="45" s="1"/>
  <c r="J90" i="46" s="1"/>
  <c r="J90" i="47" s="1"/>
  <c r="J90" i="48" s="1"/>
  <c r="J90" i="52" s="1"/>
  <c r="J90" i="31" s="1"/>
  <c r="J90" i="35" s="1"/>
  <c r="J90" i="58" s="1"/>
  <c r="J90" i="59" s="1"/>
  <c r="J90" i="60" s="1"/>
  <c r="J90" i="61" s="1"/>
  <c r="J90" i="62" s="1"/>
  <c r="J90" i="63" s="1"/>
  <c r="J90" i="64" s="1"/>
  <c r="J90" i="65" s="1"/>
  <c r="J90" i="66" s="1"/>
  <c r="K90" i="51"/>
  <c r="I91" i="51"/>
  <c r="K91" i="43" s="1"/>
  <c r="J91" i="51"/>
  <c r="J91" i="43" s="1"/>
  <c r="J91" i="37" s="1"/>
  <c r="J91" i="38" s="1"/>
  <c r="J91" i="39" s="1"/>
  <c r="J91" i="40" s="1"/>
  <c r="J91" i="32" s="1"/>
  <c r="J91" i="33" s="1"/>
  <c r="J91" i="34" s="1"/>
  <c r="J91" i="53" s="1"/>
  <c r="J91" i="27" s="1"/>
  <c r="J91" i="28" s="1"/>
  <c r="J91" i="29" s="1"/>
  <c r="J91" i="30" s="1"/>
  <c r="J91" i="44" s="1"/>
  <c r="J91" i="45" s="1"/>
  <c r="J91" i="46" s="1"/>
  <c r="J91" i="47" s="1"/>
  <c r="J91" i="48" s="1"/>
  <c r="J91" i="52" s="1"/>
  <c r="J91" i="31" s="1"/>
  <c r="J91" i="35" s="1"/>
  <c r="J91" i="58" s="1"/>
  <c r="J91" i="59" s="1"/>
  <c r="J91" i="60" s="1"/>
  <c r="J91" i="61" s="1"/>
  <c r="J91" i="62" s="1"/>
  <c r="J91" i="63" s="1"/>
  <c r="J91" i="64" s="1"/>
  <c r="J91" i="65" s="1"/>
  <c r="J91" i="66" s="1"/>
  <c r="K91" i="51"/>
  <c r="K82" i="51"/>
  <c r="J82" i="51"/>
  <c r="J82" i="43" s="1"/>
  <c r="J82" i="37" s="1"/>
  <c r="J82" i="38" s="1"/>
  <c r="J82" i="39" s="1"/>
  <c r="J82" i="40" s="1"/>
  <c r="J82" i="32" s="1"/>
  <c r="J82" i="33" s="1"/>
  <c r="J82" i="34" s="1"/>
  <c r="J82" i="53" s="1"/>
  <c r="J82" i="27" s="1"/>
  <c r="J82" i="28" s="1"/>
  <c r="J82" i="29" s="1"/>
  <c r="J82" i="30" s="1"/>
  <c r="J82" i="44" s="1"/>
  <c r="J82" i="45" s="1"/>
  <c r="J82" i="46" s="1"/>
  <c r="J82" i="47" s="1"/>
  <c r="J82" i="48" s="1"/>
  <c r="J82" i="52" s="1"/>
  <c r="J82" i="31" s="1"/>
  <c r="J82" i="35" s="1"/>
  <c r="J82" i="58" s="1"/>
  <c r="J82" i="59" s="1"/>
  <c r="J82" i="60" s="1"/>
  <c r="I82" i="51"/>
  <c r="K82" i="43" s="1"/>
  <c r="I79" i="51"/>
  <c r="I79" i="43" s="1"/>
  <c r="J79" i="51"/>
  <c r="J79" i="43" s="1"/>
  <c r="J79" i="37" s="1"/>
  <c r="J79" i="38" s="1"/>
  <c r="J79" i="39" s="1"/>
  <c r="J79" i="40" s="1"/>
  <c r="J79" i="32" s="1"/>
  <c r="J79" i="33" s="1"/>
  <c r="J79" i="34" s="1"/>
  <c r="J79" i="53" s="1"/>
  <c r="J79" i="27" s="1"/>
  <c r="J79" i="28" s="1"/>
  <c r="J79" i="29" s="1"/>
  <c r="J79" i="30" s="1"/>
  <c r="J79" i="44" s="1"/>
  <c r="J79" i="45" s="1"/>
  <c r="J79" i="46" s="1"/>
  <c r="J79" i="47" s="1"/>
  <c r="J79" i="48" s="1"/>
  <c r="J79" i="52" s="1"/>
  <c r="J79" i="31" s="1"/>
  <c r="J79" i="35" s="1"/>
  <c r="J79" i="58" s="1"/>
  <c r="J79" i="59" s="1"/>
  <c r="J79" i="60" s="1"/>
  <c r="J79" i="61" s="1"/>
  <c r="J79" i="62" s="1"/>
  <c r="J79" i="63" s="1"/>
  <c r="J79" i="64" s="1"/>
  <c r="J79" i="65" s="1"/>
  <c r="J79" i="66" s="1"/>
  <c r="K79" i="51"/>
  <c r="I80" i="51"/>
  <c r="K80" i="43" s="1"/>
  <c r="J80" i="51"/>
  <c r="J80" i="43" s="1"/>
  <c r="J80" i="37" s="1"/>
  <c r="J80" i="38" s="1"/>
  <c r="J80" i="39" s="1"/>
  <c r="J80" i="40" s="1"/>
  <c r="J80" i="32" s="1"/>
  <c r="J80" i="33" s="1"/>
  <c r="J80" i="34" s="1"/>
  <c r="J80" i="53" s="1"/>
  <c r="J80" i="27" s="1"/>
  <c r="J80" i="28" s="1"/>
  <c r="J80" i="29" s="1"/>
  <c r="J80" i="30" s="1"/>
  <c r="J80" i="44" s="1"/>
  <c r="J80" i="45" s="1"/>
  <c r="J80" i="46" s="1"/>
  <c r="J80" i="47" s="1"/>
  <c r="J80" i="48" s="1"/>
  <c r="J80" i="52" s="1"/>
  <c r="J80" i="31" s="1"/>
  <c r="J80" i="35" s="1"/>
  <c r="J80" i="58" s="1"/>
  <c r="J80" i="59" s="1"/>
  <c r="J80" i="60" s="1"/>
  <c r="J80" i="61" s="1"/>
  <c r="J80" i="62" s="1"/>
  <c r="J80" i="63" s="1"/>
  <c r="J80" i="64" s="1"/>
  <c r="J80" i="65" s="1"/>
  <c r="J80" i="66" s="1"/>
  <c r="K80" i="51"/>
  <c r="K78" i="51"/>
  <c r="J78" i="51"/>
  <c r="J78" i="43" s="1"/>
  <c r="J78" i="37" s="1"/>
  <c r="J78" i="38" s="1"/>
  <c r="J78" i="39" s="1"/>
  <c r="J78" i="40" s="1"/>
  <c r="J78" i="32" s="1"/>
  <c r="J78" i="33" s="1"/>
  <c r="J78" i="34" s="1"/>
  <c r="J78" i="53" s="1"/>
  <c r="J78" i="27" s="1"/>
  <c r="J78" i="28" s="1"/>
  <c r="J78" i="29" s="1"/>
  <c r="I78" i="51"/>
  <c r="I78" i="43" s="1"/>
  <c r="I69" i="51"/>
  <c r="K69" i="43" s="1"/>
  <c r="J69" i="51"/>
  <c r="J69" i="43" s="1"/>
  <c r="J69" i="37" s="1"/>
  <c r="J69" i="38" s="1"/>
  <c r="J69" i="39" s="1"/>
  <c r="J69" i="40" s="1"/>
  <c r="J69" i="32" s="1"/>
  <c r="J69" i="33" s="1"/>
  <c r="J69" i="34" s="1"/>
  <c r="J69" i="53" s="1"/>
  <c r="J69" i="27" s="1"/>
  <c r="J69" i="28" s="1"/>
  <c r="J69" i="29" s="1"/>
  <c r="J69" i="30" s="1"/>
  <c r="J69" i="44" s="1"/>
  <c r="J69" i="45" s="1"/>
  <c r="J69" i="46" s="1"/>
  <c r="J69" i="47" s="1"/>
  <c r="J69" i="48" s="1"/>
  <c r="J69" i="52" s="1"/>
  <c r="J69" i="31" s="1"/>
  <c r="J69" i="35" s="1"/>
  <c r="J69" i="58" s="1"/>
  <c r="J69" i="59" s="1"/>
  <c r="J69" i="60" s="1"/>
  <c r="J69" i="61" s="1"/>
  <c r="J69" i="62" s="1"/>
  <c r="J69" i="63" s="1"/>
  <c r="J69" i="64" s="1"/>
  <c r="J69" i="65" s="1"/>
  <c r="J69" i="66" s="1"/>
  <c r="K69" i="51"/>
  <c r="I70" i="51"/>
  <c r="I70" i="43" s="1"/>
  <c r="J70" i="51"/>
  <c r="J70" i="43" s="1"/>
  <c r="J70" i="37" s="1"/>
  <c r="J70" i="38" s="1"/>
  <c r="J70" i="39" s="1"/>
  <c r="J70" i="40" s="1"/>
  <c r="J70" i="32" s="1"/>
  <c r="J70" i="33" s="1"/>
  <c r="J70" i="34" s="1"/>
  <c r="J70" i="53" s="1"/>
  <c r="J70" i="27" s="1"/>
  <c r="J70" i="28" s="1"/>
  <c r="J70" i="29" s="1"/>
  <c r="J70" i="30" s="1"/>
  <c r="J70" i="44" s="1"/>
  <c r="J70" i="45" s="1"/>
  <c r="J70" i="46" s="1"/>
  <c r="J70" i="47" s="1"/>
  <c r="J70" i="48" s="1"/>
  <c r="J70" i="52" s="1"/>
  <c r="J70" i="31" s="1"/>
  <c r="J70" i="35" s="1"/>
  <c r="J70" i="58" s="1"/>
  <c r="J70" i="59" s="1"/>
  <c r="J70" i="60" s="1"/>
  <c r="J70" i="61" s="1"/>
  <c r="J70" i="62" s="1"/>
  <c r="J70" i="63" s="1"/>
  <c r="J70" i="64" s="1"/>
  <c r="J70" i="65" s="1"/>
  <c r="J70" i="66" s="1"/>
  <c r="K70" i="51"/>
  <c r="I71" i="51"/>
  <c r="K71" i="43" s="1"/>
  <c r="J71" i="51"/>
  <c r="J71" i="43" s="1"/>
  <c r="J71" i="37" s="1"/>
  <c r="J71" i="38" s="1"/>
  <c r="J71" i="39" s="1"/>
  <c r="J71" i="40" s="1"/>
  <c r="J71" i="32" s="1"/>
  <c r="J71" i="33" s="1"/>
  <c r="J71" i="34" s="1"/>
  <c r="J71" i="53" s="1"/>
  <c r="J71" i="27" s="1"/>
  <c r="J71" i="28" s="1"/>
  <c r="J71" i="29" s="1"/>
  <c r="J71" i="30" s="1"/>
  <c r="J71" i="44" s="1"/>
  <c r="J71" i="45" s="1"/>
  <c r="J71" i="46" s="1"/>
  <c r="J71" i="47" s="1"/>
  <c r="J71" i="48" s="1"/>
  <c r="J71" i="52" s="1"/>
  <c r="J71" i="31" s="1"/>
  <c r="J71" i="35" s="1"/>
  <c r="J71" i="58" s="1"/>
  <c r="J71" i="59" s="1"/>
  <c r="J71" i="60" s="1"/>
  <c r="J71" i="61" s="1"/>
  <c r="J71" i="62" s="1"/>
  <c r="J71" i="63" s="1"/>
  <c r="J71" i="64" s="1"/>
  <c r="K71" i="51"/>
  <c r="I72" i="51"/>
  <c r="K72" i="43" s="1"/>
  <c r="J72" i="51"/>
  <c r="J72" i="43" s="1"/>
  <c r="J72" i="37" s="1"/>
  <c r="J72" i="38" s="1"/>
  <c r="J72" i="39" s="1"/>
  <c r="J72" i="40" s="1"/>
  <c r="J72" i="32" s="1"/>
  <c r="J72" i="33" s="1"/>
  <c r="J72" i="34" s="1"/>
  <c r="J72" i="53" s="1"/>
  <c r="J72" i="27" s="1"/>
  <c r="J72" i="28" s="1"/>
  <c r="J72" i="29" s="1"/>
  <c r="J72" i="30" s="1"/>
  <c r="J72" i="44" s="1"/>
  <c r="J72" i="45" s="1"/>
  <c r="J72" i="46" s="1"/>
  <c r="J72" i="47" s="1"/>
  <c r="J72" i="48" s="1"/>
  <c r="J72" i="52" s="1"/>
  <c r="J72" i="31" s="1"/>
  <c r="J72" i="35" s="1"/>
  <c r="J72" i="58" s="1"/>
  <c r="J72" i="59" s="1"/>
  <c r="J72" i="60" s="1"/>
  <c r="J72" i="61" s="1"/>
  <c r="J72" i="62" s="1"/>
  <c r="J72" i="63" s="1"/>
  <c r="J72" i="64" s="1"/>
  <c r="J72" i="65" s="1"/>
  <c r="J72" i="66" s="1"/>
  <c r="K72" i="51"/>
  <c r="I73" i="51"/>
  <c r="I73" i="43" s="1"/>
  <c r="J73" i="51"/>
  <c r="J73" i="43" s="1"/>
  <c r="J73" i="37" s="1"/>
  <c r="J73" i="38" s="1"/>
  <c r="J73" i="39" s="1"/>
  <c r="J73" i="40" s="1"/>
  <c r="J73" i="32" s="1"/>
  <c r="J73" i="33" s="1"/>
  <c r="J73" i="34" s="1"/>
  <c r="J73" i="53" s="1"/>
  <c r="J73" i="27" s="1"/>
  <c r="J73" i="28" s="1"/>
  <c r="J73" i="29" s="1"/>
  <c r="J73" i="30" s="1"/>
  <c r="J73" i="44" s="1"/>
  <c r="J73" i="45" s="1"/>
  <c r="J73" i="46" s="1"/>
  <c r="J73" i="47" s="1"/>
  <c r="J73" i="48" s="1"/>
  <c r="J73" i="52" s="1"/>
  <c r="J73" i="31" s="1"/>
  <c r="J73" i="35" s="1"/>
  <c r="J73" i="58" s="1"/>
  <c r="J73" i="59" s="1"/>
  <c r="J73" i="60" s="1"/>
  <c r="J73" i="61" s="1"/>
  <c r="J73" i="62" s="1"/>
  <c r="J73" i="63" s="1"/>
  <c r="J73" i="64" s="1"/>
  <c r="J73" i="65" s="1"/>
  <c r="J73" i="66" s="1"/>
  <c r="K73" i="51"/>
  <c r="I74" i="51"/>
  <c r="I74" i="43" s="1"/>
  <c r="J74" i="51"/>
  <c r="J74" i="43" s="1"/>
  <c r="J74" i="37" s="1"/>
  <c r="J74" i="38" s="1"/>
  <c r="J74" i="39" s="1"/>
  <c r="J74" i="40" s="1"/>
  <c r="J74" i="32" s="1"/>
  <c r="J74" i="33" s="1"/>
  <c r="J74" i="34" s="1"/>
  <c r="J74" i="53" s="1"/>
  <c r="J74" i="27" s="1"/>
  <c r="J74" i="28" s="1"/>
  <c r="J74" i="29" s="1"/>
  <c r="J74" i="30" s="1"/>
  <c r="J74" i="44" s="1"/>
  <c r="J74" i="45" s="1"/>
  <c r="J74" i="46" s="1"/>
  <c r="J74" i="47" s="1"/>
  <c r="J74" i="48" s="1"/>
  <c r="J74" i="52" s="1"/>
  <c r="J74" i="31" s="1"/>
  <c r="J74" i="35" s="1"/>
  <c r="J74" i="58" s="1"/>
  <c r="J74" i="59" s="1"/>
  <c r="J74" i="60" s="1"/>
  <c r="J74" i="61" s="1"/>
  <c r="J74" i="62" s="1"/>
  <c r="J74" i="63" s="1"/>
  <c r="J74" i="64" s="1"/>
  <c r="J74" i="65" s="1"/>
  <c r="J74" i="66" s="1"/>
  <c r="K74" i="51"/>
  <c r="I75" i="51"/>
  <c r="K75" i="43" s="1"/>
  <c r="J75" i="51"/>
  <c r="J75" i="43" s="1"/>
  <c r="J75" i="37" s="1"/>
  <c r="J75" i="38" s="1"/>
  <c r="J75" i="39" s="1"/>
  <c r="J75" i="40" s="1"/>
  <c r="J75" i="32" s="1"/>
  <c r="J75" i="33" s="1"/>
  <c r="J75" i="34" s="1"/>
  <c r="J75" i="53" s="1"/>
  <c r="J75" i="27" s="1"/>
  <c r="J75" i="28" s="1"/>
  <c r="J75" i="29" s="1"/>
  <c r="J75" i="30" s="1"/>
  <c r="J75" i="44" s="1"/>
  <c r="J75" i="45" s="1"/>
  <c r="J75" i="46" s="1"/>
  <c r="J75" i="47" s="1"/>
  <c r="J75" i="48" s="1"/>
  <c r="J75" i="52" s="1"/>
  <c r="J75" i="31" s="1"/>
  <c r="J75" i="35" s="1"/>
  <c r="J75" i="58" s="1"/>
  <c r="J75" i="59" s="1"/>
  <c r="J75" i="60" s="1"/>
  <c r="J75" i="61" s="1"/>
  <c r="J75" i="62" s="1"/>
  <c r="J75" i="63" s="1"/>
  <c r="J75" i="64" s="1"/>
  <c r="J75" i="65" s="1"/>
  <c r="J75" i="66" s="1"/>
  <c r="K75" i="51"/>
  <c r="I76" i="51"/>
  <c r="K76" i="43" s="1"/>
  <c r="J76" i="51"/>
  <c r="J76" i="43" s="1"/>
  <c r="J76" i="37" s="1"/>
  <c r="J76" i="38" s="1"/>
  <c r="J76" i="39" s="1"/>
  <c r="J76" i="40" s="1"/>
  <c r="J76" i="32" s="1"/>
  <c r="J76" i="33" s="1"/>
  <c r="J76" i="34" s="1"/>
  <c r="J76" i="53" s="1"/>
  <c r="J76" i="27" s="1"/>
  <c r="J76" i="28" s="1"/>
  <c r="J76" i="29" s="1"/>
  <c r="J76" i="30" s="1"/>
  <c r="J76" i="44" s="1"/>
  <c r="J76" i="45" s="1"/>
  <c r="J76" i="46" s="1"/>
  <c r="J76" i="47" s="1"/>
  <c r="J76" i="48" s="1"/>
  <c r="J76" i="52" s="1"/>
  <c r="J76" i="31" s="1"/>
  <c r="J76" i="35" s="1"/>
  <c r="J76" i="58" s="1"/>
  <c r="J76" i="59" s="1"/>
  <c r="J76" i="60" s="1"/>
  <c r="J76" i="61" s="1"/>
  <c r="J76" i="62" s="1"/>
  <c r="J76" i="63" s="1"/>
  <c r="J76" i="64" s="1"/>
  <c r="J76" i="65" s="1"/>
  <c r="J76" i="66" s="1"/>
  <c r="K76" i="51"/>
  <c r="K68" i="51"/>
  <c r="J68" i="51"/>
  <c r="J68" i="43" s="1"/>
  <c r="J68" i="37" s="1"/>
  <c r="J68" i="38" s="1"/>
  <c r="J68" i="39" s="1"/>
  <c r="J68" i="40" s="1"/>
  <c r="J68" i="32" s="1"/>
  <c r="J68" i="33" s="1"/>
  <c r="J68" i="34" s="1"/>
  <c r="J68" i="53" s="1"/>
  <c r="J68" i="27" s="1"/>
  <c r="J68" i="28" s="1"/>
  <c r="J68" i="29" s="1"/>
  <c r="J68" i="30" s="1"/>
  <c r="J68" i="44" s="1"/>
  <c r="J68" i="45" s="1"/>
  <c r="J68" i="46" s="1"/>
  <c r="J68" i="47" s="1"/>
  <c r="J68" i="48" s="1"/>
  <c r="J68" i="52" s="1"/>
  <c r="J68" i="31" s="1"/>
  <c r="J68" i="35" s="1"/>
  <c r="J68" i="58" s="1"/>
  <c r="I68" i="51"/>
  <c r="K68" i="43" s="1"/>
  <c r="I61" i="51"/>
  <c r="I61" i="43" s="1"/>
  <c r="J61" i="51"/>
  <c r="J61" i="43" s="1"/>
  <c r="J61" i="37" s="1"/>
  <c r="J61" i="38" s="1"/>
  <c r="J61" i="39" s="1"/>
  <c r="J61" i="40" s="1"/>
  <c r="J61" i="32" s="1"/>
  <c r="J61" i="33" s="1"/>
  <c r="J61" i="34" s="1"/>
  <c r="J61" i="53" s="1"/>
  <c r="J61" i="27" s="1"/>
  <c r="J61" i="28" s="1"/>
  <c r="J61" i="29" s="1"/>
  <c r="J61" i="30" s="1"/>
  <c r="J61" i="44" s="1"/>
  <c r="J61" i="45" s="1"/>
  <c r="J61" i="46" s="1"/>
  <c r="J61" i="47" s="1"/>
  <c r="J61" i="48" s="1"/>
  <c r="J61" i="52" s="1"/>
  <c r="J61" i="31" s="1"/>
  <c r="J61" i="35" s="1"/>
  <c r="J61" i="58" s="1"/>
  <c r="J61" i="59" s="1"/>
  <c r="J61" i="60" s="1"/>
  <c r="J61" i="61" s="1"/>
  <c r="J61" i="62" s="1"/>
  <c r="J61" i="63" s="1"/>
  <c r="J61" i="64" s="1"/>
  <c r="J61" i="65" s="1"/>
  <c r="J61" i="66" s="1"/>
  <c r="K61" i="51"/>
  <c r="I62" i="51"/>
  <c r="K62" i="43" s="1"/>
  <c r="J62" i="51"/>
  <c r="J62" i="43" s="1"/>
  <c r="J62" i="37" s="1"/>
  <c r="J62" i="38" s="1"/>
  <c r="J62" i="39" s="1"/>
  <c r="J62" i="40" s="1"/>
  <c r="J62" i="32" s="1"/>
  <c r="J62" i="33" s="1"/>
  <c r="J62" i="34" s="1"/>
  <c r="J62" i="53" s="1"/>
  <c r="J62" i="27" s="1"/>
  <c r="J62" i="28" s="1"/>
  <c r="J62" i="29" s="1"/>
  <c r="J62" i="30" s="1"/>
  <c r="J62" i="44" s="1"/>
  <c r="J62" i="45" s="1"/>
  <c r="J62" i="46" s="1"/>
  <c r="J62" i="47" s="1"/>
  <c r="J62" i="48" s="1"/>
  <c r="J62" i="52" s="1"/>
  <c r="J62" i="31" s="1"/>
  <c r="J62" i="35" s="1"/>
  <c r="J62" i="58" s="1"/>
  <c r="J62" i="59" s="1"/>
  <c r="J62" i="60" s="1"/>
  <c r="J62" i="61" s="1"/>
  <c r="J62" i="62" s="1"/>
  <c r="J62" i="63" s="1"/>
  <c r="J62" i="64" s="1"/>
  <c r="J62" i="65" s="1"/>
  <c r="J62" i="66" s="1"/>
  <c r="K62" i="51"/>
  <c r="I63" i="51"/>
  <c r="K63" i="43" s="1"/>
  <c r="J63" i="51"/>
  <c r="J63" i="43" s="1"/>
  <c r="J63" i="37" s="1"/>
  <c r="J63" i="38" s="1"/>
  <c r="J63" i="39" s="1"/>
  <c r="J63" i="40" s="1"/>
  <c r="J63" i="32" s="1"/>
  <c r="J63" i="33" s="1"/>
  <c r="J63" i="34" s="1"/>
  <c r="J63" i="53" s="1"/>
  <c r="J63" i="27" s="1"/>
  <c r="J63" i="28" s="1"/>
  <c r="J63" i="29" s="1"/>
  <c r="J63" i="30" s="1"/>
  <c r="J63" i="44" s="1"/>
  <c r="J63" i="45" s="1"/>
  <c r="J63" i="46" s="1"/>
  <c r="J63" i="47" s="1"/>
  <c r="J63" i="48" s="1"/>
  <c r="J63" i="52" s="1"/>
  <c r="J63" i="31" s="1"/>
  <c r="J63" i="35" s="1"/>
  <c r="J63" i="58" s="1"/>
  <c r="K63" i="51"/>
  <c r="I64" i="51"/>
  <c r="I64" i="43" s="1"/>
  <c r="J64" i="51"/>
  <c r="J64" i="43" s="1"/>
  <c r="J64" i="37" s="1"/>
  <c r="J64" i="38" s="1"/>
  <c r="J64" i="39" s="1"/>
  <c r="J64" i="40" s="1"/>
  <c r="J64" i="32" s="1"/>
  <c r="J64" i="33" s="1"/>
  <c r="J64" i="34" s="1"/>
  <c r="J64" i="53" s="1"/>
  <c r="J64" i="27" s="1"/>
  <c r="J64" i="28" s="1"/>
  <c r="J64" i="29" s="1"/>
  <c r="J64" i="30" s="1"/>
  <c r="J64" i="44" s="1"/>
  <c r="J64" i="45" s="1"/>
  <c r="J64" i="46" s="1"/>
  <c r="J64" i="47" s="1"/>
  <c r="J64" i="48" s="1"/>
  <c r="J64" i="52" s="1"/>
  <c r="J64" i="31" s="1"/>
  <c r="J64" i="35" s="1"/>
  <c r="J64" i="58" s="1"/>
  <c r="J64" i="59" s="1"/>
  <c r="J64" i="60" s="1"/>
  <c r="J64" i="61" s="1"/>
  <c r="J64" i="62" s="1"/>
  <c r="J64" i="63" s="1"/>
  <c r="J64" i="64" s="1"/>
  <c r="J64" i="65" s="1"/>
  <c r="J64" i="66" s="1"/>
  <c r="K64" i="51"/>
  <c r="I65" i="51"/>
  <c r="I65" i="43" s="1"/>
  <c r="J65" i="51"/>
  <c r="J65" i="43" s="1"/>
  <c r="J65" i="37" s="1"/>
  <c r="J65" i="38" s="1"/>
  <c r="J65" i="39" s="1"/>
  <c r="J65" i="40" s="1"/>
  <c r="J65" i="32" s="1"/>
  <c r="J65" i="33" s="1"/>
  <c r="J65" i="34" s="1"/>
  <c r="J65" i="53" s="1"/>
  <c r="J65" i="27" s="1"/>
  <c r="J65" i="28" s="1"/>
  <c r="J65" i="29" s="1"/>
  <c r="J65" i="30" s="1"/>
  <c r="J65" i="44" s="1"/>
  <c r="J65" i="45" s="1"/>
  <c r="J65" i="46" s="1"/>
  <c r="J65" i="47" s="1"/>
  <c r="J65" i="48" s="1"/>
  <c r="J65" i="52" s="1"/>
  <c r="J65" i="31" s="1"/>
  <c r="J65" i="35" s="1"/>
  <c r="J65" i="58" s="1"/>
  <c r="J65" i="59" s="1"/>
  <c r="J65" i="60" s="1"/>
  <c r="J65" i="61" s="1"/>
  <c r="J65" i="62" s="1"/>
  <c r="J65" i="63" s="1"/>
  <c r="J65" i="64" s="1"/>
  <c r="J65" i="65" s="1"/>
  <c r="J65" i="66" s="1"/>
  <c r="K65" i="51"/>
  <c r="I66" i="51"/>
  <c r="K66" i="43" s="1"/>
  <c r="J66" i="51"/>
  <c r="J66" i="43" s="1"/>
  <c r="J66" i="37" s="1"/>
  <c r="J66" i="38" s="1"/>
  <c r="J66" i="39" s="1"/>
  <c r="J66" i="40" s="1"/>
  <c r="J66" i="32" s="1"/>
  <c r="J66" i="33" s="1"/>
  <c r="J66" i="34" s="1"/>
  <c r="J66" i="53" s="1"/>
  <c r="J66" i="27" s="1"/>
  <c r="J66" i="28" s="1"/>
  <c r="J66" i="29" s="1"/>
  <c r="J66" i="30" s="1"/>
  <c r="J66" i="44" s="1"/>
  <c r="J66" i="45" s="1"/>
  <c r="J66" i="46" s="1"/>
  <c r="J66" i="47" s="1"/>
  <c r="J66" i="48" s="1"/>
  <c r="J66" i="52" s="1"/>
  <c r="J66" i="31" s="1"/>
  <c r="J66" i="35" s="1"/>
  <c r="J66" i="58" s="1"/>
  <c r="J66" i="59" s="1"/>
  <c r="J66" i="60" s="1"/>
  <c r="J66" i="61" s="1"/>
  <c r="J66" i="62" s="1"/>
  <c r="J66" i="63" s="1"/>
  <c r="J66" i="64" s="1"/>
  <c r="J66" i="65" s="1"/>
  <c r="J66" i="66" s="1"/>
  <c r="K66" i="51"/>
  <c r="K60" i="51"/>
  <c r="J60" i="51"/>
  <c r="J60" i="43" s="1"/>
  <c r="J60" i="37" s="1"/>
  <c r="J60" i="38" s="1"/>
  <c r="J60" i="39" s="1"/>
  <c r="J60" i="40" s="1"/>
  <c r="J60" i="32" s="1"/>
  <c r="J60" i="33" s="1"/>
  <c r="J60" i="34" s="1"/>
  <c r="J60" i="53" s="1"/>
  <c r="J60" i="27" s="1"/>
  <c r="J60" i="28" s="1"/>
  <c r="J60" i="29" s="1"/>
  <c r="J60" i="30" s="1"/>
  <c r="J60" i="44" s="1"/>
  <c r="J60" i="45" s="1"/>
  <c r="J60" i="46" s="1"/>
  <c r="J60" i="47" s="1"/>
  <c r="J60" i="48" s="1"/>
  <c r="J60" i="52" s="1"/>
  <c r="J60" i="31" s="1"/>
  <c r="J60" i="35" s="1"/>
  <c r="J60" i="58" s="1"/>
  <c r="J60" i="59" s="1"/>
  <c r="J60" i="60" s="1"/>
  <c r="I60" i="51"/>
  <c r="I60" i="43" s="1"/>
  <c r="I57" i="51"/>
  <c r="K57" i="43" s="1"/>
  <c r="J57" i="51"/>
  <c r="J57" i="43" s="1"/>
  <c r="J57" i="37" s="1"/>
  <c r="J57" i="38" s="1"/>
  <c r="J57" i="39" s="1"/>
  <c r="J57" i="40" s="1"/>
  <c r="J57" i="32" s="1"/>
  <c r="J57" i="33" s="1"/>
  <c r="J57" i="34" s="1"/>
  <c r="J57" i="53" s="1"/>
  <c r="J57" i="27" s="1"/>
  <c r="J57" i="28" s="1"/>
  <c r="J57" i="29" s="1"/>
  <c r="J57" i="30" s="1"/>
  <c r="J57" i="44" s="1"/>
  <c r="J57" i="45" s="1"/>
  <c r="J57" i="46" s="1"/>
  <c r="J57" i="47" s="1"/>
  <c r="J57" i="48" s="1"/>
  <c r="J57" i="52" s="1"/>
  <c r="J57" i="31" s="1"/>
  <c r="J57" i="35" s="1"/>
  <c r="J57" i="58" s="1"/>
  <c r="J57" i="59" s="1"/>
  <c r="J57" i="60" s="1"/>
  <c r="J57" i="61" s="1"/>
  <c r="J57" i="62" s="1"/>
  <c r="J57" i="63" s="1"/>
  <c r="J57" i="64" s="1"/>
  <c r="J57" i="65" s="1"/>
  <c r="J57" i="66" s="1"/>
  <c r="K57" i="51"/>
  <c r="I58" i="51"/>
  <c r="I58" i="43" s="1"/>
  <c r="J58" i="51"/>
  <c r="J58" i="43" s="1"/>
  <c r="J58" i="37" s="1"/>
  <c r="J58" i="38" s="1"/>
  <c r="J58" i="39" s="1"/>
  <c r="J58" i="40" s="1"/>
  <c r="J58" i="32" s="1"/>
  <c r="J58" i="33" s="1"/>
  <c r="J58" i="34" s="1"/>
  <c r="J58" i="53" s="1"/>
  <c r="J58" i="27" s="1"/>
  <c r="J58" i="28" s="1"/>
  <c r="J58" i="29" s="1"/>
  <c r="J58" i="30" s="1"/>
  <c r="J58" i="44" s="1"/>
  <c r="J58" i="45" s="1"/>
  <c r="J58" i="46" s="1"/>
  <c r="J58" i="47" s="1"/>
  <c r="J58" i="48" s="1"/>
  <c r="J58" i="52" s="1"/>
  <c r="J58" i="31" s="1"/>
  <c r="J58" i="35" s="1"/>
  <c r="J58" i="58" s="1"/>
  <c r="J58" i="59" s="1"/>
  <c r="J58" i="60" s="1"/>
  <c r="J58" i="61" s="1"/>
  <c r="J58" i="62" s="1"/>
  <c r="J58" i="63" s="1"/>
  <c r="J58" i="64" s="1"/>
  <c r="J58" i="65" s="1"/>
  <c r="J58" i="66" s="1"/>
  <c r="K58" i="51"/>
  <c r="K56" i="51"/>
  <c r="J56" i="51"/>
  <c r="J56" i="43" s="1"/>
  <c r="J56" i="37" s="1"/>
  <c r="J56" i="38" s="1"/>
  <c r="J56" i="39" s="1"/>
  <c r="J56" i="40" s="1"/>
  <c r="J56" i="32" s="1"/>
  <c r="J56" i="33" s="1"/>
  <c r="J56" i="34" s="1"/>
  <c r="J56" i="53" s="1"/>
  <c r="J56" i="27" s="1"/>
  <c r="J56" i="28" s="1"/>
  <c r="J56" i="29" s="1"/>
  <c r="I56" i="51"/>
  <c r="K56" i="43" s="1"/>
  <c r="I48" i="51"/>
  <c r="K48" i="43" s="1"/>
  <c r="J48" i="51"/>
  <c r="J48" i="43" s="1"/>
  <c r="J48" i="37" s="1"/>
  <c r="J48" i="38" s="1"/>
  <c r="J48" i="39" s="1"/>
  <c r="J48" i="40" s="1"/>
  <c r="J48" i="32" s="1"/>
  <c r="J48" i="33" s="1"/>
  <c r="J48" i="34" s="1"/>
  <c r="J48" i="53" s="1"/>
  <c r="J48" i="27" s="1"/>
  <c r="J48" i="28" s="1"/>
  <c r="J48" i="29" s="1"/>
  <c r="J48" i="30" s="1"/>
  <c r="J48" i="44" s="1"/>
  <c r="J48" i="45" s="1"/>
  <c r="J48" i="46" s="1"/>
  <c r="J48" i="47" s="1"/>
  <c r="J48" i="48" s="1"/>
  <c r="J48" i="52" s="1"/>
  <c r="J48" i="31" s="1"/>
  <c r="J48" i="35" s="1"/>
  <c r="J48" i="58" s="1"/>
  <c r="J48" i="59" s="1"/>
  <c r="J48" i="60" s="1"/>
  <c r="J48" i="61" s="1"/>
  <c r="J48" i="62" s="1"/>
  <c r="J48" i="63" s="1"/>
  <c r="J48" i="64" s="1"/>
  <c r="J48" i="65" s="1"/>
  <c r="J48" i="66" s="1"/>
  <c r="K48" i="51"/>
  <c r="I49" i="51"/>
  <c r="I49" i="43" s="1"/>
  <c r="J49" i="51"/>
  <c r="J49" i="43" s="1"/>
  <c r="J49" i="37" s="1"/>
  <c r="J49" i="38" s="1"/>
  <c r="J49" i="39" s="1"/>
  <c r="J49" i="40" s="1"/>
  <c r="J49" i="32" s="1"/>
  <c r="J49" i="33" s="1"/>
  <c r="J49" i="34" s="1"/>
  <c r="J49" i="53" s="1"/>
  <c r="J49" i="27" s="1"/>
  <c r="J49" i="28" s="1"/>
  <c r="J49" i="29" s="1"/>
  <c r="J49" i="30" s="1"/>
  <c r="J49" i="44" s="1"/>
  <c r="J49" i="45" s="1"/>
  <c r="J49" i="46" s="1"/>
  <c r="J49" i="47" s="1"/>
  <c r="J49" i="48" s="1"/>
  <c r="J49" i="52" s="1"/>
  <c r="J49" i="31" s="1"/>
  <c r="J49" i="35" s="1"/>
  <c r="J49" i="58" s="1"/>
  <c r="J49" i="59" s="1"/>
  <c r="J49" i="60" s="1"/>
  <c r="J49" i="61" s="1"/>
  <c r="J49" i="62" s="1"/>
  <c r="J49" i="63" s="1"/>
  <c r="J49" i="64" s="1"/>
  <c r="J49" i="65" s="1"/>
  <c r="J49" i="66" s="1"/>
  <c r="K49" i="51"/>
  <c r="I50" i="51"/>
  <c r="I50" i="43" s="1"/>
  <c r="J50" i="51"/>
  <c r="J50" i="43" s="1"/>
  <c r="J50" i="37" s="1"/>
  <c r="J50" i="38" s="1"/>
  <c r="J50" i="39" s="1"/>
  <c r="J50" i="40" s="1"/>
  <c r="J50" i="32" s="1"/>
  <c r="J50" i="33" s="1"/>
  <c r="J50" i="34" s="1"/>
  <c r="J50" i="53" s="1"/>
  <c r="J50" i="27" s="1"/>
  <c r="J50" i="28" s="1"/>
  <c r="J50" i="29" s="1"/>
  <c r="J50" i="30" s="1"/>
  <c r="J50" i="44" s="1"/>
  <c r="J50" i="45" s="1"/>
  <c r="J50" i="46" s="1"/>
  <c r="J50" i="47" s="1"/>
  <c r="J50" i="48" s="1"/>
  <c r="J50" i="52" s="1"/>
  <c r="J50" i="31" s="1"/>
  <c r="J50" i="35" s="1"/>
  <c r="J50" i="58" s="1"/>
  <c r="J50" i="59" s="1"/>
  <c r="J50" i="60" s="1"/>
  <c r="J50" i="61" s="1"/>
  <c r="J50" i="62" s="1"/>
  <c r="J50" i="63" s="1"/>
  <c r="J50" i="64" s="1"/>
  <c r="J50" i="65" s="1"/>
  <c r="J50" i="66" s="1"/>
  <c r="K50" i="51"/>
  <c r="I51" i="51"/>
  <c r="K51" i="43" s="1"/>
  <c r="J51" i="51"/>
  <c r="J51" i="43" s="1"/>
  <c r="J51" i="37" s="1"/>
  <c r="J51" i="38" s="1"/>
  <c r="J51" i="39" s="1"/>
  <c r="J51" i="40" s="1"/>
  <c r="J51" i="32" s="1"/>
  <c r="J51" i="33" s="1"/>
  <c r="J51" i="34" s="1"/>
  <c r="J51" i="53" s="1"/>
  <c r="J51" i="27" s="1"/>
  <c r="J51" i="28" s="1"/>
  <c r="J51" i="29" s="1"/>
  <c r="J51" i="30" s="1"/>
  <c r="J51" i="44" s="1"/>
  <c r="J51" i="45" s="1"/>
  <c r="J51" i="46" s="1"/>
  <c r="J51" i="47" s="1"/>
  <c r="J51" i="48" s="1"/>
  <c r="J51" i="52" s="1"/>
  <c r="J51" i="31" s="1"/>
  <c r="J51" i="35" s="1"/>
  <c r="J51" i="58" s="1"/>
  <c r="J51" i="59" s="1"/>
  <c r="J51" i="60" s="1"/>
  <c r="J51" i="61" s="1"/>
  <c r="J51" i="62" s="1"/>
  <c r="J51" i="63" s="1"/>
  <c r="J51" i="64" s="1"/>
  <c r="J51" i="65" s="1"/>
  <c r="J51" i="66" s="1"/>
  <c r="K51" i="51"/>
  <c r="I52" i="51"/>
  <c r="K52" i="43" s="1"/>
  <c r="J52" i="51"/>
  <c r="K52" i="51"/>
  <c r="I53" i="51"/>
  <c r="K53" i="43" s="1"/>
  <c r="J53" i="51"/>
  <c r="J53" i="43" s="1"/>
  <c r="J53" i="37" s="1"/>
  <c r="J53" i="38" s="1"/>
  <c r="J53" i="39" s="1"/>
  <c r="J53" i="40" s="1"/>
  <c r="J53" i="32" s="1"/>
  <c r="J53" i="33" s="1"/>
  <c r="J53" i="34" s="1"/>
  <c r="J53" i="53" s="1"/>
  <c r="J53" i="27" s="1"/>
  <c r="J53" i="28" s="1"/>
  <c r="J53" i="29" s="1"/>
  <c r="J53" i="30" s="1"/>
  <c r="J53" i="44" s="1"/>
  <c r="J53" i="45" s="1"/>
  <c r="J53" i="46" s="1"/>
  <c r="J53" i="47" s="1"/>
  <c r="J53" i="48" s="1"/>
  <c r="J53" i="52" s="1"/>
  <c r="J53" i="31" s="1"/>
  <c r="J53" i="35" s="1"/>
  <c r="J53" i="58" s="1"/>
  <c r="J53" i="59" s="1"/>
  <c r="J53" i="60" s="1"/>
  <c r="J53" i="61" s="1"/>
  <c r="J53" i="62" s="1"/>
  <c r="J53" i="63" s="1"/>
  <c r="J53" i="64" s="1"/>
  <c r="J53" i="65" s="1"/>
  <c r="J53" i="66" s="1"/>
  <c r="K53" i="51"/>
  <c r="I54" i="51"/>
  <c r="I54" i="43" s="1"/>
  <c r="J54" i="51"/>
  <c r="J54" i="43" s="1"/>
  <c r="J54" i="37" s="1"/>
  <c r="J54" i="38" s="1"/>
  <c r="J54" i="39" s="1"/>
  <c r="J54" i="40" s="1"/>
  <c r="J54" i="32" s="1"/>
  <c r="J54" i="33" s="1"/>
  <c r="J54" i="34" s="1"/>
  <c r="J54" i="53" s="1"/>
  <c r="J54" i="27" s="1"/>
  <c r="J54" i="28" s="1"/>
  <c r="J54" i="29" s="1"/>
  <c r="J54" i="30" s="1"/>
  <c r="J54" i="44" s="1"/>
  <c r="J54" i="45" s="1"/>
  <c r="J54" i="46" s="1"/>
  <c r="J54" i="47" s="1"/>
  <c r="J54" i="48" s="1"/>
  <c r="J54" i="52" s="1"/>
  <c r="J54" i="31" s="1"/>
  <c r="J54" i="35" s="1"/>
  <c r="J54" i="58" s="1"/>
  <c r="J54" i="59" s="1"/>
  <c r="J54" i="60" s="1"/>
  <c r="J54" i="61" s="1"/>
  <c r="J54" i="62" s="1"/>
  <c r="J54" i="63" s="1"/>
  <c r="J54" i="64" s="1"/>
  <c r="J54" i="65" s="1"/>
  <c r="J54" i="66" s="1"/>
  <c r="K54" i="51"/>
  <c r="K47" i="51"/>
  <c r="J47" i="51"/>
  <c r="J47" i="43" s="1"/>
  <c r="J47" i="37" s="1"/>
  <c r="J47" i="38" s="1"/>
  <c r="J47" i="39" s="1"/>
  <c r="J47" i="40" s="1"/>
  <c r="J47" i="32" s="1"/>
  <c r="J47" i="33" s="1"/>
  <c r="J47" i="34" s="1"/>
  <c r="J47" i="53" s="1"/>
  <c r="J47" i="27" s="1"/>
  <c r="J47" i="28" s="1"/>
  <c r="J47" i="29" s="1"/>
  <c r="I47" i="51"/>
  <c r="K47" i="43" s="1"/>
  <c r="I41" i="51"/>
  <c r="K41" i="43" s="1"/>
  <c r="J41" i="51"/>
  <c r="J41" i="43" s="1"/>
  <c r="J41" i="37" s="1"/>
  <c r="J41" i="38" s="1"/>
  <c r="J41" i="39" s="1"/>
  <c r="J41" i="40" s="1"/>
  <c r="J41" i="32" s="1"/>
  <c r="J41" i="33" s="1"/>
  <c r="J41" i="34" s="1"/>
  <c r="J41" i="53" s="1"/>
  <c r="J41" i="27" s="1"/>
  <c r="J41" i="28" s="1"/>
  <c r="J41" i="29" s="1"/>
  <c r="J41" i="30" s="1"/>
  <c r="J41" i="44" s="1"/>
  <c r="J41" i="45" s="1"/>
  <c r="J41" i="46" s="1"/>
  <c r="J41" i="47" s="1"/>
  <c r="J41" i="48" s="1"/>
  <c r="J41" i="52" s="1"/>
  <c r="J41" i="31" s="1"/>
  <c r="J41" i="35" s="1"/>
  <c r="J41" i="58" s="1"/>
  <c r="J41" i="59" s="1"/>
  <c r="J41" i="60" s="1"/>
  <c r="J41" i="61" s="1"/>
  <c r="J41" i="62" s="1"/>
  <c r="J41" i="63" s="1"/>
  <c r="J41" i="64" s="1"/>
  <c r="J41" i="65" s="1"/>
  <c r="J41" i="66" s="1"/>
  <c r="K41" i="51"/>
  <c r="I42" i="51"/>
  <c r="I42" i="43" s="1"/>
  <c r="J42" i="51"/>
  <c r="J42" i="43" s="1"/>
  <c r="J42" i="37" s="1"/>
  <c r="J42" i="38" s="1"/>
  <c r="J42" i="39" s="1"/>
  <c r="J42" i="40" s="1"/>
  <c r="J42" i="32" s="1"/>
  <c r="J42" i="33" s="1"/>
  <c r="J42" i="34" s="1"/>
  <c r="J42" i="53" s="1"/>
  <c r="J42" i="27" s="1"/>
  <c r="J42" i="28" s="1"/>
  <c r="J42" i="29" s="1"/>
  <c r="J42" i="30" s="1"/>
  <c r="J42" i="44" s="1"/>
  <c r="J42" i="45" s="1"/>
  <c r="J42" i="46" s="1"/>
  <c r="J42" i="47" s="1"/>
  <c r="J42" i="48" s="1"/>
  <c r="J42" i="52" s="1"/>
  <c r="J42" i="31" s="1"/>
  <c r="J42" i="35" s="1"/>
  <c r="J42" i="58" s="1"/>
  <c r="J42" i="59" s="1"/>
  <c r="J42" i="60" s="1"/>
  <c r="J42" i="61" s="1"/>
  <c r="J42" i="62" s="1"/>
  <c r="J42" i="63" s="1"/>
  <c r="J42" i="64" s="1"/>
  <c r="J42" i="65" s="1"/>
  <c r="J42" i="66" s="1"/>
  <c r="K42" i="51"/>
  <c r="I43" i="51"/>
  <c r="I43" i="43" s="1"/>
  <c r="J43" i="51"/>
  <c r="J43" i="43" s="1"/>
  <c r="J43" i="37" s="1"/>
  <c r="J43" i="38" s="1"/>
  <c r="J43" i="39" s="1"/>
  <c r="J43" i="40" s="1"/>
  <c r="J43" i="32" s="1"/>
  <c r="J43" i="33" s="1"/>
  <c r="J43" i="34" s="1"/>
  <c r="J43" i="53" s="1"/>
  <c r="J43" i="27" s="1"/>
  <c r="J43" i="28" s="1"/>
  <c r="J43" i="29" s="1"/>
  <c r="J43" i="30" s="1"/>
  <c r="J43" i="44" s="1"/>
  <c r="J43" i="45" s="1"/>
  <c r="J43" i="46" s="1"/>
  <c r="J43" i="47" s="1"/>
  <c r="J43" i="48" s="1"/>
  <c r="J43" i="52" s="1"/>
  <c r="J43" i="31" s="1"/>
  <c r="J43" i="35" s="1"/>
  <c r="J43" i="58" s="1"/>
  <c r="K43" i="51"/>
  <c r="I44" i="51"/>
  <c r="K44" i="43" s="1"/>
  <c r="J44" i="51"/>
  <c r="J44" i="43" s="1"/>
  <c r="J44" i="37" s="1"/>
  <c r="J44" i="38" s="1"/>
  <c r="J44" i="39" s="1"/>
  <c r="J44" i="40" s="1"/>
  <c r="J44" i="32" s="1"/>
  <c r="J44" i="33" s="1"/>
  <c r="J44" i="34" s="1"/>
  <c r="J44" i="53" s="1"/>
  <c r="J44" i="27" s="1"/>
  <c r="J44" i="28" s="1"/>
  <c r="J44" i="29" s="1"/>
  <c r="J44" i="30" s="1"/>
  <c r="J44" i="44" s="1"/>
  <c r="J44" i="45" s="1"/>
  <c r="J44" i="46" s="1"/>
  <c r="J44" i="47" s="1"/>
  <c r="J44" i="48" s="1"/>
  <c r="J44" i="52" s="1"/>
  <c r="J44" i="31" s="1"/>
  <c r="J44" i="35" s="1"/>
  <c r="J44" i="58" s="1"/>
  <c r="J44" i="59" s="1"/>
  <c r="J44" i="60" s="1"/>
  <c r="J44" i="61" s="1"/>
  <c r="J44" i="62" s="1"/>
  <c r="J44" i="63" s="1"/>
  <c r="J44" i="64" s="1"/>
  <c r="J44" i="65" s="1"/>
  <c r="J44" i="66" s="1"/>
  <c r="K44" i="51"/>
  <c r="I45" i="51"/>
  <c r="K45" i="43" s="1"/>
  <c r="J45" i="51"/>
  <c r="J45" i="43" s="1"/>
  <c r="J45" i="37" s="1"/>
  <c r="J45" i="38" s="1"/>
  <c r="J45" i="39" s="1"/>
  <c r="J45" i="40" s="1"/>
  <c r="J45" i="32" s="1"/>
  <c r="J45" i="33" s="1"/>
  <c r="J45" i="34" s="1"/>
  <c r="J45" i="53" s="1"/>
  <c r="J45" i="27" s="1"/>
  <c r="J45" i="28" s="1"/>
  <c r="J45" i="29" s="1"/>
  <c r="J45" i="30" s="1"/>
  <c r="J45" i="44" s="1"/>
  <c r="J45" i="45" s="1"/>
  <c r="J45" i="46" s="1"/>
  <c r="J45" i="47" s="1"/>
  <c r="J45" i="48" s="1"/>
  <c r="J45" i="52" s="1"/>
  <c r="J45" i="31" s="1"/>
  <c r="J45" i="35" s="1"/>
  <c r="J45" i="58" s="1"/>
  <c r="J45" i="59" s="1"/>
  <c r="J45" i="60" s="1"/>
  <c r="J45" i="61" s="1"/>
  <c r="J45" i="62" s="1"/>
  <c r="J45" i="63" s="1"/>
  <c r="J45" i="64" s="1"/>
  <c r="J45" i="65" s="1"/>
  <c r="J45" i="66" s="1"/>
  <c r="K45" i="51"/>
  <c r="K40" i="51"/>
  <c r="J40" i="51"/>
  <c r="J40" i="43" s="1"/>
  <c r="J40" i="37" s="1"/>
  <c r="J40" i="38" s="1"/>
  <c r="J40" i="39" s="1"/>
  <c r="J40" i="40" s="1"/>
  <c r="J40" i="32" s="1"/>
  <c r="J40" i="33" s="1"/>
  <c r="J40" i="34" s="1"/>
  <c r="J40" i="53" s="1"/>
  <c r="J40" i="27" s="1"/>
  <c r="J40" i="28" s="1"/>
  <c r="J40" i="29" s="1"/>
  <c r="J40" i="30" s="1"/>
  <c r="J40" i="44" s="1"/>
  <c r="J40" i="45" s="1"/>
  <c r="J40" i="46" s="1"/>
  <c r="J40" i="47" s="1"/>
  <c r="J40" i="48" s="1"/>
  <c r="J40" i="52" s="1"/>
  <c r="J40" i="31" s="1"/>
  <c r="J40" i="35" s="1"/>
  <c r="J40" i="58" s="1"/>
  <c r="J40" i="59" s="1"/>
  <c r="J40" i="60" s="1"/>
  <c r="I40" i="51"/>
  <c r="K40" i="43" s="1"/>
  <c r="I34" i="51"/>
  <c r="I34" i="43" s="1"/>
  <c r="J34" i="51"/>
  <c r="J34" i="43" s="1"/>
  <c r="J34" i="37" s="1"/>
  <c r="J34" i="38" s="1"/>
  <c r="J34" i="39" s="1"/>
  <c r="J34" i="40" s="1"/>
  <c r="J34" i="32" s="1"/>
  <c r="J34" i="33" s="1"/>
  <c r="J34" i="34" s="1"/>
  <c r="J34" i="53" s="1"/>
  <c r="J34" i="27" s="1"/>
  <c r="J34" i="28" s="1"/>
  <c r="J34" i="29" s="1"/>
  <c r="J34" i="30" s="1"/>
  <c r="J34" i="44" s="1"/>
  <c r="J34" i="45" s="1"/>
  <c r="J34" i="46" s="1"/>
  <c r="J34" i="47" s="1"/>
  <c r="J34" i="48" s="1"/>
  <c r="J34" i="52" s="1"/>
  <c r="J34" i="31" s="1"/>
  <c r="J34" i="35" s="1"/>
  <c r="J34" i="58" s="1"/>
  <c r="J34" i="59" s="1"/>
  <c r="J34" i="60" s="1"/>
  <c r="J34" i="61" s="1"/>
  <c r="J34" i="62" s="1"/>
  <c r="J34" i="63" s="1"/>
  <c r="J34" i="64" s="1"/>
  <c r="J34" i="65" s="1"/>
  <c r="J34" i="66" s="1"/>
  <c r="K34" i="51"/>
  <c r="I35" i="51"/>
  <c r="K35" i="43" s="1"/>
  <c r="J35" i="51"/>
  <c r="J35" i="43" s="1"/>
  <c r="J35" i="37" s="1"/>
  <c r="J35" i="38" s="1"/>
  <c r="J35" i="39" s="1"/>
  <c r="J35" i="40" s="1"/>
  <c r="J35" i="32" s="1"/>
  <c r="J35" i="33" s="1"/>
  <c r="J35" i="34" s="1"/>
  <c r="J35" i="53" s="1"/>
  <c r="J35" i="27" s="1"/>
  <c r="J35" i="28" s="1"/>
  <c r="J35" i="29" s="1"/>
  <c r="J35" i="30" s="1"/>
  <c r="J35" i="44" s="1"/>
  <c r="J35" i="45" s="1"/>
  <c r="J35" i="46" s="1"/>
  <c r="J35" i="47" s="1"/>
  <c r="J35" i="48" s="1"/>
  <c r="J35" i="52" s="1"/>
  <c r="J35" i="31" s="1"/>
  <c r="J35" i="35" s="1"/>
  <c r="J35" i="58" s="1"/>
  <c r="J35" i="59" s="1"/>
  <c r="J35" i="60" s="1"/>
  <c r="J35" i="61" s="1"/>
  <c r="J35" i="62" s="1"/>
  <c r="J35" i="63" s="1"/>
  <c r="J35" i="64" s="1"/>
  <c r="J35" i="65" s="1"/>
  <c r="J35" i="66" s="1"/>
  <c r="K35" i="51"/>
  <c r="I36" i="51"/>
  <c r="K36" i="43" s="1"/>
  <c r="J36" i="51"/>
  <c r="K36" i="51"/>
  <c r="I37" i="51"/>
  <c r="I37" i="43" s="1"/>
  <c r="J37" i="51"/>
  <c r="J37" i="43" s="1"/>
  <c r="J37" i="37" s="1"/>
  <c r="J37" i="38" s="1"/>
  <c r="J37" i="39" s="1"/>
  <c r="J37" i="40" s="1"/>
  <c r="J37" i="32" s="1"/>
  <c r="J37" i="33" s="1"/>
  <c r="J37" i="34" s="1"/>
  <c r="J37" i="53" s="1"/>
  <c r="J37" i="27" s="1"/>
  <c r="J37" i="28" s="1"/>
  <c r="J37" i="29" s="1"/>
  <c r="J37" i="30" s="1"/>
  <c r="J37" i="44" s="1"/>
  <c r="J37" i="45" s="1"/>
  <c r="J37" i="46" s="1"/>
  <c r="J37" i="47" s="1"/>
  <c r="J37" i="48" s="1"/>
  <c r="J37" i="52" s="1"/>
  <c r="J37" i="31" s="1"/>
  <c r="J37" i="35" s="1"/>
  <c r="J37" i="58" s="1"/>
  <c r="J37" i="59" s="1"/>
  <c r="J37" i="60" s="1"/>
  <c r="J37" i="61" s="1"/>
  <c r="J37" i="62" s="1"/>
  <c r="J37" i="63" s="1"/>
  <c r="J37" i="64" s="1"/>
  <c r="J37" i="65" s="1"/>
  <c r="J37" i="66" s="1"/>
  <c r="K37" i="51"/>
  <c r="I38" i="51"/>
  <c r="I38" i="43" s="1"/>
  <c r="J38" i="51"/>
  <c r="J38" i="43" s="1"/>
  <c r="J38" i="37" s="1"/>
  <c r="J38" i="38" s="1"/>
  <c r="J38" i="39" s="1"/>
  <c r="J38" i="40" s="1"/>
  <c r="J38" i="32" s="1"/>
  <c r="J38" i="33" s="1"/>
  <c r="J38" i="34" s="1"/>
  <c r="J38" i="53" s="1"/>
  <c r="J38" i="27" s="1"/>
  <c r="J38" i="28" s="1"/>
  <c r="J38" i="29" s="1"/>
  <c r="J38" i="30" s="1"/>
  <c r="J38" i="44" s="1"/>
  <c r="J38" i="45" s="1"/>
  <c r="J38" i="46" s="1"/>
  <c r="J38" i="47" s="1"/>
  <c r="J38" i="48" s="1"/>
  <c r="J38" i="52" s="1"/>
  <c r="J38" i="31" s="1"/>
  <c r="J38" i="35" s="1"/>
  <c r="J38" i="58" s="1"/>
  <c r="J38" i="59" s="1"/>
  <c r="J38" i="60" s="1"/>
  <c r="J38" i="61" s="1"/>
  <c r="J38" i="62" s="1"/>
  <c r="J38" i="63" s="1"/>
  <c r="J38" i="64" s="1"/>
  <c r="J38" i="65" s="1"/>
  <c r="J38" i="66" s="1"/>
  <c r="K38" i="51"/>
  <c r="K33" i="51"/>
  <c r="J33" i="51"/>
  <c r="J33" i="43" s="1"/>
  <c r="J33" i="37" s="1"/>
  <c r="J33" i="38" s="1"/>
  <c r="J33" i="39" s="1"/>
  <c r="J33" i="40" s="1"/>
  <c r="J33" i="32" s="1"/>
  <c r="J33" i="33" s="1"/>
  <c r="J33" i="34" s="1"/>
  <c r="J33" i="53" s="1"/>
  <c r="J33" i="27" s="1"/>
  <c r="J33" i="28" s="1"/>
  <c r="J33" i="29" s="1"/>
  <c r="J33" i="30" s="1"/>
  <c r="J33" i="44" s="1"/>
  <c r="J33" i="45" s="1"/>
  <c r="J33" i="46" s="1"/>
  <c r="J33" i="47" s="1"/>
  <c r="J33" i="48" s="1"/>
  <c r="J33" i="52" s="1"/>
  <c r="J33" i="31" s="1"/>
  <c r="J33" i="35" s="1"/>
  <c r="J33" i="58" s="1"/>
  <c r="I33" i="51"/>
  <c r="I33" i="43" s="1"/>
  <c r="I26" i="51"/>
  <c r="K26" i="43" s="1"/>
  <c r="J26" i="51"/>
  <c r="J26" i="43" s="1"/>
  <c r="J26" i="37" s="1"/>
  <c r="J26" i="38" s="1"/>
  <c r="J26" i="39" s="1"/>
  <c r="J26" i="40" s="1"/>
  <c r="J26" i="32" s="1"/>
  <c r="J26" i="33" s="1"/>
  <c r="J26" i="34" s="1"/>
  <c r="J26" i="53" s="1"/>
  <c r="J26" i="27" s="1"/>
  <c r="J26" i="28" s="1"/>
  <c r="J26" i="29" s="1"/>
  <c r="J26" i="30" s="1"/>
  <c r="J26" i="44" s="1"/>
  <c r="J26" i="45" s="1"/>
  <c r="J26" i="46" s="1"/>
  <c r="J26" i="47" s="1"/>
  <c r="J26" i="48" s="1"/>
  <c r="J26" i="52" s="1"/>
  <c r="J26" i="31" s="1"/>
  <c r="J26" i="35" s="1"/>
  <c r="J26" i="58" s="1"/>
  <c r="J26" i="59" s="1"/>
  <c r="J26" i="60" s="1"/>
  <c r="J26" i="61" s="1"/>
  <c r="J26" i="62" s="1"/>
  <c r="J26" i="63" s="1"/>
  <c r="J26" i="64" s="1"/>
  <c r="J26" i="65" s="1"/>
  <c r="J26" i="66" s="1"/>
  <c r="K26" i="51"/>
  <c r="I27" i="51"/>
  <c r="K27" i="43" s="1"/>
  <c r="J27" i="51"/>
  <c r="J27" i="43" s="1"/>
  <c r="J27" i="37" s="1"/>
  <c r="J27" i="38" s="1"/>
  <c r="J27" i="39" s="1"/>
  <c r="J27" i="40" s="1"/>
  <c r="J27" i="32" s="1"/>
  <c r="J27" i="33" s="1"/>
  <c r="J27" i="34" s="1"/>
  <c r="J27" i="53" s="1"/>
  <c r="J27" i="27" s="1"/>
  <c r="J27" i="28" s="1"/>
  <c r="J27" i="29" s="1"/>
  <c r="J27" i="30" s="1"/>
  <c r="J27" i="44" s="1"/>
  <c r="J27" i="45" s="1"/>
  <c r="J27" i="46" s="1"/>
  <c r="J27" i="47" s="1"/>
  <c r="J27" i="48" s="1"/>
  <c r="J27" i="52" s="1"/>
  <c r="J27" i="31" s="1"/>
  <c r="J27" i="35" s="1"/>
  <c r="J27" i="58" s="1"/>
  <c r="J27" i="59" s="1"/>
  <c r="J27" i="60" s="1"/>
  <c r="J27" i="61" s="1"/>
  <c r="J27" i="62" s="1"/>
  <c r="J27" i="63" s="1"/>
  <c r="J27" i="64" s="1"/>
  <c r="J27" i="65" s="1"/>
  <c r="J27" i="66" s="1"/>
  <c r="K27" i="51"/>
  <c r="I28" i="51"/>
  <c r="I28" i="43" s="1"/>
  <c r="J28" i="51"/>
  <c r="J28" i="43" s="1"/>
  <c r="J28" i="37" s="1"/>
  <c r="J28" i="38" s="1"/>
  <c r="J28" i="39" s="1"/>
  <c r="J28" i="40" s="1"/>
  <c r="J28" i="32" s="1"/>
  <c r="J28" i="33" s="1"/>
  <c r="J28" i="34" s="1"/>
  <c r="J28" i="53" s="1"/>
  <c r="J28" i="27" s="1"/>
  <c r="J28" i="28" s="1"/>
  <c r="J28" i="29" s="1"/>
  <c r="J28" i="30" s="1"/>
  <c r="J28" i="44" s="1"/>
  <c r="J28" i="45" s="1"/>
  <c r="J28" i="46" s="1"/>
  <c r="J28" i="47" s="1"/>
  <c r="J28" i="48" s="1"/>
  <c r="J28" i="52" s="1"/>
  <c r="J28" i="31" s="1"/>
  <c r="J28" i="35" s="1"/>
  <c r="J28" i="58" s="1"/>
  <c r="J28" i="59" s="1"/>
  <c r="J28" i="60" s="1"/>
  <c r="J28" i="61" s="1"/>
  <c r="J28" i="62" s="1"/>
  <c r="J28" i="63" s="1"/>
  <c r="J28" i="64" s="1"/>
  <c r="J28" i="65" s="1"/>
  <c r="J28" i="66" s="1"/>
  <c r="K28" i="51"/>
  <c r="I29" i="51"/>
  <c r="K29" i="43" s="1"/>
  <c r="J29" i="51"/>
  <c r="J29" i="43" s="1"/>
  <c r="J29" i="37" s="1"/>
  <c r="J29" i="38" s="1"/>
  <c r="J29" i="39" s="1"/>
  <c r="J29" i="40" s="1"/>
  <c r="J29" i="32" s="1"/>
  <c r="J29" i="33" s="1"/>
  <c r="J29" i="34" s="1"/>
  <c r="J29" i="53" s="1"/>
  <c r="J29" i="27" s="1"/>
  <c r="J29" i="28" s="1"/>
  <c r="J29" i="29" s="1"/>
  <c r="J29" i="30" s="1"/>
  <c r="J29" i="44" s="1"/>
  <c r="J29" i="45" s="1"/>
  <c r="J29" i="46" s="1"/>
  <c r="J29" i="47" s="1"/>
  <c r="J29" i="48" s="1"/>
  <c r="J29" i="52" s="1"/>
  <c r="J29" i="31" s="1"/>
  <c r="J29" i="35" s="1"/>
  <c r="J29" i="58" s="1"/>
  <c r="J29" i="59" s="1"/>
  <c r="J29" i="60" s="1"/>
  <c r="J29" i="61" s="1"/>
  <c r="J29" i="62" s="1"/>
  <c r="J29" i="63" s="1"/>
  <c r="J29" i="64" s="1"/>
  <c r="J29" i="65" s="1"/>
  <c r="J29" i="66" s="1"/>
  <c r="K29" i="51"/>
  <c r="I30" i="51"/>
  <c r="K30" i="43" s="1"/>
  <c r="J30" i="51"/>
  <c r="K30" i="51"/>
  <c r="I31" i="51"/>
  <c r="K31" i="43" s="1"/>
  <c r="J31" i="51"/>
  <c r="J31" i="43" s="1"/>
  <c r="J31" i="37" s="1"/>
  <c r="J31" i="38" s="1"/>
  <c r="J31" i="39" s="1"/>
  <c r="J31" i="40" s="1"/>
  <c r="J31" i="32" s="1"/>
  <c r="J31" i="33" s="1"/>
  <c r="J31" i="34" s="1"/>
  <c r="J31" i="53" s="1"/>
  <c r="J31" i="27" s="1"/>
  <c r="J31" i="28" s="1"/>
  <c r="J31" i="29" s="1"/>
  <c r="J31" i="30" s="1"/>
  <c r="J31" i="44" s="1"/>
  <c r="J31" i="45" s="1"/>
  <c r="J31" i="46" s="1"/>
  <c r="J31" i="47" s="1"/>
  <c r="J31" i="48" s="1"/>
  <c r="J31" i="52" s="1"/>
  <c r="J31" i="31" s="1"/>
  <c r="J31" i="35" s="1"/>
  <c r="J31" i="58" s="1"/>
  <c r="J31" i="59" s="1"/>
  <c r="J31" i="60" s="1"/>
  <c r="J31" i="61" s="1"/>
  <c r="J31" i="62" s="1"/>
  <c r="J31" i="63" s="1"/>
  <c r="J31" i="64" s="1"/>
  <c r="J31" i="65" s="1"/>
  <c r="J31" i="66" s="1"/>
  <c r="K31" i="51"/>
  <c r="K25" i="51"/>
  <c r="J25" i="51"/>
  <c r="J25" i="43" s="1"/>
  <c r="J25" i="37" s="1"/>
  <c r="J25" i="38" s="1"/>
  <c r="J25" i="39" s="1"/>
  <c r="J25" i="40" s="1"/>
  <c r="J25" i="32" s="1"/>
  <c r="J25" i="33" s="1"/>
  <c r="J25" i="34" s="1"/>
  <c r="J25" i="53" s="1"/>
  <c r="J25" i="27" s="1"/>
  <c r="J25" i="28" s="1"/>
  <c r="J25" i="29" s="1"/>
  <c r="J25" i="30" s="1"/>
  <c r="J25" i="44" s="1"/>
  <c r="J25" i="45" s="1"/>
  <c r="J25" i="46" s="1"/>
  <c r="J25" i="47" s="1"/>
  <c r="J25" i="48" s="1"/>
  <c r="J25" i="52" s="1"/>
  <c r="J25" i="31" s="1"/>
  <c r="J25" i="35" s="1"/>
  <c r="J25" i="58" s="1"/>
  <c r="I25" i="51"/>
  <c r="K25" i="43" s="1"/>
  <c r="I16" i="51"/>
  <c r="K16" i="43" s="1"/>
  <c r="J16" i="51"/>
  <c r="J16" i="43" s="1"/>
  <c r="J16" i="37" s="1"/>
  <c r="J16" i="38" s="1"/>
  <c r="J16" i="39" s="1"/>
  <c r="J16" i="40" s="1"/>
  <c r="J16" i="32" s="1"/>
  <c r="J16" i="33" s="1"/>
  <c r="J16" i="34" s="1"/>
  <c r="J16" i="53" s="1"/>
  <c r="J16" i="27" s="1"/>
  <c r="J16" i="28" s="1"/>
  <c r="J16" i="29" s="1"/>
  <c r="J16" i="30" s="1"/>
  <c r="J16" i="44" s="1"/>
  <c r="J16" i="45" s="1"/>
  <c r="J16" i="46" s="1"/>
  <c r="J16" i="47" s="1"/>
  <c r="J16" i="48" s="1"/>
  <c r="J16" i="52" s="1"/>
  <c r="J16" i="31" s="1"/>
  <c r="J16" i="35" s="1"/>
  <c r="J16" i="58" s="1"/>
  <c r="K16" i="51"/>
  <c r="I17" i="51"/>
  <c r="K17" i="43" s="1"/>
  <c r="J17" i="51"/>
  <c r="J17" i="43" s="1"/>
  <c r="J17" i="37" s="1"/>
  <c r="J17" i="38" s="1"/>
  <c r="J17" i="39" s="1"/>
  <c r="J17" i="40" s="1"/>
  <c r="J17" i="32" s="1"/>
  <c r="J17" i="33" s="1"/>
  <c r="J17" i="34" s="1"/>
  <c r="J17" i="53" s="1"/>
  <c r="J17" i="27" s="1"/>
  <c r="J17" i="28" s="1"/>
  <c r="J17" i="29" s="1"/>
  <c r="J17" i="30" s="1"/>
  <c r="J17" i="44" s="1"/>
  <c r="J17" i="45" s="1"/>
  <c r="J17" i="46" s="1"/>
  <c r="J17" i="47" s="1"/>
  <c r="J17" i="48" s="1"/>
  <c r="J17" i="52" s="1"/>
  <c r="J17" i="31" s="1"/>
  <c r="J17" i="35" s="1"/>
  <c r="J17" i="58" s="1"/>
  <c r="J17" i="59" s="1"/>
  <c r="J17" i="60" s="1"/>
  <c r="J17" i="61" s="1"/>
  <c r="J17" i="62" s="1"/>
  <c r="J17" i="63" s="1"/>
  <c r="J17" i="64" s="1"/>
  <c r="J17" i="65" s="1"/>
  <c r="J17" i="66" s="1"/>
  <c r="K17" i="51"/>
  <c r="I18" i="51"/>
  <c r="I18" i="43" s="1"/>
  <c r="J18" i="51"/>
  <c r="J18" i="43" s="1"/>
  <c r="J18" i="37" s="1"/>
  <c r="J18" i="38" s="1"/>
  <c r="J18" i="39" s="1"/>
  <c r="J18" i="40" s="1"/>
  <c r="J18" i="32" s="1"/>
  <c r="J18" i="33" s="1"/>
  <c r="J18" i="34" s="1"/>
  <c r="J18" i="53" s="1"/>
  <c r="J18" i="27" s="1"/>
  <c r="J18" i="28" s="1"/>
  <c r="J18" i="29" s="1"/>
  <c r="J18" i="30" s="1"/>
  <c r="J18" i="44" s="1"/>
  <c r="J18" i="45" s="1"/>
  <c r="J18" i="46" s="1"/>
  <c r="J18" i="47" s="1"/>
  <c r="J18" i="48" s="1"/>
  <c r="J18" i="52" s="1"/>
  <c r="J18" i="31" s="1"/>
  <c r="J18" i="35" s="1"/>
  <c r="J18" i="58" s="1"/>
  <c r="J18" i="59" s="1"/>
  <c r="J18" i="60" s="1"/>
  <c r="J18" i="61" s="1"/>
  <c r="J18" i="62" s="1"/>
  <c r="J18" i="63" s="1"/>
  <c r="J18" i="64" s="1"/>
  <c r="J18" i="65" s="1"/>
  <c r="J18" i="66" s="1"/>
  <c r="K18" i="51"/>
  <c r="I19" i="51"/>
  <c r="I19" i="43" s="1"/>
  <c r="J19" i="51"/>
  <c r="J19" i="43" s="1"/>
  <c r="J19" i="37" s="1"/>
  <c r="J19" i="38" s="1"/>
  <c r="J19" i="39" s="1"/>
  <c r="J19" i="40" s="1"/>
  <c r="J19" i="32" s="1"/>
  <c r="J19" i="33" s="1"/>
  <c r="J19" i="34" s="1"/>
  <c r="J19" i="53" s="1"/>
  <c r="J19" i="27" s="1"/>
  <c r="J19" i="28" s="1"/>
  <c r="J19" i="29" s="1"/>
  <c r="J19" i="30" s="1"/>
  <c r="J19" i="44" s="1"/>
  <c r="J19" i="45" s="1"/>
  <c r="J19" i="46" s="1"/>
  <c r="J19" i="47" s="1"/>
  <c r="J19" i="48" s="1"/>
  <c r="J19" i="52" s="1"/>
  <c r="J19" i="31" s="1"/>
  <c r="J19" i="35" s="1"/>
  <c r="J19" i="58" s="1"/>
  <c r="J19" i="59" s="1"/>
  <c r="J19" i="60" s="1"/>
  <c r="J19" i="61" s="1"/>
  <c r="J19" i="62" s="1"/>
  <c r="J19" i="63" s="1"/>
  <c r="J19" i="64" s="1"/>
  <c r="J19" i="65" s="1"/>
  <c r="J19" i="66" s="1"/>
  <c r="K19" i="51"/>
  <c r="I20" i="51"/>
  <c r="K20" i="43" s="1"/>
  <c r="J20" i="51"/>
  <c r="J20" i="43" s="1"/>
  <c r="J20" i="37" s="1"/>
  <c r="J20" i="38" s="1"/>
  <c r="J20" i="39" s="1"/>
  <c r="J20" i="40" s="1"/>
  <c r="J20" i="32" s="1"/>
  <c r="J20" i="33" s="1"/>
  <c r="J20" i="34" s="1"/>
  <c r="J20" i="53" s="1"/>
  <c r="J20" i="27" s="1"/>
  <c r="J20" i="28" s="1"/>
  <c r="J20" i="29" s="1"/>
  <c r="J20" i="30" s="1"/>
  <c r="J20" i="44" s="1"/>
  <c r="J20" i="45" s="1"/>
  <c r="J20" i="46" s="1"/>
  <c r="J20" i="47" s="1"/>
  <c r="J20" i="48" s="1"/>
  <c r="J20" i="52" s="1"/>
  <c r="J20" i="31" s="1"/>
  <c r="J20" i="35" s="1"/>
  <c r="J20" i="58" s="1"/>
  <c r="J20" i="59" s="1"/>
  <c r="J20" i="60" s="1"/>
  <c r="J20" i="61" s="1"/>
  <c r="J20" i="62" s="1"/>
  <c r="J20" i="63" s="1"/>
  <c r="J20" i="64" s="1"/>
  <c r="J20" i="65" s="1"/>
  <c r="J20" i="66" s="1"/>
  <c r="K20" i="51"/>
  <c r="I21" i="51"/>
  <c r="K21" i="43" s="1"/>
  <c r="J21" i="51"/>
  <c r="K21" i="51"/>
  <c r="I22" i="51"/>
  <c r="K22" i="43" s="1"/>
  <c r="J22" i="51"/>
  <c r="J22" i="43" s="1"/>
  <c r="J22" i="37" s="1"/>
  <c r="J22" i="38" s="1"/>
  <c r="J22" i="39" s="1"/>
  <c r="J22" i="40" s="1"/>
  <c r="J22" i="32" s="1"/>
  <c r="J22" i="33" s="1"/>
  <c r="J22" i="34" s="1"/>
  <c r="J22" i="53" s="1"/>
  <c r="J22" i="27" s="1"/>
  <c r="J22" i="28" s="1"/>
  <c r="J22" i="29" s="1"/>
  <c r="J22" i="30" s="1"/>
  <c r="J22" i="44" s="1"/>
  <c r="J22" i="45" s="1"/>
  <c r="J22" i="46" s="1"/>
  <c r="J22" i="47" s="1"/>
  <c r="J22" i="48" s="1"/>
  <c r="J22" i="52" s="1"/>
  <c r="J22" i="31" s="1"/>
  <c r="J22" i="35" s="1"/>
  <c r="J22" i="58" s="1"/>
  <c r="J22" i="59" s="1"/>
  <c r="J22" i="60" s="1"/>
  <c r="J22" i="61" s="1"/>
  <c r="J22" i="62" s="1"/>
  <c r="J22" i="63" s="1"/>
  <c r="J22" i="64" s="1"/>
  <c r="J22" i="65" s="1"/>
  <c r="J22" i="66" s="1"/>
  <c r="K22" i="51"/>
  <c r="I23" i="51"/>
  <c r="I23" i="43" s="1"/>
  <c r="J23" i="51"/>
  <c r="J23" i="43" s="1"/>
  <c r="J23" i="37" s="1"/>
  <c r="J23" i="38" s="1"/>
  <c r="J23" i="39" s="1"/>
  <c r="J23" i="40" s="1"/>
  <c r="J23" i="32" s="1"/>
  <c r="J23" i="33" s="1"/>
  <c r="J23" i="34" s="1"/>
  <c r="J23" i="53" s="1"/>
  <c r="J23" i="27" s="1"/>
  <c r="J23" i="28" s="1"/>
  <c r="J23" i="29" s="1"/>
  <c r="J23" i="30" s="1"/>
  <c r="J23" i="44" s="1"/>
  <c r="J23" i="45" s="1"/>
  <c r="J23" i="46" s="1"/>
  <c r="J23" i="47" s="1"/>
  <c r="J23" i="48" s="1"/>
  <c r="J23" i="52" s="1"/>
  <c r="J23" i="31" s="1"/>
  <c r="J23" i="35" s="1"/>
  <c r="J23" i="58" s="1"/>
  <c r="J23" i="59" s="1"/>
  <c r="J23" i="60" s="1"/>
  <c r="J23" i="61" s="1"/>
  <c r="J23" i="62" s="1"/>
  <c r="J23" i="63" s="1"/>
  <c r="J23" i="64" s="1"/>
  <c r="J23" i="65" s="1"/>
  <c r="J23" i="66" s="1"/>
  <c r="K23" i="51"/>
  <c r="K15" i="51"/>
  <c r="J15" i="51"/>
  <c r="J15" i="43" s="1"/>
  <c r="J15" i="37" s="1"/>
  <c r="J15" i="38" s="1"/>
  <c r="J15" i="39" s="1"/>
  <c r="J15" i="40" s="1"/>
  <c r="J15" i="32" s="1"/>
  <c r="J15" i="33" s="1"/>
  <c r="J15" i="34" s="1"/>
  <c r="J15" i="53" s="1"/>
  <c r="J15" i="27" s="1"/>
  <c r="J15" i="28" s="1"/>
  <c r="J15" i="29" s="1"/>
  <c r="J15" i="30" s="1"/>
  <c r="J15" i="44" s="1"/>
  <c r="J15" i="45" s="1"/>
  <c r="J15" i="46" s="1"/>
  <c r="J15" i="47" s="1"/>
  <c r="J15" i="48" s="1"/>
  <c r="J15" i="52" s="1"/>
  <c r="J15" i="31" s="1"/>
  <c r="J15" i="35" s="1"/>
  <c r="J15" i="58" s="1"/>
  <c r="J15" i="59" s="1"/>
  <c r="J15" i="60" s="1"/>
  <c r="I15" i="51"/>
  <c r="K15" i="43" s="1"/>
  <c r="I10" i="51"/>
  <c r="K10" i="43" s="1"/>
  <c r="J10" i="51"/>
  <c r="J10" i="43" s="1"/>
  <c r="J10" i="37" s="1"/>
  <c r="J10" i="38" s="1"/>
  <c r="J10" i="39" s="1"/>
  <c r="J10" i="40" s="1"/>
  <c r="J10" i="32" s="1"/>
  <c r="J10" i="33" s="1"/>
  <c r="J10" i="34" s="1"/>
  <c r="J10" i="53" s="1"/>
  <c r="J10" i="27" s="1"/>
  <c r="J10" i="28" s="1"/>
  <c r="J10" i="29" s="1"/>
  <c r="J10" i="30" s="1"/>
  <c r="J10" i="44" s="1"/>
  <c r="J10" i="45" s="1"/>
  <c r="J10" i="46" s="1"/>
  <c r="J10" i="47" s="1"/>
  <c r="J10" i="48" s="1"/>
  <c r="J10" i="52" s="1"/>
  <c r="J10" i="31" s="1"/>
  <c r="J10" i="35" s="1"/>
  <c r="J10" i="58" s="1"/>
  <c r="J10" i="59" s="1"/>
  <c r="J10" i="60" s="1"/>
  <c r="J10" i="61" s="1"/>
  <c r="J10" i="62" s="1"/>
  <c r="J10" i="63" s="1"/>
  <c r="J10" i="64" s="1"/>
  <c r="J10" i="65" s="1"/>
  <c r="J10" i="66" s="1"/>
  <c r="K10" i="51"/>
  <c r="I11" i="51"/>
  <c r="I11" i="43" s="1"/>
  <c r="J11" i="51"/>
  <c r="J11" i="43" s="1"/>
  <c r="J11" i="37" s="1"/>
  <c r="J11" i="38" s="1"/>
  <c r="J11" i="39" s="1"/>
  <c r="J11" i="40" s="1"/>
  <c r="J11" i="32" s="1"/>
  <c r="J11" i="33" s="1"/>
  <c r="J11" i="34" s="1"/>
  <c r="J11" i="53" s="1"/>
  <c r="J11" i="27" s="1"/>
  <c r="J11" i="28" s="1"/>
  <c r="J11" i="29" s="1"/>
  <c r="J11" i="30" s="1"/>
  <c r="J11" i="44" s="1"/>
  <c r="J11" i="45" s="1"/>
  <c r="J11" i="46" s="1"/>
  <c r="J11" i="47" s="1"/>
  <c r="J11" i="48" s="1"/>
  <c r="J11" i="52" s="1"/>
  <c r="J11" i="31" s="1"/>
  <c r="J11" i="35" s="1"/>
  <c r="J11" i="58" s="1"/>
  <c r="J11" i="59" s="1"/>
  <c r="J11" i="60" s="1"/>
  <c r="J11" i="61" s="1"/>
  <c r="J11" i="62" s="1"/>
  <c r="J11" i="63" s="1"/>
  <c r="J11" i="64" s="1"/>
  <c r="J11" i="65" s="1"/>
  <c r="J11" i="66" s="1"/>
  <c r="K11" i="51"/>
  <c r="I12" i="51"/>
  <c r="I12" i="43" s="1"/>
  <c r="J12" i="51"/>
  <c r="J12" i="43" s="1"/>
  <c r="J12" i="37" s="1"/>
  <c r="J12" i="38" s="1"/>
  <c r="J12" i="39" s="1"/>
  <c r="J12" i="40" s="1"/>
  <c r="J12" i="32" s="1"/>
  <c r="J12" i="33" s="1"/>
  <c r="J12" i="34" s="1"/>
  <c r="J12" i="53" s="1"/>
  <c r="J12" i="27" s="1"/>
  <c r="J12" i="28" s="1"/>
  <c r="J12" i="29" s="1"/>
  <c r="J12" i="30" s="1"/>
  <c r="J12" i="44" s="1"/>
  <c r="J12" i="45" s="1"/>
  <c r="J12" i="46" s="1"/>
  <c r="J12" i="47" s="1"/>
  <c r="J12" i="48" s="1"/>
  <c r="J12" i="52" s="1"/>
  <c r="J12" i="31" s="1"/>
  <c r="J12" i="35" s="1"/>
  <c r="J12" i="58" s="1"/>
  <c r="J12" i="59" s="1"/>
  <c r="J12" i="60" s="1"/>
  <c r="J12" i="61" s="1"/>
  <c r="J12" i="62" s="1"/>
  <c r="J12" i="63" s="1"/>
  <c r="J12" i="64" s="1"/>
  <c r="J12" i="65" s="1"/>
  <c r="K12" i="51"/>
  <c r="I13" i="51"/>
  <c r="K13" i="43" s="1"/>
  <c r="J13" i="51"/>
  <c r="J13" i="43" s="1"/>
  <c r="J13" i="37" s="1"/>
  <c r="J13" i="38" s="1"/>
  <c r="J13" i="39" s="1"/>
  <c r="J13" i="40" s="1"/>
  <c r="J13" i="32" s="1"/>
  <c r="J13" i="33" s="1"/>
  <c r="J13" i="34" s="1"/>
  <c r="J13" i="53" s="1"/>
  <c r="J13" i="27" s="1"/>
  <c r="J13" i="28" s="1"/>
  <c r="J13" i="29" s="1"/>
  <c r="J13" i="30" s="1"/>
  <c r="J13" i="44" s="1"/>
  <c r="J13" i="45" s="1"/>
  <c r="J13" i="46" s="1"/>
  <c r="J13" i="47" s="1"/>
  <c r="J13" i="48" s="1"/>
  <c r="J13" i="52" s="1"/>
  <c r="J13" i="31" s="1"/>
  <c r="J13" i="35" s="1"/>
  <c r="J13" i="58" s="1"/>
  <c r="J13" i="59" s="1"/>
  <c r="J13" i="60" s="1"/>
  <c r="J13" i="61" s="1"/>
  <c r="J13" i="62" s="1"/>
  <c r="J13" i="63" s="1"/>
  <c r="J13" i="64" s="1"/>
  <c r="J13" i="65" s="1"/>
  <c r="J13" i="66" s="1"/>
  <c r="K13" i="51"/>
  <c r="K9" i="51"/>
  <c r="J9" i="51"/>
  <c r="J9" i="43" s="1"/>
  <c r="J9" i="37" s="1"/>
  <c r="J9" i="38" s="1"/>
  <c r="J9" i="39" s="1"/>
  <c r="J9" i="40" s="1"/>
  <c r="J9" i="32" s="1"/>
  <c r="J9" i="33" s="1"/>
  <c r="J9" i="34" s="1"/>
  <c r="J9" i="53" s="1"/>
  <c r="J9" i="27" s="1"/>
  <c r="J9" i="28" s="1"/>
  <c r="J9" i="29" s="1"/>
  <c r="J9" i="30" s="1"/>
  <c r="J9" i="44" s="1"/>
  <c r="J9" i="45" s="1"/>
  <c r="J9" i="46" s="1"/>
  <c r="J9" i="47" s="1"/>
  <c r="J9" i="48" s="1"/>
  <c r="J9" i="52" s="1"/>
  <c r="J9" i="31" s="1"/>
  <c r="J9" i="35" s="1"/>
  <c r="J9" i="58" s="1"/>
  <c r="I9" i="51"/>
  <c r="I9" i="43" s="1"/>
  <c r="I4" i="51"/>
  <c r="K4" i="43" s="1"/>
  <c r="J4" i="51"/>
  <c r="J4" i="43" s="1"/>
  <c r="J4" i="37" s="1"/>
  <c r="J4" i="38" s="1"/>
  <c r="J4" i="39" s="1"/>
  <c r="J4" i="40" s="1"/>
  <c r="J4" i="32" s="1"/>
  <c r="J4" i="33" s="1"/>
  <c r="J4" i="34" s="1"/>
  <c r="J4" i="53" s="1"/>
  <c r="J4" i="27" s="1"/>
  <c r="J4" i="28" s="1"/>
  <c r="J4" i="29" s="1"/>
  <c r="J4" i="30" s="1"/>
  <c r="J4" i="44" s="1"/>
  <c r="J4" i="45" s="1"/>
  <c r="J4" i="46" s="1"/>
  <c r="J4" i="47" s="1"/>
  <c r="J4" i="48" s="1"/>
  <c r="J4" i="52" s="1"/>
  <c r="J4" i="31" s="1"/>
  <c r="J4" i="35" s="1"/>
  <c r="J4" i="58" s="1"/>
  <c r="J4" i="59" s="1"/>
  <c r="J4" i="60" s="1"/>
  <c r="J4" i="61" s="1"/>
  <c r="J4" i="62" s="1"/>
  <c r="J4" i="63" s="1"/>
  <c r="J4" i="64" s="1"/>
  <c r="J4" i="65" s="1"/>
  <c r="J4" i="66" s="1"/>
  <c r="K4" i="51"/>
  <c r="I5" i="51"/>
  <c r="I5" i="43" s="1"/>
  <c r="J5" i="51"/>
  <c r="J5" i="43" s="1"/>
  <c r="J5" i="37" s="1"/>
  <c r="J5" i="38" s="1"/>
  <c r="J5" i="39" s="1"/>
  <c r="J5" i="40" s="1"/>
  <c r="J5" i="32" s="1"/>
  <c r="J5" i="33" s="1"/>
  <c r="J5" i="34" s="1"/>
  <c r="J5" i="53" s="1"/>
  <c r="J5" i="27" s="1"/>
  <c r="J5" i="28" s="1"/>
  <c r="J5" i="29" s="1"/>
  <c r="J5" i="30" s="1"/>
  <c r="J5" i="44" s="1"/>
  <c r="J5" i="45" s="1"/>
  <c r="J5" i="46" s="1"/>
  <c r="J5" i="47" s="1"/>
  <c r="J5" i="48" s="1"/>
  <c r="J5" i="52" s="1"/>
  <c r="J5" i="31" s="1"/>
  <c r="J5" i="35" s="1"/>
  <c r="J5" i="58" s="1"/>
  <c r="J5" i="59" s="1"/>
  <c r="J5" i="60" s="1"/>
  <c r="J5" i="61" s="1"/>
  <c r="J5" i="62" s="1"/>
  <c r="J5" i="63" s="1"/>
  <c r="J5" i="64" s="1"/>
  <c r="J5" i="65" s="1"/>
  <c r="J5" i="66" s="1"/>
  <c r="K5" i="51"/>
  <c r="I6" i="51"/>
  <c r="K6" i="43" s="1"/>
  <c r="J6" i="51"/>
  <c r="J6" i="43" s="1"/>
  <c r="J6" i="37" s="1"/>
  <c r="J6" i="38" s="1"/>
  <c r="J6" i="39" s="1"/>
  <c r="J6" i="40" s="1"/>
  <c r="J6" i="32" s="1"/>
  <c r="J6" i="33" s="1"/>
  <c r="J6" i="34" s="1"/>
  <c r="J6" i="53" s="1"/>
  <c r="J6" i="27" s="1"/>
  <c r="J6" i="28" s="1"/>
  <c r="J6" i="29" s="1"/>
  <c r="J6" i="30" s="1"/>
  <c r="J6" i="44" s="1"/>
  <c r="J6" i="45" s="1"/>
  <c r="J6" i="46" s="1"/>
  <c r="J6" i="47" s="1"/>
  <c r="J6" i="48" s="1"/>
  <c r="J6" i="52" s="1"/>
  <c r="J6" i="31" s="1"/>
  <c r="J6" i="35" s="1"/>
  <c r="J6" i="58" s="1"/>
  <c r="K6" i="51"/>
  <c r="I7" i="51"/>
  <c r="K7" i="43" s="1"/>
  <c r="J7" i="51"/>
  <c r="J7" i="43" s="1"/>
  <c r="J7" i="37" s="1"/>
  <c r="J7" i="38" s="1"/>
  <c r="J7" i="39" s="1"/>
  <c r="J7" i="40" s="1"/>
  <c r="J7" i="32" s="1"/>
  <c r="J7" i="33" s="1"/>
  <c r="J7" i="34" s="1"/>
  <c r="J7" i="53" s="1"/>
  <c r="J7" i="27" s="1"/>
  <c r="J7" i="28" s="1"/>
  <c r="J7" i="29" s="1"/>
  <c r="J7" i="30" s="1"/>
  <c r="J7" i="44" s="1"/>
  <c r="J7" i="45" s="1"/>
  <c r="J7" i="46" s="1"/>
  <c r="J7" i="47" s="1"/>
  <c r="J7" i="48" s="1"/>
  <c r="J7" i="52" s="1"/>
  <c r="J7" i="31" s="1"/>
  <c r="J7" i="35" s="1"/>
  <c r="J7" i="58" s="1"/>
  <c r="J7" i="59" s="1"/>
  <c r="J7" i="60" s="1"/>
  <c r="J7" i="61" s="1"/>
  <c r="J7" i="62" s="1"/>
  <c r="J7" i="63" s="1"/>
  <c r="J7" i="64" s="1"/>
  <c r="J7" i="65" s="1"/>
  <c r="J7" i="66" s="1"/>
  <c r="K7" i="51"/>
  <c r="K3" i="51"/>
  <c r="J3" i="51"/>
  <c r="J3" i="43" s="1"/>
  <c r="J3" i="37" s="1"/>
  <c r="J3" i="38" s="1"/>
  <c r="J3" i="39" s="1"/>
  <c r="J3" i="40" s="1"/>
  <c r="J3" i="32" s="1"/>
  <c r="J3" i="33" s="1"/>
  <c r="J3" i="34" s="1"/>
  <c r="J3" i="53" s="1"/>
  <c r="J3" i="27" s="1"/>
  <c r="J3" i="28" s="1"/>
  <c r="J3" i="29" s="1"/>
  <c r="J3" i="30" s="1"/>
  <c r="J3" i="44" s="1"/>
  <c r="J3" i="45" s="1"/>
  <c r="J3" i="46" s="1"/>
  <c r="J3" i="47" s="1"/>
  <c r="J3" i="48" s="1"/>
  <c r="J3" i="52" s="1"/>
  <c r="J3" i="31" s="1"/>
  <c r="J3" i="35" s="1"/>
  <c r="J3" i="58" s="1"/>
  <c r="J3" i="59" s="1"/>
  <c r="J3" i="60" s="1"/>
  <c r="I3" i="51"/>
  <c r="K3" i="43" s="1"/>
  <c r="I127" i="42"/>
  <c r="J127" i="42"/>
  <c r="K127" i="42"/>
  <c r="I128" i="42"/>
  <c r="J128" i="42"/>
  <c r="K128" i="42"/>
  <c r="I129" i="42"/>
  <c r="J129" i="42"/>
  <c r="K129" i="42"/>
  <c r="I130" i="42"/>
  <c r="J130" i="42"/>
  <c r="K130" i="42"/>
  <c r="I131" i="42"/>
  <c r="J131" i="42"/>
  <c r="K131" i="42"/>
  <c r="I132" i="42"/>
  <c r="J132" i="42"/>
  <c r="K132" i="42"/>
  <c r="I133" i="42"/>
  <c r="J133" i="42"/>
  <c r="K133" i="42"/>
  <c r="I134" i="42"/>
  <c r="J134" i="42"/>
  <c r="K134" i="42"/>
  <c r="I135" i="42"/>
  <c r="J135" i="42"/>
  <c r="K135" i="42"/>
  <c r="I136" i="42"/>
  <c r="J136" i="42"/>
  <c r="K136" i="42"/>
  <c r="I137" i="42"/>
  <c r="J137" i="42"/>
  <c r="K137" i="42"/>
  <c r="I138" i="42"/>
  <c r="J138" i="42"/>
  <c r="K138" i="42"/>
  <c r="I139" i="42"/>
  <c r="J139" i="42"/>
  <c r="K139" i="42"/>
  <c r="I140" i="42"/>
  <c r="J140" i="42"/>
  <c r="K140" i="42"/>
  <c r="I141" i="42"/>
  <c r="J141" i="42"/>
  <c r="K141" i="42"/>
  <c r="I142" i="42"/>
  <c r="J142" i="42"/>
  <c r="K142" i="42"/>
  <c r="I143" i="42"/>
  <c r="J143" i="42"/>
  <c r="K143" i="42"/>
  <c r="I144" i="42"/>
  <c r="J144" i="42"/>
  <c r="K144" i="42"/>
  <c r="K126" i="42"/>
  <c r="J126" i="42"/>
  <c r="I126" i="42"/>
  <c r="I116" i="42"/>
  <c r="J116" i="42"/>
  <c r="K116" i="42"/>
  <c r="I117" i="42"/>
  <c r="J117" i="42"/>
  <c r="K117" i="42"/>
  <c r="I118" i="42"/>
  <c r="J118" i="42"/>
  <c r="K118" i="42"/>
  <c r="I119" i="42"/>
  <c r="J119" i="42"/>
  <c r="K119" i="42"/>
  <c r="I120" i="42"/>
  <c r="J120" i="42"/>
  <c r="K120" i="42"/>
  <c r="I121" i="42"/>
  <c r="J121" i="42"/>
  <c r="K121" i="42"/>
  <c r="I122" i="42"/>
  <c r="J122" i="42"/>
  <c r="K122" i="42"/>
  <c r="I123" i="42"/>
  <c r="J123" i="42"/>
  <c r="K123" i="42"/>
  <c r="I124" i="42"/>
  <c r="J124" i="42"/>
  <c r="K124" i="42"/>
  <c r="K115" i="42"/>
  <c r="J115" i="42"/>
  <c r="I115" i="42"/>
  <c r="I108" i="42"/>
  <c r="J108" i="42"/>
  <c r="K108" i="42"/>
  <c r="I109" i="42"/>
  <c r="J109" i="42"/>
  <c r="K109" i="42"/>
  <c r="I110" i="42"/>
  <c r="J110" i="42"/>
  <c r="K110" i="42"/>
  <c r="K106" i="42" s="1"/>
  <c r="I111" i="42"/>
  <c r="J111" i="42"/>
  <c r="K111" i="42"/>
  <c r="I112" i="42"/>
  <c r="J112" i="42"/>
  <c r="K112" i="42"/>
  <c r="I113" i="42"/>
  <c r="J113" i="42"/>
  <c r="K113" i="42"/>
  <c r="K107" i="42"/>
  <c r="J107" i="42"/>
  <c r="I107" i="42"/>
  <c r="I100" i="42"/>
  <c r="J100" i="42"/>
  <c r="K100" i="42"/>
  <c r="I101" i="42"/>
  <c r="J101" i="42"/>
  <c r="K101" i="42"/>
  <c r="I102" i="42"/>
  <c r="J102" i="42"/>
  <c r="K102" i="42"/>
  <c r="I103" i="42"/>
  <c r="J103" i="42"/>
  <c r="K103" i="42"/>
  <c r="I104" i="42"/>
  <c r="J104" i="42"/>
  <c r="K104" i="42"/>
  <c r="I105" i="42"/>
  <c r="J105" i="42"/>
  <c r="K105" i="42"/>
  <c r="K99" i="42"/>
  <c r="J99" i="42"/>
  <c r="I99" i="42"/>
  <c r="I94" i="42"/>
  <c r="J94" i="42"/>
  <c r="K94" i="42"/>
  <c r="I95" i="42"/>
  <c r="J95" i="42"/>
  <c r="K95" i="42"/>
  <c r="I96" i="42"/>
  <c r="J96" i="42"/>
  <c r="K96" i="42"/>
  <c r="I97" i="42"/>
  <c r="J97" i="42"/>
  <c r="K97" i="42"/>
  <c r="K93" i="42"/>
  <c r="J93" i="42"/>
  <c r="I93" i="42"/>
  <c r="I83" i="42"/>
  <c r="J83" i="42"/>
  <c r="K83" i="42"/>
  <c r="I84" i="42"/>
  <c r="J84" i="42"/>
  <c r="K84" i="42"/>
  <c r="I85" i="42"/>
  <c r="J85" i="42"/>
  <c r="K85" i="42"/>
  <c r="I86" i="42"/>
  <c r="J86" i="42"/>
  <c r="K86" i="42"/>
  <c r="I87" i="42"/>
  <c r="J87" i="42"/>
  <c r="K87" i="42"/>
  <c r="I88" i="42"/>
  <c r="J88" i="42"/>
  <c r="K88" i="42"/>
  <c r="I89" i="42"/>
  <c r="J89" i="42"/>
  <c r="K89" i="42"/>
  <c r="I90" i="42"/>
  <c r="J90" i="42"/>
  <c r="K90" i="42"/>
  <c r="I91" i="42"/>
  <c r="J91" i="42"/>
  <c r="K91" i="42"/>
  <c r="K82" i="42"/>
  <c r="J82" i="42"/>
  <c r="I82" i="42"/>
  <c r="I79" i="42"/>
  <c r="J79" i="42"/>
  <c r="K79" i="42"/>
  <c r="I80" i="42"/>
  <c r="J80" i="42"/>
  <c r="K80" i="42"/>
  <c r="K78" i="42"/>
  <c r="J78" i="42"/>
  <c r="I78" i="42"/>
  <c r="I69" i="42"/>
  <c r="J69" i="42"/>
  <c r="K69" i="42"/>
  <c r="I70" i="42"/>
  <c r="J70" i="42"/>
  <c r="K70" i="42"/>
  <c r="I71" i="42"/>
  <c r="J71" i="42"/>
  <c r="K71" i="42"/>
  <c r="I72" i="42"/>
  <c r="J72" i="42"/>
  <c r="K72" i="42"/>
  <c r="I73" i="42"/>
  <c r="J73" i="42"/>
  <c r="K73" i="42"/>
  <c r="I74" i="42"/>
  <c r="J74" i="42"/>
  <c r="K74" i="42"/>
  <c r="I75" i="42"/>
  <c r="J75" i="42"/>
  <c r="K75" i="42"/>
  <c r="I76" i="42"/>
  <c r="J76" i="42"/>
  <c r="K76" i="42"/>
  <c r="K68" i="42"/>
  <c r="J68" i="42"/>
  <c r="I68" i="42"/>
  <c r="I61" i="42"/>
  <c r="J61" i="42"/>
  <c r="K61" i="42"/>
  <c r="I62" i="42"/>
  <c r="J62" i="42"/>
  <c r="K62" i="42"/>
  <c r="I63" i="42"/>
  <c r="J63" i="42"/>
  <c r="K63" i="42"/>
  <c r="I64" i="42"/>
  <c r="J64" i="42"/>
  <c r="K64" i="42"/>
  <c r="I65" i="42"/>
  <c r="J65" i="42"/>
  <c r="K65" i="42"/>
  <c r="I66" i="42"/>
  <c r="J66" i="42"/>
  <c r="K66" i="42"/>
  <c r="K60" i="42"/>
  <c r="J60" i="42"/>
  <c r="I60" i="42"/>
  <c r="I57" i="42"/>
  <c r="J57" i="42"/>
  <c r="K57" i="42"/>
  <c r="I58" i="42"/>
  <c r="J58" i="42"/>
  <c r="K58" i="42"/>
  <c r="K56" i="42"/>
  <c r="J56" i="42"/>
  <c r="I56" i="42"/>
  <c r="I48" i="42"/>
  <c r="J48" i="42"/>
  <c r="K48" i="42"/>
  <c r="I49" i="42"/>
  <c r="J49" i="42"/>
  <c r="K49" i="42"/>
  <c r="I50" i="42"/>
  <c r="J50" i="42"/>
  <c r="K50" i="42"/>
  <c r="I51" i="42"/>
  <c r="J51" i="42"/>
  <c r="K51" i="42"/>
  <c r="I52" i="42"/>
  <c r="J52" i="42"/>
  <c r="K52" i="42"/>
  <c r="I53" i="42"/>
  <c r="J53" i="42"/>
  <c r="K53" i="42"/>
  <c r="I54" i="42"/>
  <c r="J54" i="42"/>
  <c r="K54" i="42"/>
  <c r="K47" i="42"/>
  <c r="J47" i="42"/>
  <c r="I47" i="42"/>
  <c r="I41" i="42"/>
  <c r="J41" i="42"/>
  <c r="K41" i="42"/>
  <c r="I42" i="42"/>
  <c r="J42" i="42"/>
  <c r="K42" i="42"/>
  <c r="I43" i="42"/>
  <c r="J43" i="42"/>
  <c r="K43" i="42"/>
  <c r="I44" i="42"/>
  <c r="J44" i="42"/>
  <c r="K44" i="42"/>
  <c r="I45" i="42"/>
  <c r="J45" i="42"/>
  <c r="K45" i="42"/>
  <c r="K40" i="42"/>
  <c r="J40" i="42"/>
  <c r="I40" i="42"/>
  <c r="I34" i="42"/>
  <c r="J34" i="42"/>
  <c r="K34" i="42"/>
  <c r="I35" i="42"/>
  <c r="J35" i="42"/>
  <c r="K35" i="42"/>
  <c r="I36" i="42"/>
  <c r="J36" i="42"/>
  <c r="K36" i="42"/>
  <c r="I37" i="42"/>
  <c r="J37" i="42"/>
  <c r="K37" i="42"/>
  <c r="I38" i="42"/>
  <c r="J38" i="42"/>
  <c r="K38" i="42"/>
  <c r="K33" i="42"/>
  <c r="J33" i="42"/>
  <c r="I33" i="42"/>
  <c r="I26" i="42"/>
  <c r="J26" i="42"/>
  <c r="K26" i="42"/>
  <c r="I27" i="42"/>
  <c r="J27" i="42"/>
  <c r="K27" i="42"/>
  <c r="I28" i="42"/>
  <c r="J28" i="42"/>
  <c r="K28" i="42"/>
  <c r="I29" i="42"/>
  <c r="J29" i="42"/>
  <c r="K29" i="42"/>
  <c r="I30" i="42"/>
  <c r="J30" i="42"/>
  <c r="K30" i="42"/>
  <c r="I31" i="42"/>
  <c r="J31" i="42"/>
  <c r="K31" i="42"/>
  <c r="K25" i="42"/>
  <c r="J25" i="42"/>
  <c r="I25" i="42"/>
  <c r="I16" i="42"/>
  <c r="J16" i="42"/>
  <c r="K16" i="42"/>
  <c r="I17" i="42"/>
  <c r="J17" i="42"/>
  <c r="K17" i="42"/>
  <c r="I18" i="42"/>
  <c r="J18" i="42"/>
  <c r="K18" i="42"/>
  <c r="I19" i="42"/>
  <c r="J19" i="42"/>
  <c r="K19" i="42"/>
  <c r="I20" i="42"/>
  <c r="J20" i="42"/>
  <c r="K20" i="42"/>
  <c r="I21" i="42"/>
  <c r="J21" i="42"/>
  <c r="K21" i="42"/>
  <c r="I22" i="42"/>
  <c r="J22" i="42"/>
  <c r="K22" i="42"/>
  <c r="I23" i="42"/>
  <c r="J23" i="42"/>
  <c r="K23" i="42"/>
  <c r="K15" i="42"/>
  <c r="J15" i="42"/>
  <c r="I15" i="42"/>
  <c r="I10" i="42"/>
  <c r="J10" i="42"/>
  <c r="K10" i="42"/>
  <c r="I11" i="42"/>
  <c r="J11" i="42"/>
  <c r="K11" i="42"/>
  <c r="I12" i="42"/>
  <c r="J12" i="42"/>
  <c r="K12" i="42"/>
  <c r="I13" i="42"/>
  <c r="J13" i="42"/>
  <c r="K13" i="42"/>
  <c r="K9" i="42"/>
  <c r="J9" i="42"/>
  <c r="I9" i="42"/>
  <c r="I4" i="42"/>
  <c r="J4" i="42"/>
  <c r="K4" i="42"/>
  <c r="I5" i="42"/>
  <c r="J5" i="42"/>
  <c r="K5" i="42"/>
  <c r="I6" i="42"/>
  <c r="J6" i="42"/>
  <c r="K6" i="42"/>
  <c r="I7" i="42"/>
  <c r="J7" i="42"/>
  <c r="K7" i="42"/>
  <c r="K3" i="42"/>
  <c r="J3" i="42"/>
  <c r="I3" i="42"/>
  <c r="I127" i="50"/>
  <c r="J127" i="50"/>
  <c r="K127" i="50"/>
  <c r="I128" i="50"/>
  <c r="J128" i="50"/>
  <c r="K128" i="50"/>
  <c r="I129" i="50"/>
  <c r="J129" i="50"/>
  <c r="K129" i="50"/>
  <c r="I130" i="50"/>
  <c r="J130" i="50"/>
  <c r="K130" i="50"/>
  <c r="I131" i="50"/>
  <c r="J131" i="50"/>
  <c r="K131" i="50"/>
  <c r="I132" i="50"/>
  <c r="J132" i="50"/>
  <c r="K132" i="50"/>
  <c r="I133" i="50"/>
  <c r="J133" i="50"/>
  <c r="K133" i="50"/>
  <c r="I134" i="50"/>
  <c r="J134" i="50"/>
  <c r="K134" i="50"/>
  <c r="I135" i="50"/>
  <c r="J135" i="50"/>
  <c r="K135" i="50"/>
  <c r="I136" i="50"/>
  <c r="J136" i="50"/>
  <c r="K136" i="50"/>
  <c r="I137" i="50"/>
  <c r="J137" i="50"/>
  <c r="K137" i="50"/>
  <c r="I138" i="50"/>
  <c r="J138" i="50"/>
  <c r="K138" i="50"/>
  <c r="I139" i="50"/>
  <c r="J139" i="50"/>
  <c r="K139" i="50"/>
  <c r="I140" i="50"/>
  <c r="J140" i="50"/>
  <c r="K140" i="50"/>
  <c r="I141" i="50"/>
  <c r="J141" i="50"/>
  <c r="K141" i="50"/>
  <c r="I142" i="50"/>
  <c r="J142" i="50"/>
  <c r="K142" i="50"/>
  <c r="I143" i="50"/>
  <c r="J143" i="50"/>
  <c r="K143" i="50"/>
  <c r="I144" i="50"/>
  <c r="J144" i="50"/>
  <c r="K144" i="50"/>
  <c r="K126" i="50"/>
  <c r="J126" i="50"/>
  <c r="I126" i="50"/>
  <c r="I116" i="50"/>
  <c r="J116" i="50"/>
  <c r="K116" i="50"/>
  <c r="I117" i="50"/>
  <c r="J117" i="50"/>
  <c r="K117" i="50"/>
  <c r="I118" i="50"/>
  <c r="J118" i="50"/>
  <c r="K118" i="50"/>
  <c r="I119" i="50"/>
  <c r="J119" i="50"/>
  <c r="K119" i="50"/>
  <c r="I120" i="50"/>
  <c r="J120" i="50"/>
  <c r="K120" i="50"/>
  <c r="I121" i="50"/>
  <c r="J121" i="50"/>
  <c r="K121" i="50"/>
  <c r="I122" i="50"/>
  <c r="J122" i="50"/>
  <c r="K122" i="50"/>
  <c r="I123" i="50"/>
  <c r="J123" i="50"/>
  <c r="K123" i="50"/>
  <c r="I124" i="50"/>
  <c r="J124" i="50"/>
  <c r="K124" i="50"/>
  <c r="K115" i="50"/>
  <c r="J115" i="50"/>
  <c r="I115" i="50"/>
  <c r="I108" i="50"/>
  <c r="J108" i="50"/>
  <c r="K108" i="50"/>
  <c r="I109" i="50"/>
  <c r="J109" i="50"/>
  <c r="K109" i="50"/>
  <c r="I110" i="50"/>
  <c r="J110" i="50"/>
  <c r="K110" i="50"/>
  <c r="I111" i="50"/>
  <c r="J111" i="50"/>
  <c r="K111" i="50"/>
  <c r="I112" i="50"/>
  <c r="J112" i="50"/>
  <c r="K112" i="50"/>
  <c r="I113" i="50"/>
  <c r="J113" i="50"/>
  <c r="K113" i="50"/>
  <c r="K107" i="50"/>
  <c r="J107" i="50"/>
  <c r="I107" i="50"/>
  <c r="I100" i="50"/>
  <c r="J100" i="50"/>
  <c r="K100" i="50"/>
  <c r="I101" i="50"/>
  <c r="J101" i="50"/>
  <c r="K101" i="50"/>
  <c r="I102" i="50"/>
  <c r="J102" i="50"/>
  <c r="K102" i="50"/>
  <c r="I103" i="50"/>
  <c r="J103" i="50"/>
  <c r="K103" i="50"/>
  <c r="I104" i="50"/>
  <c r="J104" i="50"/>
  <c r="K104" i="50"/>
  <c r="I105" i="50"/>
  <c r="J105" i="50"/>
  <c r="K105" i="50"/>
  <c r="K99" i="50"/>
  <c r="J99" i="50"/>
  <c r="I99" i="50"/>
  <c r="I94" i="50"/>
  <c r="J94" i="50"/>
  <c r="K94" i="50"/>
  <c r="I95" i="50"/>
  <c r="J95" i="50"/>
  <c r="K95" i="50"/>
  <c r="I96" i="50"/>
  <c r="J96" i="50"/>
  <c r="K96" i="50"/>
  <c r="I97" i="50"/>
  <c r="J97" i="50"/>
  <c r="K97" i="50"/>
  <c r="K93" i="50"/>
  <c r="J93" i="50"/>
  <c r="I93" i="50"/>
  <c r="I83" i="50"/>
  <c r="J83" i="50"/>
  <c r="K83" i="50"/>
  <c r="I84" i="50"/>
  <c r="J84" i="50"/>
  <c r="K84" i="50"/>
  <c r="I85" i="50"/>
  <c r="J85" i="50"/>
  <c r="K85" i="50"/>
  <c r="I86" i="50"/>
  <c r="J86" i="50"/>
  <c r="K86" i="50"/>
  <c r="I87" i="50"/>
  <c r="J87" i="50"/>
  <c r="K87" i="50"/>
  <c r="I88" i="50"/>
  <c r="J88" i="50"/>
  <c r="K88" i="50"/>
  <c r="I89" i="50"/>
  <c r="J89" i="50"/>
  <c r="K89" i="50"/>
  <c r="I90" i="50"/>
  <c r="J90" i="50"/>
  <c r="K90" i="50"/>
  <c r="I91" i="50"/>
  <c r="J91" i="50"/>
  <c r="K91" i="50"/>
  <c r="K82" i="50"/>
  <c r="J82" i="50"/>
  <c r="I82" i="50"/>
  <c r="I79" i="50"/>
  <c r="J79" i="50"/>
  <c r="K79" i="50"/>
  <c r="I80" i="50"/>
  <c r="J80" i="50"/>
  <c r="K80" i="50"/>
  <c r="K78" i="50"/>
  <c r="J78" i="50"/>
  <c r="I78" i="50"/>
  <c r="I69" i="50"/>
  <c r="J69" i="50"/>
  <c r="K69" i="50"/>
  <c r="I70" i="50"/>
  <c r="J70" i="50"/>
  <c r="K70" i="50"/>
  <c r="I71" i="50"/>
  <c r="J71" i="50"/>
  <c r="K71" i="50"/>
  <c r="I72" i="50"/>
  <c r="J72" i="50"/>
  <c r="K72" i="50"/>
  <c r="I73" i="50"/>
  <c r="J73" i="50"/>
  <c r="K73" i="50"/>
  <c r="I74" i="50"/>
  <c r="J74" i="50"/>
  <c r="K74" i="50"/>
  <c r="I75" i="50"/>
  <c r="J75" i="50"/>
  <c r="K75" i="50"/>
  <c r="I76" i="50"/>
  <c r="J76" i="50"/>
  <c r="K76" i="50"/>
  <c r="K68" i="50"/>
  <c r="J68" i="50"/>
  <c r="I68" i="50"/>
  <c r="I61" i="50"/>
  <c r="J61" i="50"/>
  <c r="K61" i="50"/>
  <c r="I62" i="50"/>
  <c r="J62" i="50"/>
  <c r="K62" i="50"/>
  <c r="I63" i="50"/>
  <c r="J63" i="50"/>
  <c r="K63" i="50"/>
  <c r="I64" i="50"/>
  <c r="J64" i="50"/>
  <c r="K64" i="50"/>
  <c r="I65" i="50"/>
  <c r="J65" i="50"/>
  <c r="K65" i="50"/>
  <c r="I66" i="50"/>
  <c r="J66" i="50"/>
  <c r="K66" i="50"/>
  <c r="K60" i="50"/>
  <c r="J60" i="50"/>
  <c r="I60" i="50"/>
  <c r="I57" i="50"/>
  <c r="J57" i="50"/>
  <c r="K57" i="50"/>
  <c r="I58" i="50"/>
  <c r="J58" i="50"/>
  <c r="K58" i="50"/>
  <c r="K56" i="50"/>
  <c r="J56" i="50"/>
  <c r="I56" i="50"/>
  <c r="I48" i="50"/>
  <c r="J48" i="50"/>
  <c r="K48" i="50"/>
  <c r="I49" i="50"/>
  <c r="J49" i="50"/>
  <c r="K49" i="50"/>
  <c r="I50" i="50"/>
  <c r="J50" i="50"/>
  <c r="K50" i="50"/>
  <c r="I51" i="50"/>
  <c r="J51" i="50"/>
  <c r="K51" i="50"/>
  <c r="I52" i="50"/>
  <c r="J52" i="50"/>
  <c r="K52" i="50"/>
  <c r="I53" i="50"/>
  <c r="J53" i="50"/>
  <c r="K53" i="50"/>
  <c r="I54" i="50"/>
  <c r="J54" i="50"/>
  <c r="K54" i="50"/>
  <c r="K47" i="50"/>
  <c r="J47" i="50"/>
  <c r="I47" i="50"/>
  <c r="I41" i="50"/>
  <c r="J41" i="50"/>
  <c r="K41" i="50"/>
  <c r="I42" i="50"/>
  <c r="J42" i="50"/>
  <c r="K42" i="50"/>
  <c r="I43" i="50"/>
  <c r="J43" i="50"/>
  <c r="K43" i="50"/>
  <c r="I44" i="50"/>
  <c r="J44" i="50"/>
  <c r="K44" i="50"/>
  <c r="I45" i="50"/>
  <c r="J45" i="50"/>
  <c r="K45" i="50"/>
  <c r="K40" i="50"/>
  <c r="J40" i="50"/>
  <c r="I40" i="50"/>
  <c r="I34" i="50"/>
  <c r="J34" i="50"/>
  <c r="K34" i="50"/>
  <c r="I35" i="50"/>
  <c r="J35" i="50"/>
  <c r="K35" i="50"/>
  <c r="I36" i="50"/>
  <c r="J36" i="50"/>
  <c r="K36" i="50"/>
  <c r="I37" i="50"/>
  <c r="J37" i="50"/>
  <c r="K37" i="50"/>
  <c r="I38" i="50"/>
  <c r="J38" i="50"/>
  <c r="K38" i="50"/>
  <c r="K33" i="50"/>
  <c r="J33" i="50"/>
  <c r="I33" i="50"/>
  <c r="I26" i="50"/>
  <c r="J26" i="50"/>
  <c r="K26" i="50"/>
  <c r="I27" i="50"/>
  <c r="J27" i="50"/>
  <c r="K27" i="50"/>
  <c r="I28" i="50"/>
  <c r="J28" i="50"/>
  <c r="K28" i="50"/>
  <c r="I29" i="50"/>
  <c r="J29" i="50"/>
  <c r="K29" i="50"/>
  <c r="I30" i="50"/>
  <c r="J30" i="50"/>
  <c r="K30" i="50"/>
  <c r="I31" i="50"/>
  <c r="J31" i="50"/>
  <c r="K31" i="50"/>
  <c r="K25" i="50"/>
  <c r="J25" i="50"/>
  <c r="I25" i="50"/>
  <c r="I16" i="50"/>
  <c r="J16" i="50"/>
  <c r="K16" i="50"/>
  <c r="I17" i="50"/>
  <c r="J17" i="50"/>
  <c r="K17" i="50"/>
  <c r="I18" i="50"/>
  <c r="J18" i="50"/>
  <c r="K18" i="50"/>
  <c r="I19" i="50"/>
  <c r="J19" i="50"/>
  <c r="K19" i="50"/>
  <c r="I20" i="50"/>
  <c r="J20" i="50"/>
  <c r="K20" i="50"/>
  <c r="I21" i="50"/>
  <c r="J21" i="50"/>
  <c r="K21" i="50"/>
  <c r="I22" i="50"/>
  <c r="J22" i="50"/>
  <c r="K22" i="50"/>
  <c r="I23" i="50"/>
  <c r="J23" i="50"/>
  <c r="K23" i="50"/>
  <c r="K15" i="50"/>
  <c r="J15" i="50"/>
  <c r="I15" i="50"/>
  <c r="I10" i="50"/>
  <c r="J10" i="50"/>
  <c r="K10" i="50"/>
  <c r="I11" i="50"/>
  <c r="J11" i="50"/>
  <c r="K11" i="50"/>
  <c r="I12" i="50"/>
  <c r="J12" i="50"/>
  <c r="K12" i="50"/>
  <c r="I13" i="50"/>
  <c r="J13" i="50"/>
  <c r="K13" i="50"/>
  <c r="K9" i="50"/>
  <c r="J9" i="50"/>
  <c r="I9" i="50"/>
  <c r="I4" i="50"/>
  <c r="J4" i="50"/>
  <c r="K4" i="50"/>
  <c r="I5" i="50"/>
  <c r="J5" i="50"/>
  <c r="K5" i="50"/>
  <c r="I6" i="50"/>
  <c r="J6" i="50"/>
  <c r="K6" i="50"/>
  <c r="I7" i="50"/>
  <c r="J7" i="50"/>
  <c r="K7" i="50"/>
  <c r="K3" i="50"/>
  <c r="J3" i="50"/>
  <c r="I3" i="50"/>
  <c r="I127" i="41"/>
  <c r="J127" i="41"/>
  <c r="K127" i="41"/>
  <c r="I128" i="41"/>
  <c r="J128" i="41"/>
  <c r="K128" i="41"/>
  <c r="I129" i="41"/>
  <c r="J129" i="41"/>
  <c r="K129" i="41"/>
  <c r="I130" i="41"/>
  <c r="J130" i="41"/>
  <c r="K130" i="41"/>
  <c r="I131" i="41"/>
  <c r="J131" i="41"/>
  <c r="K131" i="41"/>
  <c r="I132" i="41"/>
  <c r="J132" i="41"/>
  <c r="K132" i="41"/>
  <c r="I133" i="41"/>
  <c r="J133" i="41"/>
  <c r="K133" i="41"/>
  <c r="I134" i="41"/>
  <c r="J134" i="41"/>
  <c r="K134" i="41"/>
  <c r="I135" i="41"/>
  <c r="J135" i="41"/>
  <c r="K135" i="41"/>
  <c r="I136" i="41"/>
  <c r="J136" i="41"/>
  <c r="K136" i="41"/>
  <c r="I137" i="41"/>
  <c r="J137" i="41"/>
  <c r="K137" i="41"/>
  <c r="I138" i="41"/>
  <c r="J138" i="41"/>
  <c r="K138" i="41"/>
  <c r="I139" i="41"/>
  <c r="J139" i="41"/>
  <c r="K139" i="41"/>
  <c r="I140" i="41"/>
  <c r="J140" i="41"/>
  <c r="K140" i="41"/>
  <c r="I141" i="41"/>
  <c r="J141" i="41"/>
  <c r="K141" i="41"/>
  <c r="I142" i="41"/>
  <c r="J142" i="41"/>
  <c r="K142" i="41"/>
  <c r="I143" i="41"/>
  <c r="J143" i="41"/>
  <c r="K143" i="41"/>
  <c r="I144" i="41"/>
  <c r="J144" i="41"/>
  <c r="K144" i="41"/>
  <c r="K126" i="41"/>
  <c r="J126" i="41"/>
  <c r="I126" i="41"/>
  <c r="I116" i="41"/>
  <c r="J116" i="41"/>
  <c r="K116" i="41"/>
  <c r="I117" i="41"/>
  <c r="J117" i="41"/>
  <c r="K117" i="41"/>
  <c r="I118" i="41"/>
  <c r="J118" i="41"/>
  <c r="K118" i="41"/>
  <c r="I119" i="41"/>
  <c r="J119" i="41"/>
  <c r="K119" i="41"/>
  <c r="I120" i="41"/>
  <c r="J120" i="41"/>
  <c r="K120" i="41"/>
  <c r="I121" i="41"/>
  <c r="J121" i="41"/>
  <c r="K121" i="41"/>
  <c r="I122" i="41"/>
  <c r="J122" i="41"/>
  <c r="K122" i="41"/>
  <c r="I123" i="41"/>
  <c r="J123" i="41"/>
  <c r="K123" i="41"/>
  <c r="I124" i="41"/>
  <c r="J124" i="41"/>
  <c r="K124" i="41"/>
  <c r="K115" i="41"/>
  <c r="J115" i="41"/>
  <c r="I115" i="41"/>
  <c r="I108" i="41"/>
  <c r="J108" i="41"/>
  <c r="K108" i="41"/>
  <c r="I109" i="41"/>
  <c r="J109" i="41"/>
  <c r="K109" i="41"/>
  <c r="I110" i="41"/>
  <c r="J110" i="41"/>
  <c r="K110" i="41"/>
  <c r="I111" i="41"/>
  <c r="J111" i="41"/>
  <c r="K111" i="41"/>
  <c r="I112" i="41"/>
  <c r="J112" i="41"/>
  <c r="K112" i="41"/>
  <c r="I113" i="41"/>
  <c r="J113" i="41"/>
  <c r="K113" i="41"/>
  <c r="K107" i="41"/>
  <c r="J107" i="41"/>
  <c r="I107" i="41"/>
  <c r="I100" i="41"/>
  <c r="J100" i="41"/>
  <c r="K100" i="41"/>
  <c r="I101" i="41"/>
  <c r="J101" i="41"/>
  <c r="K101" i="41"/>
  <c r="I102" i="41"/>
  <c r="J102" i="41"/>
  <c r="K102" i="41"/>
  <c r="I103" i="41"/>
  <c r="J103" i="41"/>
  <c r="K103" i="41"/>
  <c r="I104" i="41"/>
  <c r="J104" i="41"/>
  <c r="K104" i="41"/>
  <c r="I105" i="41"/>
  <c r="J105" i="41"/>
  <c r="K105" i="41"/>
  <c r="K99" i="41"/>
  <c r="J99" i="41"/>
  <c r="I99" i="41"/>
  <c r="I94" i="41"/>
  <c r="J94" i="41"/>
  <c r="K94" i="41"/>
  <c r="I95" i="41"/>
  <c r="J95" i="41"/>
  <c r="K95" i="41"/>
  <c r="I96" i="41"/>
  <c r="J96" i="41"/>
  <c r="K96" i="41"/>
  <c r="I97" i="41"/>
  <c r="J97" i="41"/>
  <c r="K97" i="41"/>
  <c r="K93" i="41"/>
  <c r="J93" i="41"/>
  <c r="I93" i="41"/>
  <c r="I83" i="41"/>
  <c r="J83" i="41"/>
  <c r="K83" i="41"/>
  <c r="I84" i="41"/>
  <c r="J84" i="41"/>
  <c r="K84" i="41"/>
  <c r="I85" i="41"/>
  <c r="J85" i="41"/>
  <c r="K85" i="41"/>
  <c r="I86" i="41"/>
  <c r="J86" i="41"/>
  <c r="K86" i="41"/>
  <c r="I87" i="41"/>
  <c r="J87" i="41"/>
  <c r="K87" i="41"/>
  <c r="I88" i="41"/>
  <c r="J88" i="41"/>
  <c r="K88" i="41"/>
  <c r="I89" i="41"/>
  <c r="J89" i="41"/>
  <c r="K89" i="41"/>
  <c r="I90" i="41"/>
  <c r="J90" i="41"/>
  <c r="K90" i="41"/>
  <c r="I91" i="41"/>
  <c r="J91" i="41"/>
  <c r="K91" i="41"/>
  <c r="K82" i="41"/>
  <c r="J82" i="41"/>
  <c r="I82" i="41"/>
  <c r="I79" i="41"/>
  <c r="J79" i="41"/>
  <c r="K79" i="41"/>
  <c r="I80" i="41"/>
  <c r="J80" i="41"/>
  <c r="K80" i="41"/>
  <c r="K78" i="41"/>
  <c r="J78" i="41"/>
  <c r="I78" i="41"/>
  <c r="I69" i="41"/>
  <c r="J69" i="41"/>
  <c r="K69" i="41"/>
  <c r="I70" i="41"/>
  <c r="J70" i="41"/>
  <c r="K70" i="41"/>
  <c r="I71" i="41"/>
  <c r="J71" i="41"/>
  <c r="K71" i="41"/>
  <c r="I72" i="41"/>
  <c r="J72" i="41"/>
  <c r="K72" i="41"/>
  <c r="I73" i="41"/>
  <c r="J73" i="41"/>
  <c r="K73" i="41"/>
  <c r="I74" i="41"/>
  <c r="J74" i="41"/>
  <c r="K74" i="41"/>
  <c r="I75" i="41"/>
  <c r="J75" i="41"/>
  <c r="K75" i="41"/>
  <c r="I76" i="41"/>
  <c r="J76" i="41"/>
  <c r="K76" i="41"/>
  <c r="K68" i="41"/>
  <c r="J68" i="41"/>
  <c r="I68" i="41"/>
  <c r="I61" i="41"/>
  <c r="J61" i="41"/>
  <c r="K61" i="41"/>
  <c r="I62" i="41"/>
  <c r="J62" i="41"/>
  <c r="K62" i="41"/>
  <c r="I63" i="41"/>
  <c r="J63" i="41"/>
  <c r="K63" i="41"/>
  <c r="I64" i="41"/>
  <c r="J64" i="41"/>
  <c r="K64" i="41"/>
  <c r="I65" i="41"/>
  <c r="J65" i="41"/>
  <c r="K65" i="41"/>
  <c r="I66" i="41"/>
  <c r="J66" i="41"/>
  <c r="K66" i="41"/>
  <c r="K60" i="41"/>
  <c r="J60" i="41"/>
  <c r="I60" i="41"/>
  <c r="I57" i="41"/>
  <c r="J57" i="41"/>
  <c r="K57" i="41"/>
  <c r="I58" i="41"/>
  <c r="J58" i="41"/>
  <c r="K58" i="41"/>
  <c r="K56" i="41"/>
  <c r="J56" i="41"/>
  <c r="I56" i="41"/>
  <c r="I48" i="41"/>
  <c r="J48" i="41"/>
  <c r="K48" i="41"/>
  <c r="I49" i="41"/>
  <c r="J49" i="41"/>
  <c r="K49" i="41"/>
  <c r="I50" i="41"/>
  <c r="J50" i="41"/>
  <c r="K50" i="41"/>
  <c r="I51" i="41"/>
  <c r="J51" i="41"/>
  <c r="K51" i="41"/>
  <c r="I52" i="41"/>
  <c r="J52" i="41"/>
  <c r="K52" i="41"/>
  <c r="I53" i="41"/>
  <c r="J53" i="41"/>
  <c r="K53" i="41"/>
  <c r="I54" i="41"/>
  <c r="J54" i="41"/>
  <c r="K54" i="41"/>
  <c r="K47" i="41"/>
  <c r="J47" i="41"/>
  <c r="I47" i="41"/>
  <c r="I41" i="41"/>
  <c r="J41" i="41"/>
  <c r="K41" i="41"/>
  <c r="I42" i="41"/>
  <c r="J42" i="41"/>
  <c r="K42" i="41"/>
  <c r="I43" i="41"/>
  <c r="J43" i="41"/>
  <c r="K43" i="41"/>
  <c r="I44" i="41"/>
  <c r="J44" i="41"/>
  <c r="K44" i="41"/>
  <c r="I45" i="41"/>
  <c r="J45" i="41"/>
  <c r="K45" i="41"/>
  <c r="K40" i="41"/>
  <c r="J40" i="41"/>
  <c r="I40" i="41"/>
  <c r="I34" i="41"/>
  <c r="J34" i="41"/>
  <c r="K34" i="41"/>
  <c r="I35" i="41"/>
  <c r="J35" i="41"/>
  <c r="K35" i="41"/>
  <c r="I36" i="41"/>
  <c r="J36" i="41"/>
  <c r="K36" i="41"/>
  <c r="I37" i="41"/>
  <c r="J37" i="41"/>
  <c r="K37" i="41"/>
  <c r="I38" i="41"/>
  <c r="J38" i="41"/>
  <c r="K38" i="41"/>
  <c r="K33" i="41"/>
  <c r="J33" i="41"/>
  <c r="I33" i="41"/>
  <c r="I26" i="41"/>
  <c r="J26" i="41"/>
  <c r="K26" i="41"/>
  <c r="I27" i="41"/>
  <c r="J27" i="41"/>
  <c r="K27" i="41"/>
  <c r="I28" i="41"/>
  <c r="J28" i="41"/>
  <c r="K28" i="41"/>
  <c r="I29" i="41"/>
  <c r="J29" i="41"/>
  <c r="K29" i="41"/>
  <c r="I30" i="41"/>
  <c r="J30" i="41"/>
  <c r="K30" i="41"/>
  <c r="I31" i="41"/>
  <c r="J31" i="41"/>
  <c r="K31" i="41"/>
  <c r="K25" i="41"/>
  <c r="J25" i="41"/>
  <c r="I25" i="41"/>
  <c r="I16" i="41"/>
  <c r="J16" i="41"/>
  <c r="K16" i="41"/>
  <c r="I17" i="41"/>
  <c r="J17" i="41"/>
  <c r="K17" i="41"/>
  <c r="I18" i="41"/>
  <c r="J18" i="41"/>
  <c r="K18" i="41"/>
  <c r="I19" i="41"/>
  <c r="J19" i="41"/>
  <c r="K19" i="41"/>
  <c r="I20" i="41"/>
  <c r="J20" i="41"/>
  <c r="K20" i="41"/>
  <c r="I21" i="41"/>
  <c r="J21" i="41"/>
  <c r="K21" i="41"/>
  <c r="I22" i="41"/>
  <c r="J22" i="41"/>
  <c r="K22" i="41"/>
  <c r="I23" i="41"/>
  <c r="J23" i="41"/>
  <c r="K23" i="41"/>
  <c r="K15" i="41"/>
  <c r="J15" i="41"/>
  <c r="I15" i="41"/>
  <c r="I10" i="41"/>
  <c r="J10" i="41"/>
  <c r="K10" i="41"/>
  <c r="I11" i="41"/>
  <c r="J11" i="41"/>
  <c r="K11" i="41"/>
  <c r="I12" i="41"/>
  <c r="J12" i="41"/>
  <c r="K12" i="41"/>
  <c r="I13" i="41"/>
  <c r="J13" i="41"/>
  <c r="K13" i="41"/>
  <c r="K9" i="41"/>
  <c r="J9" i="41"/>
  <c r="I9" i="41"/>
  <c r="I4" i="41"/>
  <c r="J4" i="41"/>
  <c r="K4" i="41"/>
  <c r="I5" i="41"/>
  <c r="J5" i="41"/>
  <c r="K5" i="41"/>
  <c r="I6" i="41"/>
  <c r="J6" i="41"/>
  <c r="K6" i="41"/>
  <c r="I7" i="41"/>
  <c r="J7" i="41"/>
  <c r="K7" i="41"/>
  <c r="K3" i="41"/>
  <c r="J3" i="41"/>
  <c r="I3" i="41"/>
  <c r="I127" i="36"/>
  <c r="J127" i="36"/>
  <c r="K127" i="36"/>
  <c r="I128" i="36"/>
  <c r="J128" i="36"/>
  <c r="K128" i="36"/>
  <c r="I129" i="36"/>
  <c r="J129" i="36"/>
  <c r="K129" i="36"/>
  <c r="I130" i="36"/>
  <c r="J130" i="36"/>
  <c r="K130" i="36"/>
  <c r="I131" i="36"/>
  <c r="J131" i="36"/>
  <c r="K131" i="36"/>
  <c r="I132" i="36"/>
  <c r="J132" i="36"/>
  <c r="K132" i="36"/>
  <c r="I133" i="36"/>
  <c r="J133" i="36"/>
  <c r="K133" i="36"/>
  <c r="I134" i="36"/>
  <c r="J134" i="36"/>
  <c r="K134" i="36"/>
  <c r="I135" i="36"/>
  <c r="J135" i="36"/>
  <c r="K135" i="36"/>
  <c r="I136" i="36"/>
  <c r="J136" i="36"/>
  <c r="K136" i="36"/>
  <c r="I137" i="36"/>
  <c r="J137" i="36"/>
  <c r="K137" i="36"/>
  <c r="I138" i="36"/>
  <c r="J138" i="36"/>
  <c r="K138" i="36"/>
  <c r="I139" i="36"/>
  <c r="J139" i="36"/>
  <c r="K139" i="36"/>
  <c r="I140" i="36"/>
  <c r="J140" i="36"/>
  <c r="K140" i="36"/>
  <c r="I141" i="36"/>
  <c r="J141" i="36"/>
  <c r="K141" i="36"/>
  <c r="I142" i="36"/>
  <c r="J142" i="36"/>
  <c r="K142" i="36"/>
  <c r="I143" i="36"/>
  <c r="J143" i="36"/>
  <c r="K143" i="36"/>
  <c r="I144" i="36"/>
  <c r="J144" i="36"/>
  <c r="K144" i="36"/>
  <c r="K126" i="36"/>
  <c r="J126" i="36"/>
  <c r="I126" i="36"/>
  <c r="I116" i="36"/>
  <c r="J116" i="36"/>
  <c r="K116" i="36"/>
  <c r="I117" i="36"/>
  <c r="J117" i="36"/>
  <c r="K117" i="36"/>
  <c r="I118" i="36"/>
  <c r="J118" i="36"/>
  <c r="K118" i="36"/>
  <c r="I119" i="36"/>
  <c r="J119" i="36"/>
  <c r="K119" i="36"/>
  <c r="I120" i="36"/>
  <c r="J120" i="36"/>
  <c r="K120" i="36"/>
  <c r="I121" i="36"/>
  <c r="J121" i="36"/>
  <c r="K121" i="36"/>
  <c r="I122" i="36"/>
  <c r="J122" i="36"/>
  <c r="K122" i="36"/>
  <c r="I123" i="36"/>
  <c r="J123" i="36"/>
  <c r="K123" i="36"/>
  <c r="I124" i="36"/>
  <c r="J124" i="36"/>
  <c r="K124" i="36"/>
  <c r="K115" i="36"/>
  <c r="J115" i="36"/>
  <c r="I115" i="36"/>
  <c r="I108" i="36"/>
  <c r="J108" i="36"/>
  <c r="K108" i="36"/>
  <c r="I109" i="36"/>
  <c r="J109" i="36"/>
  <c r="K109" i="36"/>
  <c r="I110" i="36"/>
  <c r="J110" i="36"/>
  <c r="K110" i="36"/>
  <c r="I111" i="36"/>
  <c r="J111" i="36"/>
  <c r="K111" i="36"/>
  <c r="I112" i="36"/>
  <c r="J112" i="36"/>
  <c r="K112" i="36"/>
  <c r="I113" i="36"/>
  <c r="J113" i="36"/>
  <c r="K113" i="36"/>
  <c r="K107" i="36"/>
  <c r="J107" i="36"/>
  <c r="I107" i="36"/>
  <c r="I100" i="36"/>
  <c r="J100" i="36"/>
  <c r="K100" i="36"/>
  <c r="I101" i="36"/>
  <c r="J101" i="36"/>
  <c r="K101" i="36"/>
  <c r="I102" i="36"/>
  <c r="J102" i="36"/>
  <c r="K102" i="36"/>
  <c r="I103" i="36"/>
  <c r="J103" i="36"/>
  <c r="K103" i="36"/>
  <c r="I104" i="36"/>
  <c r="J104" i="36"/>
  <c r="K104" i="36"/>
  <c r="I105" i="36"/>
  <c r="J105" i="36"/>
  <c r="K105" i="36"/>
  <c r="K99" i="36"/>
  <c r="J99" i="36"/>
  <c r="I99" i="36"/>
  <c r="I94" i="36"/>
  <c r="J94" i="36"/>
  <c r="K94" i="36"/>
  <c r="I95" i="36"/>
  <c r="J95" i="36"/>
  <c r="K95" i="36"/>
  <c r="I96" i="36"/>
  <c r="J96" i="36"/>
  <c r="K96" i="36"/>
  <c r="I97" i="36"/>
  <c r="J97" i="36"/>
  <c r="K97" i="36"/>
  <c r="K93" i="36"/>
  <c r="J93" i="36"/>
  <c r="I93" i="36"/>
  <c r="I83" i="36"/>
  <c r="J83" i="36"/>
  <c r="K83" i="36"/>
  <c r="I84" i="36"/>
  <c r="J84" i="36"/>
  <c r="K84" i="36"/>
  <c r="I85" i="36"/>
  <c r="J85" i="36"/>
  <c r="K85" i="36"/>
  <c r="I86" i="36"/>
  <c r="J86" i="36"/>
  <c r="K86" i="36"/>
  <c r="I87" i="36"/>
  <c r="J87" i="36"/>
  <c r="K87" i="36"/>
  <c r="I88" i="36"/>
  <c r="J88" i="36"/>
  <c r="K88" i="36"/>
  <c r="I89" i="36"/>
  <c r="J89" i="36"/>
  <c r="K89" i="36"/>
  <c r="I90" i="36"/>
  <c r="J90" i="36"/>
  <c r="K90" i="36"/>
  <c r="I91" i="36"/>
  <c r="J91" i="36"/>
  <c r="K91" i="36"/>
  <c r="K82" i="36"/>
  <c r="J82" i="36"/>
  <c r="I82" i="36"/>
  <c r="I79" i="36"/>
  <c r="J79" i="36"/>
  <c r="K79" i="36"/>
  <c r="I80" i="36"/>
  <c r="J80" i="36"/>
  <c r="K80" i="36"/>
  <c r="K78" i="36"/>
  <c r="J78" i="36"/>
  <c r="I78" i="36"/>
  <c r="I69" i="36"/>
  <c r="J69" i="36"/>
  <c r="K69" i="36"/>
  <c r="I70" i="36"/>
  <c r="J70" i="36"/>
  <c r="K70" i="36"/>
  <c r="I71" i="36"/>
  <c r="J71" i="36"/>
  <c r="K71" i="36"/>
  <c r="I72" i="36"/>
  <c r="J72" i="36"/>
  <c r="K72" i="36"/>
  <c r="I73" i="36"/>
  <c r="J73" i="36"/>
  <c r="K73" i="36"/>
  <c r="I74" i="36"/>
  <c r="J74" i="36"/>
  <c r="K74" i="36"/>
  <c r="I75" i="36"/>
  <c r="J75" i="36"/>
  <c r="K75" i="36"/>
  <c r="I76" i="36"/>
  <c r="J76" i="36"/>
  <c r="K76" i="36"/>
  <c r="K68" i="36"/>
  <c r="J68" i="36"/>
  <c r="I68" i="36"/>
  <c r="I61" i="36"/>
  <c r="J61" i="36"/>
  <c r="K61" i="36"/>
  <c r="I62" i="36"/>
  <c r="J62" i="36"/>
  <c r="K62" i="36"/>
  <c r="I63" i="36"/>
  <c r="J63" i="36"/>
  <c r="K63" i="36"/>
  <c r="I64" i="36"/>
  <c r="J64" i="36"/>
  <c r="K64" i="36"/>
  <c r="I65" i="36"/>
  <c r="J65" i="36"/>
  <c r="K65" i="36"/>
  <c r="I66" i="36"/>
  <c r="J66" i="36"/>
  <c r="K66" i="36"/>
  <c r="K60" i="36"/>
  <c r="J60" i="36"/>
  <c r="I60" i="36"/>
  <c r="I57" i="36"/>
  <c r="J57" i="36"/>
  <c r="K57" i="36"/>
  <c r="I58" i="36"/>
  <c r="J58" i="36"/>
  <c r="K58" i="36"/>
  <c r="K56" i="36"/>
  <c r="J56" i="36"/>
  <c r="I56" i="36"/>
  <c r="I48" i="36"/>
  <c r="J48" i="36"/>
  <c r="K48" i="36"/>
  <c r="I49" i="36"/>
  <c r="J49" i="36"/>
  <c r="K49" i="36"/>
  <c r="I50" i="36"/>
  <c r="J50" i="36"/>
  <c r="K50" i="36"/>
  <c r="I51" i="36"/>
  <c r="J51" i="36"/>
  <c r="K51" i="36"/>
  <c r="I52" i="36"/>
  <c r="J52" i="36"/>
  <c r="K52" i="36"/>
  <c r="I53" i="36"/>
  <c r="J53" i="36"/>
  <c r="K53" i="36"/>
  <c r="I54" i="36"/>
  <c r="J54" i="36"/>
  <c r="K54" i="36"/>
  <c r="K47" i="36"/>
  <c r="J47" i="36"/>
  <c r="I47" i="36"/>
  <c r="I41" i="36"/>
  <c r="J41" i="36"/>
  <c r="K41" i="36"/>
  <c r="I42" i="36"/>
  <c r="J42" i="36"/>
  <c r="K42" i="36"/>
  <c r="I43" i="36"/>
  <c r="J43" i="36"/>
  <c r="K43" i="36"/>
  <c r="I44" i="36"/>
  <c r="J44" i="36"/>
  <c r="K44" i="36"/>
  <c r="I45" i="36"/>
  <c r="J45" i="36"/>
  <c r="K45" i="36"/>
  <c r="K40" i="36"/>
  <c r="J40" i="36"/>
  <c r="I40" i="36"/>
  <c r="I34" i="36"/>
  <c r="J34" i="36"/>
  <c r="K34" i="36"/>
  <c r="I35" i="36"/>
  <c r="J35" i="36"/>
  <c r="K35" i="36"/>
  <c r="I36" i="36"/>
  <c r="J36" i="36"/>
  <c r="K36" i="36"/>
  <c r="I37" i="36"/>
  <c r="J37" i="36"/>
  <c r="K37" i="36"/>
  <c r="I38" i="36"/>
  <c r="J38" i="36"/>
  <c r="K38" i="36"/>
  <c r="K33" i="36"/>
  <c r="J33" i="36"/>
  <c r="I33" i="36"/>
  <c r="I26" i="36"/>
  <c r="J26" i="36"/>
  <c r="K26" i="36"/>
  <c r="I27" i="36"/>
  <c r="J27" i="36"/>
  <c r="K27" i="36"/>
  <c r="I28" i="36"/>
  <c r="J28" i="36"/>
  <c r="K28" i="36"/>
  <c r="I29" i="36"/>
  <c r="J29" i="36"/>
  <c r="K29" i="36"/>
  <c r="I30" i="36"/>
  <c r="J30" i="36"/>
  <c r="K30" i="36"/>
  <c r="I31" i="36"/>
  <c r="J31" i="36"/>
  <c r="K31" i="36"/>
  <c r="K25" i="36"/>
  <c r="J25" i="36"/>
  <c r="I25" i="36"/>
  <c r="I16" i="36"/>
  <c r="J16" i="36"/>
  <c r="K16" i="36"/>
  <c r="I17" i="36"/>
  <c r="J17" i="36"/>
  <c r="K17" i="36"/>
  <c r="I18" i="36"/>
  <c r="J18" i="36"/>
  <c r="K18" i="36"/>
  <c r="I19" i="36"/>
  <c r="J19" i="36"/>
  <c r="K19" i="36"/>
  <c r="I20" i="36"/>
  <c r="J20" i="36"/>
  <c r="K20" i="36"/>
  <c r="I21" i="36"/>
  <c r="J21" i="36"/>
  <c r="K21" i="36"/>
  <c r="I22" i="36"/>
  <c r="J22" i="36"/>
  <c r="K22" i="36"/>
  <c r="I23" i="36"/>
  <c r="J23" i="36"/>
  <c r="K23" i="36"/>
  <c r="K15" i="36"/>
  <c r="J15" i="36"/>
  <c r="I15" i="36"/>
  <c r="I10" i="36"/>
  <c r="J10" i="36"/>
  <c r="K10" i="36"/>
  <c r="I11" i="36"/>
  <c r="J11" i="36"/>
  <c r="K11" i="36"/>
  <c r="I12" i="36"/>
  <c r="J12" i="36"/>
  <c r="K12" i="36"/>
  <c r="I13" i="36"/>
  <c r="J13" i="36"/>
  <c r="K13" i="36"/>
  <c r="K9" i="36"/>
  <c r="J9" i="36"/>
  <c r="I9" i="36"/>
  <c r="I4" i="36"/>
  <c r="J4" i="36"/>
  <c r="K4" i="36"/>
  <c r="I5" i="36"/>
  <c r="J5" i="36"/>
  <c r="K5" i="36"/>
  <c r="I6" i="36"/>
  <c r="J6" i="36"/>
  <c r="K6" i="36"/>
  <c r="I7" i="36"/>
  <c r="J7" i="36"/>
  <c r="K7" i="36"/>
  <c r="K3" i="36"/>
  <c r="J3" i="36"/>
  <c r="I3" i="36"/>
  <c r="I127" i="49"/>
  <c r="J127" i="49"/>
  <c r="K127" i="49"/>
  <c r="I128" i="49"/>
  <c r="J128" i="49"/>
  <c r="K128" i="49"/>
  <c r="I129" i="49"/>
  <c r="J129" i="49"/>
  <c r="K129" i="49"/>
  <c r="I130" i="49"/>
  <c r="J130" i="49"/>
  <c r="K130" i="49"/>
  <c r="I131" i="49"/>
  <c r="J131" i="49"/>
  <c r="K131" i="49"/>
  <c r="I132" i="49"/>
  <c r="J132" i="49"/>
  <c r="K132" i="49"/>
  <c r="I133" i="49"/>
  <c r="J133" i="49"/>
  <c r="K133" i="49"/>
  <c r="I134" i="49"/>
  <c r="J134" i="49"/>
  <c r="K134" i="49"/>
  <c r="I135" i="49"/>
  <c r="J135" i="49"/>
  <c r="K135" i="49"/>
  <c r="I136" i="49"/>
  <c r="J136" i="49"/>
  <c r="K136" i="49"/>
  <c r="I137" i="49"/>
  <c r="J137" i="49"/>
  <c r="K137" i="49"/>
  <c r="I138" i="49"/>
  <c r="J138" i="49"/>
  <c r="K138" i="49"/>
  <c r="I139" i="49"/>
  <c r="J139" i="49"/>
  <c r="K139" i="49"/>
  <c r="I140" i="49"/>
  <c r="J140" i="49"/>
  <c r="K140" i="49"/>
  <c r="I141" i="49"/>
  <c r="J141" i="49"/>
  <c r="K141" i="49"/>
  <c r="I142" i="49"/>
  <c r="J142" i="49"/>
  <c r="K142" i="49"/>
  <c r="I143" i="49"/>
  <c r="J143" i="49"/>
  <c r="K143" i="49"/>
  <c r="I144" i="49"/>
  <c r="J144" i="49"/>
  <c r="K144" i="49"/>
  <c r="K126" i="49"/>
  <c r="J126" i="49"/>
  <c r="I126" i="49"/>
  <c r="I116" i="49"/>
  <c r="J116" i="49"/>
  <c r="K116" i="49"/>
  <c r="I117" i="49"/>
  <c r="J117" i="49"/>
  <c r="K117" i="49"/>
  <c r="I118" i="49"/>
  <c r="J118" i="49"/>
  <c r="K118" i="49"/>
  <c r="I119" i="49"/>
  <c r="J119" i="49"/>
  <c r="K119" i="49"/>
  <c r="I120" i="49"/>
  <c r="J120" i="49"/>
  <c r="K120" i="49"/>
  <c r="I121" i="49"/>
  <c r="J121" i="49"/>
  <c r="K121" i="49"/>
  <c r="I122" i="49"/>
  <c r="J122" i="49"/>
  <c r="K122" i="49"/>
  <c r="I123" i="49"/>
  <c r="J123" i="49"/>
  <c r="K123" i="49"/>
  <c r="I124" i="49"/>
  <c r="J124" i="49"/>
  <c r="K124" i="49"/>
  <c r="K115" i="49"/>
  <c r="J115" i="49"/>
  <c r="I115" i="49"/>
  <c r="I108" i="49"/>
  <c r="J108" i="49"/>
  <c r="K108" i="49"/>
  <c r="I109" i="49"/>
  <c r="J109" i="49"/>
  <c r="K109" i="49"/>
  <c r="I110" i="49"/>
  <c r="J110" i="49"/>
  <c r="K110" i="49"/>
  <c r="I111" i="49"/>
  <c r="J111" i="49"/>
  <c r="K111" i="49"/>
  <c r="I112" i="49"/>
  <c r="J112" i="49"/>
  <c r="K112" i="49"/>
  <c r="I113" i="49"/>
  <c r="J113" i="49"/>
  <c r="K113" i="49"/>
  <c r="K107" i="49"/>
  <c r="J107" i="49"/>
  <c r="I107" i="49"/>
  <c r="I100" i="49"/>
  <c r="J100" i="49"/>
  <c r="K100" i="49"/>
  <c r="I101" i="49"/>
  <c r="J101" i="49"/>
  <c r="K101" i="49"/>
  <c r="I102" i="49"/>
  <c r="J102" i="49"/>
  <c r="K102" i="49"/>
  <c r="I103" i="49"/>
  <c r="J103" i="49"/>
  <c r="K103" i="49"/>
  <c r="I104" i="49"/>
  <c r="J104" i="49"/>
  <c r="K104" i="49"/>
  <c r="I105" i="49"/>
  <c r="J105" i="49"/>
  <c r="K105" i="49"/>
  <c r="K99" i="49"/>
  <c r="J99" i="49"/>
  <c r="I99" i="49"/>
  <c r="I94" i="49"/>
  <c r="J94" i="49"/>
  <c r="K94" i="49"/>
  <c r="I95" i="49"/>
  <c r="J95" i="49"/>
  <c r="K95" i="49"/>
  <c r="I96" i="49"/>
  <c r="J96" i="49"/>
  <c r="K96" i="49"/>
  <c r="I97" i="49"/>
  <c r="J97" i="49"/>
  <c r="K97" i="49"/>
  <c r="K93" i="49"/>
  <c r="J93" i="49"/>
  <c r="I93" i="49"/>
  <c r="I83" i="49"/>
  <c r="J83" i="49"/>
  <c r="K83" i="49"/>
  <c r="I84" i="49"/>
  <c r="J84" i="49"/>
  <c r="K84" i="49"/>
  <c r="I85" i="49"/>
  <c r="J85" i="49"/>
  <c r="K85" i="49"/>
  <c r="I86" i="49"/>
  <c r="J86" i="49"/>
  <c r="K86" i="49"/>
  <c r="I87" i="49"/>
  <c r="J87" i="49"/>
  <c r="K87" i="49"/>
  <c r="I88" i="49"/>
  <c r="J88" i="49"/>
  <c r="K88" i="49"/>
  <c r="I89" i="49"/>
  <c r="J89" i="49"/>
  <c r="K89" i="49"/>
  <c r="I90" i="49"/>
  <c r="J90" i="49"/>
  <c r="K90" i="49"/>
  <c r="I91" i="49"/>
  <c r="J91" i="49"/>
  <c r="K91" i="49"/>
  <c r="K82" i="49"/>
  <c r="J82" i="49"/>
  <c r="I82" i="49"/>
  <c r="I79" i="49"/>
  <c r="J79" i="49"/>
  <c r="K79" i="49"/>
  <c r="I80" i="49"/>
  <c r="J80" i="49"/>
  <c r="K80" i="49"/>
  <c r="K78" i="49"/>
  <c r="J78" i="49"/>
  <c r="I78" i="49"/>
  <c r="I69" i="49"/>
  <c r="J69" i="49"/>
  <c r="K69" i="49"/>
  <c r="I70" i="49"/>
  <c r="J70" i="49"/>
  <c r="K70" i="49"/>
  <c r="I71" i="49"/>
  <c r="J71" i="49"/>
  <c r="K71" i="49"/>
  <c r="I72" i="49"/>
  <c r="J72" i="49"/>
  <c r="K72" i="49"/>
  <c r="I73" i="49"/>
  <c r="J73" i="49"/>
  <c r="K73" i="49"/>
  <c r="I74" i="49"/>
  <c r="J74" i="49"/>
  <c r="K74" i="49"/>
  <c r="I75" i="49"/>
  <c r="J75" i="49"/>
  <c r="K75" i="49"/>
  <c r="I76" i="49"/>
  <c r="J76" i="49"/>
  <c r="K76" i="49"/>
  <c r="K68" i="49"/>
  <c r="J68" i="49"/>
  <c r="I68" i="49"/>
  <c r="I61" i="49"/>
  <c r="J61" i="49"/>
  <c r="K61" i="49"/>
  <c r="I62" i="49"/>
  <c r="J62" i="49"/>
  <c r="K62" i="49"/>
  <c r="I63" i="49"/>
  <c r="J63" i="49"/>
  <c r="K63" i="49"/>
  <c r="I64" i="49"/>
  <c r="J64" i="49"/>
  <c r="K64" i="49"/>
  <c r="I65" i="49"/>
  <c r="J65" i="49"/>
  <c r="K65" i="49"/>
  <c r="I66" i="49"/>
  <c r="J66" i="49"/>
  <c r="K66" i="49"/>
  <c r="K60" i="49"/>
  <c r="J60" i="49"/>
  <c r="I60" i="49"/>
  <c r="I57" i="49"/>
  <c r="J57" i="49"/>
  <c r="K57" i="49"/>
  <c r="I58" i="49"/>
  <c r="J58" i="49"/>
  <c r="K58" i="49"/>
  <c r="K56" i="49"/>
  <c r="J56" i="49"/>
  <c r="I56" i="49"/>
  <c r="I48" i="49"/>
  <c r="J48" i="49"/>
  <c r="K48" i="49"/>
  <c r="I49" i="49"/>
  <c r="J49" i="49"/>
  <c r="K49" i="49"/>
  <c r="I50" i="49"/>
  <c r="J50" i="49"/>
  <c r="K50" i="49"/>
  <c r="I51" i="49"/>
  <c r="J51" i="49"/>
  <c r="K51" i="49"/>
  <c r="I52" i="49"/>
  <c r="J52" i="49"/>
  <c r="K52" i="49"/>
  <c r="I53" i="49"/>
  <c r="J53" i="49"/>
  <c r="K53" i="49"/>
  <c r="I54" i="49"/>
  <c r="J54" i="49"/>
  <c r="K54" i="49"/>
  <c r="K47" i="49"/>
  <c r="J47" i="49"/>
  <c r="I47" i="49"/>
  <c r="I41" i="49"/>
  <c r="J41" i="49"/>
  <c r="K41" i="49"/>
  <c r="I42" i="49"/>
  <c r="J42" i="49"/>
  <c r="K42" i="49"/>
  <c r="I43" i="49"/>
  <c r="J43" i="49"/>
  <c r="K43" i="49"/>
  <c r="I44" i="49"/>
  <c r="J44" i="49"/>
  <c r="K44" i="49"/>
  <c r="I45" i="49"/>
  <c r="J45" i="49"/>
  <c r="K45" i="49"/>
  <c r="K40" i="49"/>
  <c r="J40" i="49"/>
  <c r="I40" i="49"/>
  <c r="I34" i="49"/>
  <c r="J34" i="49"/>
  <c r="K34" i="49"/>
  <c r="I35" i="49"/>
  <c r="J35" i="49"/>
  <c r="K35" i="49"/>
  <c r="I36" i="49"/>
  <c r="J36" i="49"/>
  <c r="K36" i="49"/>
  <c r="I37" i="49"/>
  <c r="J37" i="49"/>
  <c r="K37" i="49"/>
  <c r="I38" i="49"/>
  <c r="J38" i="49"/>
  <c r="K38" i="49"/>
  <c r="K33" i="49"/>
  <c r="J33" i="49"/>
  <c r="I33" i="49"/>
  <c r="I26" i="49"/>
  <c r="J26" i="49"/>
  <c r="K26" i="49"/>
  <c r="I27" i="49"/>
  <c r="J27" i="49"/>
  <c r="K27" i="49"/>
  <c r="I28" i="49"/>
  <c r="J28" i="49"/>
  <c r="K28" i="49"/>
  <c r="I29" i="49"/>
  <c r="J29" i="49"/>
  <c r="K29" i="49"/>
  <c r="I30" i="49"/>
  <c r="J30" i="49"/>
  <c r="K30" i="49"/>
  <c r="I31" i="49"/>
  <c r="J31" i="49"/>
  <c r="K31" i="49"/>
  <c r="K25" i="49"/>
  <c r="J25" i="49"/>
  <c r="I25" i="49"/>
  <c r="I16" i="49"/>
  <c r="J16" i="49"/>
  <c r="K16" i="49"/>
  <c r="I17" i="49"/>
  <c r="J17" i="49"/>
  <c r="K17" i="49"/>
  <c r="I18" i="49"/>
  <c r="J18" i="49"/>
  <c r="K18" i="49"/>
  <c r="I19" i="49"/>
  <c r="J19" i="49"/>
  <c r="K19" i="49"/>
  <c r="I20" i="49"/>
  <c r="J20" i="49"/>
  <c r="K20" i="49"/>
  <c r="I21" i="49"/>
  <c r="J21" i="49"/>
  <c r="K21" i="49"/>
  <c r="I22" i="49"/>
  <c r="J22" i="49"/>
  <c r="K22" i="49"/>
  <c r="I23" i="49"/>
  <c r="J23" i="49"/>
  <c r="K23" i="49"/>
  <c r="K15" i="49"/>
  <c r="J15" i="49"/>
  <c r="I15" i="49"/>
  <c r="I10" i="49"/>
  <c r="J10" i="49"/>
  <c r="K10" i="49"/>
  <c r="I11" i="49"/>
  <c r="J11" i="49"/>
  <c r="K11" i="49"/>
  <c r="I12" i="49"/>
  <c r="J12" i="49"/>
  <c r="K12" i="49"/>
  <c r="I13" i="49"/>
  <c r="J13" i="49"/>
  <c r="K13" i="49"/>
  <c r="K9" i="49"/>
  <c r="J9" i="49"/>
  <c r="I9" i="49"/>
  <c r="I4" i="49"/>
  <c r="J4" i="49"/>
  <c r="K4" i="49"/>
  <c r="I5" i="49"/>
  <c r="J5" i="49"/>
  <c r="K5" i="49"/>
  <c r="I6" i="49"/>
  <c r="J6" i="49"/>
  <c r="K6" i="49"/>
  <c r="I7" i="49"/>
  <c r="J7" i="49"/>
  <c r="K7" i="49"/>
  <c r="K3" i="49"/>
  <c r="J3" i="49"/>
  <c r="I3" i="49"/>
  <c r="J40" i="61" l="1"/>
  <c r="J82" i="61"/>
  <c r="J3" i="61"/>
  <c r="J15" i="61"/>
  <c r="J60" i="61"/>
  <c r="J71" i="65"/>
  <c r="J94" i="65"/>
  <c r="J12" i="66"/>
  <c r="J2" i="58"/>
  <c r="J6" i="59"/>
  <c r="J14" i="58"/>
  <c r="J16" i="59"/>
  <c r="J33" i="59"/>
  <c r="J32" i="58"/>
  <c r="J68" i="59"/>
  <c r="J67" i="58"/>
  <c r="J25" i="59"/>
  <c r="J24" i="58"/>
  <c r="J39" i="58"/>
  <c r="J43" i="59"/>
  <c r="J81" i="58"/>
  <c r="J85" i="59"/>
  <c r="J109" i="59"/>
  <c r="J109" i="60" s="1"/>
  <c r="J109" i="61" s="1"/>
  <c r="J109" i="62" s="1"/>
  <c r="J109" i="63" s="1"/>
  <c r="J109" i="64" s="1"/>
  <c r="J109" i="65" s="1"/>
  <c r="J109" i="66" s="1"/>
  <c r="J8" i="58"/>
  <c r="J9" i="59"/>
  <c r="J59" i="58"/>
  <c r="J63" i="59"/>
  <c r="J95" i="59"/>
  <c r="J95" i="60" s="1"/>
  <c r="J95" i="61" s="1"/>
  <c r="J95" i="62" s="1"/>
  <c r="J95" i="63" s="1"/>
  <c r="J95" i="64" s="1"/>
  <c r="J95" i="65" s="1"/>
  <c r="J95" i="66" s="1"/>
  <c r="J115" i="59"/>
  <c r="J114" i="58"/>
  <c r="I3" i="43"/>
  <c r="I62" i="43"/>
  <c r="I82" i="43"/>
  <c r="I116" i="43"/>
  <c r="I116" i="37" s="1"/>
  <c r="I75" i="43"/>
  <c r="I124" i="43"/>
  <c r="I134" i="43"/>
  <c r="I134" i="37" s="1"/>
  <c r="I94" i="43"/>
  <c r="I94" i="37" s="1"/>
  <c r="I21" i="43"/>
  <c r="I17" i="43"/>
  <c r="I10" i="43"/>
  <c r="K10" i="37" s="1"/>
  <c r="I20" i="43"/>
  <c r="K20" i="37" s="1"/>
  <c r="I16" i="43"/>
  <c r="I30" i="43"/>
  <c r="I26" i="43"/>
  <c r="I26" i="37" s="1"/>
  <c r="I35" i="43"/>
  <c r="I35" i="37" s="1"/>
  <c r="I44" i="43"/>
  <c r="I52" i="43"/>
  <c r="I90" i="43"/>
  <c r="K90" i="37" s="1"/>
  <c r="I86" i="43"/>
  <c r="K86" i="37" s="1"/>
  <c r="I99" i="43"/>
  <c r="I103" i="43"/>
  <c r="I76" i="43"/>
  <c r="I76" i="37" s="1"/>
  <c r="I72" i="43"/>
  <c r="I72" i="37" s="1"/>
  <c r="I95" i="43"/>
  <c r="I111" i="43"/>
  <c r="I143" i="43"/>
  <c r="I36" i="43"/>
  <c r="K36" i="37" s="1"/>
  <c r="I45" i="43"/>
  <c r="I87" i="43"/>
  <c r="I83" i="43"/>
  <c r="I104" i="43"/>
  <c r="I104" i="37" s="1"/>
  <c r="I100" i="43"/>
  <c r="I126" i="43"/>
  <c r="I13" i="43"/>
  <c r="K13" i="37" s="1"/>
  <c r="I25" i="43"/>
  <c r="I25" i="37" s="1"/>
  <c r="I29" i="43"/>
  <c r="I51" i="43"/>
  <c r="I63" i="43"/>
  <c r="I80" i="43"/>
  <c r="I80" i="37" s="1"/>
  <c r="I121" i="43"/>
  <c r="I117" i="43"/>
  <c r="I139" i="43"/>
  <c r="I139" i="37" s="1"/>
  <c r="I135" i="43"/>
  <c r="I135" i="37" s="1"/>
  <c r="I131" i="43"/>
  <c r="I127" i="43"/>
  <c r="I48" i="43"/>
  <c r="I48" i="37" s="1"/>
  <c r="I142" i="43"/>
  <c r="K142" i="37" s="1"/>
  <c r="I91" i="43"/>
  <c r="I41" i="43"/>
  <c r="I40" i="43"/>
  <c r="K40" i="37" s="1"/>
  <c r="I7" i="43"/>
  <c r="I7" i="37" s="1"/>
  <c r="I37" i="37"/>
  <c r="K37" i="37"/>
  <c r="I42" i="37"/>
  <c r="K42" i="37"/>
  <c r="I49" i="37"/>
  <c r="K49" i="37"/>
  <c r="I64" i="37"/>
  <c r="K64" i="37"/>
  <c r="K73" i="37"/>
  <c r="I73" i="37"/>
  <c r="K93" i="37"/>
  <c r="I93" i="37"/>
  <c r="I107" i="37"/>
  <c r="K107" i="37"/>
  <c r="K118" i="37"/>
  <c r="I118" i="37"/>
  <c r="I132" i="37"/>
  <c r="K132" i="37"/>
  <c r="K12" i="37"/>
  <c r="I12" i="37"/>
  <c r="K19" i="37"/>
  <c r="I19" i="37"/>
  <c r="K28" i="37"/>
  <c r="I28" i="37"/>
  <c r="K38" i="37"/>
  <c r="I38" i="37"/>
  <c r="K34" i="37"/>
  <c r="I34" i="37"/>
  <c r="K11" i="37"/>
  <c r="I11" i="37"/>
  <c r="I18" i="37"/>
  <c r="K18" i="37"/>
  <c r="I33" i="37"/>
  <c r="K33" i="37"/>
  <c r="K88" i="37"/>
  <c r="I88" i="37"/>
  <c r="I96" i="37"/>
  <c r="K96" i="37"/>
  <c r="J98" i="53"/>
  <c r="J99" i="27"/>
  <c r="J99" i="28" s="1"/>
  <c r="J99" i="29" s="1"/>
  <c r="I112" i="37"/>
  <c r="K112" i="37"/>
  <c r="I122" i="37"/>
  <c r="K122" i="37"/>
  <c r="J126" i="27"/>
  <c r="J125" i="53"/>
  <c r="I140" i="37"/>
  <c r="K140" i="37"/>
  <c r="K5" i="37"/>
  <c r="I5" i="37"/>
  <c r="K9" i="37"/>
  <c r="I9" i="37"/>
  <c r="K23" i="37"/>
  <c r="I23" i="37"/>
  <c r="K43" i="37"/>
  <c r="I43" i="37"/>
  <c r="J47" i="30"/>
  <c r="J47" i="44" s="1"/>
  <c r="J47" i="45" s="1"/>
  <c r="J47" i="46" s="1"/>
  <c r="J47" i="47" s="1"/>
  <c r="J47" i="48" s="1"/>
  <c r="J47" i="52" s="1"/>
  <c r="J47" i="31" s="1"/>
  <c r="J47" i="35" s="1"/>
  <c r="J47" i="58" s="1"/>
  <c r="J46" i="29"/>
  <c r="K54" i="37"/>
  <c r="I54" i="37"/>
  <c r="K50" i="37"/>
  <c r="I50" i="37"/>
  <c r="J56" i="30"/>
  <c r="J56" i="44" s="1"/>
  <c r="J56" i="45" s="1"/>
  <c r="J56" i="46" s="1"/>
  <c r="J56" i="47" s="1"/>
  <c r="J56" i="48" s="1"/>
  <c r="J56" i="52" s="1"/>
  <c r="J56" i="31" s="1"/>
  <c r="J56" i="35" s="1"/>
  <c r="J56" i="58" s="1"/>
  <c r="J55" i="29"/>
  <c r="K58" i="37"/>
  <c r="I58" i="37"/>
  <c r="K60" i="37"/>
  <c r="I60" i="37"/>
  <c r="K65" i="37"/>
  <c r="I65" i="37"/>
  <c r="K61" i="37"/>
  <c r="I61" i="37"/>
  <c r="K74" i="37"/>
  <c r="I74" i="37"/>
  <c r="K70" i="37"/>
  <c r="I70" i="37"/>
  <c r="K78" i="37"/>
  <c r="I78" i="37"/>
  <c r="K79" i="37"/>
  <c r="I79" i="37"/>
  <c r="K89" i="37"/>
  <c r="I89" i="37"/>
  <c r="K85" i="37"/>
  <c r="I85" i="37"/>
  <c r="J93" i="27"/>
  <c r="J93" i="28" s="1"/>
  <c r="J93" i="29" s="1"/>
  <c r="J92" i="53"/>
  <c r="K97" i="37"/>
  <c r="I97" i="37"/>
  <c r="K102" i="37"/>
  <c r="I102" i="37"/>
  <c r="J106" i="43"/>
  <c r="J107" i="37"/>
  <c r="J107" i="38" s="1"/>
  <c r="J107" i="39" s="1"/>
  <c r="J107" i="40" s="1"/>
  <c r="J107" i="32" s="1"/>
  <c r="J107" i="33" s="1"/>
  <c r="J107" i="34" s="1"/>
  <c r="J107" i="53" s="1"/>
  <c r="K113" i="37"/>
  <c r="I113" i="37"/>
  <c r="K109" i="37"/>
  <c r="I109" i="37"/>
  <c r="K115" i="37"/>
  <c r="I115" i="37"/>
  <c r="K123" i="37"/>
  <c r="I123" i="37"/>
  <c r="K119" i="37"/>
  <c r="I119" i="37"/>
  <c r="K141" i="37"/>
  <c r="I141" i="37"/>
  <c r="K137" i="37"/>
  <c r="I137" i="37"/>
  <c r="K133" i="37"/>
  <c r="I133" i="37"/>
  <c r="K129" i="37"/>
  <c r="I129" i="37"/>
  <c r="J77" i="29"/>
  <c r="I3" i="37"/>
  <c r="K3" i="37"/>
  <c r="I13" i="37"/>
  <c r="K11" i="43"/>
  <c r="K18" i="43"/>
  <c r="K33" i="43"/>
  <c r="K37" i="43"/>
  <c r="I44" i="37"/>
  <c r="K44" i="37"/>
  <c r="K42" i="43"/>
  <c r="K51" i="37"/>
  <c r="I51" i="37"/>
  <c r="K49" i="43"/>
  <c r="I66" i="37"/>
  <c r="K66" i="37"/>
  <c r="K64" i="43"/>
  <c r="K75" i="37"/>
  <c r="I75" i="37"/>
  <c r="K73" i="43"/>
  <c r="I90" i="37"/>
  <c r="K88" i="43"/>
  <c r="K93" i="43"/>
  <c r="K96" i="43"/>
  <c r="K107" i="43"/>
  <c r="K112" i="43"/>
  <c r="I124" i="37"/>
  <c r="K124" i="37"/>
  <c r="K122" i="43"/>
  <c r="K120" i="37"/>
  <c r="I120" i="37"/>
  <c r="K118" i="43"/>
  <c r="K140" i="43"/>
  <c r="K134" i="37"/>
  <c r="K132" i="43"/>
  <c r="J81" i="52"/>
  <c r="J78" i="30"/>
  <c r="J78" i="44" s="1"/>
  <c r="J78" i="45" s="1"/>
  <c r="J78" i="46" s="1"/>
  <c r="J78" i="47" s="1"/>
  <c r="J78" i="48" s="1"/>
  <c r="J78" i="52" s="1"/>
  <c r="J78" i="31" s="1"/>
  <c r="J78" i="35" s="1"/>
  <c r="J78" i="58" s="1"/>
  <c r="K5" i="43"/>
  <c r="I10" i="37"/>
  <c r="K23" i="43"/>
  <c r="I17" i="37"/>
  <c r="K17" i="37"/>
  <c r="K26" i="37"/>
  <c r="K38" i="43"/>
  <c r="I52" i="37"/>
  <c r="K52" i="37"/>
  <c r="K50" i="43"/>
  <c r="K60" i="43"/>
  <c r="K65" i="43"/>
  <c r="K76" i="37"/>
  <c r="K74" i="43"/>
  <c r="K78" i="43"/>
  <c r="K79" i="43"/>
  <c r="I87" i="37"/>
  <c r="K87" i="37"/>
  <c r="K85" i="43"/>
  <c r="I95" i="37"/>
  <c r="K95" i="37"/>
  <c r="I99" i="37"/>
  <c r="K99" i="37"/>
  <c r="I100" i="37"/>
  <c r="K100" i="37"/>
  <c r="K113" i="43"/>
  <c r="K115" i="43"/>
  <c r="K123" i="43"/>
  <c r="I117" i="37"/>
  <c r="K117" i="37"/>
  <c r="I126" i="37"/>
  <c r="K126" i="37"/>
  <c r="I143" i="37"/>
  <c r="K143" i="37"/>
  <c r="K141" i="43"/>
  <c r="K139" i="37"/>
  <c r="K137" i="43"/>
  <c r="K135" i="37"/>
  <c r="I131" i="37"/>
  <c r="K131" i="37"/>
  <c r="K129" i="43"/>
  <c r="I127" i="37"/>
  <c r="K127" i="37"/>
  <c r="J67" i="53"/>
  <c r="J81" i="29"/>
  <c r="J77" i="53"/>
  <c r="J39" i="29"/>
  <c r="I4" i="43"/>
  <c r="I15" i="43"/>
  <c r="I22" i="43"/>
  <c r="I31" i="43"/>
  <c r="I27" i="43"/>
  <c r="I47" i="43"/>
  <c r="I53" i="43"/>
  <c r="I56" i="43"/>
  <c r="I57" i="43"/>
  <c r="I69" i="43"/>
  <c r="I84" i="43"/>
  <c r="I105" i="43"/>
  <c r="I101" i="43"/>
  <c r="I108" i="43"/>
  <c r="I106" i="43" s="1"/>
  <c r="I144" i="43"/>
  <c r="I136" i="43"/>
  <c r="I128" i="43"/>
  <c r="J67" i="29"/>
  <c r="J114" i="53"/>
  <c r="I6" i="37"/>
  <c r="K6" i="37"/>
  <c r="I16" i="37"/>
  <c r="K16" i="37"/>
  <c r="K29" i="37"/>
  <c r="I29" i="37"/>
  <c r="I40" i="37"/>
  <c r="I62" i="37"/>
  <c r="K62" i="37"/>
  <c r="I68" i="37"/>
  <c r="K68" i="37"/>
  <c r="K71" i="37"/>
  <c r="I71" i="37"/>
  <c r="K82" i="37"/>
  <c r="I82" i="37"/>
  <c r="I103" i="37"/>
  <c r="K103" i="37"/>
  <c r="I110" i="37"/>
  <c r="K110" i="37"/>
  <c r="K116" i="37"/>
  <c r="I138" i="37"/>
  <c r="K138" i="37"/>
  <c r="K130" i="37"/>
  <c r="I130" i="37"/>
  <c r="J59" i="29"/>
  <c r="K9" i="43"/>
  <c r="K12" i="43"/>
  <c r="I21" i="37"/>
  <c r="K21" i="37"/>
  <c r="K19" i="43"/>
  <c r="I30" i="37"/>
  <c r="K30" i="37"/>
  <c r="K28" i="43"/>
  <c r="K34" i="43"/>
  <c r="I45" i="37"/>
  <c r="K45" i="37"/>
  <c r="K43" i="43"/>
  <c r="I41" i="37"/>
  <c r="K41" i="37"/>
  <c r="K54" i="43"/>
  <c r="K58" i="43"/>
  <c r="I63" i="37"/>
  <c r="K63" i="37"/>
  <c r="K61" i="43"/>
  <c r="K70" i="43"/>
  <c r="I91" i="37"/>
  <c r="K91" i="37"/>
  <c r="K89" i="43"/>
  <c r="I83" i="37"/>
  <c r="K83" i="37"/>
  <c r="K97" i="43"/>
  <c r="K102" i="43"/>
  <c r="K98" i="43" s="1"/>
  <c r="I111" i="37"/>
  <c r="K111" i="37"/>
  <c r="K109" i="43"/>
  <c r="I121" i="37"/>
  <c r="K121" i="37"/>
  <c r="K119" i="43"/>
  <c r="K133" i="43"/>
  <c r="J114" i="29"/>
  <c r="J114" i="52"/>
  <c r="J59" i="53"/>
  <c r="J81" i="53"/>
  <c r="J125" i="43"/>
  <c r="J114" i="43"/>
  <c r="J98" i="43"/>
  <c r="J114" i="42"/>
  <c r="I114" i="42"/>
  <c r="I125" i="42"/>
  <c r="K125" i="42"/>
  <c r="J125" i="42"/>
  <c r="K114" i="42"/>
  <c r="J106" i="42"/>
  <c r="I106" i="42"/>
  <c r="G171" i="54"/>
  <c r="E171" i="54"/>
  <c r="G176" i="54" s="1"/>
  <c r="D171" i="54"/>
  <c r="G170" i="54"/>
  <c r="E170" i="54"/>
  <c r="D170" i="54"/>
  <c r="E169" i="54"/>
  <c r="G169" i="54" s="1"/>
  <c r="D169" i="54"/>
  <c r="E168" i="54"/>
  <c r="G168" i="54" s="1"/>
  <c r="D168" i="54"/>
  <c r="G167" i="54"/>
  <c r="E167" i="54"/>
  <c r="D167" i="54"/>
  <c r="G166" i="54"/>
  <c r="E166" i="54"/>
  <c r="D166" i="54"/>
  <c r="E165" i="54"/>
  <c r="G165" i="54" s="1"/>
  <c r="D165" i="54"/>
  <c r="E164" i="54"/>
  <c r="G164" i="54" s="1"/>
  <c r="D164" i="54"/>
  <c r="G163" i="54"/>
  <c r="E163" i="54"/>
  <c r="D163" i="54"/>
  <c r="G162" i="54"/>
  <c r="E162" i="54"/>
  <c r="D162" i="54"/>
  <c r="E161" i="54"/>
  <c r="G174" i="54" s="1"/>
  <c r="D161" i="54"/>
  <c r="E160" i="54"/>
  <c r="G160" i="54" s="1"/>
  <c r="D160" i="54"/>
  <c r="G159" i="54"/>
  <c r="E159" i="54"/>
  <c r="D159" i="54"/>
  <c r="G158" i="54"/>
  <c r="E158" i="54"/>
  <c r="D158" i="54"/>
  <c r="E157" i="54"/>
  <c r="G157" i="54" s="1"/>
  <c r="D157" i="54"/>
  <c r="E156" i="54"/>
  <c r="G156" i="54" s="1"/>
  <c r="D156" i="54"/>
  <c r="G155" i="54"/>
  <c r="E155" i="54"/>
  <c r="G172" i="54" s="1"/>
  <c r="D155" i="54"/>
  <c r="C144" i="54"/>
  <c r="C143" i="54"/>
  <c r="C142" i="54"/>
  <c r="C141" i="54"/>
  <c r="C140" i="54"/>
  <c r="C139" i="54"/>
  <c r="C138" i="54"/>
  <c r="C137" i="54"/>
  <c r="C136" i="54"/>
  <c r="C135" i="54"/>
  <c r="C134" i="54"/>
  <c r="C133" i="54"/>
  <c r="C132" i="54"/>
  <c r="C131" i="54"/>
  <c r="C130" i="54"/>
  <c r="C129" i="54"/>
  <c r="C128" i="54"/>
  <c r="C127" i="54"/>
  <c r="C126" i="54"/>
  <c r="C124" i="54"/>
  <c r="C123" i="54"/>
  <c r="C122" i="54"/>
  <c r="C121" i="54"/>
  <c r="C120" i="54"/>
  <c r="C119" i="54"/>
  <c r="C118" i="54"/>
  <c r="C117" i="54"/>
  <c r="C116" i="54"/>
  <c r="C115" i="54"/>
  <c r="C113" i="54"/>
  <c r="C112" i="54"/>
  <c r="C111" i="54"/>
  <c r="C110" i="54"/>
  <c r="C109" i="54"/>
  <c r="C108" i="54"/>
  <c r="C107" i="54"/>
  <c r="C105" i="54"/>
  <c r="C104" i="54"/>
  <c r="C103" i="54"/>
  <c r="C102" i="54"/>
  <c r="C101" i="54"/>
  <c r="C100" i="54"/>
  <c r="C99" i="54"/>
  <c r="C97" i="54"/>
  <c r="C96" i="54"/>
  <c r="C95" i="54"/>
  <c r="C94" i="54"/>
  <c r="C93" i="54"/>
  <c r="C91" i="54"/>
  <c r="C90" i="54"/>
  <c r="C89" i="54"/>
  <c r="C88" i="54"/>
  <c r="C87" i="54"/>
  <c r="C86" i="54"/>
  <c r="C85" i="54"/>
  <c r="C84" i="54"/>
  <c r="C83" i="54"/>
  <c r="C82" i="54"/>
  <c r="C80" i="54"/>
  <c r="C79" i="54"/>
  <c r="C78" i="54"/>
  <c r="C76" i="54"/>
  <c r="C75" i="54"/>
  <c r="C74" i="54"/>
  <c r="C73" i="54"/>
  <c r="C72" i="54"/>
  <c r="C71" i="54"/>
  <c r="C70" i="54"/>
  <c r="C69" i="54"/>
  <c r="C68" i="54"/>
  <c r="C66" i="54"/>
  <c r="C65" i="54"/>
  <c r="C64" i="54"/>
  <c r="C63" i="54"/>
  <c r="C62" i="54"/>
  <c r="C61" i="54"/>
  <c r="C60" i="54"/>
  <c r="C58" i="54"/>
  <c r="C57" i="54"/>
  <c r="C56" i="54"/>
  <c r="C54" i="54"/>
  <c r="C53" i="54"/>
  <c r="C52" i="54"/>
  <c r="C51" i="54"/>
  <c r="C50" i="54"/>
  <c r="C49" i="54"/>
  <c r="C48" i="54"/>
  <c r="C47" i="54"/>
  <c r="C45" i="54"/>
  <c r="C44" i="54"/>
  <c r="C43" i="54"/>
  <c r="C42" i="54"/>
  <c r="C41" i="54"/>
  <c r="C40" i="54"/>
  <c r="C38" i="54"/>
  <c r="C37" i="54"/>
  <c r="C36" i="54"/>
  <c r="C35" i="54"/>
  <c r="C34" i="54"/>
  <c r="C33" i="54"/>
  <c r="C31" i="54"/>
  <c r="C30" i="54"/>
  <c r="C29" i="54"/>
  <c r="C28" i="54"/>
  <c r="C27" i="54"/>
  <c r="C26" i="54"/>
  <c r="C25" i="54"/>
  <c r="C23" i="54"/>
  <c r="C22" i="54"/>
  <c r="C21" i="54"/>
  <c r="C20" i="54"/>
  <c r="C19" i="54"/>
  <c r="C18" i="54"/>
  <c r="C17" i="54"/>
  <c r="C16" i="54"/>
  <c r="C15" i="54"/>
  <c r="C13" i="54"/>
  <c r="C12" i="54"/>
  <c r="C11" i="54"/>
  <c r="C10" i="54"/>
  <c r="C9" i="54"/>
  <c r="C7" i="54"/>
  <c r="C6" i="54"/>
  <c r="C5" i="54"/>
  <c r="C4" i="54"/>
  <c r="C3" i="54"/>
  <c r="E171" i="53"/>
  <c r="D171" i="53"/>
  <c r="E170" i="53"/>
  <c r="D170" i="53"/>
  <c r="E169" i="53"/>
  <c r="D169" i="53"/>
  <c r="E168" i="53"/>
  <c r="D168" i="53"/>
  <c r="E167" i="53"/>
  <c r="G167" i="53" s="1"/>
  <c r="D167" i="53"/>
  <c r="E166" i="53"/>
  <c r="D166" i="53"/>
  <c r="E165" i="53"/>
  <c r="D165" i="53"/>
  <c r="E164" i="53"/>
  <c r="D164" i="53"/>
  <c r="E163" i="53"/>
  <c r="G163" i="53" s="1"/>
  <c r="D163" i="53"/>
  <c r="E162" i="53"/>
  <c r="D162" i="53"/>
  <c r="E161" i="53"/>
  <c r="D161" i="53"/>
  <c r="E160" i="53"/>
  <c r="D160" i="53"/>
  <c r="E159" i="53"/>
  <c r="D159" i="53"/>
  <c r="E158" i="53"/>
  <c r="D158" i="53"/>
  <c r="E157" i="53"/>
  <c r="D157" i="53"/>
  <c r="E156" i="53"/>
  <c r="D156" i="53"/>
  <c r="E155" i="53"/>
  <c r="D155" i="53"/>
  <c r="C144" i="53"/>
  <c r="C143" i="53"/>
  <c r="C142" i="53"/>
  <c r="C141" i="53"/>
  <c r="C140" i="53"/>
  <c r="C139" i="53"/>
  <c r="C138" i="53"/>
  <c r="C137" i="53"/>
  <c r="C136" i="53"/>
  <c r="C135" i="53"/>
  <c r="C134" i="53"/>
  <c r="C133" i="53"/>
  <c r="C132" i="53"/>
  <c r="C131" i="53"/>
  <c r="C130" i="53"/>
  <c r="C129" i="53"/>
  <c r="C128" i="53"/>
  <c r="C127" i="53"/>
  <c r="C126" i="53"/>
  <c r="C124" i="53"/>
  <c r="C123" i="53"/>
  <c r="C122" i="53"/>
  <c r="C121" i="53"/>
  <c r="C120" i="53"/>
  <c r="C119" i="53"/>
  <c r="C118" i="53"/>
  <c r="C117" i="53"/>
  <c r="C116" i="53"/>
  <c r="C115" i="53"/>
  <c r="C113" i="53"/>
  <c r="C112" i="53"/>
  <c r="C111" i="53"/>
  <c r="C110" i="53"/>
  <c r="C109" i="53"/>
  <c r="C108" i="53"/>
  <c r="C107" i="53"/>
  <c r="C105" i="53"/>
  <c r="C104" i="53"/>
  <c r="C103" i="53"/>
  <c r="C102" i="53"/>
  <c r="C101" i="53"/>
  <c r="C100" i="53"/>
  <c r="C99" i="53"/>
  <c r="C97" i="53"/>
  <c r="C96" i="53"/>
  <c r="C95" i="53"/>
  <c r="C94" i="53"/>
  <c r="C93" i="53"/>
  <c r="C91" i="53"/>
  <c r="C90" i="53"/>
  <c r="C89" i="53"/>
  <c r="C88" i="53"/>
  <c r="C87" i="53"/>
  <c r="C86" i="53"/>
  <c r="C85" i="53"/>
  <c r="C84" i="53"/>
  <c r="C83" i="53"/>
  <c r="C82" i="53"/>
  <c r="C80" i="53"/>
  <c r="C79" i="53"/>
  <c r="C78" i="53"/>
  <c r="C76" i="53"/>
  <c r="C75" i="53"/>
  <c r="C74" i="53"/>
  <c r="C73" i="53"/>
  <c r="C72" i="53"/>
  <c r="C71" i="53"/>
  <c r="C70" i="53"/>
  <c r="C69" i="53"/>
  <c r="C68" i="53"/>
  <c r="C66" i="53"/>
  <c r="C65" i="53"/>
  <c r="C64" i="53"/>
  <c r="C63" i="53"/>
  <c r="C62" i="53"/>
  <c r="C61" i="53"/>
  <c r="C60" i="53"/>
  <c r="C58" i="53"/>
  <c r="C57" i="53"/>
  <c r="C56" i="53"/>
  <c r="C54" i="53"/>
  <c r="C53" i="53"/>
  <c r="C52" i="53"/>
  <c r="C51" i="53"/>
  <c r="C50" i="53"/>
  <c r="C49" i="53"/>
  <c r="C48" i="53"/>
  <c r="C47" i="53"/>
  <c r="C45" i="53"/>
  <c r="C44" i="53"/>
  <c r="C43" i="53"/>
  <c r="C42" i="53"/>
  <c r="C41" i="53"/>
  <c r="C40" i="53"/>
  <c r="C38" i="53"/>
  <c r="C37" i="53"/>
  <c r="C36" i="53"/>
  <c r="C35" i="53"/>
  <c r="C34" i="53"/>
  <c r="C33" i="53"/>
  <c r="C31" i="53"/>
  <c r="C30" i="53"/>
  <c r="C29" i="53"/>
  <c r="C28" i="53"/>
  <c r="C27" i="53"/>
  <c r="C26" i="53"/>
  <c r="C25" i="53"/>
  <c r="C23" i="53"/>
  <c r="C22" i="53"/>
  <c r="C21" i="53"/>
  <c r="C20" i="53"/>
  <c r="C19" i="53"/>
  <c r="C18" i="53"/>
  <c r="C17" i="53"/>
  <c r="C16" i="53"/>
  <c r="C15" i="53"/>
  <c r="C13" i="53"/>
  <c r="C12" i="53"/>
  <c r="C11" i="53"/>
  <c r="C10" i="53"/>
  <c r="C9" i="53"/>
  <c r="C7" i="53"/>
  <c r="C6" i="53"/>
  <c r="C5" i="53"/>
  <c r="C4" i="53"/>
  <c r="C3" i="53"/>
  <c r="E171" i="52"/>
  <c r="D171" i="52"/>
  <c r="E170" i="52"/>
  <c r="D170" i="52"/>
  <c r="E169" i="52"/>
  <c r="D169" i="52"/>
  <c r="E168" i="52"/>
  <c r="D168" i="52"/>
  <c r="E167" i="52"/>
  <c r="D167" i="52"/>
  <c r="E166" i="52"/>
  <c r="D166" i="52"/>
  <c r="E165" i="52"/>
  <c r="D165" i="52"/>
  <c r="E164" i="52"/>
  <c r="D164" i="52"/>
  <c r="E163" i="52"/>
  <c r="D163" i="52"/>
  <c r="E162" i="52"/>
  <c r="D162" i="52"/>
  <c r="E161" i="52"/>
  <c r="D161" i="52"/>
  <c r="E160" i="52"/>
  <c r="D160" i="52"/>
  <c r="E159" i="52"/>
  <c r="D159" i="52"/>
  <c r="E158" i="52"/>
  <c r="D158" i="52"/>
  <c r="E157" i="52"/>
  <c r="D157" i="52"/>
  <c r="E156" i="52"/>
  <c r="D156" i="52"/>
  <c r="E155" i="52"/>
  <c r="D155" i="52"/>
  <c r="C144" i="52"/>
  <c r="C143" i="52"/>
  <c r="C142" i="52"/>
  <c r="C141" i="52"/>
  <c r="C140" i="52"/>
  <c r="C139" i="52"/>
  <c r="C138" i="52"/>
  <c r="C137" i="52"/>
  <c r="C136" i="52"/>
  <c r="C135" i="52"/>
  <c r="C134" i="52"/>
  <c r="C133" i="52"/>
  <c r="C132" i="52"/>
  <c r="C131" i="52"/>
  <c r="C130" i="52"/>
  <c r="C129" i="52"/>
  <c r="C128" i="52"/>
  <c r="C127" i="52"/>
  <c r="C126" i="52"/>
  <c r="C124" i="52"/>
  <c r="C123" i="52"/>
  <c r="C122" i="52"/>
  <c r="C121" i="52"/>
  <c r="C120" i="52"/>
  <c r="C119" i="52"/>
  <c r="C118" i="52"/>
  <c r="C117" i="52"/>
  <c r="C116" i="52"/>
  <c r="C115" i="52"/>
  <c r="C113" i="52"/>
  <c r="C112" i="52"/>
  <c r="C111" i="52"/>
  <c r="C110" i="52"/>
  <c r="C109" i="52"/>
  <c r="C108" i="52"/>
  <c r="C107" i="52"/>
  <c r="C105" i="52"/>
  <c r="C104" i="52"/>
  <c r="C103" i="52"/>
  <c r="C102" i="52"/>
  <c r="C101" i="52"/>
  <c r="C100" i="52"/>
  <c r="C99" i="52"/>
  <c r="C97" i="52"/>
  <c r="C96" i="52"/>
  <c r="C95" i="52"/>
  <c r="C94" i="52"/>
  <c r="C93" i="52"/>
  <c r="C91" i="52"/>
  <c r="C90" i="52"/>
  <c r="C89" i="52"/>
  <c r="C88" i="52"/>
  <c r="C87" i="52"/>
  <c r="C86" i="52"/>
  <c r="C85" i="52"/>
  <c r="C84" i="52"/>
  <c r="C83" i="52"/>
  <c r="C82" i="52"/>
  <c r="C80" i="52"/>
  <c r="C79" i="52"/>
  <c r="C78" i="52"/>
  <c r="C76" i="52"/>
  <c r="C75" i="52"/>
  <c r="C74" i="52"/>
  <c r="C73" i="52"/>
  <c r="C72" i="52"/>
  <c r="C71" i="52"/>
  <c r="C70" i="52"/>
  <c r="C69" i="52"/>
  <c r="C68" i="52"/>
  <c r="C66" i="52"/>
  <c r="C65" i="52"/>
  <c r="C64" i="52"/>
  <c r="C63" i="52"/>
  <c r="C62" i="52"/>
  <c r="C61" i="52"/>
  <c r="C60" i="52"/>
  <c r="C58" i="52"/>
  <c r="C57" i="52"/>
  <c r="C56" i="52"/>
  <c r="C54" i="52"/>
  <c r="C53" i="52"/>
  <c r="C52" i="52"/>
  <c r="C51" i="52"/>
  <c r="C50" i="52"/>
  <c r="C49" i="52"/>
  <c r="C48" i="52"/>
  <c r="C47" i="52"/>
  <c r="C45" i="52"/>
  <c r="C44" i="52"/>
  <c r="C43" i="52"/>
  <c r="C42" i="52"/>
  <c r="C41" i="52"/>
  <c r="C40" i="52"/>
  <c r="C38" i="52"/>
  <c r="C37" i="52"/>
  <c r="C36" i="52"/>
  <c r="C35" i="52"/>
  <c r="C34" i="52"/>
  <c r="C33" i="52"/>
  <c r="C31" i="52"/>
  <c r="C30" i="52"/>
  <c r="C29" i="52"/>
  <c r="C28" i="52"/>
  <c r="C27" i="52"/>
  <c r="C26" i="52"/>
  <c r="C25" i="52"/>
  <c r="C23" i="52"/>
  <c r="C22" i="52"/>
  <c r="C21" i="52"/>
  <c r="C20" i="52"/>
  <c r="C19" i="52"/>
  <c r="C18" i="52"/>
  <c r="C17" i="52"/>
  <c r="C16" i="52"/>
  <c r="C15" i="52"/>
  <c r="C13" i="52"/>
  <c r="C12" i="52"/>
  <c r="C11" i="52"/>
  <c r="C10" i="52"/>
  <c r="C9" i="52"/>
  <c r="C7" i="52"/>
  <c r="C6" i="52"/>
  <c r="C5" i="52"/>
  <c r="C4" i="52"/>
  <c r="C3" i="52"/>
  <c r="E171" i="51"/>
  <c r="D171" i="51"/>
  <c r="E170" i="51"/>
  <c r="D170" i="51"/>
  <c r="E169" i="51"/>
  <c r="D169" i="51"/>
  <c r="E168" i="51"/>
  <c r="D168" i="51"/>
  <c r="E167" i="51"/>
  <c r="D167" i="51"/>
  <c r="E166" i="51"/>
  <c r="D166" i="51"/>
  <c r="E165" i="51"/>
  <c r="D165" i="51"/>
  <c r="E164" i="51"/>
  <c r="D164" i="51"/>
  <c r="E163" i="51"/>
  <c r="D163" i="51"/>
  <c r="E162" i="51"/>
  <c r="D162" i="51"/>
  <c r="E161" i="51"/>
  <c r="D161" i="51"/>
  <c r="E160" i="51"/>
  <c r="D160" i="51"/>
  <c r="E159" i="51"/>
  <c r="D159" i="51"/>
  <c r="E158" i="51"/>
  <c r="D158" i="51"/>
  <c r="E157" i="51"/>
  <c r="D157" i="51"/>
  <c r="E156" i="51"/>
  <c r="D156" i="51"/>
  <c r="E155" i="51"/>
  <c r="D155" i="51"/>
  <c r="C144" i="51"/>
  <c r="C143" i="51"/>
  <c r="C142" i="51"/>
  <c r="C141" i="51"/>
  <c r="C140" i="51"/>
  <c r="C139" i="51"/>
  <c r="C138" i="51"/>
  <c r="C137" i="51"/>
  <c r="C136" i="51"/>
  <c r="C135" i="51"/>
  <c r="C134" i="51"/>
  <c r="C133" i="51"/>
  <c r="C132" i="51"/>
  <c r="C131" i="51"/>
  <c r="C130" i="51"/>
  <c r="C129" i="51"/>
  <c r="C128" i="51"/>
  <c r="C127" i="51"/>
  <c r="C126" i="51"/>
  <c r="C124" i="51"/>
  <c r="C123" i="51"/>
  <c r="C122" i="51"/>
  <c r="C121" i="51"/>
  <c r="C120" i="51"/>
  <c r="C119" i="51"/>
  <c r="C118" i="51"/>
  <c r="C117" i="51"/>
  <c r="C116" i="51"/>
  <c r="C115" i="51"/>
  <c r="C113" i="51"/>
  <c r="C112" i="51"/>
  <c r="C111" i="51"/>
  <c r="C110" i="51"/>
  <c r="C109" i="51"/>
  <c r="C108" i="51"/>
  <c r="C107" i="51"/>
  <c r="C105" i="51"/>
  <c r="C104" i="51"/>
  <c r="C103" i="51"/>
  <c r="C102" i="51"/>
  <c r="C101" i="51"/>
  <c r="C100" i="51"/>
  <c r="C99" i="51"/>
  <c r="C97" i="51"/>
  <c r="C96" i="51"/>
  <c r="C95" i="51"/>
  <c r="C94" i="51"/>
  <c r="C93" i="51"/>
  <c r="C91" i="51"/>
  <c r="C90" i="51"/>
  <c r="C89" i="51"/>
  <c r="C88" i="51"/>
  <c r="C87" i="51"/>
  <c r="C86" i="51"/>
  <c r="C85" i="51"/>
  <c r="C84" i="51"/>
  <c r="C83" i="51"/>
  <c r="C82" i="51"/>
  <c r="C80" i="51"/>
  <c r="C79" i="51"/>
  <c r="C78" i="51"/>
  <c r="C76" i="51"/>
  <c r="C75" i="51"/>
  <c r="C74" i="51"/>
  <c r="C73" i="51"/>
  <c r="C72" i="51"/>
  <c r="C71" i="51"/>
  <c r="C70" i="51"/>
  <c r="C69" i="51"/>
  <c r="C68" i="51"/>
  <c r="C66" i="51"/>
  <c r="C65" i="51"/>
  <c r="C64" i="51"/>
  <c r="C63" i="51"/>
  <c r="C62" i="51"/>
  <c r="C61" i="51"/>
  <c r="C60" i="51"/>
  <c r="C58" i="51"/>
  <c r="C57" i="51"/>
  <c r="C56" i="51"/>
  <c r="C54" i="51"/>
  <c r="C53" i="51"/>
  <c r="C52" i="51"/>
  <c r="C51" i="51"/>
  <c r="C50" i="51"/>
  <c r="C49" i="51"/>
  <c r="C48" i="51"/>
  <c r="C47" i="51"/>
  <c r="C45" i="51"/>
  <c r="C44" i="51"/>
  <c r="C43" i="51"/>
  <c r="C42" i="51"/>
  <c r="C41" i="51"/>
  <c r="C40" i="51"/>
  <c r="C38" i="51"/>
  <c r="C37" i="51"/>
  <c r="C36" i="51"/>
  <c r="C35" i="51"/>
  <c r="C34" i="51"/>
  <c r="C33" i="51"/>
  <c r="C31" i="51"/>
  <c r="C30" i="51"/>
  <c r="C29" i="51"/>
  <c r="C28" i="51"/>
  <c r="C27" i="51"/>
  <c r="C26" i="51"/>
  <c r="C25" i="51"/>
  <c r="C23" i="51"/>
  <c r="C22" i="51"/>
  <c r="C21" i="51"/>
  <c r="C20" i="51"/>
  <c r="C19" i="51"/>
  <c r="C18" i="51"/>
  <c r="C17" i="51"/>
  <c r="C16" i="51"/>
  <c r="C15" i="51"/>
  <c r="C13" i="51"/>
  <c r="C12" i="51"/>
  <c r="C11" i="51"/>
  <c r="C10" i="51"/>
  <c r="C9" i="51"/>
  <c r="C7" i="51"/>
  <c r="C6" i="51"/>
  <c r="C5" i="51"/>
  <c r="C4" i="51"/>
  <c r="C3" i="51"/>
  <c r="E171" i="50"/>
  <c r="D171" i="50"/>
  <c r="E170" i="50"/>
  <c r="D170" i="50"/>
  <c r="E169" i="50"/>
  <c r="D169" i="50"/>
  <c r="E168" i="50"/>
  <c r="D168" i="50"/>
  <c r="E167" i="50"/>
  <c r="D167" i="50"/>
  <c r="E166" i="50"/>
  <c r="D166" i="50"/>
  <c r="E165" i="50"/>
  <c r="D165" i="50"/>
  <c r="E164" i="50"/>
  <c r="D164" i="50"/>
  <c r="E163" i="50"/>
  <c r="D163" i="50"/>
  <c r="E162" i="50"/>
  <c r="D162" i="50"/>
  <c r="E161" i="50"/>
  <c r="D161" i="50"/>
  <c r="E160" i="50"/>
  <c r="D160" i="50"/>
  <c r="E159" i="50"/>
  <c r="D159" i="50"/>
  <c r="E158" i="50"/>
  <c r="G158" i="50" s="1"/>
  <c r="D158" i="50"/>
  <c r="E157" i="50"/>
  <c r="D157" i="50"/>
  <c r="E156" i="50"/>
  <c r="D156" i="50"/>
  <c r="E155" i="50"/>
  <c r="D155" i="50"/>
  <c r="C144" i="50"/>
  <c r="C143" i="50"/>
  <c r="C142" i="50"/>
  <c r="C141" i="50"/>
  <c r="C140" i="50"/>
  <c r="C139" i="50"/>
  <c r="C138" i="50"/>
  <c r="C137" i="50"/>
  <c r="C136" i="50"/>
  <c r="C135" i="50"/>
  <c r="C134" i="50"/>
  <c r="C133" i="50"/>
  <c r="C132" i="50"/>
  <c r="C131" i="50"/>
  <c r="C130" i="50"/>
  <c r="C129" i="50"/>
  <c r="C128" i="50"/>
  <c r="C127" i="50"/>
  <c r="C126" i="50"/>
  <c r="C124" i="50"/>
  <c r="C123" i="50"/>
  <c r="C122" i="50"/>
  <c r="C121" i="50"/>
  <c r="C120" i="50"/>
  <c r="C119" i="50"/>
  <c r="C118" i="50"/>
  <c r="C117" i="50"/>
  <c r="C116" i="50"/>
  <c r="C115" i="50"/>
  <c r="C113" i="50"/>
  <c r="C112" i="50"/>
  <c r="C111" i="50"/>
  <c r="C110" i="50"/>
  <c r="C109" i="50"/>
  <c r="C108" i="50"/>
  <c r="C107" i="50"/>
  <c r="C105" i="50"/>
  <c r="C104" i="50"/>
  <c r="C103" i="50"/>
  <c r="C102" i="50"/>
  <c r="C101" i="50"/>
  <c r="C100" i="50"/>
  <c r="C99" i="50"/>
  <c r="C97" i="50"/>
  <c r="C96" i="50"/>
  <c r="C95" i="50"/>
  <c r="C94" i="50"/>
  <c r="C93" i="50"/>
  <c r="C91" i="50"/>
  <c r="C90" i="50"/>
  <c r="C89" i="50"/>
  <c r="C88" i="50"/>
  <c r="C87" i="50"/>
  <c r="C86" i="50"/>
  <c r="C85" i="50"/>
  <c r="C84" i="50"/>
  <c r="C83" i="50"/>
  <c r="C82" i="50"/>
  <c r="C80" i="50"/>
  <c r="C79" i="50"/>
  <c r="C78" i="50"/>
  <c r="C76" i="50"/>
  <c r="C75" i="50"/>
  <c r="C74" i="50"/>
  <c r="C73" i="50"/>
  <c r="C72" i="50"/>
  <c r="C71" i="50"/>
  <c r="C70" i="50"/>
  <c r="C69" i="50"/>
  <c r="C68" i="50"/>
  <c r="C66" i="50"/>
  <c r="C65" i="50"/>
  <c r="C64" i="50"/>
  <c r="C63" i="50"/>
  <c r="C62" i="50"/>
  <c r="C61" i="50"/>
  <c r="C60" i="50"/>
  <c r="C58" i="50"/>
  <c r="C57" i="50"/>
  <c r="C56" i="50"/>
  <c r="C54" i="50"/>
  <c r="C53" i="50"/>
  <c r="C52" i="50"/>
  <c r="C51" i="50"/>
  <c r="C50" i="50"/>
  <c r="C49" i="50"/>
  <c r="C48" i="50"/>
  <c r="C47" i="50"/>
  <c r="C45" i="50"/>
  <c r="C44" i="50"/>
  <c r="C43" i="50"/>
  <c r="C42" i="50"/>
  <c r="C41" i="50"/>
  <c r="C40" i="50"/>
  <c r="C38" i="50"/>
  <c r="C37" i="50"/>
  <c r="C36" i="50"/>
  <c r="C35" i="50"/>
  <c r="C34" i="50"/>
  <c r="C33" i="50"/>
  <c r="C31" i="50"/>
  <c r="C30" i="50"/>
  <c r="C29" i="50"/>
  <c r="C28" i="50"/>
  <c r="C27" i="50"/>
  <c r="C26" i="50"/>
  <c r="C25" i="50"/>
  <c r="C23" i="50"/>
  <c r="C22" i="50"/>
  <c r="C21" i="50"/>
  <c r="C20" i="50"/>
  <c r="C19" i="50"/>
  <c r="C18" i="50"/>
  <c r="C17" i="50"/>
  <c r="C16" i="50"/>
  <c r="C15" i="50"/>
  <c r="C13" i="50"/>
  <c r="C12" i="50"/>
  <c r="C11" i="50"/>
  <c r="C10" i="50"/>
  <c r="C9" i="50"/>
  <c r="C7" i="50"/>
  <c r="C6" i="50"/>
  <c r="C5" i="50"/>
  <c r="C4" i="50"/>
  <c r="C3" i="50"/>
  <c r="J81" i="59" l="1"/>
  <c r="J85" i="60"/>
  <c r="J2" i="59"/>
  <c r="J6" i="60"/>
  <c r="J82" i="62"/>
  <c r="J114" i="59"/>
  <c r="J115" i="60"/>
  <c r="J8" i="59"/>
  <c r="J9" i="60"/>
  <c r="J24" i="59"/>
  <c r="J25" i="60"/>
  <c r="J32" i="59"/>
  <c r="J33" i="60"/>
  <c r="J3" i="62"/>
  <c r="J39" i="59"/>
  <c r="J43" i="60"/>
  <c r="J14" i="59"/>
  <c r="J16" i="60"/>
  <c r="J40" i="62"/>
  <c r="J59" i="59"/>
  <c r="J63" i="60"/>
  <c r="J67" i="59"/>
  <c r="J68" i="60"/>
  <c r="J60" i="62"/>
  <c r="J15" i="62"/>
  <c r="J71" i="66"/>
  <c r="J94" i="66"/>
  <c r="J78" i="59"/>
  <c r="J77" i="58"/>
  <c r="J47" i="59"/>
  <c r="J46" i="58"/>
  <c r="J56" i="59"/>
  <c r="J55" i="58"/>
  <c r="G162" i="52"/>
  <c r="G170" i="52"/>
  <c r="G163" i="52"/>
  <c r="G167" i="52"/>
  <c r="K94" i="37"/>
  <c r="I36" i="37"/>
  <c r="K36" i="38" s="1"/>
  <c r="I114" i="43"/>
  <c r="K35" i="37"/>
  <c r="G167" i="51"/>
  <c r="K104" i="37"/>
  <c r="K114" i="43"/>
  <c r="K25" i="37"/>
  <c r="K7" i="37"/>
  <c r="I142" i="37"/>
  <c r="K142" i="38" s="1"/>
  <c r="K106" i="43"/>
  <c r="K72" i="37"/>
  <c r="I86" i="37"/>
  <c r="K86" i="38" s="1"/>
  <c r="K80" i="37"/>
  <c r="K125" i="43"/>
  <c r="I20" i="37"/>
  <c r="K20" i="38" s="1"/>
  <c r="G158" i="51"/>
  <c r="K48" i="37"/>
  <c r="G166" i="51"/>
  <c r="G176" i="51"/>
  <c r="K121" i="38"/>
  <c r="I121" i="38"/>
  <c r="K91" i="38"/>
  <c r="I91" i="38"/>
  <c r="K41" i="38"/>
  <c r="I41" i="38"/>
  <c r="K21" i="38"/>
  <c r="I21" i="38"/>
  <c r="I130" i="38"/>
  <c r="K130" i="38"/>
  <c r="I116" i="38"/>
  <c r="K116" i="38"/>
  <c r="I86" i="38"/>
  <c r="I29" i="38"/>
  <c r="K29" i="38"/>
  <c r="K128" i="37"/>
  <c r="I128" i="37"/>
  <c r="I98" i="43"/>
  <c r="K101" i="37"/>
  <c r="I101" i="37"/>
  <c r="K57" i="37"/>
  <c r="I57" i="37"/>
  <c r="K27" i="37"/>
  <c r="I27" i="37"/>
  <c r="I4" i="37"/>
  <c r="K4" i="37"/>
  <c r="K99" i="38"/>
  <c r="I99" i="38"/>
  <c r="K25" i="38"/>
  <c r="I25" i="38"/>
  <c r="K7" i="38"/>
  <c r="I7" i="38"/>
  <c r="I13" i="38"/>
  <c r="K13" i="38"/>
  <c r="K140" i="38"/>
  <c r="I140" i="38"/>
  <c r="I122" i="38"/>
  <c r="K122" i="38"/>
  <c r="K18" i="38"/>
  <c r="I18" i="38"/>
  <c r="I34" i="38"/>
  <c r="K34" i="38"/>
  <c r="I28" i="38"/>
  <c r="K28" i="38"/>
  <c r="I12" i="38"/>
  <c r="K12" i="38"/>
  <c r="I118" i="38"/>
  <c r="K118" i="38"/>
  <c r="I93" i="38"/>
  <c r="K93" i="38"/>
  <c r="I125" i="43"/>
  <c r="K83" i="38"/>
  <c r="I83" i="38"/>
  <c r="K48" i="38"/>
  <c r="I48" i="38"/>
  <c r="K30" i="38"/>
  <c r="I30" i="38"/>
  <c r="I103" i="38"/>
  <c r="K103" i="38"/>
  <c r="K80" i="38"/>
  <c r="I80" i="38"/>
  <c r="K68" i="38"/>
  <c r="I68" i="38"/>
  <c r="I40" i="38"/>
  <c r="K40" i="38"/>
  <c r="K6" i="38"/>
  <c r="I6" i="38"/>
  <c r="I136" i="37"/>
  <c r="K136" i="37"/>
  <c r="I105" i="37"/>
  <c r="K105" i="37"/>
  <c r="K56" i="37"/>
  <c r="I56" i="37"/>
  <c r="I31" i="37"/>
  <c r="K31" i="37"/>
  <c r="K131" i="38"/>
  <c r="I131" i="38"/>
  <c r="K143" i="38"/>
  <c r="I143" i="38"/>
  <c r="K117" i="38"/>
  <c r="I117" i="38"/>
  <c r="K87" i="38"/>
  <c r="I87" i="38"/>
  <c r="K10" i="38"/>
  <c r="I10" i="38"/>
  <c r="I134" i="38"/>
  <c r="K134" i="38"/>
  <c r="I90" i="38"/>
  <c r="K90" i="38"/>
  <c r="I51" i="38"/>
  <c r="K51" i="38"/>
  <c r="K44" i="38"/>
  <c r="I44" i="38"/>
  <c r="I20" i="38"/>
  <c r="I129" i="38"/>
  <c r="K129" i="38"/>
  <c r="I137" i="38"/>
  <c r="K137" i="38"/>
  <c r="I119" i="38"/>
  <c r="K119" i="38"/>
  <c r="I115" i="38"/>
  <c r="K115" i="38"/>
  <c r="I113" i="38"/>
  <c r="K113" i="38"/>
  <c r="I102" i="38"/>
  <c r="K102" i="38"/>
  <c r="I89" i="38"/>
  <c r="K89" i="38"/>
  <c r="I78" i="38"/>
  <c r="K78" i="38"/>
  <c r="I74" i="38"/>
  <c r="K74" i="38"/>
  <c r="I65" i="38"/>
  <c r="K65" i="38"/>
  <c r="I58" i="38"/>
  <c r="K58" i="38"/>
  <c r="I50" i="38"/>
  <c r="K50" i="38"/>
  <c r="I23" i="38"/>
  <c r="K23" i="38"/>
  <c r="I5" i="38"/>
  <c r="K5" i="38"/>
  <c r="I11" i="38"/>
  <c r="K11" i="38"/>
  <c r="I64" i="38"/>
  <c r="K64" i="38"/>
  <c r="I42" i="38"/>
  <c r="K42" i="38"/>
  <c r="K104" i="38"/>
  <c r="I104" i="38"/>
  <c r="K63" i="38"/>
  <c r="I63" i="38"/>
  <c r="I36" i="38"/>
  <c r="K82" i="38"/>
  <c r="I82" i="38"/>
  <c r="K71" i="38"/>
  <c r="I71" i="38"/>
  <c r="K144" i="37"/>
  <c r="I144" i="37"/>
  <c r="K84" i="37"/>
  <c r="I84" i="37"/>
  <c r="K53" i="37"/>
  <c r="I53" i="37"/>
  <c r="K22" i="37"/>
  <c r="I22" i="37"/>
  <c r="K127" i="38"/>
  <c r="I127" i="38"/>
  <c r="K139" i="38"/>
  <c r="I139" i="38"/>
  <c r="K100" i="38"/>
  <c r="I100" i="38"/>
  <c r="K95" i="38"/>
  <c r="I95" i="38"/>
  <c r="K76" i="38"/>
  <c r="I76" i="38"/>
  <c r="K26" i="38"/>
  <c r="I26" i="38"/>
  <c r="K17" i="38"/>
  <c r="I17" i="38"/>
  <c r="I120" i="38"/>
  <c r="K120" i="38"/>
  <c r="K124" i="38"/>
  <c r="I124" i="38"/>
  <c r="J93" i="30"/>
  <c r="J93" i="44" s="1"/>
  <c r="J93" i="45" s="1"/>
  <c r="J93" i="46" s="1"/>
  <c r="J93" i="47" s="1"/>
  <c r="J93" i="48" s="1"/>
  <c r="J93" i="52" s="1"/>
  <c r="J92" i="29"/>
  <c r="J126" i="28"/>
  <c r="J126" i="29" s="1"/>
  <c r="J125" i="27"/>
  <c r="K112" i="38"/>
  <c r="I112" i="38"/>
  <c r="K96" i="38"/>
  <c r="I96" i="38"/>
  <c r="K33" i="38"/>
  <c r="I33" i="38"/>
  <c r="I38" i="38"/>
  <c r="K38" i="38"/>
  <c r="I19" i="38"/>
  <c r="K19" i="38"/>
  <c r="K73" i="38"/>
  <c r="I73" i="38"/>
  <c r="K111" i="38"/>
  <c r="I111" i="38"/>
  <c r="K72" i="38"/>
  <c r="I72" i="38"/>
  <c r="K45" i="38"/>
  <c r="I45" i="38"/>
  <c r="I138" i="38"/>
  <c r="K138" i="38"/>
  <c r="K110" i="38"/>
  <c r="I110" i="38"/>
  <c r="I94" i="38"/>
  <c r="K94" i="38"/>
  <c r="I62" i="38"/>
  <c r="K62" i="38"/>
  <c r="K35" i="38"/>
  <c r="I35" i="38"/>
  <c r="I16" i="38"/>
  <c r="K16" i="38"/>
  <c r="I108" i="37"/>
  <c r="K108" i="37"/>
  <c r="K69" i="37"/>
  <c r="I69" i="37"/>
  <c r="I47" i="37"/>
  <c r="K47" i="37"/>
  <c r="I15" i="37"/>
  <c r="K15" i="37"/>
  <c r="K135" i="38"/>
  <c r="I135" i="38"/>
  <c r="K126" i="38"/>
  <c r="I126" i="38"/>
  <c r="K52" i="38"/>
  <c r="I52" i="38"/>
  <c r="I142" i="38"/>
  <c r="I75" i="38"/>
  <c r="K75" i="38"/>
  <c r="I66" i="38"/>
  <c r="K66" i="38"/>
  <c r="I3" i="38"/>
  <c r="K3" i="38"/>
  <c r="I133" i="38"/>
  <c r="K133" i="38"/>
  <c r="I141" i="38"/>
  <c r="K141" i="38"/>
  <c r="I123" i="38"/>
  <c r="K123" i="38"/>
  <c r="I109" i="38"/>
  <c r="K109" i="38"/>
  <c r="J107" i="27"/>
  <c r="J107" i="28" s="1"/>
  <c r="J107" i="29" s="1"/>
  <c r="J106" i="53"/>
  <c r="I97" i="38"/>
  <c r="K97" i="38"/>
  <c r="I85" i="38"/>
  <c r="K85" i="38"/>
  <c r="I79" i="38"/>
  <c r="K79" i="38"/>
  <c r="I70" i="38"/>
  <c r="K70" i="38"/>
  <c r="I61" i="38"/>
  <c r="K61" i="38"/>
  <c r="I60" i="38"/>
  <c r="K60" i="38"/>
  <c r="I54" i="38"/>
  <c r="K54" i="38"/>
  <c r="I43" i="38"/>
  <c r="K43" i="38"/>
  <c r="I9" i="38"/>
  <c r="K9" i="38"/>
  <c r="J99" i="30"/>
  <c r="J99" i="44" s="1"/>
  <c r="J99" i="45" s="1"/>
  <c r="J99" i="46" s="1"/>
  <c r="J99" i="47" s="1"/>
  <c r="J99" i="48" s="1"/>
  <c r="J99" i="52" s="1"/>
  <c r="J98" i="29"/>
  <c r="I88" i="38"/>
  <c r="K88" i="38"/>
  <c r="I132" i="38"/>
  <c r="K132" i="38"/>
  <c r="K107" i="38"/>
  <c r="I107" i="38"/>
  <c r="K49" i="38"/>
  <c r="I49" i="38"/>
  <c r="K37" i="38"/>
  <c r="I37" i="38"/>
  <c r="G162" i="53"/>
  <c r="G159" i="53"/>
  <c r="G170" i="53"/>
  <c r="G158" i="52"/>
  <c r="G166" i="52"/>
  <c r="G159" i="52"/>
  <c r="G156" i="52"/>
  <c r="G174" i="52"/>
  <c r="G164" i="52"/>
  <c r="G169" i="52"/>
  <c r="G172" i="52"/>
  <c r="G176" i="52"/>
  <c r="G155" i="52"/>
  <c r="G157" i="52"/>
  <c r="G160" i="52"/>
  <c r="G165" i="52"/>
  <c r="G168" i="52"/>
  <c r="G171" i="52"/>
  <c r="G158" i="53"/>
  <c r="G166" i="53"/>
  <c r="G156" i="53"/>
  <c r="G174" i="53"/>
  <c r="G164" i="53"/>
  <c r="G169" i="53"/>
  <c r="G172" i="53"/>
  <c r="G176" i="53"/>
  <c r="G155" i="53"/>
  <c r="G157" i="53"/>
  <c r="G160" i="53"/>
  <c r="G165" i="53"/>
  <c r="G168" i="53"/>
  <c r="G171" i="53"/>
  <c r="G172" i="51"/>
  <c r="G170" i="51"/>
  <c r="G162" i="51"/>
  <c r="G159" i="51"/>
  <c r="G163" i="51"/>
  <c r="G155" i="51"/>
  <c r="G157" i="51"/>
  <c r="G160" i="51"/>
  <c r="G165" i="51"/>
  <c r="G168" i="51"/>
  <c r="G171" i="51"/>
  <c r="G156" i="51"/>
  <c r="G174" i="51"/>
  <c r="G164" i="51"/>
  <c r="G169" i="51"/>
  <c r="G162" i="50"/>
  <c r="G166" i="50"/>
  <c r="G172" i="50"/>
  <c r="G170" i="50"/>
  <c r="G159" i="50"/>
  <c r="G163" i="50"/>
  <c r="G167" i="50"/>
  <c r="G176" i="50"/>
  <c r="G155" i="50"/>
  <c r="G157" i="50"/>
  <c r="G160" i="50"/>
  <c r="G165" i="50"/>
  <c r="G168" i="50"/>
  <c r="G171" i="50"/>
  <c r="G156" i="50"/>
  <c r="G174" i="50"/>
  <c r="G164" i="50"/>
  <c r="G169" i="50"/>
  <c r="G173" i="54"/>
  <c r="G175" i="54"/>
  <c r="G161" i="54"/>
  <c r="G173" i="53"/>
  <c r="G175" i="53"/>
  <c r="G161" i="53"/>
  <c r="G173" i="52"/>
  <c r="G175" i="52"/>
  <c r="G161" i="52"/>
  <c r="G173" i="51"/>
  <c r="G175" i="51"/>
  <c r="G161" i="51"/>
  <c r="G173" i="50"/>
  <c r="G175" i="50"/>
  <c r="G161" i="50"/>
  <c r="J60" i="63" l="1"/>
  <c r="J3" i="63"/>
  <c r="J25" i="61"/>
  <c r="J24" i="60"/>
  <c r="J115" i="61"/>
  <c r="J114" i="60"/>
  <c r="J6" i="61"/>
  <c r="J2" i="60"/>
  <c r="J55" i="59"/>
  <c r="J56" i="60"/>
  <c r="J77" i="59"/>
  <c r="J78" i="60"/>
  <c r="J68" i="61"/>
  <c r="J67" i="60"/>
  <c r="J43" i="61"/>
  <c r="J39" i="60"/>
  <c r="J15" i="63"/>
  <c r="J40" i="63"/>
  <c r="J33" i="61"/>
  <c r="J32" i="60"/>
  <c r="J9" i="61"/>
  <c r="J8" i="60"/>
  <c r="J85" i="61"/>
  <c r="J81" i="60"/>
  <c r="J46" i="59"/>
  <c r="J47" i="60"/>
  <c r="J63" i="61"/>
  <c r="J59" i="60"/>
  <c r="J16" i="61"/>
  <c r="J14" i="60"/>
  <c r="J82" i="63"/>
  <c r="I49" i="39"/>
  <c r="K49" i="39"/>
  <c r="K142" i="39"/>
  <c r="I142" i="39"/>
  <c r="I126" i="39"/>
  <c r="K126" i="39"/>
  <c r="K69" i="38"/>
  <c r="I69" i="38"/>
  <c r="K110" i="39"/>
  <c r="I110" i="39"/>
  <c r="I45" i="39"/>
  <c r="K45" i="39"/>
  <c r="I111" i="39"/>
  <c r="K111" i="39"/>
  <c r="K33" i="39"/>
  <c r="I33" i="39"/>
  <c r="I112" i="39"/>
  <c r="K112" i="39"/>
  <c r="I26" i="39"/>
  <c r="K26" i="39"/>
  <c r="I95" i="39"/>
  <c r="K95" i="39"/>
  <c r="I139" i="39"/>
  <c r="K139" i="39"/>
  <c r="K22" i="38"/>
  <c r="I22" i="38"/>
  <c r="K84" i="38"/>
  <c r="I84" i="38"/>
  <c r="K71" i="39"/>
  <c r="I71" i="39"/>
  <c r="I36" i="39"/>
  <c r="K36" i="39"/>
  <c r="I104" i="39"/>
  <c r="K104" i="39"/>
  <c r="K20" i="39"/>
  <c r="I20" i="39"/>
  <c r="I87" i="39"/>
  <c r="K87" i="39"/>
  <c r="I143" i="39"/>
  <c r="K143" i="39"/>
  <c r="K6" i="39"/>
  <c r="I6" i="39"/>
  <c r="K68" i="39"/>
  <c r="I68" i="39"/>
  <c r="I48" i="39"/>
  <c r="K48" i="39"/>
  <c r="I118" i="39"/>
  <c r="K118" i="39"/>
  <c r="K28" i="39"/>
  <c r="I28" i="39"/>
  <c r="I21" i="39"/>
  <c r="K21" i="39"/>
  <c r="I91" i="39"/>
  <c r="K91" i="39"/>
  <c r="I132" i="39"/>
  <c r="K132" i="39"/>
  <c r="J99" i="31"/>
  <c r="J99" i="35" s="1"/>
  <c r="J99" i="58" s="1"/>
  <c r="J98" i="52"/>
  <c r="K43" i="39"/>
  <c r="I43" i="39"/>
  <c r="K60" i="39"/>
  <c r="I60" i="39"/>
  <c r="K70" i="39"/>
  <c r="I70" i="39"/>
  <c r="K85" i="39"/>
  <c r="I85" i="39"/>
  <c r="J107" i="30"/>
  <c r="J107" i="44" s="1"/>
  <c r="J107" i="45" s="1"/>
  <c r="J107" i="46" s="1"/>
  <c r="J107" i="47" s="1"/>
  <c r="J107" i="48" s="1"/>
  <c r="J107" i="52" s="1"/>
  <c r="J106" i="29"/>
  <c r="K123" i="39"/>
  <c r="I123" i="39"/>
  <c r="K133" i="39"/>
  <c r="I133" i="39"/>
  <c r="K66" i="39"/>
  <c r="I66" i="39"/>
  <c r="K15" i="38"/>
  <c r="I15" i="38"/>
  <c r="K16" i="39"/>
  <c r="I16" i="39"/>
  <c r="I62" i="39"/>
  <c r="K62" i="39"/>
  <c r="K19" i="39"/>
  <c r="I19" i="39"/>
  <c r="J93" i="31"/>
  <c r="J93" i="35" s="1"/>
  <c r="J93" i="58" s="1"/>
  <c r="J92" i="52"/>
  <c r="I120" i="39"/>
  <c r="K120" i="39"/>
  <c r="I64" i="39"/>
  <c r="K64" i="39"/>
  <c r="K5" i="39"/>
  <c r="I5" i="39"/>
  <c r="K50" i="39"/>
  <c r="I50" i="39"/>
  <c r="K65" i="39"/>
  <c r="I65" i="39"/>
  <c r="K78" i="39"/>
  <c r="I78" i="39"/>
  <c r="K102" i="39"/>
  <c r="I102" i="39"/>
  <c r="K115" i="39"/>
  <c r="I115" i="39"/>
  <c r="K137" i="39"/>
  <c r="I137" i="39"/>
  <c r="I51" i="39"/>
  <c r="K51" i="39"/>
  <c r="I134" i="39"/>
  <c r="K134" i="39"/>
  <c r="I31" i="38"/>
  <c r="K31" i="38"/>
  <c r="I105" i="38"/>
  <c r="K105" i="38"/>
  <c r="I103" i="39"/>
  <c r="K103" i="39"/>
  <c r="I25" i="39"/>
  <c r="K25" i="39"/>
  <c r="K57" i="38"/>
  <c r="I57" i="38"/>
  <c r="I29" i="39"/>
  <c r="K29" i="39"/>
  <c r="I116" i="39"/>
  <c r="K116" i="39"/>
  <c r="I37" i="39"/>
  <c r="K37" i="39"/>
  <c r="K107" i="39"/>
  <c r="I107" i="39"/>
  <c r="I52" i="39"/>
  <c r="K52" i="39"/>
  <c r="I135" i="39"/>
  <c r="K135" i="39"/>
  <c r="K35" i="39"/>
  <c r="I35" i="39"/>
  <c r="I72" i="39"/>
  <c r="K72" i="39"/>
  <c r="I73" i="39"/>
  <c r="K73" i="39"/>
  <c r="K96" i="39"/>
  <c r="I96" i="39"/>
  <c r="K124" i="39"/>
  <c r="I124" i="39"/>
  <c r="I17" i="39"/>
  <c r="K17" i="39"/>
  <c r="I76" i="39"/>
  <c r="K76" i="39"/>
  <c r="I100" i="39"/>
  <c r="K100" i="39"/>
  <c r="I127" i="39"/>
  <c r="K127" i="39"/>
  <c r="I53" i="38"/>
  <c r="K53" i="38"/>
  <c r="K144" i="38"/>
  <c r="I144" i="38"/>
  <c r="I82" i="39"/>
  <c r="K82" i="39"/>
  <c r="I63" i="39"/>
  <c r="K63" i="39"/>
  <c r="K44" i="39"/>
  <c r="I44" i="39"/>
  <c r="I10" i="39"/>
  <c r="K10" i="39"/>
  <c r="I117" i="39"/>
  <c r="K117" i="39"/>
  <c r="I131" i="39"/>
  <c r="K131" i="39"/>
  <c r="I56" i="38"/>
  <c r="K56" i="38"/>
  <c r="K80" i="39"/>
  <c r="I80" i="39"/>
  <c r="I30" i="39"/>
  <c r="K30" i="39"/>
  <c r="I83" i="39"/>
  <c r="K83" i="39"/>
  <c r="I93" i="39"/>
  <c r="K93" i="39"/>
  <c r="K12" i="39"/>
  <c r="I12" i="39"/>
  <c r="K34" i="39"/>
  <c r="I34" i="39"/>
  <c r="K122" i="39"/>
  <c r="I122" i="39"/>
  <c r="I13" i="39"/>
  <c r="K13" i="39"/>
  <c r="I4" i="38"/>
  <c r="K4" i="38"/>
  <c r="K128" i="38"/>
  <c r="I128" i="38"/>
  <c r="I41" i="39"/>
  <c r="K41" i="39"/>
  <c r="I121" i="39"/>
  <c r="K121" i="39"/>
  <c r="I88" i="39"/>
  <c r="K88" i="39"/>
  <c r="K9" i="39"/>
  <c r="I9" i="39"/>
  <c r="K54" i="39"/>
  <c r="I54" i="39"/>
  <c r="K61" i="39"/>
  <c r="I61" i="39"/>
  <c r="K79" i="39"/>
  <c r="I79" i="39"/>
  <c r="K97" i="39"/>
  <c r="I97" i="39"/>
  <c r="K109" i="39"/>
  <c r="I109" i="39"/>
  <c r="K141" i="39"/>
  <c r="I141" i="39"/>
  <c r="I3" i="39"/>
  <c r="K3" i="39"/>
  <c r="I75" i="39"/>
  <c r="K75" i="39"/>
  <c r="K47" i="38"/>
  <c r="I47" i="38"/>
  <c r="K108" i="38"/>
  <c r="I108" i="38"/>
  <c r="K94" i="39"/>
  <c r="I94" i="39"/>
  <c r="K138" i="39"/>
  <c r="I138" i="39"/>
  <c r="K38" i="39"/>
  <c r="I38" i="39"/>
  <c r="J126" i="30"/>
  <c r="J126" i="44" s="1"/>
  <c r="J126" i="45" s="1"/>
  <c r="J126" i="46" s="1"/>
  <c r="J126" i="47" s="1"/>
  <c r="J126" i="48" s="1"/>
  <c r="J126" i="52" s="1"/>
  <c r="J125" i="29"/>
  <c r="K42" i="39"/>
  <c r="I42" i="39"/>
  <c r="I11" i="39"/>
  <c r="K11" i="39"/>
  <c r="K23" i="39"/>
  <c r="I23" i="39"/>
  <c r="K58" i="39"/>
  <c r="I58" i="39"/>
  <c r="K74" i="39"/>
  <c r="I74" i="39"/>
  <c r="K89" i="39"/>
  <c r="I89" i="39"/>
  <c r="K113" i="39"/>
  <c r="I113" i="39"/>
  <c r="K119" i="39"/>
  <c r="I119" i="39"/>
  <c r="K129" i="39"/>
  <c r="I129" i="39"/>
  <c r="I90" i="39"/>
  <c r="K90" i="39"/>
  <c r="I136" i="38"/>
  <c r="K136" i="38"/>
  <c r="I40" i="39"/>
  <c r="K40" i="39"/>
  <c r="K18" i="39"/>
  <c r="I18" i="39"/>
  <c r="K140" i="39"/>
  <c r="I140" i="39"/>
  <c r="I7" i="39"/>
  <c r="K7" i="39"/>
  <c r="I99" i="39"/>
  <c r="K99" i="39"/>
  <c r="I27" i="38"/>
  <c r="K27" i="38"/>
  <c r="I101" i="38"/>
  <c r="K101" i="38"/>
  <c r="I86" i="39"/>
  <c r="K86" i="39"/>
  <c r="I130" i="39"/>
  <c r="K130" i="39"/>
  <c r="E171" i="49"/>
  <c r="D171" i="49"/>
  <c r="E170" i="49"/>
  <c r="G170" i="49" s="1"/>
  <c r="D170" i="49"/>
  <c r="E169" i="49"/>
  <c r="D169" i="49"/>
  <c r="E168" i="49"/>
  <c r="D168" i="49"/>
  <c r="E167" i="49"/>
  <c r="D167" i="49"/>
  <c r="E166" i="49"/>
  <c r="G166" i="49" s="1"/>
  <c r="D166" i="49"/>
  <c r="E165" i="49"/>
  <c r="D165" i="49"/>
  <c r="E164" i="49"/>
  <c r="D164" i="49"/>
  <c r="E163" i="49"/>
  <c r="D163" i="49"/>
  <c r="G162" i="49"/>
  <c r="E162" i="49"/>
  <c r="D162" i="49"/>
  <c r="E161" i="49"/>
  <c r="D161" i="49"/>
  <c r="E160" i="49"/>
  <c r="D160" i="49"/>
  <c r="E159" i="49"/>
  <c r="D159" i="49"/>
  <c r="E158" i="49"/>
  <c r="D158" i="49"/>
  <c r="E157" i="49"/>
  <c r="D157" i="49"/>
  <c r="E156" i="49"/>
  <c r="D156" i="49"/>
  <c r="E155" i="49"/>
  <c r="D155" i="49"/>
  <c r="C144" i="49"/>
  <c r="C143" i="49"/>
  <c r="C142" i="49"/>
  <c r="C141" i="49"/>
  <c r="C140" i="49"/>
  <c r="C139" i="49"/>
  <c r="C138" i="49"/>
  <c r="C137" i="49"/>
  <c r="C136" i="49"/>
  <c r="C135" i="49"/>
  <c r="C134" i="49"/>
  <c r="C133" i="49"/>
  <c r="C132" i="49"/>
  <c r="C131" i="49"/>
  <c r="C130" i="49"/>
  <c r="C129" i="49"/>
  <c r="C128" i="49"/>
  <c r="C127" i="49"/>
  <c r="C126" i="49"/>
  <c r="C124" i="49"/>
  <c r="C123" i="49"/>
  <c r="C122" i="49"/>
  <c r="C121" i="49"/>
  <c r="C120" i="49"/>
  <c r="C119" i="49"/>
  <c r="C118" i="49"/>
  <c r="C117" i="49"/>
  <c r="C116" i="49"/>
  <c r="C115" i="49"/>
  <c r="C113" i="49"/>
  <c r="C112" i="49"/>
  <c r="C111" i="49"/>
  <c r="C110" i="49"/>
  <c r="C109" i="49"/>
  <c r="C108" i="49"/>
  <c r="C107" i="49"/>
  <c r="C105" i="49"/>
  <c r="C104" i="49"/>
  <c r="C103" i="49"/>
  <c r="C102" i="49"/>
  <c r="C101" i="49"/>
  <c r="C100" i="49"/>
  <c r="C99" i="49"/>
  <c r="C97" i="49"/>
  <c r="C96" i="49"/>
  <c r="C95" i="49"/>
  <c r="C94" i="49"/>
  <c r="C93" i="49"/>
  <c r="C91" i="49"/>
  <c r="C90" i="49"/>
  <c r="C89" i="49"/>
  <c r="C88" i="49"/>
  <c r="C87" i="49"/>
  <c r="C86" i="49"/>
  <c r="C85" i="49"/>
  <c r="C84" i="49"/>
  <c r="C83" i="49"/>
  <c r="C82" i="49"/>
  <c r="C80" i="49"/>
  <c r="C79" i="49"/>
  <c r="C78" i="49"/>
  <c r="C76" i="49"/>
  <c r="C75" i="49"/>
  <c r="C74" i="49"/>
  <c r="C73" i="49"/>
  <c r="C72" i="49"/>
  <c r="C71" i="49"/>
  <c r="C70" i="49"/>
  <c r="C69" i="49"/>
  <c r="C68" i="49"/>
  <c r="C66" i="49"/>
  <c r="C65" i="49"/>
  <c r="C64" i="49"/>
  <c r="C63" i="49"/>
  <c r="C62" i="49"/>
  <c r="C61" i="49"/>
  <c r="C60" i="49"/>
  <c r="C58" i="49"/>
  <c r="C57" i="49"/>
  <c r="C56" i="49"/>
  <c r="C54" i="49"/>
  <c r="C53" i="49"/>
  <c r="C52" i="49"/>
  <c r="C51" i="49"/>
  <c r="C50" i="49"/>
  <c r="C49" i="49"/>
  <c r="C48" i="49"/>
  <c r="C47" i="49"/>
  <c r="C45" i="49"/>
  <c r="C44" i="49"/>
  <c r="C43" i="49"/>
  <c r="C42" i="49"/>
  <c r="C41" i="49"/>
  <c r="C40" i="49"/>
  <c r="C38" i="49"/>
  <c r="C37" i="49"/>
  <c r="C36" i="49"/>
  <c r="C35" i="49"/>
  <c r="C34" i="49"/>
  <c r="C33" i="49"/>
  <c r="C31" i="49"/>
  <c r="C30" i="49"/>
  <c r="C29" i="49"/>
  <c r="C28" i="49"/>
  <c r="C27" i="49"/>
  <c r="C26" i="49"/>
  <c r="C25" i="49"/>
  <c r="C23" i="49"/>
  <c r="C22" i="49"/>
  <c r="C21" i="49"/>
  <c r="C20" i="49"/>
  <c r="C19" i="49"/>
  <c r="C18" i="49"/>
  <c r="C17" i="49"/>
  <c r="C16" i="49"/>
  <c r="C15" i="49"/>
  <c r="C13" i="49"/>
  <c r="C12" i="49"/>
  <c r="C11" i="49"/>
  <c r="C10" i="49"/>
  <c r="C9" i="49"/>
  <c r="C7" i="49"/>
  <c r="C6" i="49"/>
  <c r="C5" i="49"/>
  <c r="C4" i="49"/>
  <c r="C3" i="49"/>
  <c r="E171" i="48"/>
  <c r="D171" i="48"/>
  <c r="E170" i="48"/>
  <c r="D170" i="48"/>
  <c r="E169" i="48"/>
  <c r="D169" i="48"/>
  <c r="E168" i="48"/>
  <c r="D168" i="48"/>
  <c r="E167" i="48"/>
  <c r="D167" i="48"/>
  <c r="E166" i="48"/>
  <c r="D166" i="48"/>
  <c r="E165" i="48"/>
  <c r="D165" i="48"/>
  <c r="E164" i="48"/>
  <c r="D164" i="48"/>
  <c r="E163" i="48"/>
  <c r="D163" i="48"/>
  <c r="E162" i="48"/>
  <c r="D162" i="48"/>
  <c r="E161" i="48"/>
  <c r="D161" i="48"/>
  <c r="E160" i="48"/>
  <c r="D160" i="48"/>
  <c r="E159" i="48"/>
  <c r="D159" i="48"/>
  <c r="E158" i="48"/>
  <c r="D158" i="48"/>
  <c r="E157" i="48"/>
  <c r="D157" i="48"/>
  <c r="E156" i="48"/>
  <c r="D156" i="48"/>
  <c r="E155" i="48"/>
  <c r="D155" i="48"/>
  <c r="C144" i="48"/>
  <c r="C143" i="48"/>
  <c r="C142" i="48"/>
  <c r="C141" i="48"/>
  <c r="C140" i="48"/>
  <c r="C139" i="48"/>
  <c r="C138" i="48"/>
  <c r="C137" i="48"/>
  <c r="C136" i="48"/>
  <c r="C135" i="48"/>
  <c r="C134" i="48"/>
  <c r="C133" i="48"/>
  <c r="C132" i="48"/>
  <c r="C131" i="48"/>
  <c r="C130" i="48"/>
  <c r="C129" i="48"/>
  <c r="C128" i="48"/>
  <c r="C127" i="48"/>
  <c r="C126" i="48"/>
  <c r="C124" i="48"/>
  <c r="C123" i="48"/>
  <c r="C122" i="48"/>
  <c r="C121" i="48"/>
  <c r="C120" i="48"/>
  <c r="C119" i="48"/>
  <c r="C118" i="48"/>
  <c r="C117" i="48"/>
  <c r="C116" i="48"/>
  <c r="C115" i="48"/>
  <c r="C105" i="48"/>
  <c r="C104" i="48"/>
  <c r="C103" i="48"/>
  <c r="C102" i="48"/>
  <c r="C101" i="48"/>
  <c r="C100" i="48"/>
  <c r="C99" i="48"/>
  <c r="C97" i="48"/>
  <c r="C96" i="48"/>
  <c r="C95" i="48"/>
  <c r="C94" i="48"/>
  <c r="C93" i="48"/>
  <c r="C91" i="48"/>
  <c r="C90" i="48"/>
  <c r="C89" i="48"/>
  <c r="C88" i="48"/>
  <c r="C87" i="48"/>
  <c r="C86" i="48"/>
  <c r="C85" i="48"/>
  <c r="C84" i="48"/>
  <c r="C83" i="48"/>
  <c r="C82" i="48"/>
  <c r="C80" i="48"/>
  <c r="C79" i="48"/>
  <c r="C78" i="48"/>
  <c r="C76" i="48"/>
  <c r="C75" i="48"/>
  <c r="C74" i="48"/>
  <c r="C73" i="48"/>
  <c r="C72" i="48"/>
  <c r="C71" i="48"/>
  <c r="C70" i="48"/>
  <c r="C69" i="48"/>
  <c r="C68" i="48"/>
  <c r="C66" i="48"/>
  <c r="C65" i="48"/>
  <c r="C64" i="48"/>
  <c r="C63" i="48"/>
  <c r="C62" i="48"/>
  <c r="C61" i="48"/>
  <c r="C60" i="48"/>
  <c r="C58" i="48"/>
  <c r="C57" i="48"/>
  <c r="C56" i="48"/>
  <c r="C54" i="48"/>
  <c r="C53" i="48"/>
  <c r="C52" i="48"/>
  <c r="C51" i="48"/>
  <c r="C50" i="48"/>
  <c r="C49" i="48"/>
  <c r="C48" i="48"/>
  <c r="C47" i="48"/>
  <c r="C45" i="48"/>
  <c r="C44" i="48"/>
  <c r="C43" i="48"/>
  <c r="C42" i="48"/>
  <c r="C41" i="48"/>
  <c r="C40" i="48"/>
  <c r="C38" i="48"/>
  <c r="C37" i="48"/>
  <c r="C36" i="48"/>
  <c r="C35" i="48"/>
  <c r="C34" i="48"/>
  <c r="C33" i="48"/>
  <c r="C31" i="48"/>
  <c r="C30" i="48"/>
  <c r="C29" i="48"/>
  <c r="C28" i="48"/>
  <c r="C27" i="48"/>
  <c r="C26" i="48"/>
  <c r="C25" i="48"/>
  <c r="C23" i="48"/>
  <c r="C22" i="48"/>
  <c r="C21" i="48"/>
  <c r="C20" i="48"/>
  <c r="C19" i="48"/>
  <c r="C18" i="48"/>
  <c r="C17" i="48"/>
  <c r="C16" i="48"/>
  <c r="C15" i="48"/>
  <c r="C13" i="48"/>
  <c r="C12" i="48"/>
  <c r="C11" i="48"/>
  <c r="C10" i="48"/>
  <c r="C9" i="48"/>
  <c r="C7" i="48"/>
  <c r="C6" i="48"/>
  <c r="C5" i="48"/>
  <c r="C4" i="48"/>
  <c r="C3" i="48"/>
  <c r="E171" i="47"/>
  <c r="G171" i="47" s="1"/>
  <c r="D171" i="47"/>
  <c r="E170" i="47"/>
  <c r="D170" i="47"/>
  <c r="E169" i="47"/>
  <c r="D169" i="47"/>
  <c r="E168" i="47"/>
  <c r="D168" i="47"/>
  <c r="E167" i="47"/>
  <c r="D167" i="47"/>
  <c r="E166" i="47"/>
  <c r="D166" i="47"/>
  <c r="E165" i="47"/>
  <c r="D165" i="47"/>
  <c r="E164" i="47"/>
  <c r="D164" i="47"/>
  <c r="E163" i="47"/>
  <c r="D163" i="47"/>
  <c r="E162" i="47"/>
  <c r="D162" i="47"/>
  <c r="E161" i="47"/>
  <c r="D161" i="47"/>
  <c r="E160" i="47"/>
  <c r="D160" i="47"/>
  <c r="E159" i="47"/>
  <c r="D159" i="47"/>
  <c r="E158" i="47"/>
  <c r="D158" i="47"/>
  <c r="E157" i="47"/>
  <c r="D157" i="47"/>
  <c r="E156" i="47"/>
  <c r="D156" i="47"/>
  <c r="E155" i="47"/>
  <c r="D155" i="47"/>
  <c r="C144" i="47"/>
  <c r="C143" i="47"/>
  <c r="C142" i="47"/>
  <c r="C141" i="47"/>
  <c r="C140" i="47"/>
  <c r="C139" i="47"/>
  <c r="C138" i="47"/>
  <c r="C137" i="47"/>
  <c r="C136" i="47"/>
  <c r="C135" i="47"/>
  <c r="C134" i="47"/>
  <c r="C133" i="47"/>
  <c r="C132" i="47"/>
  <c r="C131" i="47"/>
  <c r="C130" i="47"/>
  <c r="C129" i="47"/>
  <c r="C128" i="47"/>
  <c r="C127" i="47"/>
  <c r="C126" i="47"/>
  <c r="C124" i="47"/>
  <c r="C123" i="47"/>
  <c r="C122" i="47"/>
  <c r="C121" i="47"/>
  <c r="C120" i="47"/>
  <c r="C119" i="47"/>
  <c r="C118" i="47"/>
  <c r="C117" i="47"/>
  <c r="C116" i="47"/>
  <c r="C115" i="47"/>
  <c r="C113" i="47"/>
  <c r="C112" i="47"/>
  <c r="C111" i="47"/>
  <c r="C110" i="47"/>
  <c r="C109" i="47"/>
  <c r="C108" i="47"/>
  <c r="C107" i="47"/>
  <c r="C105" i="47"/>
  <c r="C104" i="47"/>
  <c r="C103" i="47"/>
  <c r="C102" i="47"/>
  <c r="C101" i="47"/>
  <c r="C100" i="47"/>
  <c r="C99" i="47"/>
  <c r="C97" i="47"/>
  <c r="C96" i="47"/>
  <c r="C95" i="47"/>
  <c r="C94" i="47"/>
  <c r="C93" i="47"/>
  <c r="C91" i="47"/>
  <c r="C90" i="47"/>
  <c r="C89" i="47"/>
  <c r="C88" i="47"/>
  <c r="C87" i="47"/>
  <c r="C86" i="47"/>
  <c r="C85" i="47"/>
  <c r="C84" i="47"/>
  <c r="C83" i="47"/>
  <c r="C82" i="47"/>
  <c r="C80" i="47"/>
  <c r="C79" i="47"/>
  <c r="C78" i="47"/>
  <c r="C76" i="47"/>
  <c r="C75" i="47"/>
  <c r="C74" i="47"/>
  <c r="C73" i="47"/>
  <c r="C72" i="47"/>
  <c r="C71" i="47"/>
  <c r="C70" i="47"/>
  <c r="C69" i="47"/>
  <c r="C68" i="47"/>
  <c r="C66" i="47"/>
  <c r="C65" i="47"/>
  <c r="C64" i="47"/>
  <c r="C63" i="47"/>
  <c r="C62" i="47"/>
  <c r="C61" i="47"/>
  <c r="C60" i="47"/>
  <c r="C47" i="47"/>
  <c r="C45" i="47"/>
  <c r="C44" i="47"/>
  <c r="C43" i="47"/>
  <c r="C42" i="47"/>
  <c r="C41" i="47"/>
  <c r="C40" i="47"/>
  <c r="C38" i="47"/>
  <c r="C37" i="47"/>
  <c r="C36" i="47"/>
  <c r="C35" i="47"/>
  <c r="C34" i="47"/>
  <c r="C33" i="47"/>
  <c r="C31" i="47"/>
  <c r="C30" i="47"/>
  <c r="C29" i="47"/>
  <c r="C28" i="47"/>
  <c r="C27" i="47"/>
  <c r="C26" i="47"/>
  <c r="C25" i="47"/>
  <c r="C23" i="47"/>
  <c r="C22" i="47"/>
  <c r="C21" i="47"/>
  <c r="C20" i="47"/>
  <c r="C19" i="47"/>
  <c r="C18" i="47"/>
  <c r="C17" i="47"/>
  <c r="C16" i="47"/>
  <c r="C15" i="47"/>
  <c r="C13" i="47"/>
  <c r="C12" i="47"/>
  <c r="C11" i="47"/>
  <c r="C10" i="47"/>
  <c r="C9" i="47"/>
  <c r="C7" i="47"/>
  <c r="C6" i="47"/>
  <c r="C5" i="47"/>
  <c r="C4" i="47"/>
  <c r="C3" i="47"/>
  <c r="E171" i="46"/>
  <c r="D171" i="46"/>
  <c r="E170" i="46"/>
  <c r="G170" i="46" s="1"/>
  <c r="D170" i="46"/>
  <c r="E169" i="46"/>
  <c r="D169" i="46"/>
  <c r="E168" i="46"/>
  <c r="D168" i="46"/>
  <c r="E167" i="46"/>
  <c r="D167" i="46"/>
  <c r="G167" i="46" s="1"/>
  <c r="E166" i="46"/>
  <c r="G166" i="46" s="1"/>
  <c r="D166" i="46"/>
  <c r="E165" i="46"/>
  <c r="D165" i="46"/>
  <c r="E164" i="46"/>
  <c r="D164" i="46"/>
  <c r="E163" i="46"/>
  <c r="D163" i="46"/>
  <c r="G163" i="46" s="1"/>
  <c r="E162" i="46"/>
  <c r="G162" i="46" s="1"/>
  <c r="D162" i="46"/>
  <c r="E161" i="46"/>
  <c r="D161" i="46"/>
  <c r="E160" i="46"/>
  <c r="D160" i="46"/>
  <c r="E159" i="46"/>
  <c r="D159" i="46"/>
  <c r="G159" i="46" s="1"/>
  <c r="E158" i="46"/>
  <c r="D158" i="46"/>
  <c r="E157" i="46"/>
  <c r="D157" i="46"/>
  <c r="E156" i="46"/>
  <c r="D156" i="46"/>
  <c r="E155" i="46"/>
  <c r="D155" i="46"/>
  <c r="C144" i="46"/>
  <c r="C143" i="46"/>
  <c r="C142" i="46"/>
  <c r="C141" i="46"/>
  <c r="C140" i="46"/>
  <c r="C139" i="46"/>
  <c r="C138" i="46"/>
  <c r="C137" i="46"/>
  <c r="C136" i="46"/>
  <c r="C135" i="46"/>
  <c r="C134" i="46"/>
  <c r="C133" i="46"/>
  <c r="C132" i="46"/>
  <c r="C131" i="46"/>
  <c r="C130" i="46"/>
  <c r="C129" i="46"/>
  <c r="C128" i="46"/>
  <c r="C127" i="46"/>
  <c r="C126" i="46"/>
  <c r="C124" i="46"/>
  <c r="C123" i="46"/>
  <c r="C122" i="46"/>
  <c r="C121" i="46"/>
  <c r="C120" i="46"/>
  <c r="C119" i="46"/>
  <c r="C118" i="46"/>
  <c r="C117" i="46"/>
  <c r="C116" i="46"/>
  <c r="C115" i="46"/>
  <c r="C113" i="46"/>
  <c r="C112" i="46"/>
  <c r="C111" i="46"/>
  <c r="C110" i="46"/>
  <c r="C109" i="46"/>
  <c r="C108" i="46"/>
  <c r="C107" i="46"/>
  <c r="C105" i="46"/>
  <c r="C104" i="46"/>
  <c r="C103" i="46"/>
  <c r="C102" i="46"/>
  <c r="C101" i="46"/>
  <c r="C100" i="46"/>
  <c r="C99" i="46"/>
  <c r="C97" i="46"/>
  <c r="C96" i="46"/>
  <c r="C95" i="46"/>
  <c r="C94" i="46"/>
  <c r="C93" i="46"/>
  <c r="C91" i="46"/>
  <c r="C90" i="46"/>
  <c r="C89" i="46"/>
  <c r="C88" i="46"/>
  <c r="C87" i="46"/>
  <c r="C86" i="46"/>
  <c r="C85" i="46"/>
  <c r="C84" i="46"/>
  <c r="C83" i="46"/>
  <c r="C82" i="46"/>
  <c r="C76" i="46"/>
  <c r="C75" i="46"/>
  <c r="C74" i="46"/>
  <c r="C73" i="46"/>
  <c r="C72" i="46"/>
  <c r="C71" i="46"/>
  <c r="C70" i="46"/>
  <c r="C69" i="46"/>
  <c r="C68" i="46"/>
  <c r="C66" i="46"/>
  <c r="C65" i="46"/>
  <c r="C64" i="46"/>
  <c r="C63" i="46"/>
  <c r="C62" i="46"/>
  <c r="C61" i="46"/>
  <c r="C60" i="46"/>
  <c r="C58" i="46"/>
  <c r="C57" i="46"/>
  <c r="C56" i="46"/>
  <c r="C54" i="46"/>
  <c r="C53" i="46"/>
  <c r="C52" i="46"/>
  <c r="C51" i="46"/>
  <c r="C50" i="46"/>
  <c r="C49" i="46"/>
  <c r="C48" i="46"/>
  <c r="C47" i="46"/>
  <c r="C45" i="46"/>
  <c r="C44" i="46"/>
  <c r="C43" i="46"/>
  <c r="C42" i="46"/>
  <c r="C41" i="46"/>
  <c r="C40" i="46"/>
  <c r="C38" i="46"/>
  <c r="C37" i="46"/>
  <c r="C36" i="46"/>
  <c r="C35" i="46"/>
  <c r="C34" i="46"/>
  <c r="C33" i="46"/>
  <c r="C31" i="46"/>
  <c r="C30" i="46"/>
  <c r="C29" i="46"/>
  <c r="C28" i="46"/>
  <c r="C27" i="46"/>
  <c r="C26" i="46"/>
  <c r="C25" i="46"/>
  <c r="C23" i="46"/>
  <c r="C22" i="46"/>
  <c r="C21" i="46"/>
  <c r="C20" i="46"/>
  <c r="C19" i="46"/>
  <c r="C18" i="46"/>
  <c r="C17" i="46"/>
  <c r="C16" i="46"/>
  <c r="C15" i="46"/>
  <c r="C13" i="46"/>
  <c r="C12" i="46"/>
  <c r="C11" i="46"/>
  <c r="C10" i="46"/>
  <c r="C9" i="46"/>
  <c r="C7" i="46"/>
  <c r="C6" i="46"/>
  <c r="C5" i="46"/>
  <c r="C4" i="46"/>
  <c r="C3" i="46"/>
  <c r="E171" i="45"/>
  <c r="G171" i="45" s="1"/>
  <c r="D171" i="45"/>
  <c r="E170" i="45"/>
  <c r="D170" i="45"/>
  <c r="E169" i="45"/>
  <c r="G169" i="45" s="1"/>
  <c r="D169" i="45"/>
  <c r="E168" i="45"/>
  <c r="D168" i="45"/>
  <c r="G167" i="45"/>
  <c r="E167" i="45"/>
  <c r="D167" i="45"/>
  <c r="E166" i="45"/>
  <c r="D166" i="45"/>
  <c r="E165" i="45"/>
  <c r="D165" i="45"/>
  <c r="E164" i="45"/>
  <c r="D164" i="45"/>
  <c r="E163" i="45"/>
  <c r="D163" i="45"/>
  <c r="E162" i="45"/>
  <c r="D162" i="45"/>
  <c r="E161" i="45"/>
  <c r="D161" i="45"/>
  <c r="E160" i="45"/>
  <c r="D160" i="45"/>
  <c r="E159" i="45"/>
  <c r="D159" i="45"/>
  <c r="E158" i="45"/>
  <c r="D158" i="45"/>
  <c r="E157" i="45"/>
  <c r="D157" i="45"/>
  <c r="E156" i="45"/>
  <c r="D156" i="45"/>
  <c r="E155" i="45"/>
  <c r="D155" i="45"/>
  <c r="C144" i="45"/>
  <c r="C143" i="45"/>
  <c r="C142" i="45"/>
  <c r="C141" i="45"/>
  <c r="C140" i="45"/>
  <c r="C139" i="45"/>
  <c r="C138" i="45"/>
  <c r="C137" i="45"/>
  <c r="C136" i="45"/>
  <c r="C135" i="45"/>
  <c r="C134" i="45"/>
  <c r="C133" i="45"/>
  <c r="C132" i="45"/>
  <c r="C131" i="45"/>
  <c r="C130" i="45"/>
  <c r="C129" i="45"/>
  <c r="C128" i="45"/>
  <c r="C127" i="45"/>
  <c r="C126" i="45"/>
  <c r="C124" i="45"/>
  <c r="C123" i="45"/>
  <c r="C122" i="45"/>
  <c r="C121" i="45"/>
  <c r="C120" i="45"/>
  <c r="C119" i="45"/>
  <c r="C118" i="45"/>
  <c r="C117" i="45"/>
  <c r="C116" i="45"/>
  <c r="C115" i="45"/>
  <c r="C113" i="45"/>
  <c r="C112" i="45"/>
  <c r="C111" i="45"/>
  <c r="C110" i="45"/>
  <c r="C109" i="45"/>
  <c r="C108" i="45"/>
  <c r="C107" i="45"/>
  <c r="C105" i="45"/>
  <c r="C104" i="45"/>
  <c r="C103" i="45"/>
  <c r="C102" i="45"/>
  <c r="C101" i="45"/>
  <c r="C100" i="45"/>
  <c r="C99" i="45"/>
  <c r="C91" i="45"/>
  <c r="C90" i="45"/>
  <c r="C89" i="45"/>
  <c r="C88" i="45"/>
  <c r="C87" i="45"/>
  <c r="C86" i="45"/>
  <c r="C85" i="45"/>
  <c r="C76" i="45"/>
  <c r="C75" i="45"/>
  <c r="C74" i="45"/>
  <c r="C73" i="45"/>
  <c r="C72" i="45"/>
  <c r="C71" i="45"/>
  <c r="C70" i="45"/>
  <c r="C69" i="45"/>
  <c r="C68" i="45"/>
  <c r="C66" i="45"/>
  <c r="C65" i="45"/>
  <c r="C64" i="45"/>
  <c r="C63" i="45"/>
  <c r="C62" i="45"/>
  <c r="C61" i="45"/>
  <c r="C60" i="45"/>
  <c r="C58" i="45"/>
  <c r="C57" i="45"/>
  <c r="C56" i="45"/>
  <c r="C47" i="45"/>
  <c r="C45" i="45"/>
  <c r="C44" i="45"/>
  <c r="C43" i="45"/>
  <c r="C42" i="45"/>
  <c r="C41" i="45"/>
  <c r="C40" i="45"/>
  <c r="C38" i="45"/>
  <c r="C37" i="45"/>
  <c r="C36" i="45"/>
  <c r="C35" i="45"/>
  <c r="C34" i="45"/>
  <c r="C33" i="45"/>
  <c r="C31" i="45"/>
  <c r="C30" i="45"/>
  <c r="C29" i="45"/>
  <c r="C28" i="45"/>
  <c r="C27" i="45"/>
  <c r="C26" i="45"/>
  <c r="C25" i="45"/>
  <c r="C23" i="45"/>
  <c r="C22" i="45"/>
  <c r="C21" i="45"/>
  <c r="C20" i="45"/>
  <c r="C19" i="45"/>
  <c r="C18" i="45"/>
  <c r="C17" i="45"/>
  <c r="C16" i="45"/>
  <c r="C15" i="45"/>
  <c r="C13" i="45"/>
  <c r="C12" i="45"/>
  <c r="C11" i="45"/>
  <c r="C10" i="45"/>
  <c r="C9" i="45"/>
  <c r="C7" i="45"/>
  <c r="C6" i="45"/>
  <c r="C5" i="45"/>
  <c r="C4" i="45"/>
  <c r="C3" i="45"/>
  <c r="J47" i="61" l="1"/>
  <c r="J46" i="60"/>
  <c r="J68" i="62"/>
  <c r="J67" i="61"/>
  <c r="J115" i="62"/>
  <c r="J114" i="61"/>
  <c r="J3" i="64"/>
  <c r="J16" i="62"/>
  <c r="J14" i="61"/>
  <c r="J9" i="62"/>
  <c r="J8" i="61"/>
  <c r="J40" i="64"/>
  <c r="J77" i="60"/>
  <c r="J78" i="61"/>
  <c r="J43" i="62"/>
  <c r="J39" i="61"/>
  <c r="J6" i="62"/>
  <c r="J2" i="61"/>
  <c r="J25" i="62"/>
  <c r="J24" i="61"/>
  <c r="J60" i="64"/>
  <c r="J82" i="64"/>
  <c r="J63" i="62"/>
  <c r="J59" i="61"/>
  <c r="J85" i="62"/>
  <c r="J81" i="61"/>
  <c r="J33" i="62"/>
  <c r="J32" i="61"/>
  <c r="J15" i="64"/>
  <c r="J55" i="60"/>
  <c r="J56" i="61"/>
  <c r="J93" i="59"/>
  <c r="J92" i="58"/>
  <c r="J99" i="59"/>
  <c r="J98" i="58"/>
  <c r="K140" i="40"/>
  <c r="I140" i="40"/>
  <c r="K119" i="40"/>
  <c r="I119" i="40"/>
  <c r="I89" i="40"/>
  <c r="K89" i="40"/>
  <c r="I58" i="40"/>
  <c r="K58" i="40"/>
  <c r="I138" i="40"/>
  <c r="K138" i="40"/>
  <c r="K108" i="39"/>
  <c r="I108" i="39"/>
  <c r="I141" i="40"/>
  <c r="K141" i="40"/>
  <c r="I97" i="40"/>
  <c r="K97" i="40"/>
  <c r="I61" i="40"/>
  <c r="K61" i="40"/>
  <c r="I9" i="40"/>
  <c r="K9" i="40"/>
  <c r="I128" i="39"/>
  <c r="K128" i="39"/>
  <c r="I34" i="40"/>
  <c r="K34" i="40"/>
  <c r="I44" i="40"/>
  <c r="K44" i="40"/>
  <c r="K96" i="40"/>
  <c r="I96" i="40"/>
  <c r="K107" i="40"/>
  <c r="I107" i="40"/>
  <c r="K57" i="39"/>
  <c r="I57" i="39"/>
  <c r="I115" i="40"/>
  <c r="K115" i="40"/>
  <c r="I78" i="40"/>
  <c r="K78" i="40"/>
  <c r="I50" i="40"/>
  <c r="K50" i="40"/>
  <c r="K15" i="39"/>
  <c r="I15" i="39"/>
  <c r="I133" i="40"/>
  <c r="K133" i="40"/>
  <c r="I70" i="40"/>
  <c r="K70" i="40"/>
  <c r="I43" i="40"/>
  <c r="K43" i="40"/>
  <c r="K68" i="40"/>
  <c r="I68" i="40"/>
  <c r="K20" i="40"/>
  <c r="I20" i="40"/>
  <c r="I84" i="39"/>
  <c r="K84" i="39"/>
  <c r="I33" i="40"/>
  <c r="K33" i="40"/>
  <c r="K69" i="39"/>
  <c r="I69" i="39"/>
  <c r="I142" i="40"/>
  <c r="K142" i="40"/>
  <c r="I130" i="40"/>
  <c r="K130" i="40"/>
  <c r="I101" i="39"/>
  <c r="K101" i="39"/>
  <c r="I99" i="40"/>
  <c r="K99" i="40"/>
  <c r="K40" i="40"/>
  <c r="I40" i="40"/>
  <c r="I90" i="40"/>
  <c r="K90" i="40"/>
  <c r="I11" i="40"/>
  <c r="K11" i="40"/>
  <c r="J126" i="31"/>
  <c r="J126" i="35" s="1"/>
  <c r="J126" i="58" s="1"/>
  <c r="J125" i="52"/>
  <c r="K75" i="40"/>
  <c r="I75" i="40"/>
  <c r="K121" i="40"/>
  <c r="I121" i="40"/>
  <c r="K13" i="40"/>
  <c r="I13" i="40"/>
  <c r="K93" i="40"/>
  <c r="I93" i="40"/>
  <c r="K30" i="40"/>
  <c r="I30" i="40"/>
  <c r="I56" i="39"/>
  <c r="K56" i="39"/>
  <c r="I117" i="40"/>
  <c r="K117" i="40"/>
  <c r="I82" i="40"/>
  <c r="K82" i="40"/>
  <c r="I53" i="39"/>
  <c r="K53" i="39"/>
  <c r="K100" i="40"/>
  <c r="I100" i="40"/>
  <c r="K17" i="40"/>
  <c r="I17" i="40"/>
  <c r="K72" i="40"/>
  <c r="I72" i="40"/>
  <c r="I135" i="40"/>
  <c r="K135" i="40"/>
  <c r="I116" i="40"/>
  <c r="K116" i="40"/>
  <c r="I103" i="40"/>
  <c r="K103" i="40"/>
  <c r="I31" i="39"/>
  <c r="K31" i="39"/>
  <c r="K51" i="40"/>
  <c r="I51" i="40"/>
  <c r="I64" i="40"/>
  <c r="K64" i="40"/>
  <c r="I62" i="40"/>
  <c r="K62" i="40"/>
  <c r="J107" i="31"/>
  <c r="J107" i="35" s="1"/>
  <c r="J107" i="58" s="1"/>
  <c r="J106" i="52"/>
  <c r="K132" i="40"/>
  <c r="I132" i="40"/>
  <c r="K21" i="40"/>
  <c r="I21" i="40"/>
  <c r="K118" i="40"/>
  <c r="I118" i="40"/>
  <c r="I143" i="40"/>
  <c r="K143" i="40"/>
  <c r="K36" i="40"/>
  <c r="I36" i="40"/>
  <c r="K139" i="40"/>
  <c r="I139" i="40"/>
  <c r="K26" i="40"/>
  <c r="I26" i="40"/>
  <c r="K45" i="40"/>
  <c r="I45" i="40"/>
  <c r="K18" i="40"/>
  <c r="I18" i="40"/>
  <c r="I129" i="40"/>
  <c r="K129" i="40"/>
  <c r="I113" i="40"/>
  <c r="K113" i="40"/>
  <c r="I74" i="40"/>
  <c r="K74" i="40"/>
  <c r="I23" i="40"/>
  <c r="K23" i="40"/>
  <c r="I42" i="40"/>
  <c r="K42" i="40"/>
  <c r="I38" i="40"/>
  <c r="K38" i="40"/>
  <c r="I94" i="40"/>
  <c r="K94" i="40"/>
  <c r="K47" i="39"/>
  <c r="I47" i="39"/>
  <c r="K109" i="40"/>
  <c r="I109" i="40"/>
  <c r="K79" i="40"/>
  <c r="I79" i="40"/>
  <c r="I54" i="40"/>
  <c r="K54" i="40"/>
  <c r="K122" i="40"/>
  <c r="I122" i="40"/>
  <c r="I12" i="40"/>
  <c r="K12" i="40"/>
  <c r="I80" i="40"/>
  <c r="K80" i="40"/>
  <c r="I144" i="39"/>
  <c r="K144" i="39"/>
  <c r="I124" i="40"/>
  <c r="K124" i="40"/>
  <c r="I35" i="40"/>
  <c r="K35" i="40"/>
  <c r="K137" i="40"/>
  <c r="I137" i="40"/>
  <c r="K102" i="40"/>
  <c r="I102" i="40"/>
  <c r="I65" i="40"/>
  <c r="K65" i="40"/>
  <c r="I5" i="40"/>
  <c r="K5" i="40"/>
  <c r="I19" i="40"/>
  <c r="K19" i="40"/>
  <c r="I16" i="40"/>
  <c r="K16" i="40"/>
  <c r="I66" i="40"/>
  <c r="K66" i="40"/>
  <c r="K123" i="40"/>
  <c r="I123" i="40"/>
  <c r="I85" i="40"/>
  <c r="K85" i="40"/>
  <c r="I60" i="40"/>
  <c r="K60" i="40"/>
  <c r="I28" i="40"/>
  <c r="K28" i="40"/>
  <c r="K6" i="40"/>
  <c r="I6" i="40"/>
  <c r="K71" i="40"/>
  <c r="I71" i="40"/>
  <c r="I22" i="39"/>
  <c r="K22" i="39"/>
  <c r="I110" i="40"/>
  <c r="K110" i="40"/>
  <c r="I86" i="40"/>
  <c r="K86" i="40"/>
  <c r="I27" i="39"/>
  <c r="K27" i="39"/>
  <c r="K7" i="40"/>
  <c r="I7" i="40"/>
  <c r="I136" i="39"/>
  <c r="K136" i="39"/>
  <c r="I3" i="40"/>
  <c r="K3" i="40"/>
  <c r="K88" i="40"/>
  <c r="I88" i="40"/>
  <c r="K41" i="40"/>
  <c r="I41" i="40"/>
  <c r="K4" i="39"/>
  <c r="I4" i="39"/>
  <c r="I83" i="40"/>
  <c r="K83" i="40"/>
  <c r="I131" i="40"/>
  <c r="K131" i="40"/>
  <c r="K10" i="40"/>
  <c r="I10" i="40"/>
  <c r="K63" i="40"/>
  <c r="I63" i="40"/>
  <c r="I127" i="40"/>
  <c r="K127" i="40"/>
  <c r="K76" i="40"/>
  <c r="I76" i="40"/>
  <c r="K73" i="40"/>
  <c r="I73" i="40"/>
  <c r="K52" i="40"/>
  <c r="I52" i="40"/>
  <c r="K37" i="40"/>
  <c r="I37" i="40"/>
  <c r="I29" i="40"/>
  <c r="K29" i="40"/>
  <c r="K25" i="40"/>
  <c r="I25" i="40"/>
  <c r="I105" i="39"/>
  <c r="K105" i="39"/>
  <c r="I134" i="40"/>
  <c r="K134" i="40"/>
  <c r="I120" i="40"/>
  <c r="K120" i="40"/>
  <c r="I91" i="40"/>
  <c r="K91" i="40"/>
  <c r="K48" i="40"/>
  <c r="I48" i="40"/>
  <c r="K87" i="40"/>
  <c r="I87" i="40"/>
  <c r="I104" i="40"/>
  <c r="K104" i="40"/>
  <c r="K95" i="40"/>
  <c r="I95" i="40"/>
  <c r="K112" i="40"/>
  <c r="I112" i="40"/>
  <c r="I111" i="40"/>
  <c r="K111" i="40"/>
  <c r="K126" i="40"/>
  <c r="I126" i="40"/>
  <c r="K49" i="40"/>
  <c r="I49" i="40"/>
  <c r="G175" i="48"/>
  <c r="G170" i="47"/>
  <c r="G155" i="47"/>
  <c r="G159" i="47"/>
  <c r="G163" i="47"/>
  <c r="G158" i="47"/>
  <c r="G155" i="45"/>
  <c r="G159" i="45"/>
  <c r="G156" i="45"/>
  <c r="G160" i="45"/>
  <c r="G164" i="45"/>
  <c r="G157" i="45"/>
  <c r="G168" i="45"/>
  <c r="G165" i="45"/>
  <c r="G159" i="49"/>
  <c r="G163" i="49"/>
  <c r="G167" i="49"/>
  <c r="G158" i="49"/>
  <c r="G156" i="49"/>
  <c r="G174" i="49"/>
  <c r="G164" i="49"/>
  <c r="G169" i="49"/>
  <c r="G172" i="49"/>
  <c r="G176" i="49"/>
  <c r="G155" i="49"/>
  <c r="G157" i="49"/>
  <c r="G160" i="49"/>
  <c r="G165" i="49"/>
  <c r="G168" i="49"/>
  <c r="G171" i="49"/>
  <c r="G158" i="48"/>
  <c r="G162" i="48"/>
  <c r="G166" i="48"/>
  <c r="G170" i="48"/>
  <c r="G157" i="48"/>
  <c r="G161" i="48"/>
  <c r="G169" i="48"/>
  <c r="G165" i="48"/>
  <c r="G155" i="48"/>
  <c r="G156" i="48"/>
  <c r="G159" i="48"/>
  <c r="G160" i="48"/>
  <c r="G163" i="48"/>
  <c r="G164" i="48"/>
  <c r="G167" i="48"/>
  <c r="G168" i="48"/>
  <c r="G171" i="48"/>
  <c r="G162" i="47"/>
  <c r="G167" i="47"/>
  <c r="G166" i="47"/>
  <c r="G172" i="47"/>
  <c r="G176" i="47"/>
  <c r="G156" i="47"/>
  <c r="G157" i="47"/>
  <c r="G160" i="47"/>
  <c r="G174" i="47"/>
  <c r="G164" i="47"/>
  <c r="G165" i="47"/>
  <c r="G168" i="47"/>
  <c r="G169" i="47"/>
  <c r="G169" i="46"/>
  <c r="G158" i="46"/>
  <c r="G174" i="46"/>
  <c r="G160" i="46"/>
  <c r="G168" i="46"/>
  <c r="G157" i="46"/>
  <c r="G165" i="46"/>
  <c r="G172" i="46"/>
  <c r="G156" i="46"/>
  <c r="G164" i="46"/>
  <c r="G175" i="46"/>
  <c r="G176" i="46"/>
  <c r="G158" i="45"/>
  <c r="G170" i="45"/>
  <c r="G162" i="45"/>
  <c r="G163" i="45"/>
  <c r="G174" i="45"/>
  <c r="G166" i="45"/>
  <c r="G172" i="45"/>
  <c r="G176" i="45"/>
  <c r="G173" i="49"/>
  <c r="G175" i="49"/>
  <c r="G161" i="49"/>
  <c r="G172" i="48"/>
  <c r="G174" i="48"/>
  <c r="G176" i="48"/>
  <c r="G173" i="48"/>
  <c r="G173" i="47"/>
  <c r="G175" i="47"/>
  <c r="G161" i="47"/>
  <c r="G155" i="46"/>
  <c r="G171" i="46"/>
  <c r="G173" i="46"/>
  <c r="G161" i="46"/>
  <c r="G173" i="45"/>
  <c r="G175" i="45"/>
  <c r="G161" i="45"/>
  <c r="J98" i="59" l="1"/>
  <c r="J99" i="60"/>
  <c r="J55" i="61"/>
  <c r="J56" i="62"/>
  <c r="J78" i="62"/>
  <c r="J77" i="61"/>
  <c r="J33" i="63"/>
  <c r="J32" i="62"/>
  <c r="J63" i="63"/>
  <c r="J59" i="62"/>
  <c r="J60" i="65"/>
  <c r="J6" i="63"/>
  <c r="J2" i="62"/>
  <c r="J9" i="63"/>
  <c r="J8" i="62"/>
  <c r="J3" i="65"/>
  <c r="J68" i="63"/>
  <c r="J67" i="62"/>
  <c r="J92" i="59"/>
  <c r="J93" i="60"/>
  <c r="J15" i="65"/>
  <c r="J85" i="63"/>
  <c r="J81" i="62"/>
  <c r="J82" i="65"/>
  <c r="J25" i="63"/>
  <c r="J24" i="62"/>
  <c r="J43" i="63"/>
  <c r="J39" i="62"/>
  <c r="J40" i="65"/>
  <c r="J16" i="63"/>
  <c r="J14" i="62"/>
  <c r="J115" i="63"/>
  <c r="J114" i="62"/>
  <c r="J47" i="62"/>
  <c r="J46" i="61"/>
  <c r="J126" i="59"/>
  <c r="J125" i="58"/>
  <c r="J107" i="59"/>
  <c r="J106" i="58"/>
  <c r="I49" i="32"/>
  <c r="K49" i="32"/>
  <c r="I95" i="32"/>
  <c r="K95" i="32"/>
  <c r="I87" i="32"/>
  <c r="K87" i="32"/>
  <c r="I25" i="32"/>
  <c r="K25" i="32"/>
  <c r="I37" i="32"/>
  <c r="K37" i="32"/>
  <c r="I73" i="32"/>
  <c r="K73" i="32"/>
  <c r="K10" i="32"/>
  <c r="I10" i="32"/>
  <c r="K41" i="32"/>
  <c r="I41" i="32"/>
  <c r="K7" i="32"/>
  <c r="I7" i="32"/>
  <c r="K6" i="32"/>
  <c r="I6" i="32"/>
  <c r="K123" i="32"/>
  <c r="I123" i="32"/>
  <c r="I102" i="32"/>
  <c r="K102" i="32"/>
  <c r="I109" i="32"/>
  <c r="K109" i="32"/>
  <c r="I45" i="32"/>
  <c r="K45" i="32"/>
  <c r="K139" i="32"/>
  <c r="I139" i="32"/>
  <c r="I21" i="32"/>
  <c r="K21" i="32"/>
  <c r="I72" i="32"/>
  <c r="K72" i="32"/>
  <c r="K100" i="32"/>
  <c r="I100" i="32"/>
  <c r="I93" i="32"/>
  <c r="K93" i="32"/>
  <c r="K121" i="32"/>
  <c r="I121" i="32"/>
  <c r="K69" i="40"/>
  <c r="I69" i="40"/>
  <c r="K68" i="32"/>
  <c r="I68" i="32"/>
  <c r="I15" i="40"/>
  <c r="K15" i="40"/>
  <c r="I57" i="40"/>
  <c r="K57" i="40"/>
  <c r="I96" i="32"/>
  <c r="K96" i="32"/>
  <c r="K108" i="40"/>
  <c r="I108" i="40"/>
  <c r="K119" i="32"/>
  <c r="I119" i="32"/>
  <c r="I111" i="32"/>
  <c r="K111" i="32"/>
  <c r="K91" i="32"/>
  <c r="I91" i="32"/>
  <c r="K134" i="32"/>
  <c r="I134" i="32"/>
  <c r="I127" i="32"/>
  <c r="K127" i="32"/>
  <c r="I83" i="32"/>
  <c r="K83" i="32"/>
  <c r="K3" i="32"/>
  <c r="I3" i="32"/>
  <c r="K86" i="32"/>
  <c r="I86" i="32"/>
  <c r="K22" i="40"/>
  <c r="I22" i="40"/>
  <c r="K60" i="32"/>
  <c r="I60" i="32"/>
  <c r="K16" i="32"/>
  <c r="I16" i="32"/>
  <c r="K5" i="32"/>
  <c r="I5" i="32"/>
  <c r="K35" i="32"/>
  <c r="I35" i="32"/>
  <c r="K144" i="40"/>
  <c r="I144" i="40"/>
  <c r="K12" i="32"/>
  <c r="I12" i="32"/>
  <c r="K54" i="32"/>
  <c r="I54" i="32"/>
  <c r="K94" i="32"/>
  <c r="I94" i="32"/>
  <c r="I42" i="32"/>
  <c r="K42" i="32"/>
  <c r="K74" i="32"/>
  <c r="I74" i="32"/>
  <c r="I129" i="32"/>
  <c r="K129" i="32"/>
  <c r="I143" i="32"/>
  <c r="K143" i="32"/>
  <c r="I64" i="32"/>
  <c r="K64" i="32"/>
  <c r="I31" i="40"/>
  <c r="K31" i="40"/>
  <c r="K116" i="32"/>
  <c r="I116" i="32"/>
  <c r="K82" i="32"/>
  <c r="I82" i="32"/>
  <c r="K56" i="40"/>
  <c r="I56" i="40"/>
  <c r="K90" i="32"/>
  <c r="I90" i="32"/>
  <c r="I99" i="32"/>
  <c r="K99" i="32"/>
  <c r="K130" i="32"/>
  <c r="I130" i="32"/>
  <c r="K84" i="40"/>
  <c r="I84" i="40"/>
  <c r="I70" i="32"/>
  <c r="K70" i="32"/>
  <c r="I78" i="32"/>
  <c r="K78" i="32"/>
  <c r="I34" i="32"/>
  <c r="K34" i="32"/>
  <c r="I9" i="32"/>
  <c r="K9" i="32"/>
  <c r="I97" i="32"/>
  <c r="K97" i="32"/>
  <c r="I58" i="32"/>
  <c r="K58" i="32"/>
  <c r="K126" i="32"/>
  <c r="I126" i="32"/>
  <c r="I112" i="32"/>
  <c r="K112" i="32"/>
  <c r="I48" i="32"/>
  <c r="K48" i="32"/>
  <c r="K52" i="32"/>
  <c r="I52" i="32"/>
  <c r="I76" i="32"/>
  <c r="K76" i="32"/>
  <c r="K63" i="32"/>
  <c r="I63" i="32"/>
  <c r="K4" i="40"/>
  <c r="I4" i="40"/>
  <c r="I88" i="32"/>
  <c r="K88" i="32"/>
  <c r="K71" i="32"/>
  <c r="I71" i="32"/>
  <c r="K137" i="32"/>
  <c r="I137" i="32"/>
  <c r="I122" i="32"/>
  <c r="K122" i="32"/>
  <c r="K79" i="32"/>
  <c r="I79" i="32"/>
  <c r="K47" i="40"/>
  <c r="I47" i="40"/>
  <c r="I18" i="32"/>
  <c r="K18" i="32"/>
  <c r="K26" i="32"/>
  <c r="I26" i="32"/>
  <c r="I36" i="32"/>
  <c r="K36" i="32"/>
  <c r="I118" i="32"/>
  <c r="K118" i="32"/>
  <c r="I132" i="32"/>
  <c r="K132" i="32"/>
  <c r="K51" i="32"/>
  <c r="I51" i="32"/>
  <c r="I17" i="32"/>
  <c r="K17" i="32"/>
  <c r="K30" i="32"/>
  <c r="I30" i="32"/>
  <c r="K13" i="32"/>
  <c r="I13" i="32"/>
  <c r="K75" i="32"/>
  <c r="I75" i="32"/>
  <c r="K40" i="32"/>
  <c r="I40" i="32"/>
  <c r="K20" i="32"/>
  <c r="I20" i="32"/>
  <c r="I107" i="32"/>
  <c r="K107" i="32"/>
  <c r="I140" i="32"/>
  <c r="K140" i="32"/>
  <c r="K104" i="32"/>
  <c r="I104" i="32"/>
  <c r="K120" i="32"/>
  <c r="I120" i="32"/>
  <c r="K105" i="40"/>
  <c r="I105" i="40"/>
  <c r="K29" i="32"/>
  <c r="I29" i="32"/>
  <c r="I131" i="32"/>
  <c r="K131" i="32"/>
  <c r="K136" i="40"/>
  <c r="I136" i="40"/>
  <c r="K27" i="40"/>
  <c r="I27" i="40"/>
  <c r="K110" i="32"/>
  <c r="I110" i="32"/>
  <c r="I28" i="32"/>
  <c r="K28" i="32"/>
  <c r="K85" i="32"/>
  <c r="I85" i="32"/>
  <c r="K66" i="32"/>
  <c r="I66" i="32"/>
  <c r="I19" i="32"/>
  <c r="K19" i="32"/>
  <c r="K65" i="32"/>
  <c r="I65" i="32"/>
  <c r="K124" i="32"/>
  <c r="I124" i="32"/>
  <c r="K80" i="32"/>
  <c r="I80" i="32"/>
  <c r="K38" i="32"/>
  <c r="I38" i="32"/>
  <c r="I23" i="32"/>
  <c r="K23" i="32"/>
  <c r="K113" i="32"/>
  <c r="I113" i="32"/>
  <c r="K62" i="32"/>
  <c r="I62" i="32"/>
  <c r="K103" i="32"/>
  <c r="I103" i="32"/>
  <c r="K135" i="32"/>
  <c r="I135" i="32"/>
  <c r="K53" i="40"/>
  <c r="I53" i="40"/>
  <c r="I117" i="32"/>
  <c r="K117" i="32"/>
  <c r="I11" i="32"/>
  <c r="K11" i="32"/>
  <c r="K101" i="40"/>
  <c r="I101" i="40"/>
  <c r="K142" i="32"/>
  <c r="I142" i="32"/>
  <c r="I33" i="32"/>
  <c r="K33" i="32"/>
  <c r="K43" i="32"/>
  <c r="I43" i="32"/>
  <c r="I133" i="32"/>
  <c r="K133" i="32"/>
  <c r="I50" i="32"/>
  <c r="K50" i="32"/>
  <c r="I115" i="32"/>
  <c r="K115" i="32"/>
  <c r="K44" i="32"/>
  <c r="I44" i="32"/>
  <c r="K128" i="40"/>
  <c r="I128" i="40"/>
  <c r="I61" i="32"/>
  <c r="K61" i="32"/>
  <c r="I141" i="32"/>
  <c r="K141" i="32"/>
  <c r="K138" i="32"/>
  <c r="I138" i="32"/>
  <c r="I89" i="32"/>
  <c r="K89" i="32"/>
  <c r="C9" i="41"/>
  <c r="C10" i="41"/>
  <c r="C11" i="41"/>
  <c r="C12" i="41"/>
  <c r="C13" i="41"/>
  <c r="E171" i="44"/>
  <c r="D171" i="44"/>
  <c r="E170" i="44"/>
  <c r="G170" i="44" s="1"/>
  <c r="D170" i="44"/>
  <c r="E169" i="44"/>
  <c r="D169" i="44"/>
  <c r="E168" i="44"/>
  <c r="D168" i="44"/>
  <c r="E167" i="44"/>
  <c r="D167" i="44"/>
  <c r="E166" i="44"/>
  <c r="D166" i="44"/>
  <c r="E165" i="44"/>
  <c r="G165" i="44" s="1"/>
  <c r="D165" i="44"/>
  <c r="E164" i="44"/>
  <c r="D164" i="44"/>
  <c r="E163" i="44"/>
  <c r="D163" i="44"/>
  <c r="E162" i="44"/>
  <c r="D162" i="44"/>
  <c r="E161" i="44"/>
  <c r="D161" i="44"/>
  <c r="E160" i="44"/>
  <c r="D160" i="44"/>
  <c r="E159" i="44"/>
  <c r="D159" i="44"/>
  <c r="E158" i="44"/>
  <c r="D158" i="44"/>
  <c r="E157" i="44"/>
  <c r="G157" i="44" s="1"/>
  <c r="D157" i="44"/>
  <c r="E156" i="44"/>
  <c r="D156" i="44"/>
  <c r="E155" i="44"/>
  <c r="D155" i="44"/>
  <c r="C144" i="44"/>
  <c r="C143" i="44"/>
  <c r="C142" i="44"/>
  <c r="C141" i="44"/>
  <c r="C140" i="44"/>
  <c r="C139" i="44"/>
  <c r="C138" i="44"/>
  <c r="C137" i="44"/>
  <c r="C136" i="44"/>
  <c r="C135" i="44"/>
  <c r="C134" i="44"/>
  <c r="C133" i="44"/>
  <c r="C132" i="44"/>
  <c r="C131" i="44"/>
  <c r="C130" i="44"/>
  <c r="C129" i="44"/>
  <c r="C128" i="44"/>
  <c r="C127" i="44"/>
  <c r="C126" i="44"/>
  <c r="C124" i="44"/>
  <c r="C123" i="44"/>
  <c r="C122" i="44"/>
  <c r="C121" i="44"/>
  <c r="C120" i="44"/>
  <c r="C119" i="44"/>
  <c r="C118" i="44"/>
  <c r="C117" i="44"/>
  <c r="C116" i="44"/>
  <c r="C115" i="44"/>
  <c r="C113" i="44"/>
  <c r="C112" i="44"/>
  <c r="C111" i="44"/>
  <c r="C110" i="44"/>
  <c r="C109" i="44"/>
  <c r="C108" i="44"/>
  <c r="C107" i="44"/>
  <c r="C105" i="44"/>
  <c r="C104" i="44"/>
  <c r="C103" i="44"/>
  <c r="C102" i="44"/>
  <c r="C101" i="44"/>
  <c r="C100" i="44"/>
  <c r="C99" i="44"/>
  <c r="C91" i="44"/>
  <c r="C90" i="44"/>
  <c r="C89" i="44"/>
  <c r="C88" i="44"/>
  <c r="C87" i="44"/>
  <c r="C86" i="44"/>
  <c r="C85" i="44"/>
  <c r="C84" i="44"/>
  <c r="C83" i="44"/>
  <c r="C82" i="44"/>
  <c r="C80" i="44"/>
  <c r="C79" i="44"/>
  <c r="C78" i="44"/>
  <c r="C76" i="44"/>
  <c r="C75" i="44"/>
  <c r="C74" i="44"/>
  <c r="C73" i="44"/>
  <c r="C72" i="44"/>
  <c r="C71" i="44"/>
  <c r="C70" i="44"/>
  <c r="C69" i="44"/>
  <c r="C68" i="44"/>
  <c r="C66" i="44"/>
  <c r="C65" i="44"/>
  <c r="C64" i="44"/>
  <c r="C63" i="44"/>
  <c r="C62" i="44"/>
  <c r="C61" i="44"/>
  <c r="C60" i="44"/>
  <c r="C58" i="44"/>
  <c r="C57" i="44"/>
  <c r="C56" i="44"/>
  <c r="C54" i="44"/>
  <c r="C53" i="44"/>
  <c r="C52" i="44"/>
  <c r="C51" i="44"/>
  <c r="C50" i="44"/>
  <c r="C49" i="44"/>
  <c r="C48" i="44"/>
  <c r="C47" i="44"/>
  <c r="C45" i="44"/>
  <c r="C44" i="44"/>
  <c r="C43" i="44"/>
  <c r="C42" i="44"/>
  <c r="C41" i="44"/>
  <c r="C40" i="44"/>
  <c r="C38" i="44"/>
  <c r="C37" i="44"/>
  <c r="C36" i="44"/>
  <c r="C35" i="44"/>
  <c r="C34" i="44"/>
  <c r="C33" i="44"/>
  <c r="C31" i="44"/>
  <c r="C30" i="44"/>
  <c r="C29" i="44"/>
  <c r="C28" i="44"/>
  <c r="C27" i="44"/>
  <c r="C26" i="44"/>
  <c r="C25" i="44"/>
  <c r="C23" i="44"/>
  <c r="C22" i="44"/>
  <c r="C21" i="44"/>
  <c r="C20" i="44"/>
  <c r="C19" i="44"/>
  <c r="C18" i="44"/>
  <c r="C17" i="44"/>
  <c r="C16" i="44"/>
  <c r="C15" i="44"/>
  <c r="C13" i="44"/>
  <c r="C12" i="44"/>
  <c r="C11" i="44"/>
  <c r="C10" i="44"/>
  <c r="C9" i="44"/>
  <c r="C7" i="44"/>
  <c r="C6" i="44"/>
  <c r="C5" i="44"/>
  <c r="C4" i="44"/>
  <c r="C3" i="44"/>
  <c r="E171" i="43"/>
  <c r="D171" i="43"/>
  <c r="E170" i="43"/>
  <c r="D170" i="43"/>
  <c r="E169" i="43"/>
  <c r="D169" i="43"/>
  <c r="E168" i="43"/>
  <c r="D168" i="43"/>
  <c r="E167" i="43"/>
  <c r="D167" i="43"/>
  <c r="E166" i="43"/>
  <c r="D166" i="43"/>
  <c r="E165" i="43"/>
  <c r="D165" i="43"/>
  <c r="E164" i="43"/>
  <c r="D164" i="43"/>
  <c r="E163" i="43"/>
  <c r="D163" i="43"/>
  <c r="E162" i="43"/>
  <c r="D162" i="43"/>
  <c r="E161" i="43"/>
  <c r="D161" i="43"/>
  <c r="E160" i="43"/>
  <c r="D160" i="43"/>
  <c r="E159" i="43"/>
  <c r="D159" i="43"/>
  <c r="E158" i="43"/>
  <c r="D158" i="43"/>
  <c r="E157" i="43"/>
  <c r="D157" i="43"/>
  <c r="E156" i="43"/>
  <c r="D156" i="43"/>
  <c r="E155" i="43"/>
  <c r="D155" i="43"/>
  <c r="C144" i="43"/>
  <c r="C143" i="43"/>
  <c r="C142" i="43"/>
  <c r="C141" i="43"/>
  <c r="C140" i="43"/>
  <c r="C139" i="43"/>
  <c r="C138" i="43"/>
  <c r="C137" i="43"/>
  <c r="C136" i="43"/>
  <c r="C135" i="43"/>
  <c r="C134" i="43"/>
  <c r="C133" i="43"/>
  <c r="C132" i="43"/>
  <c r="C131" i="43"/>
  <c r="C130" i="43"/>
  <c r="C129" i="43"/>
  <c r="C128" i="43"/>
  <c r="C127" i="43"/>
  <c r="C126" i="43"/>
  <c r="C105" i="43"/>
  <c r="C104" i="43"/>
  <c r="C103" i="43"/>
  <c r="C97" i="43"/>
  <c r="C96" i="43"/>
  <c r="C95" i="43"/>
  <c r="C94" i="43"/>
  <c r="C93" i="43"/>
  <c r="C85" i="43"/>
  <c r="C84" i="43"/>
  <c r="C83" i="43"/>
  <c r="C82" i="43"/>
  <c r="C80" i="43"/>
  <c r="C79" i="43"/>
  <c r="C78" i="43"/>
  <c r="C76" i="43"/>
  <c r="C75" i="43"/>
  <c r="C74" i="43"/>
  <c r="C73" i="43"/>
  <c r="C72" i="43"/>
  <c r="C71" i="43"/>
  <c r="C70" i="43"/>
  <c r="C69" i="43"/>
  <c r="C68" i="43"/>
  <c r="C66" i="43"/>
  <c r="C65" i="43"/>
  <c r="C64" i="43"/>
  <c r="C63" i="43"/>
  <c r="C62" i="43"/>
  <c r="C61" i="43"/>
  <c r="C60" i="43"/>
  <c r="C58" i="43"/>
  <c r="C57" i="43"/>
  <c r="C56" i="43"/>
  <c r="C54" i="43"/>
  <c r="C53" i="43"/>
  <c r="C52" i="43"/>
  <c r="C51" i="43"/>
  <c r="C50" i="43"/>
  <c r="C49" i="43"/>
  <c r="C48" i="43"/>
  <c r="C47" i="43"/>
  <c r="C45" i="43"/>
  <c r="C44" i="43"/>
  <c r="C43" i="43"/>
  <c r="C42" i="43"/>
  <c r="C41" i="43"/>
  <c r="C40" i="43"/>
  <c r="C38" i="43"/>
  <c r="C37" i="43"/>
  <c r="C36" i="43"/>
  <c r="C35" i="43"/>
  <c r="C34" i="43"/>
  <c r="C33" i="43"/>
  <c r="C13" i="43"/>
  <c r="C12" i="43"/>
  <c r="C11" i="43"/>
  <c r="C10" i="43"/>
  <c r="C9" i="43"/>
  <c r="C3" i="43"/>
  <c r="E171" i="42"/>
  <c r="D171" i="42"/>
  <c r="E170" i="42"/>
  <c r="D170" i="42"/>
  <c r="E169" i="42"/>
  <c r="D169" i="42"/>
  <c r="E168" i="42"/>
  <c r="D168" i="42"/>
  <c r="E167" i="42"/>
  <c r="D167" i="42"/>
  <c r="E166" i="42"/>
  <c r="D166" i="42"/>
  <c r="E165" i="42"/>
  <c r="D165" i="42"/>
  <c r="E164" i="42"/>
  <c r="D164" i="42"/>
  <c r="E163" i="42"/>
  <c r="D163" i="42"/>
  <c r="E162" i="42"/>
  <c r="D162" i="42"/>
  <c r="E161" i="42"/>
  <c r="D161" i="42"/>
  <c r="E160" i="42"/>
  <c r="D160" i="42"/>
  <c r="E159" i="42"/>
  <c r="D159" i="42"/>
  <c r="E158" i="42"/>
  <c r="D158" i="42"/>
  <c r="E157" i="42"/>
  <c r="D157" i="42"/>
  <c r="E156" i="42"/>
  <c r="D156" i="42"/>
  <c r="E155" i="42"/>
  <c r="D155" i="42"/>
  <c r="C144" i="42"/>
  <c r="C143" i="42"/>
  <c r="C142" i="42"/>
  <c r="C141" i="42"/>
  <c r="C140" i="42"/>
  <c r="C139" i="42"/>
  <c r="C138" i="42"/>
  <c r="C137" i="42"/>
  <c r="C136" i="42"/>
  <c r="C135" i="42"/>
  <c r="C134" i="42"/>
  <c r="C133" i="42"/>
  <c r="C132" i="42"/>
  <c r="C131" i="42"/>
  <c r="C130" i="42"/>
  <c r="C129" i="42"/>
  <c r="C128" i="42"/>
  <c r="C127" i="42"/>
  <c r="C126" i="42"/>
  <c r="C104" i="42"/>
  <c r="C103" i="42"/>
  <c r="C102" i="42"/>
  <c r="C101" i="42"/>
  <c r="C100" i="42"/>
  <c r="C99" i="42"/>
  <c r="C97" i="42"/>
  <c r="C96" i="42"/>
  <c r="C95" i="42"/>
  <c r="C94" i="42"/>
  <c r="C93" i="42"/>
  <c r="C86" i="42"/>
  <c r="C85" i="42"/>
  <c r="C84" i="42"/>
  <c r="C83" i="42"/>
  <c r="C82" i="42"/>
  <c r="C80" i="42"/>
  <c r="C79" i="42"/>
  <c r="C78" i="42"/>
  <c r="C76" i="42"/>
  <c r="C75" i="42"/>
  <c r="C74" i="42"/>
  <c r="C73" i="42"/>
  <c r="C72" i="42"/>
  <c r="C71" i="42"/>
  <c r="C70" i="42"/>
  <c r="C69" i="42"/>
  <c r="C68" i="42"/>
  <c r="C66" i="42"/>
  <c r="C65" i="42"/>
  <c r="C64" i="42"/>
  <c r="C63" i="42"/>
  <c r="C62" i="42"/>
  <c r="C61" i="42"/>
  <c r="C60" i="42"/>
  <c r="C58" i="42"/>
  <c r="C57" i="42"/>
  <c r="C56" i="42"/>
  <c r="C54" i="42"/>
  <c r="C53" i="42"/>
  <c r="C52" i="42"/>
  <c r="C51" i="42"/>
  <c r="C50" i="42"/>
  <c r="C49" i="42"/>
  <c r="C48" i="42"/>
  <c r="C47" i="42"/>
  <c r="C45" i="42"/>
  <c r="C44" i="42"/>
  <c r="C43" i="42"/>
  <c r="C42" i="42"/>
  <c r="C41" i="42"/>
  <c r="C40" i="42"/>
  <c r="C38" i="42"/>
  <c r="C37" i="42"/>
  <c r="C36" i="42"/>
  <c r="C35" i="42"/>
  <c r="C34" i="42"/>
  <c r="C33" i="42"/>
  <c r="C3" i="42"/>
  <c r="J106" i="59" l="1"/>
  <c r="J107" i="60"/>
  <c r="J55" i="62"/>
  <c r="J56" i="63"/>
  <c r="J47" i="63"/>
  <c r="J46" i="62"/>
  <c r="J16" i="64"/>
  <c r="J14" i="63"/>
  <c r="J43" i="64"/>
  <c r="J39" i="63"/>
  <c r="J82" i="66"/>
  <c r="J15" i="66"/>
  <c r="J68" i="64"/>
  <c r="J67" i="63"/>
  <c r="J9" i="64"/>
  <c r="J8" i="63"/>
  <c r="J60" i="66"/>
  <c r="J33" i="64"/>
  <c r="J32" i="63"/>
  <c r="J125" i="59"/>
  <c r="J126" i="60"/>
  <c r="J93" i="61"/>
  <c r="J92" i="60"/>
  <c r="J99" i="61"/>
  <c r="J98" i="60"/>
  <c r="J115" i="64"/>
  <c r="J114" i="63"/>
  <c r="J40" i="66"/>
  <c r="J25" i="64"/>
  <c r="J24" i="63"/>
  <c r="J85" i="64"/>
  <c r="J81" i="63"/>
  <c r="J3" i="66"/>
  <c r="J6" i="64"/>
  <c r="J2" i="63"/>
  <c r="J63" i="64"/>
  <c r="J59" i="63"/>
  <c r="J78" i="63"/>
  <c r="J77" i="62"/>
  <c r="I128" i="32"/>
  <c r="K128" i="32"/>
  <c r="I101" i="32"/>
  <c r="K101" i="32"/>
  <c r="K135" i="33"/>
  <c r="I135" i="33"/>
  <c r="I62" i="33"/>
  <c r="K62" i="33"/>
  <c r="I80" i="33"/>
  <c r="K80" i="33"/>
  <c r="K65" i="33"/>
  <c r="I65" i="33"/>
  <c r="I66" i="33"/>
  <c r="K66" i="33"/>
  <c r="I27" i="32"/>
  <c r="K27" i="32"/>
  <c r="I105" i="32"/>
  <c r="K105" i="32"/>
  <c r="K104" i="33"/>
  <c r="I104" i="33"/>
  <c r="I40" i="33"/>
  <c r="K40" i="33"/>
  <c r="I13" i="33"/>
  <c r="K13" i="33"/>
  <c r="I79" i="33"/>
  <c r="K79" i="33"/>
  <c r="K137" i="33"/>
  <c r="I137" i="33"/>
  <c r="K63" i="33"/>
  <c r="I63" i="33"/>
  <c r="I52" i="33"/>
  <c r="K52" i="33"/>
  <c r="I84" i="32"/>
  <c r="K84" i="32"/>
  <c r="I56" i="32"/>
  <c r="K56" i="32"/>
  <c r="K116" i="33"/>
  <c r="I116" i="33"/>
  <c r="K54" i="33"/>
  <c r="I54" i="33"/>
  <c r="I144" i="32"/>
  <c r="K144" i="32"/>
  <c r="K5" i="33"/>
  <c r="I5" i="33"/>
  <c r="K60" i="33"/>
  <c r="I60" i="33"/>
  <c r="I86" i="33"/>
  <c r="K86" i="33"/>
  <c r="K134" i="33"/>
  <c r="I134" i="33"/>
  <c r="I108" i="32"/>
  <c r="K108" i="32"/>
  <c r="I68" i="33"/>
  <c r="K68" i="33"/>
  <c r="K121" i="33"/>
  <c r="I121" i="33"/>
  <c r="K100" i="33"/>
  <c r="I100" i="33"/>
  <c r="I6" i="33"/>
  <c r="K6" i="33"/>
  <c r="K41" i="33"/>
  <c r="I41" i="33"/>
  <c r="K89" i="33"/>
  <c r="I89" i="33"/>
  <c r="I141" i="33"/>
  <c r="K141" i="33"/>
  <c r="K115" i="33"/>
  <c r="I115" i="33"/>
  <c r="K133" i="33"/>
  <c r="I133" i="33"/>
  <c r="K33" i="33"/>
  <c r="I33" i="33"/>
  <c r="K117" i="33"/>
  <c r="I117" i="33"/>
  <c r="I23" i="33"/>
  <c r="K23" i="33"/>
  <c r="K28" i="33"/>
  <c r="I28" i="33"/>
  <c r="K131" i="33"/>
  <c r="I131" i="33"/>
  <c r="K107" i="33"/>
  <c r="I107" i="33"/>
  <c r="I17" i="33"/>
  <c r="K17" i="33"/>
  <c r="I132" i="33"/>
  <c r="K132" i="33"/>
  <c r="I36" i="33"/>
  <c r="K36" i="33"/>
  <c r="K18" i="33"/>
  <c r="I18" i="33"/>
  <c r="K88" i="33"/>
  <c r="I88" i="33"/>
  <c r="K112" i="33"/>
  <c r="I112" i="33"/>
  <c r="I58" i="33"/>
  <c r="K58" i="33"/>
  <c r="I9" i="33"/>
  <c r="K9" i="33"/>
  <c r="K78" i="33"/>
  <c r="I78" i="33"/>
  <c r="I99" i="33"/>
  <c r="K99" i="33"/>
  <c r="K64" i="33"/>
  <c r="I64" i="33"/>
  <c r="I129" i="33"/>
  <c r="K129" i="33"/>
  <c r="K42" i="33"/>
  <c r="I42" i="33"/>
  <c r="K83" i="33"/>
  <c r="I83" i="33"/>
  <c r="I111" i="33"/>
  <c r="K111" i="33"/>
  <c r="I57" i="32"/>
  <c r="K57" i="32"/>
  <c r="K21" i="33"/>
  <c r="I21" i="33"/>
  <c r="I45" i="33"/>
  <c r="K45" i="33"/>
  <c r="K102" i="33"/>
  <c r="I102" i="33"/>
  <c r="K73" i="33"/>
  <c r="I73" i="33"/>
  <c r="K25" i="33"/>
  <c r="I25" i="33"/>
  <c r="I95" i="33"/>
  <c r="K95" i="33"/>
  <c r="K138" i="33"/>
  <c r="I138" i="33"/>
  <c r="I44" i="33"/>
  <c r="K44" i="33"/>
  <c r="I43" i="33"/>
  <c r="K43" i="33"/>
  <c r="K142" i="33"/>
  <c r="I142" i="33"/>
  <c r="I53" i="32"/>
  <c r="K53" i="32"/>
  <c r="I103" i="33"/>
  <c r="K103" i="33"/>
  <c r="I113" i="33"/>
  <c r="K113" i="33"/>
  <c r="K38" i="33"/>
  <c r="I38" i="33"/>
  <c r="K124" i="33"/>
  <c r="I124" i="33"/>
  <c r="K85" i="33"/>
  <c r="I85" i="33"/>
  <c r="I110" i="33"/>
  <c r="K110" i="33"/>
  <c r="I136" i="32"/>
  <c r="K136" i="32"/>
  <c r="I29" i="33"/>
  <c r="K29" i="33"/>
  <c r="K120" i="33"/>
  <c r="I120" i="33"/>
  <c r="I20" i="33"/>
  <c r="K20" i="33"/>
  <c r="I75" i="33"/>
  <c r="K75" i="33"/>
  <c r="K30" i="33"/>
  <c r="I30" i="33"/>
  <c r="I51" i="33"/>
  <c r="K51" i="33"/>
  <c r="K26" i="33"/>
  <c r="I26" i="33"/>
  <c r="I47" i="32"/>
  <c r="K47" i="32"/>
  <c r="I71" i="33"/>
  <c r="K71" i="33"/>
  <c r="I4" i="32"/>
  <c r="K4" i="32"/>
  <c r="I126" i="33"/>
  <c r="K126" i="33"/>
  <c r="K130" i="33"/>
  <c r="I130" i="33"/>
  <c r="I90" i="33"/>
  <c r="K90" i="33"/>
  <c r="I82" i="33"/>
  <c r="K82" i="33"/>
  <c r="I74" i="33"/>
  <c r="K74" i="33"/>
  <c r="I94" i="33"/>
  <c r="K94" i="33"/>
  <c r="K12" i="33"/>
  <c r="I12" i="33"/>
  <c r="I35" i="33"/>
  <c r="K35" i="33"/>
  <c r="I16" i="33"/>
  <c r="K16" i="33"/>
  <c r="I22" i="32"/>
  <c r="K22" i="32"/>
  <c r="I3" i="33"/>
  <c r="K3" i="33"/>
  <c r="K91" i="33"/>
  <c r="I91" i="33"/>
  <c r="I119" i="33"/>
  <c r="K119" i="33"/>
  <c r="I69" i="32"/>
  <c r="K69" i="32"/>
  <c r="I139" i="33"/>
  <c r="K139" i="33"/>
  <c r="K123" i="33"/>
  <c r="I123" i="33"/>
  <c r="I7" i="33"/>
  <c r="K7" i="33"/>
  <c r="K10" i="33"/>
  <c r="I10" i="33"/>
  <c r="K61" i="33"/>
  <c r="I61" i="33"/>
  <c r="I50" i="33"/>
  <c r="K50" i="33"/>
  <c r="K11" i="33"/>
  <c r="I11" i="33"/>
  <c r="I19" i="33"/>
  <c r="K19" i="33"/>
  <c r="I140" i="33"/>
  <c r="K140" i="33"/>
  <c r="I118" i="33"/>
  <c r="K118" i="33"/>
  <c r="I122" i="33"/>
  <c r="K122" i="33"/>
  <c r="I76" i="33"/>
  <c r="K76" i="33"/>
  <c r="K48" i="33"/>
  <c r="I48" i="33"/>
  <c r="I97" i="33"/>
  <c r="K97" i="33"/>
  <c r="I34" i="33"/>
  <c r="K34" i="33"/>
  <c r="I70" i="33"/>
  <c r="K70" i="33"/>
  <c r="I31" i="32"/>
  <c r="K31" i="32"/>
  <c r="I143" i="33"/>
  <c r="K143" i="33"/>
  <c r="I127" i="33"/>
  <c r="K127" i="33"/>
  <c r="K96" i="33"/>
  <c r="I96" i="33"/>
  <c r="I15" i="32"/>
  <c r="K15" i="32"/>
  <c r="K93" i="33"/>
  <c r="I93" i="33"/>
  <c r="K72" i="33"/>
  <c r="I72" i="33"/>
  <c r="I109" i="33"/>
  <c r="K109" i="33"/>
  <c r="K37" i="33"/>
  <c r="I37" i="33"/>
  <c r="I87" i="33"/>
  <c r="K87" i="33"/>
  <c r="K49" i="33"/>
  <c r="I49" i="33"/>
  <c r="G166" i="44"/>
  <c r="G167" i="44"/>
  <c r="G156" i="44"/>
  <c r="G160" i="44"/>
  <c r="G164" i="44"/>
  <c r="G171" i="44"/>
  <c r="G169" i="44"/>
  <c r="G159" i="44"/>
  <c r="G168" i="44"/>
  <c r="G167" i="43"/>
  <c r="G167" i="42"/>
  <c r="G163" i="44"/>
  <c r="G158" i="44"/>
  <c r="G162" i="44"/>
  <c r="G155" i="44"/>
  <c r="G174" i="44"/>
  <c r="G172" i="44"/>
  <c r="G176" i="44"/>
  <c r="G166" i="43"/>
  <c r="G176" i="43"/>
  <c r="G159" i="43"/>
  <c r="G163" i="43"/>
  <c r="G170" i="43"/>
  <c r="G162" i="43"/>
  <c r="G158" i="43"/>
  <c r="G172" i="43"/>
  <c r="G156" i="43"/>
  <c r="G157" i="43"/>
  <c r="G160" i="43"/>
  <c r="G174" i="43"/>
  <c r="G164" i="43"/>
  <c r="G165" i="43"/>
  <c r="G168" i="43"/>
  <c r="G169" i="43"/>
  <c r="G155" i="43"/>
  <c r="G171" i="43"/>
  <c r="G166" i="42"/>
  <c r="G176" i="42"/>
  <c r="G159" i="42"/>
  <c r="G163" i="42"/>
  <c r="G170" i="42"/>
  <c r="G162" i="42"/>
  <c r="G158" i="42"/>
  <c r="G172" i="42"/>
  <c r="G156" i="42"/>
  <c r="G160" i="42"/>
  <c r="G164" i="42"/>
  <c r="G168" i="42"/>
  <c r="G155" i="42"/>
  <c r="G171" i="42"/>
  <c r="G157" i="42"/>
  <c r="G174" i="42"/>
  <c r="G165" i="42"/>
  <c r="G169" i="42"/>
  <c r="G173" i="44"/>
  <c r="G175" i="44"/>
  <c r="G161" i="44"/>
  <c r="G173" i="43"/>
  <c r="G175" i="43"/>
  <c r="G161" i="43"/>
  <c r="G173" i="42"/>
  <c r="G175" i="42"/>
  <c r="G161" i="42"/>
  <c r="J126" i="61" l="1"/>
  <c r="J125" i="60"/>
  <c r="J56" i="64"/>
  <c r="J55" i="63"/>
  <c r="J78" i="64"/>
  <c r="J77" i="63"/>
  <c r="J6" i="65"/>
  <c r="J2" i="64"/>
  <c r="J85" i="65"/>
  <c r="J81" i="64"/>
  <c r="J99" i="62"/>
  <c r="J98" i="61"/>
  <c r="J68" i="65"/>
  <c r="J67" i="64"/>
  <c r="J16" i="65"/>
  <c r="J14" i="64"/>
  <c r="J107" i="61"/>
  <c r="J106" i="60"/>
  <c r="J63" i="65"/>
  <c r="J59" i="64"/>
  <c r="J25" i="65"/>
  <c r="J24" i="64"/>
  <c r="J115" i="65"/>
  <c r="J114" i="64"/>
  <c r="J93" i="62"/>
  <c r="J92" i="61"/>
  <c r="J33" i="65"/>
  <c r="J32" i="64"/>
  <c r="J9" i="65"/>
  <c r="J8" i="64"/>
  <c r="J43" i="65"/>
  <c r="J39" i="64"/>
  <c r="J47" i="64"/>
  <c r="J46" i="63"/>
  <c r="K49" i="34"/>
  <c r="I49" i="34"/>
  <c r="I72" i="34"/>
  <c r="K72" i="34"/>
  <c r="K11" i="34"/>
  <c r="I11" i="34"/>
  <c r="I26" i="34"/>
  <c r="K26" i="34"/>
  <c r="K30" i="34"/>
  <c r="I30" i="34"/>
  <c r="I124" i="34"/>
  <c r="K124" i="34"/>
  <c r="K138" i="34"/>
  <c r="I138" i="34"/>
  <c r="K102" i="34"/>
  <c r="I102" i="34"/>
  <c r="K64" i="34"/>
  <c r="I64" i="34"/>
  <c r="K131" i="34"/>
  <c r="I131" i="34"/>
  <c r="K33" i="34"/>
  <c r="I33" i="34"/>
  <c r="K89" i="34"/>
  <c r="I89" i="34"/>
  <c r="K121" i="34"/>
  <c r="I121" i="34"/>
  <c r="K54" i="34"/>
  <c r="I54" i="34"/>
  <c r="I127" i="34"/>
  <c r="K127" i="34"/>
  <c r="I34" i="34"/>
  <c r="K34" i="34"/>
  <c r="K140" i="34"/>
  <c r="I140" i="34"/>
  <c r="I139" i="34"/>
  <c r="K139" i="34"/>
  <c r="I3" i="34"/>
  <c r="K3" i="34"/>
  <c r="K74" i="34"/>
  <c r="I74" i="34"/>
  <c r="I126" i="34"/>
  <c r="K126" i="34"/>
  <c r="I20" i="34"/>
  <c r="K20" i="34"/>
  <c r="I110" i="34"/>
  <c r="K110" i="34"/>
  <c r="I113" i="34"/>
  <c r="K113" i="34"/>
  <c r="I43" i="34"/>
  <c r="K43" i="34"/>
  <c r="I17" i="34"/>
  <c r="K17" i="34"/>
  <c r="I23" i="34"/>
  <c r="K23" i="34"/>
  <c r="I86" i="34"/>
  <c r="K86" i="34"/>
  <c r="K56" i="33"/>
  <c r="I56" i="33"/>
  <c r="I52" i="34"/>
  <c r="K52" i="34"/>
  <c r="I13" i="34"/>
  <c r="K13" i="34"/>
  <c r="I62" i="34"/>
  <c r="K62" i="34"/>
  <c r="K101" i="33"/>
  <c r="I101" i="33"/>
  <c r="K93" i="34"/>
  <c r="I93" i="34"/>
  <c r="K96" i="34"/>
  <c r="I96" i="34"/>
  <c r="I10" i="34"/>
  <c r="K10" i="34"/>
  <c r="I123" i="34"/>
  <c r="K123" i="34"/>
  <c r="K91" i="34"/>
  <c r="I91" i="34"/>
  <c r="K130" i="34"/>
  <c r="I130" i="34"/>
  <c r="I120" i="34"/>
  <c r="K120" i="34"/>
  <c r="I85" i="34"/>
  <c r="K85" i="34"/>
  <c r="I38" i="34"/>
  <c r="K38" i="34"/>
  <c r="I142" i="34"/>
  <c r="K142" i="34"/>
  <c r="K73" i="34"/>
  <c r="I73" i="34"/>
  <c r="I83" i="34"/>
  <c r="K83" i="34"/>
  <c r="K112" i="34"/>
  <c r="I112" i="34"/>
  <c r="K18" i="34"/>
  <c r="I18" i="34"/>
  <c r="K107" i="34"/>
  <c r="I107" i="34"/>
  <c r="K28" i="34"/>
  <c r="I28" i="34"/>
  <c r="K117" i="34"/>
  <c r="I117" i="34"/>
  <c r="I133" i="34"/>
  <c r="K133" i="34"/>
  <c r="K41" i="34"/>
  <c r="I41" i="34"/>
  <c r="I100" i="34"/>
  <c r="K100" i="34"/>
  <c r="K134" i="34"/>
  <c r="I134" i="34"/>
  <c r="K60" i="34"/>
  <c r="I60" i="34"/>
  <c r="I116" i="34"/>
  <c r="K116" i="34"/>
  <c r="K63" i="34"/>
  <c r="I63" i="34"/>
  <c r="K135" i="34"/>
  <c r="I135" i="34"/>
  <c r="K37" i="34"/>
  <c r="I37" i="34"/>
  <c r="K48" i="34"/>
  <c r="I48" i="34"/>
  <c r="K61" i="34"/>
  <c r="I61" i="34"/>
  <c r="K12" i="34"/>
  <c r="I12" i="34"/>
  <c r="I25" i="34"/>
  <c r="K25" i="34"/>
  <c r="I21" i="34"/>
  <c r="K21" i="34"/>
  <c r="K42" i="34"/>
  <c r="I42" i="34"/>
  <c r="K78" i="34"/>
  <c r="I78" i="34"/>
  <c r="K88" i="34"/>
  <c r="I88" i="34"/>
  <c r="K115" i="34"/>
  <c r="I115" i="34"/>
  <c r="I5" i="34"/>
  <c r="K5" i="34"/>
  <c r="K137" i="34"/>
  <c r="I137" i="34"/>
  <c r="K104" i="34"/>
  <c r="I104" i="34"/>
  <c r="I65" i="34"/>
  <c r="K65" i="34"/>
  <c r="K15" i="33"/>
  <c r="I15" i="33"/>
  <c r="K31" i="33"/>
  <c r="I31" i="33"/>
  <c r="K122" i="34"/>
  <c r="I122" i="34"/>
  <c r="I7" i="34"/>
  <c r="K7" i="34"/>
  <c r="K119" i="34"/>
  <c r="I119" i="34"/>
  <c r="I16" i="34"/>
  <c r="K16" i="34"/>
  <c r="I90" i="34"/>
  <c r="K90" i="34"/>
  <c r="I71" i="34"/>
  <c r="K71" i="34"/>
  <c r="I29" i="34"/>
  <c r="K29" i="34"/>
  <c r="K53" i="33"/>
  <c r="I53" i="33"/>
  <c r="I111" i="34"/>
  <c r="K111" i="34"/>
  <c r="I58" i="34"/>
  <c r="K58" i="34"/>
  <c r="K36" i="34"/>
  <c r="I36" i="34"/>
  <c r="I6" i="34"/>
  <c r="K6" i="34"/>
  <c r="K108" i="33"/>
  <c r="I108" i="33"/>
  <c r="K27" i="33"/>
  <c r="I27" i="33"/>
  <c r="I87" i="34"/>
  <c r="K87" i="34"/>
  <c r="I109" i="34"/>
  <c r="K109" i="34"/>
  <c r="K143" i="34"/>
  <c r="I143" i="34"/>
  <c r="I70" i="34"/>
  <c r="K70" i="34"/>
  <c r="I97" i="34"/>
  <c r="K97" i="34"/>
  <c r="K76" i="34"/>
  <c r="I76" i="34"/>
  <c r="K118" i="34"/>
  <c r="I118" i="34"/>
  <c r="I19" i="34"/>
  <c r="K19" i="34"/>
  <c r="K50" i="34"/>
  <c r="I50" i="34"/>
  <c r="K69" i="33"/>
  <c r="I69" i="33"/>
  <c r="K22" i="33"/>
  <c r="I22" i="33"/>
  <c r="I35" i="34"/>
  <c r="K35" i="34"/>
  <c r="I94" i="34"/>
  <c r="K94" i="34"/>
  <c r="I82" i="34"/>
  <c r="K82" i="34"/>
  <c r="K4" i="33"/>
  <c r="I4" i="33"/>
  <c r="K47" i="33"/>
  <c r="I47" i="33"/>
  <c r="I51" i="34"/>
  <c r="K51" i="34"/>
  <c r="I75" i="34"/>
  <c r="K75" i="34"/>
  <c r="I136" i="33"/>
  <c r="K136" i="33"/>
  <c r="I103" i="34"/>
  <c r="K103" i="34"/>
  <c r="I44" i="34"/>
  <c r="K44" i="34"/>
  <c r="I95" i="34"/>
  <c r="K95" i="34"/>
  <c r="I45" i="34"/>
  <c r="K45" i="34"/>
  <c r="K57" i="33"/>
  <c r="I57" i="33"/>
  <c r="K129" i="34"/>
  <c r="I129" i="34"/>
  <c r="I99" i="34"/>
  <c r="K99" i="34"/>
  <c r="I9" i="34"/>
  <c r="K9" i="34"/>
  <c r="I132" i="34"/>
  <c r="K132" i="34"/>
  <c r="I141" i="34"/>
  <c r="K141" i="34"/>
  <c r="I68" i="34"/>
  <c r="K68" i="34"/>
  <c r="I144" i="33"/>
  <c r="K144" i="33"/>
  <c r="K84" i="33"/>
  <c r="I84" i="33"/>
  <c r="K79" i="34"/>
  <c r="I79" i="34"/>
  <c r="I40" i="34"/>
  <c r="K40" i="34"/>
  <c r="K105" i="33"/>
  <c r="I105" i="33"/>
  <c r="I66" i="34"/>
  <c r="K66" i="34"/>
  <c r="I80" i="34"/>
  <c r="K80" i="34"/>
  <c r="I128" i="33"/>
  <c r="K128" i="33"/>
  <c r="E171" i="41"/>
  <c r="D171" i="41"/>
  <c r="E170" i="41"/>
  <c r="D170" i="41"/>
  <c r="E169" i="41"/>
  <c r="D169" i="41"/>
  <c r="E168" i="41"/>
  <c r="D168" i="41"/>
  <c r="E167" i="41"/>
  <c r="D167" i="41"/>
  <c r="E166" i="41"/>
  <c r="D166" i="41"/>
  <c r="E165" i="41"/>
  <c r="D165" i="41"/>
  <c r="E164" i="41"/>
  <c r="D164" i="41"/>
  <c r="E163" i="41"/>
  <c r="D163" i="41"/>
  <c r="E162" i="41"/>
  <c r="D162" i="41"/>
  <c r="E161" i="41"/>
  <c r="D161" i="41"/>
  <c r="E160" i="41"/>
  <c r="D160" i="41"/>
  <c r="E159" i="41"/>
  <c r="D159" i="41"/>
  <c r="E158" i="41"/>
  <c r="D158" i="41"/>
  <c r="E157" i="41"/>
  <c r="D157" i="41"/>
  <c r="E156" i="41"/>
  <c r="D156" i="41"/>
  <c r="E155" i="41"/>
  <c r="D155" i="41"/>
  <c r="C144" i="41"/>
  <c r="C143" i="41"/>
  <c r="C142" i="41"/>
  <c r="C141" i="41"/>
  <c r="C140" i="41"/>
  <c r="C139" i="41"/>
  <c r="C138" i="41"/>
  <c r="C137" i="41"/>
  <c r="C136" i="41"/>
  <c r="C135" i="41"/>
  <c r="C134" i="41"/>
  <c r="C133" i="41"/>
  <c r="C132" i="41"/>
  <c r="C131" i="41"/>
  <c r="C130" i="41"/>
  <c r="C129" i="41"/>
  <c r="C128" i="41"/>
  <c r="C127" i="41"/>
  <c r="C126" i="41"/>
  <c r="C124" i="41"/>
  <c r="C123" i="41"/>
  <c r="C122" i="41"/>
  <c r="C121" i="41"/>
  <c r="C120" i="41"/>
  <c r="C119" i="41"/>
  <c r="C118" i="41"/>
  <c r="C117" i="41"/>
  <c r="C116" i="41"/>
  <c r="C115" i="41"/>
  <c r="C113" i="41"/>
  <c r="C112" i="41"/>
  <c r="C111" i="41"/>
  <c r="C110" i="41"/>
  <c r="C109" i="41"/>
  <c r="C108" i="41"/>
  <c r="C107" i="41"/>
  <c r="C105" i="41"/>
  <c r="C104" i="41"/>
  <c r="C103" i="41"/>
  <c r="C102" i="41"/>
  <c r="C101" i="41"/>
  <c r="C100" i="41"/>
  <c r="C99" i="41"/>
  <c r="C97" i="41"/>
  <c r="C96" i="41"/>
  <c r="C95" i="41"/>
  <c r="C94" i="41"/>
  <c r="C93" i="41"/>
  <c r="C91" i="41"/>
  <c r="C90" i="41"/>
  <c r="C89" i="41"/>
  <c r="C88" i="41"/>
  <c r="C87" i="41"/>
  <c r="C86" i="41"/>
  <c r="C85" i="41"/>
  <c r="C84" i="41"/>
  <c r="C83" i="41"/>
  <c r="C82" i="41"/>
  <c r="C80" i="41"/>
  <c r="C79" i="41"/>
  <c r="C78" i="41"/>
  <c r="C76" i="41"/>
  <c r="C75" i="41"/>
  <c r="C74" i="41"/>
  <c r="C73" i="41"/>
  <c r="C72" i="41"/>
  <c r="C71" i="41"/>
  <c r="C70" i="41"/>
  <c r="C69" i="41"/>
  <c r="C68" i="41"/>
  <c r="C66" i="41"/>
  <c r="C65" i="41"/>
  <c r="C64" i="41"/>
  <c r="C63" i="41"/>
  <c r="C62" i="41"/>
  <c r="C61" i="41"/>
  <c r="C60" i="41"/>
  <c r="C54" i="41"/>
  <c r="C53" i="41"/>
  <c r="C52" i="41"/>
  <c r="C51" i="41"/>
  <c r="C50" i="41"/>
  <c r="C49" i="41"/>
  <c r="C48" i="41"/>
  <c r="C47" i="41"/>
  <c r="C45" i="41"/>
  <c r="C44" i="41"/>
  <c r="C43" i="41"/>
  <c r="C42" i="41"/>
  <c r="C41" i="41"/>
  <c r="C40" i="41"/>
  <c r="C38" i="41"/>
  <c r="C37" i="41"/>
  <c r="C36" i="41"/>
  <c r="C35" i="41"/>
  <c r="C34" i="41"/>
  <c r="C33" i="41"/>
  <c r="C31" i="41"/>
  <c r="C30" i="41"/>
  <c r="C29" i="41"/>
  <c r="C28" i="41"/>
  <c r="C27" i="41"/>
  <c r="C26" i="41"/>
  <c r="C25" i="41"/>
  <c r="C3" i="41"/>
  <c r="E171" i="40"/>
  <c r="D171" i="40"/>
  <c r="E170" i="40"/>
  <c r="D170" i="40"/>
  <c r="E169" i="40"/>
  <c r="D169" i="40"/>
  <c r="E168" i="40"/>
  <c r="D168" i="40"/>
  <c r="E167" i="40"/>
  <c r="D167" i="40"/>
  <c r="E166" i="40"/>
  <c r="D166" i="40"/>
  <c r="E165" i="40"/>
  <c r="D165" i="40"/>
  <c r="E164" i="40"/>
  <c r="D164" i="40"/>
  <c r="E163" i="40"/>
  <c r="D163" i="40"/>
  <c r="E162" i="40"/>
  <c r="D162" i="40"/>
  <c r="E161" i="40"/>
  <c r="D161" i="40"/>
  <c r="E160" i="40"/>
  <c r="D160" i="40"/>
  <c r="E159" i="40"/>
  <c r="D159" i="40"/>
  <c r="E158" i="40"/>
  <c r="D158" i="40"/>
  <c r="E157" i="40"/>
  <c r="D157" i="40"/>
  <c r="E156" i="40"/>
  <c r="D156" i="40"/>
  <c r="E155" i="40"/>
  <c r="D155" i="40"/>
  <c r="C138" i="40"/>
  <c r="C137" i="40"/>
  <c r="C136" i="40"/>
  <c r="C135" i="40"/>
  <c r="C134" i="40"/>
  <c r="C133" i="40"/>
  <c r="C132" i="40"/>
  <c r="C131" i="40"/>
  <c r="C130" i="40"/>
  <c r="C129" i="40"/>
  <c r="C128" i="40"/>
  <c r="C127" i="40"/>
  <c r="C126" i="40"/>
  <c r="C124" i="40"/>
  <c r="C123" i="40"/>
  <c r="C122" i="40"/>
  <c r="C121" i="40"/>
  <c r="C120" i="40"/>
  <c r="C119" i="40"/>
  <c r="C118" i="40"/>
  <c r="C117" i="40"/>
  <c r="C116" i="40"/>
  <c r="C115" i="40"/>
  <c r="C113" i="40"/>
  <c r="C112" i="40"/>
  <c r="C111" i="40"/>
  <c r="C110" i="40"/>
  <c r="C109" i="40"/>
  <c r="C108" i="40"/>
  <c r="C107" i="40"/>
  <c r="C105" i="40"/>
  <c r="C104" i="40"/>
  <c r="C103" i="40"/>
  <c r="C102" i="40"/>
  <c r="C101" i="40"/>
  <c r="C100" i="40"/>
  <c r="C99" i="40"/>
  <c r="C97" i="40"/>
  <c r="C96" i="40"/>
  <c r="C95" i="40"/>
  <c r="C94" i="40"/>
  <c r="C93" i="40"/>
  <c r="C85" i="40"/>
  <c r="C84" i="40"/>
  <c r="C83" i="40"/>
  <c r="C82" i="40"/>
  <c r="C80" i="40"/>
  <c r="C79" i="40"/>
  <c r="C78" i="40"/>
  <c r="C76" i="40"/>
  <c r="C75" i="40"/>
  <c r="C74" i="40"/>
  <c r="C73" i="40"/>
  <c r="C72" i="40"/>
  <c r="C71" i="40"/>
  <c r="C70" i="40"/>
  <c r="C69" i="40"/>
  <c r="C68" i="40"/>
  <c r="C66" i="40"/>
  <c r="C65" i="40"/>
  <c r="C64" i="40"/>
  <c r="C63" i="40"/>
  <c r="C62" i="40"/>
  <c r="C61" i="40"/>
  <c r="C60" i="40"/>
  <c r="C58" i="40"/>
  <c r="C57" i="40"/>
  <c r="C56" i="40"/>
  <c r="C54" i="40"/>
  <c r="C53" i="40"/>
  <c r="C52" i="40"/>
  <c r="C51" i="40"/>
  <c r="C50" i="40"/>
  <c r="C49" i="40"/>
  <c r="C48" i="40"/>
  <c r="C47" i="40"/>
  <c r="C45" i="40"/>
  <c r="C44" i="40"/>
  <c r="C43" i="40"/>
  <c r="C42" i="40"/>
  <c r="C41" i="40"/>
  <c r="C40" i="40"/>
  <c r="C38" i="40"/>
  <c r="C37" i="40"/>
  <c r="C36" i="40"/>
  <c r="C35" i="40"/>
  <c r="C34" i="40"/>
  <c r="C33" i="40"/>
  <c r="C23" i="40"/>
  <c r="C22" i="40"/>
  <c r="C21" i="40"/>
  <c r="C20" i="40"/>
  <c r="C19" i="40"/>
  <c r="C18" i="40"/>
  <c r="C17" i="40"/>
  <c r="C16" i="40"/>
  <c r="C15" i="40"/>
  <c r="C13" i="40"/>
  <c r="C12" i="40"/>
  <c r="C11" i="40"/>
  <c r="C10" i="40"/>
  <c r="C9" i="40"/>
  <c r="C3" i="40"/>
  <c r="E171" i="39"/>
  <c r="D171" i="39"/>
  <c r="E170" i="39"/>
  <c r="D170" i="39"/>
  <c r="G175" i="39" s="1"/>
  <c r="E169" i="39"/>
  <c r="D169" i="39"/>
  <c r="E168" i="39"/>
  <c r="D168" i="39"/>
  <c r="E167" i="39"/>
  <c r="D167" i="39"/>
  <c r="E166" i="39"/>
  <c r="D166" i="39"/>
  <c r="E165" i="39"/>
  <c r="D165" i="39"/>
  <c r="E164" i="39"/>
  <c r="D164" i="39"/>
  <c r="E163" i="39"/>
  <c r="D163" i="39"/>
  <c r="E162" i="39"/>
  <c r="D162" i="39"/>
  <c r="E161" i="39"/>
  <c r="D161" i="39"/>
  <c r="E160" i="39"/>
  <c r="D160" i="39"/>
  <c r="E159" i="39"/>
  <c r="D159" i="39"/>
  <c r="E158" i="39"/>
  <c r="D158" i="39"/>
  <c r="E157" i="39"/>
  <c r="D157" i="39"/>
  <c r="E156" i="39"/>
  <c r="D156" i="39"/>
  <c r="E155" i="39"/>
  <c r="D155" i="39"/>
  <c r="C144" i="39"/>
  <c r="C143" i="39"/>
  <c r="C142" i="39"/>
  <c r="C141" i="39"/>
  <c r="C140" i="39"/>
  <c r="C139" i="39"/>
  <c r="C138" i="39"/>
  <c r="C137" i="39"/>
  <c r="C136" i="39"/>
  <c r="C135" i="39"/>
  <c r="C134" i="39"/>
  <c r="C133" i="39"/>
  <c r="C132" i="39"/>
  <c r="C131" i="39"/>
  <c r="C130" i="39"/>
  <c r="C129" i="39"/>
  <c r="C128" i="39"/>
  <c r="C127" i="39"/>
  <c r="C126" i="39"/>
  <c r="C124" i="39"/>
  <c r="C123" i="39"/>
  <c r="C122" i="39"/>
  <c r="C121" i="39"/>
  <c r="C120" i="39"/>
  <c r="C119" i="39"/>
  <c r="C118" i="39"/>
  <c r="C117" i="39"/>
  <c r="C116" i="39"/>
  <c r="C115" i="39"/>
  <c r="C113" i="39"/>
  <c r="C112" i="39"/>
  <c r="C111" i="39"/>
  <c r="C110" i="39"/>
  <c r="C109" i="39"/>
  <c r="C108" i="39"/>
  <c r="C107" i="39"/>
  <c r="C105" i="39"/>
  <c r="C104" i="39"/>
  <c r="C103" i="39"/>
  <c r="C97" i="39"/>
  <c r="C96" i="39"/>
  <c r="C95" i="39"/>
  <c r="C94" i="39"/>
  <c r="C93" i="39"/>
  <c r="C85" i="39"/>
  <c r="C80" i="39"/>
  <c r="C79" i="39"/>
  <c r="C78" i="39"/>
  <c r="C76" i="39"/>
  <c r="C75" i="39"/>
  <c r="C74" i="39"/>
  <c r="C73" i="39"/>
  <c r="C72" i="39"/>
  <c r="C71" i="39"/>
  <c r="C70" i="39"/>
  <c r="C69" i="39"/>
  <c r="C68" i="39"/>
  <c r="C66" i="39"/>
  <c r="C65" i="39"/>
  <c r="C64" i="39"/>
  <c r="C63" i="39"/>
  <c r="C62" i="39"/>
  <c r="C61" i="39"/>
  <c r="C60" i="39"/>
  <c r="C58" i="39"/>
  <c r="C57" i="39"/>
  <c r="C56" i="39"/>
  <c r="C54" i="39"/>
  <c r="C53" i="39"/>
  <c r="C52" i="39"/>
  <c r="C51" i="39"/>
  <c r="C50" i="39"/>
  <c r="C49" i="39"/>
  <c r="C48" i="39"/>
  <c r="C47" i="39"/>
  <c r="C45" i="39"/>
  <c r="C44" i="39"/>
  <c r="C43" i="39"/>
  <c r="C42" i="39"/>
  <c r="C41" i="39"/>
  <c r="C40" i="39"/>
  <c r="C38" i="39"/>
  <c r="C37" i="39"/>
  <c r="C36" i="39"/>
  <c r="C35" i="39"/>
  <c r="C34" i="39"/>
  <c r="C33" i="39"/>
  <c r="C23" i="39"/>
  <c r="C22" i="39"/>
  <c r="C21" i="39"/>
  <c r="C20" i="39"/>
  <c r="C19" i="39"/>
  <c r="C18" i="39"/>
  <c r="C17" i="39"/>
  <c r="C16" i="39"/>
  <c r="C15" i="39"/>
  <c r="C13" i="39"/>
  <c r="C12" i="39"/>
  <c r="C11" i="39"/>
  <c r="C10" i="39"/>
  <c r="C9" i="39"/>
  <c r="C7" i="39"/>
  <c r="C6" i="39"/>
  <c r="C5" i="39"/>
  <c r="C4" i="39"/>
  <c r="C3" i="39"/>
  <c r="E171" i="38"/>
  <c r="D171" i="38"/>
  <c r="E170" i="38"/>
  <c r="D170" i="38"/>
  <c r="E169" i="38"/>
  <c r="D169" i="38"/>
  <c r="E168" i="38"/>
  <c r="D168" i="38"/>
  <c r="E167" i="38"/>
  <c r="D167" i="38"/>
  <c r="E166" i="38"/>
  <c r="D166" i="38"/>
  <c r="E165" i="38"/>
  <c r="D165" i="38"/>
  <c r="E164" i="38"/>
  <c r="D164" i="38"/>
  <c r="E163" i="38"/>
  <c r="D163" i="38"/>
  <c r="E162" i="38"/>
  <c r="D162" i="38"/>
  <c r="E161" i="38"/>
  <c r="D161" i="38"/>
  <c r="E160" i="38"/>
  <c r="D160" i="38"/>
  <c r="E159" i="38"/>
  <c r="D159" i="38"/>
  <c r="E158" i="38"/>
  <c r="D158" i="38"/>
  <c r="E157" i="38"/>
  <c r="D157" i="38"/>
  <c r="E156" i="38"/>
  <c r="D156" i="38"/>
  <c r="E155" i="38"/>
  <c r="D155" i="38"/>
  <c r="C138" i="38"/>
  <c r="C137" i="38"/>
  <c r="C129" i="38"/>
  <c r="C128" i="38"/>
  <c r="C127" i="38"/>
  <c r="C126" i="38"/>
  <c r="C124" i="38"/>
  <c r="C123" i="38"/>
  <c r="C122" i="38"/>
  <c r="C121" i="38"/>
  <c r="C120" i="38"/>
  <c r="C119" i="38"/>
  <c r="C118" i="38"/>
  <c r="C117" i="38"/>
  <c r="C116" i="38"/>
  <c r="C115" i="38"/>
  <c r="C113" i="38"/>
  <c r="C112" i="38"/>
  <c r="C111" i="38"/>
  <c r="C110" i="38"/>
  <c r="C109" i="38"/>
  <c r="C108" i="38"/>
  <c r="C107" i="38"/>
  <c r="C105" i="38"/>
  <c r="C104" i="38"/>
  <c r="C103" i="38"/>
  <c r="C102" i="38"/>
  <c r="C101" i="38"/>
  <c r="C100" i="38"/>
  <c r="C99" i="38"/>
  <c r="C97" i="38"/>
  <c r="C96" i="38"/>
  <c r="C95" i="38"/>
  <c r="C94" i="38"/>
  <c r="C93" i="38"/>
  <c r="C91" i="38"/>
  <c r="C90" i="38"/>
  <c r="C89" i="38"/>
  <c r="C88" i="38"/>
  <c r="C87" i="38"/>
  <c r="C86" i="38"/>
  <c r="C85" i="38"/>
  <c r="C84" i="38"/>
  <c r="C83" i="38"/>
  <c r="C82" i="38"/>
  <c r="C80" i="38"/>
  <c r="C79" i="38"/>
  <c r="C78" i="38"/>
  <c r="C76" i="38"/>
  <c r="C75" i="38"/>
  <c r="C74" i="38"/>
  <c r="C73" i="38"/>
  <c r="C72" i="38"/>
  <c r="C71" i="38"/>
  <c r="C70" i="38"/>
  <c r="C69" i="38"/>
  <c r="C68" i="38"/>
  <c r="C66" i="38"/>
  <c r="C65" i="38"/>
  <c r="C64" i="38"/>
  <c r="C63" i="38"/>
  <c r="C62" i="38"/>
  <c r="C61" i="38"/>
  <c r="C60" i="38"/>
  <c r="C58" i="38"/>
  <c r="C57" i="38"/>
  <c r="C56" i="38"/>
  <c r="C54" i="38"/>
  <c r="C53" i="38"/>
  <c r="C52" i="38"/>
  <c r="C51" i="38"/>
  <c r="C50" i="38"/>
  <c r="C49" i="38"/>
  <c r="C48" i="38"/>
  <c r="C47" i="38"/>
  <c r="C45" i="38"/>
  <c r="C44" i="38"/>
  <c r="C43" i="38"/>
  <c r="C42" i="38"/>
  <c r="C41" i="38"/>
  <c r="C40" i="38"/>
  <c r="C38" i="38"/>
  <c r="C37" i="38"/>
  <c r="C36" i="38"/>
  <c r="C35" i="38"/>
  <c r="C34" i="38"/>
  <c r="C33" i="38"/>
  <c r="C13" i="38"/>
  <c r="C12" i="38"/>
  <c r="C11" i="38"/>
  <c r="C10" i="38"/>
  <c r="C9" i="38"/>
  <c r="C7" i="38"/>
  <c r="C6" i="38"/>
  <c r="C5" i="38"/>
  <c r="C4" i="38"/>
  <c r="C3" i="38"/>
  <c r="E171" i="37"/>
  <c r="D171" i="37"/>
  <c r="E170" i="37"/>
  <c r="D170" i="37"/>
  <c r="E169" i="37"/>
  <c r="D169" i="37"/>
  <c r="E168" i="37"/>
  <c r="D168" i="37"/>
  <c r="E167" i="37"/>
  <c r="D167" i="37"/>
  <c r="E166" i="37"/>
  <c r="D166" i="37"/>
  <c r="E165" i="37"/>
  <c r="D165" i="37"/>
  <c r="E164" i="37"/>
  <c r="D164" i="37"/>
  <c r="E163" i="37"/>
  <c r="D163" i="37"/>
  <c r="E162" i="37"/>
  <c r="D162" i="37"/>
  <c r="E161" i="37"/>
  <c r="D161" i="37"/>
  <c r="E160" i="37"/>
  <c r="D160" i="37"/>
  <c r="E159" i="37"/>
  <c r="D159" i="37"/>
  <c r="E158" i="37"/>
  <c r="D158" i="37"/>
  <c r="E157" i="37"/>
  <c r="D157" i="37"/>
  <c r="E156" i="37"/>
  <c r="D156" i="37"/>
  <c r="E155" i="37"/>
  <c r="D155" i="37"/>
  <c r="C138" i="37"/>
  <c r="C137" i="37"/>
  <c r="C136" i="37"/>
  <c r="C135" i="37"/>
  <c r="C134" i="37"/>
  <c r="C133" i="37"/>
  <c r="C132" i="37"/>
  <c r="C131" i="37"/>
  <c r="C130" i="37"/>
  <c r="C129" i="37"/>
  <c r="C128" i="37"/>
  <c r="C127" i="37"/>
  <c r="C126" i="37"/>
  <c r="C104" i="37"/>
  <c r="C103" i="37"/>
  <c r="C102" i="37"/>
  <c r="C101" i="37"/>
  <c r="C100" i="37"/>
  <c r="C99" i="37"/>
  <c r="C97" i="37"/>
  <c r="C96" i="37"/>
  <c r="C95" i="37"/>
  <c r="C94" i="37"/>
  <c r="C93" i="37"/>
  <c r="C91" i="37"/>
  <c r="C90" i="37"/>
  <c r="C89" i="37"/>
  <c r="C88" i="37"/>
  <c r="C87" i="37"/>
  <c r="C86" i="37"/>
  <c r="C85" i="37"/>
  <c r="C84" i="37"/>
  <c r="C83" i="37"/>
  <c r="C82" i="37"/>
  <c r="C80" i="37"/>
  <c r="C79" i="37"/>
  <c r="C78" i="37"/>
  <c r="C76" i="37"/>
  <c r="C75" i="37"/>
  <c r="C74" i="37"/>
  <c r="C73" i="37"/>
  <c r="C72" i="37"/>
  <c r="C71" i="37"/>
  <c r="C70" i="37"/>
  <c r="C69" i="37"/>
  <c r="C68" i="37"/>
  <c r="C66" i="37"/>
  <c r="C65" i="37"/>
  <c r="C64" i="37"/>
  <c r="C63" i="37"/>
  <c r="C62" i="37"/>
  <c r="C61" i="37"/>
  <c r="C60" i="37"/>
  <c r="C58" i="37"/>
  <c r="C57" i="37"/>
  <c r="C56" i="37"/>
  <c r="C54" i="37"/>
  <c r="C53" i="37"/>
  <c r="C52" i="37"/>
  <c r="C51" i="37"/>
  <c r="C50" i="37"/>
  <c r="C49" i="37"/>
  <c r="C48" i="37"/>
  <c r="C47" i="37"/>
  <c r="C45" i="37"/>
  <c r="C44" i="37"/>
  <c r="C43" i="37"/>
  <c r="C42" i="37"/>
  <c r="C41" i="37"/>
  <c r="C40" i="37"/>
  <c r="C35" i="37"/>
  <c r="C34" i="37"/>
  <c r="C33" i="37"/>
  <c r="C13" i="37"/>
  <c r="C12" i="37"/>
  <c r="C11" i="37"/>
  <c r="C10" i="37"/>
  <c r="C9" i="37"/>
  <c r="C7" i="37"/>
  <c r="C6" i="37"/>
  <c r="C5" i="37"/>
  <c r="C4" i="37"/>
  <c r="C3" i="37"/>
  <c r="J47" i="65" l="1"/>
  <c r="J46" i="64"/>
  <c r="J99" i="63"/>
  <c r="J98" i="62"/>
  <c r="J9" i="66"/>
  <c r="J8" i="66" s="1"/>
  <c r="F7" i="55" s="1"/>
  <c r="J8" i="65"/>
  <c r="J93" i="63"/>
  <c r="J92" i="62"/>
  <c r="J25" i="66"/>
  <c r="J24" i="66" s="1"/>
  <c r="F9" i="55" s="1"/>
  <c r="J24" i="65"/>
  <c r="J107" i="62"/>
  <c r="J106" i="61"/>
  <c r="J68" i="66"/>
  <c r="J67" i="66" s="1"/>
  <c r="F20" i="55" s="1"/>
  <c r="J67" i="65"/>
  <c r="J6" i="66"/>
  <c r="J2" i="66" s="1"/>
  <c r="F6" i="55" s="1"/>
  <c r="J2" i="65"/>
  <c r="J56" i="65"/>
  <c r="J55" i="64"/>
  <c r="J43" i="66"/>
  <c r="J39" i="66" s="1"/>
  <c r="F11" i="55" s="1"/>
  <c r="J39" i="65"/>
  <c r="J33" i="66"/>
  <c r="J32" i="66" s="1"/>
  <c r="F10" i="55" s="1"/>
  <c r="J32" i="65"/>
  <c r="J115" i="66"/>
  <c r="J114" i="66" s="1"/>
  <c r="F21" i="55" s="1"/>
  <c r="J114" i="65"/>
  <c r="J63" i="66"/>
  <c r="J59" i="66" s="1"/>
  <c r="F19" i="55" s="1"/>
  <c r="J59" i="65"/>
  <c r="J16" i="66"/>
  <c r="J14" i="66" s="1"/>
  <c r="F8" i="55" s="1"/>
  <c r="J14" i="65"/>
  <c r="J85" i="66"/>
  <c r="J81" i="66" s="1"/>
  <c r="F13" i="55" s="1"/>
  <c r="J81" i="65"/>
  <c r="J78" i="65"/>
  <c r="J77" i="64"/>
  <c r="J126" i="62"/>
  <c r="J125" i="61"/>
  <c r="K84" i="34"/>
  <c r="I84" i="34"/>
  <c r="K69" i="34"/>
  <c r="I69" i="34"/>
  <c r="K76" i="53"/>
  <c r="I76" i="53"/>
  <c r="K53" i="34"/>
  <c r="I53" i="34"/>
  <c r="K31" i="34"/>
  <c r="I31" i="34"/>
  <c r="I137" i="53"/>
  <c r="K137" i="53"/>
  <c r="K78" i="53"/>
  <c r="I78" i="53"/>
  <c r="K12" i="53"/>
  <c r="I12" i="53"/>
  <c r="I135" i="53"/>
  <c r="K135" i="53"/>
  <c r="I41" i="53"/>
  <c r="K41" i="53"/>
  <c r="K107" i="53"/>
  <c r="I107" i="53"/>
  <c r="K73" i="53"/>
  <c r="I73" i="53"/>
  <c r="K74" i="53"/>
  <c r="I74" i="53"/>
  <c r="I89" i="53"/>
  <c r="K89" i="53"/>
  <c r="K102" i="53"/>
  <c r="I102" i="53"/>
  <c r="I66" i="53"/>
  <c r="K66" i="53"/>
  <c r="K132" i="53"/>
  <c r="I132" i="53"/>
  <c r="I103" i="53"/>
  <c r="K103" i="53"/>
  <c r="I35" i="53"/>
  <c r="K35" i="53"/>
  <c r="I19" i="53"/>
  <c r="K19" i="53"/>
  <c r="I70" i="53"/>
  <c r="K70" i="53"/>
  <c r="K58" i="53"/>
  <c r="I58" i="53"/>
  <c r="I71" i="53"/>
  <c r="K71" i="53"/>
  <c r="I7" i="53"/>
  <c r="K7" i="53"/>
  <c r="I65" i="53"/>
  <c r="K65" i="53"/>
  <c r="I21" i="53"/>
  <c r="K21" i="53"/>
  <c r="I116" i="53"/>
  <c r="K116" i="53"/>
  <c r="K38" i="53"/>
  <c r="I38" i="53"/>
  <c r="I120" i="53"/>
  <c r="K120" i="53"/>
  <c r="K10" i="53"/>
  <c r="I10" i="53"/>
  <c r="I62" i="53"/>
  <c r="K62" i="53"/>
  <c r="K52" i="53"/>
  <c r="I52" i="53"/>
  <c r="I86" i="53"/>
  <c r="K86" i="53"/>
  <c r="K17" i="53"/>
  <c r="I17" i="53"/>
  <c r="K113" i="53"/>
  <c r="I113" i="53"/>
  <c r="I20" i="53"/>
  <c r="K20" i="53"/>
  <c r="K139" i="53"/>
  <c r="I139" i="53"/>
  <c r="I34" i="53"/>
  <c r="K34" i="53"/>
  <c r="I124" i="53"/>
  <c r="K124" i="53"/>
  <c r="K26" i="53"/>
  <c r="I26" i="53"/>
  <c r="K72" i="53"/>
  <c r="I72" i="53"/>
  <c r="K105" i="34"/>
  <c r="I105" i="34"/>
  <c r="I79" i="53"/>
  <c r="K79" i="53"/>
  <c r="K129" i="53"/>
  <c r="I129" i="53"/>
  <c r="K4" i="34"/>
  <c r="I4" i="34"/>
  <c r="K22" i="34"/>
  <c r="I22" i="34"/>
  <c r="K50" i="53"/>
  <c r="I50" i="53"/>
  <c r="K118" i="53"/>
  <c r="I118" i="53"/>
  <c r="I143" i="53"/>
  <c r="K143" i="53"/>
  <c r="K108" i="34"/>
  <c r="I108" i="34"/>
  <c r="K36" i="53"/>
  <c r="I36" i="53"/>
  <c r="I119" i="53"/>
  <c r="K119" i="53"/>
  <c r="K122" i="53"/>
  <c r="I122" i="53"/>
  <c r="K15" i="34"/>
  <c r="I15" i="34"/>
  <c r="I104" i="53"/>
  <c r="K104" i="53"/>
  <c r="K88" i="53"/>
  <c r="I88" i="53"/>
  <c r="K42" i="53"/>
  <c r="I42" i="53"/>
  <c r="K61" i="53"/>
  <c r="I61" i="53"/>
  <c r="K37" i="53"/>
  <c r="I37" i="53"/>
  <c r="I63" i="53"/>
  <c r="K63" i="53"/>
  <c r="I60" i="53"/>
  <c r="K60" i="53"/>
  <c r="K28" i="53"/>
  <c r="I28" i="53"/>
  <c r="K18" i="53"/>
  <c r="I18" i="53"/>
  <c r="I130" i="53"/>
  <c r="K130" i="53"/>
  <c r="K96" i="53"/>
  <c r="I96" i="53"/>
  <c r="K101" i="34"/>
  <c r="I101" i="34"/>
  <c r="K56" i="34"/>
  <c r="I56" i="34"/>
  <c r="K140" i="53"/>
  <c r="I140" i="53"/>
  <c r="I121" i="53"/>
  <c r="K121" i="53"/>
  <c r="K33" i="53"/>
  <c r="I33" i="53"/>
  <c r="K64" i="53"/>
  <c r="I64" i="53"/>
  <c r="I138" i="53"/>
  <c r="K138" i="53"/>
  <c r="I30" i="53"/>
  <c r="K30" i="53"/>
  <c r="K11" i="53"/>
  <c r="I11" i="53"/>
  <c r="K49" i="53"/>
  <c r="I49" i="53"/>
  <c r="K57" i="34"/>
  <c r="I57" i="34"/>
  <c r="K47" i="34"/>
  <c r="I47" i="34"/>
  <c r="K27" i="34"/>
  <c r="I27" i="34"/>
  <c r="I115" i="53"/>
  <c r="K115" i="53"/>
  <c r="K48" i="53"/>
  <c r="I48" i="53"/>
  <c r="I134" i="53"/>
  <c r="K134" i="53"/>
  <c r="K117" i="53"/>
  <c r="I117" i="53"/>
  <c r="K112" i="53"/>
  <c r="I112" i="53"/>
  <c r="I91" i="53"/>
  <c r="K91" i="53"/>
  <c r="K93" i="53"/>
  <c r="I93" i="53"/>
  <c r="I54" i="53"/>
  <c r="K54" i="53"/>
  <c r="K131" i="53"/>
  <c r="I131" i="53"/>
  <c r="I128" i="34"/>
  <c r="K128" i="34"/>
  <c r="I40" i="53"/>
  <c r="K40" i="53"/>
  <c r="I68" i="53"/>
  <c r="K68" i="53"/>
  <c r="K99" i="53"/>
  <c r="I99" i="53"/>
  <c r="K95" i="53"/>
  <c r="I95" i="53"/>
  <c r="I75" i="53"/>
  <c r="K75" i="53"/>
  <c r="I82" i="53"/>
  <c r="K82" i="53"/>
  <c r="I109" i="53"/>
  <c r="K109" i="53"/>
  <c r="I6" i="53"/>
  <c r="K6" i="53"/>
  <c r="I16" i="53"/>
  <c r="K16" i="53"/>
  <c r="I80" i="53"/>
  <c r="K80" i="53"/>
  <c r="K144" i="34"/>
  <c r="I144" i="34"/>
  <c r="K141" i="53"/>
  <c r="I141" i="53"/>
  <c r="I9" i="53"/>
  <c r="K9" i="53"/>
  <c r="I45" i="53"/>
  <c r="K45" i="53"/>
  <c r="I44" i="53"/>
  <c r="K44" i="53"/>
  <c r="I136" i="34"/>
  <c r="K136" i="34"/>
  <c r="I51" i="53"/>
  <c r="K51" i="53"/>
  <c r="I94" i="53"/>
  <c r="K94" i="53"/>
  <c r="I97" i="53"/>
  <c r="K97" i="53"/>
  <c r="K87" i="53"/>
  <c r="I87" i="53"/>
  <c r="K111" i="53"/>
  <c r="I111" i="53"/>
  <c r="I29" i="53"/>
  <c r="K29" i="53"/>
  <c r="I90" i="53"/>
  <c r="K90" i="53"/>
  <c r="I5" i="53"/>
  <c r="K5" i="53"/>
  <c r="K25" i="53"/>
  <c r="I25" i="53"/>
  <c r="K100" i="53"/>
  <c r="I100" i="53"/>
  <c r="I133" i="53"/>
  <c r="K133" i="53"/>
  <c r="I83" i="53"/>
  <c r="K83" i="53"/>
  <c r="I142" i="53"/>
  <c r="K142" i="53"/>
  <c r="K85" i="53"/>
  <c r="I85" i="53"/>
  <c r="I123" i="53"/>
  <c r="K123" i="53"/>
  <c r="I13" i="53"/>
  <c r="K13" i="53"/>
  <c r="I23" i="53"/>
  <c r="K23" i="53"/>
  <c r="I43" i="53"/>
  <c r="K43" i="53"/>
  <c r="I110" i="53"/>
  <c r="K110" i="53"/>
  <c r="I126" i="53"/>
  <c r="K126" i="53"/>
  <c r="I3" i="53"/>
  <c r="K3" i="53"/>
  <c r="K127" i="53"/>
  <c r="I127" i="53"/>
  <c r="G159" i="40"/>
  <c r="G163" i="40"/>
  <c r="G167" i="40"/>
  <c r="G166" i="39"/>
  <c r="G170" i="39"/>
  <c r="G161" i="39"/>
  <c r="G155" i="38"/>
  <c r="G163" i="38"/>
  <c r="G167" i="38"/>
  <c r="G162" i="37"/>
  <c r="G166" i="37"/>
  <c r="G159" i="41"/>
  <c r="G163" i="41"/>
  <c r="G162" i="41"/>
  <c r="G171" i="41"/>
  <c r="G158" i="41"/>
  <c r="G166" i="41"/>
  <c r="G170" i="41"/>
  <c r="G167" i="41"/>
  <c r="G155" i="41"/>
  <c r="G172" i="41"/>
  <c r="G176" i="41"/>
  <c r="G156" i="41"/>
  <c r="G157" i="41"/>
  <c r="G160" i="41"/>
  <c r="G174" i="41"/>
  <c r="G164" i="41"/>
  <c r="G165" i="41"/>
  <c r="G168" i="41"/>
  <c r="G169" i="41"/>
  <c r="G166" i="40"/>
  <c r="G170" i="40"/>
  <c r="G162" i="40"/>
  <c r="G158" i="40"/>
  <c r="G172" i="40"/>
  <c r="G176" i="40"/>
  <c r="G156" i="40"/>
  <c r="G157" i="40"/>
  <c r="G160" i="40"/>
  <c r="G174" i="40"/>
  <c r="G164" i="40"/>
  <c r="G165" i="40"/>
  <c r="G168" i="40"/>
  <c r="G169" i="40"/>
  <c r="G155" i="40"/>
  <c r="G171" i="40"/>
  <c r="G165" i="39"/>
  <c r="G157" i="39"/>
  <c r="G169" i="39"/>
  <c r="G162" i="39"/>
  <c r="G158" i="39"/>
  <c r="G155" i="39"/>
  <c r="G156" i="39"/>
  <c r="G159" i="39"/>
  <c r="G160" i="39"/>
  <c r="G163" i="39"/>
  <c r="G164" i="39"/>
  <c r="G167" i="39"/>
  <c r="G168" i="39"/>
  <c r="G171" i="39"/>
  <c r="G170" i="38"/>
  <c r="G159" i="38"/>
  <c r="G162" i="38"/>
  <c r="G171" i="38"/>
  <c r="G158" i="38"/>
  <c r="G166" i="38"/>
  <c r="G172" i="38"/>
  <c r="G176" i="38"/>
  <c r="G156" i="38"/>
  <c r="G157" i="38"/>
  <c r="G160" i="38"/>
  <c r="G174" i="38"/>
  <c r="G164" i="38"/>
  <c r="G165" i="38"/>
  <c r="G168" i="38"/>
  <c r="G169" i="38"/>
  <c r="G161" i="37"/>
  <c r="G169" i="37"/>
  <c r="G175" i="37"/>
  <c r="G170" i="37"/>
  <c r="G165" i="37"/>
  <c r="G158" i="37"/>
  <c r="G157" i="37"/>
  <c r="G155" i="37"/>
  <c r="G156" i="37"/>
  <c r="G159" i="37"/>
  <c r="G160" i="37"/>
  <c r="G163" i="37"/>
  <c r="G164" i="37"/>
  <c r="G167" i="37"/>
  <c r="G168" i="37"/>
  <c r="G171" i="37"/>
  <c r="G173" i="41"/>
  <c r="G175" i="41"/>
  <c r="G161" i="41"/>
  <c r="G173" i="40"/>
  <c r="G175" i="40"/>
  <c r="G161" i="40"/>
  <c r="G172" i="39"/>
  <c r="G174" i="39"/>
  <c r="G176" i="39"/>
  <c r="G173" i="39"/>
  <c r="G173" i="38"/>
  <c r="G175" i="38"/>
  <c r="G161" i="38"/>
  <c r="G172" i="37"/>
  <c r="G174" i="37"/>
  <c r="G176" i="37"/>
  <c r="G173" i="37"/>
  <c r="J77" i="65" l="1"/>
  <c r="J78" i="66"/>
  <c r="J77" i="66" s="1"/>
  <c r="F12" i="55" s="1"/>
  <c r="J107" i="63"/>
  <c r="J106" i="62"/>
  <c r="J93" i="64"/>
  <c r="J92" i="63"/>
  <c r="J99" i="64"/>
  <c r="J98" i="63"/>
  <c r="J126" i="63"/>
  <c r="J125" i="62"/>
  <c r="J56" i="66"/>
  <c r="J55" i="66" s="1"/>
  <c r="F18" i="55" s="1"/>
  <c r="J55" i="65"/>
  <c r="J47" i="66"/>
  <c r="J46" i="66" s="1"/>
  <c r="F17" i="55" s="1"/>
  <c r="J46" i="65"/>
  <c r="I127" i="27"/>
  <c r="K127" i="27"/>
  <c r="K85" i="27"/>
  <c r="I85" i="27"/>
  <c r="I100" i="27"/>
  <c r="K100" i="27"/>
  <c r="I117" i="27"/>
  <c r="K117" i="27"/>
  <c r="K27" i="53"/>
  <c r="I27" i="53"/>
  <c r="I11" i="27"/>
  <c r="K11" i="27"/>
  <c r="I33" i="27"/>
  <c r="K33" i="27"/>
  <c r="K101" i="53"/>
  <c r="I101" i="53"/>
  <c r="I88" i="27"/>
  <c r="K88" i="27"/>
  <c r="I118" i="27"/>
  <c r="K118" i="27"/>
  <c r="K129" i="27"/>
  <c r="I129" i="27"/>
  <c r="I26" i="27"/>
  <c r="K26" i="27"/>
  <c r="I52" i="27"/>
  <c r="K52" i="27"/>
  <c r="K38" i="27"/>
  <c r="I38" i="27"/>
  <c r="K53" i="53"/>
  <c r="I53" i="53"/>
  <c r="I126" i="27"/>
  <c r="K126" i="27"/>
  <c r="K13" i="27"/>
  <c r="I13" i="27"/>
  <c r="I83" i="27"/>
  <c r="K83" i="27"/>
  <c r="K5" i="27"/>
  <c r="I5" i="27"/>
  <c r="K136" i="53"/>
  <c r="I136" i="53"/>
  <c r="K6" i="27"/>
  <c r="I6" i="27"/>
  <c r="K68" i="27"/>
  <c r="I68" i="27"/>
  <c r="K54" i="27"/>
  <c r="I54" i="27"/>
  <c r="K130" i="27"/>
  <c r="I130" i="27"/>
  <c r="I63" i="27"/>
  <c r="K63" i="27"/>
  <c r="K119" i="27"/>
  <c r="I119" i="27"/>
  <c r="K34" i="27"/>
  <c r="I34" i="27"/>
  <c r="K20" i="27"/>
  <c r="I20" i="27"/>
  <c r="I21" i="27"/>
  <c r="K21" i="27"/>
  <c r="I7" i="27"/>
  <c r="K7" i="27"/>
  <c r="K19" i="27"/>
  <c r="I19" i="27"/>
  <c r="K103" i="27"/>
  <c r="I103" i="27"/>
  <c r="K66" i="27"/>
  <c r="I66" i="27"/>
  <c r="K89" i="27"/>
  <c r="I89" i="27"/>
  <c r="I41" i="27"/>
  <c r="K41" i="27"/>
  <c r="K137" i="27"/>
  <c r="I137" i="27"/>
  <c r="I25" i="27"/>
  <c r="K25" i="27"/>
  <c r="I111" i="27"/>
  <c r="K111" i="27"/>
  <c r="K144" i="53"/>
  <c r="I144" i="53"/>
  <c r="I99" i="27"/>
  <c r="K99" i="27"/>
  <c r="I131" i="27"/>
  <c r="K131" i="27"/>
  <c r="I93" i="27"/>
  <c r="I92" i="53"/>
  <c r="K93" i="27"/>
  <c r="I112" i="27"/>
  <c r="K112" i="27"/>
  <c r="K114" i="53"/>
  <c r="K47" i="53"/>
  <c r="I47" i="53"/>
  <c r="I49" i="27"/>
  <c r="K49" i="27"/>
  <c r="I64" i="27"/>
  <c r="K64" i="27"/>
  <c r="K56" i="53"/>
  <c r="I56" i="53"/>
  <c r="I96" i="27"/>
  <c r="K96" i="27"/>
  <c r="I18" i="27"/>
  <c r="K18" i="27"/>
  <c r="K59" i="53"/>
  <c r="I37" i="27"/>
  <c r="K37" i="27"/>
  <c r="I42" i="27"/>
  <c r="K42" i="27"/>
  <c r="I122" i="27"/>
  <c r="K122" i="27"/>
  <c r="I36" i="27"/>
  <c r="K36" i="27"/>
  <c r="K50" i="27"/>
  <c r="I50" i="27"/>
  <c r="K4" i="53"/>
  <c r="I4" i="53"/>
  <c r="I72" i="27"/>
  <c r="K72" i="27"/>
  <c r="I139" i="27"/>
  <c r="K139" i="27"/>
  <c r="K113" i="27"/>
  <c r="I113" i="27"/>
  <c r="I132" i="27"/>
  <c r="K132" i="27"/>
  <c r="K102" i="27"/>
  <c r="I102" i="27"/>
  <c r="K74" i="27"/>
  <c r="I74" i="27"/>
  <c r="I107" i="27"/>
  <c r="K107" i="27"/>
  <c r="K78" i="27"/>
  <c r="I77" i="53"/>
  <c r="I78" i="27"/>
  <c r="K31" i="53"/>
  <c r="I31" i="53"/>
  <c r="I76" i="27"/>
  <c r="K76" i="27"/>
  <c r="K84" i="53"/>
  <c r="K81" i="53" s="1"/>
  <c r="I84" i="53"/>
  <c r="I81" i="53" s="1"/>
  <c r="I87" i="27"/>
  <c r="K87" i="27"/>
  <c r="K141" i="27"/>
  <c r="I141" i="27"/>
  <c r="I95" i="27"/>
  <c r="K95" i="27"/>
  <c r="I48" i="27"/>
  <c r="K48" i="27"/>
  <c r="K57" i="53"/>
  <c r="I57" i="53"/>
  <c r="I140" i="27"/>
  <c r="K140" i="27"/>
  <c r="K28" i="27"/>
  <c r="I28" i="27"/>
  <c r="K61" i="27"/>
  <c r="I61" i="27"/>
  <c r="K15" i="53"/>
  <c r="I15" i="53"/>
  <c r="K108" i="53"/>
  <c r="I108" i="53"/>
  <c r="I106" i="53" s="1"/>
  <c r="K22" i="53"/>
  <c r="I22" i="53"/>
  <c r="K105" i="53"/>
  <c r="I105" i="53"/>
  <c r="I17" i="27"/>
  <c r="K17" i="27"/>
  <c r="I10" i="27"/>
  <c r="K10" i="27"/>
  <c r="K58" i="27"/>
  <c r="I58" i="27"/>
  <c r="I73" i="27"/>
  <c r="K73" i="27"/>
  <c r="K12" i="27"/>
  <c r="I12" i="27"/>
  <c r="K69" i="53"/>
  <c r="K67" i="53" s="1"/>
  <c r="I69" i="53"/>
  <c r="I67" i="53" s="1"/>
  <c r="K43" i="27"/>
  <c r="I43" i="27"/>
  <c r="K29" i="27"/>
  <c r="I29" i="27"/>
  <c r="K94" i="27"/>
  <c r="I94" i="27"/>
  <c r="I45" i="27"/>
  <c r="K45" i="27"/>
  <c r="K80" i="27"/>
  <c r="I80" i="27"/>
  <c r="K82" i="27"/>
  <c r="I82" i="27"/>
  <c r="K128" i="53"/>
  <c r="I128" i="53"/>
  <c r="I91" i="27"/>
  <c r="K91" i="27"/>
  <c r="K138" i="27"/>
  <c r="I138" i="27"/>
  <c r="K3" i="27"/>
  <c r="I3" i="27"/>
  <c r="K110" i="27"/>
  <c r="I110" i="27"/>
  <c r="K23" i="27"/>
  <c r="I23" i="27"/>
  <c r="K123" i="27"/>
  <c r="I123" i="27"/>
  <c r="K142" i="27"/>
  <c r="I142" i="27"/>
  <c r="K133" i="27"/>
  <c r="I133" i="27"/>
  <c r="K90" i="27"/>
  <c r="I90" i="27"/>
  <c r="K97" i="27"/>
  <c r="I97" i="27"/>
  <c r="K51" i="27"/>
  <c r="I51" i="27"/>
  <c r="K44" i="27"/>
  <c r="I44" i="27"/>
  <c r="K9" i="27"/>
  <c r="I9" i="27"/>
  <c r="K16" i="27"/>
  <c r="I16" i="27"/>
  <c r="K109" i="27"/>
  <c r="I109" i="27"/>
  <c r="K75" i="27"/>
  <c r="I75" i="27"/>
  <c r="K98" i="53"/>
  <c r="K40" i="27"/>
  <c r="I40" i="27"/>
  <c r="K92" i="53"/>
  <c r="K134" i="27"/>
  <c r="I134" i="27"/>
  <c r="K115" i="27"/>
  <c r="I115" i="27"/>
  <c r="I114" i="53"/>
  <c r="I30" i="27"/>
  <c r="K30" i="27"/>
  <c r="I121" i="27"/>
  <c r="K121" i="27"/>
  <c r="K60" i="27"/>
  <c r="I59" i="53"/>
  <c r="I60" i="27"/>
  <c r="I104" i="27"/>
  <c r="K104" i="27"/>
  <c r="I143" i="27"/>
  <c r="K143" i="27"/>
  <c r="K79" i="27"/>
  <c r="I79" i="27"/>
  <c r="K124" i="27"/>
  <c r="I124" i="27"/>
  <c r="K86" i="27"/>
  <c r="I86" i="27"/>
  <c r="K62" i="27"/>
  <c r="I62" i="27"/>
  <c r="K120" i="27"/>
  <c r="I120" i="27"/>
  <c r="K116" i="27"/>
  <c r="I116" i="27"/>
  <c r="K65" i="27"/>
  <c r="I65" i="27"/>
  <c r="K71" i="27"/>
  <c r="I71" i="27"/>
  <c r="K70" i="27"/>
  <c r="I70" i="27"/>
  <c r="K35" i="27"/>
  <c r="I35" i="27"/>
  <c r="K106" i="53"/>
  <c r="I135" i="27"/>
  <c r="K135" i="27"/>
  <c r="K77" i="53"/>
  <c r="E171" i="36"/>
  <c r="D171" i="36"/>
  <c r="E170" i="36"/>
  <c r="D170" i="36"/>
  <c r="E169" i="36"/>
  <c r="D169" i="36"/>
  <c r="E168" i="36"/>
  <c r="D168" i="36"/>
  <c r="E167" i="36"/>
  <c r="D167" i="36"/>
  <c r="E166" i="36"/>
  <c r="D166" i="36"/>
  <c r="E165" i="36"/>
  <c r="D165" i="36"/>
  <c r="E164" i="36"/>
  <c r="D164" i="36"/>
  <c r="E163" i="36"/>
  <c r="D163" i="36"/>
  <c r="E162" i="36"/>
  <c r="D162" i="36"/>
  <c r="E161" i="36"/>
  <c r="D161" i="36"/>
  <c r="E160" i="36"/>
  <c r="D160" i="36"/>
  <c r="E159" i="36"/>
  <c r="D159" i="36"/>
  <c r="E158" i="36"/>
  <c r="D158" i="36"/>
  <c r="E157" i="36"/>
  <c r="D157" i="36"/>
  <c r="E156" i="36"/>
  <c r="D156" i="36"/>
  <c r="E155" i="36"/>
  <c r="D155" i="36"/>
  <c r="C138" i="36"/>
  <c r="C137" i="36"/>
  <c r="C129" i="36"/>
  <c r="C128" i="36"/>
  <c r="C127" i="36"/>
  <c r="C126" i="36"/>
  <c r="C124" i="36"/>
  <c r="C123" i="36"/>
  <c r="C122" i="36"/>
  <c r="C121" i="36"/>
  <c r="C120" i="36"/>
  <c r="C119" i="36"/>
  <c r="C118" i="36"/>
  <c r="C117" i="36"/>
  <c r="C116" i="36"/>
  <c r="C115" i="36"/>
  <c r="C113" i="36"/>
  <c r="C112" i="36"/>
  <c r="C111" i="36"/>
  <c r="C110" i="36"/>
  <c r="C109" i="36"/>
  <c r="C108" i="36"/>
  <c r="C107" i="36"/>
  <c r="C105" i="36"/>
  <c r="C104" i="36"/>
  <c r="C103" i="36"/>
  <c r="C102" i="36"/>
  <c r="C101" i="36"/>
  <c r="C100" i="36"/>
  <c r="C99" i="36"/>
  <c r="C97" i="36"/>
  <c r="C96" i="36"/>
  <c r="C95" i="36"/>
  <c r="C94" i="36"/>
  <c r="C93" i="36"/>
  <c r="C88" i="36"/>
  <c r="C87" i="36"/>
  <c r="C86" i="36"/>
  <c r="C85" i="36"/>
  <c r="C84" i="36"/>
  <c r="C83" i="36"/>
  <c r="C82" i="36"/>
  <c r="C80" i="36"/>
  <c r="C79" i="36"/>
  <c r="C78" i="36"/>
  <c r="C76" i="36"/>
  <c r="C75" i="36"/>
  <c r="C74" i="36"/>
  <c r="C73" i="36"/>
  <c r="C72" i="36"/>
  <c r="C71" i="36"/>
  <c r="C70" i="36"/>
  <c r="C69" i="36"/>
  <c r="C68" i="36"/>
  <c r="C66" i="36"/>
  <c r="C65" i="36"/>
  <c r="C64" i="36"/>
  <c r="C63" i="36"/>
  <c r="C62" i="36"/>
  <c r="C61" i="36"/>
  <c r="C60" i="36"/>
  <c r="C58" i="36"/>
  <c r="C57" i="36"/>
  <c r="C56" i="36"/>
  <c r="C47" i="36"/>
  <c r="C35" i="36"/>
  <c r="C31" i="36"/>
  <c r="C30" i="36"/>
  <c r="C29" i="36"/>
  <c r="C28" i="36"/>
  <c r="C27" i="36"/>
  <c r="C26" i="36"/>
  <c r="C25" i="36"/>
  <c r="C23" i="36"/>
  <c r="C22" i="36"/>
  <c r="C21" i="36"/>
  <c r="C20" i="36"/>
  <c r="C19" i="36"/>
  <c r="C18" i="36"/>
  <c r="C17" i="36"/>
  <c r="C16" i="36"/>
  <c r="C15" i="36"/>
  <c r="C13" i="36"/>
  <c r="C12" i="36"/>
  <c r="C11" i="36"/>
  <c r="C10" i="36"/>
  <c r="C9" i="36"/>
  <c r="C3" i="36"/>
  <c r="E171" i="35"/>
  <c r="D171" i="35"/>
  <c r="E170" i="35"/>
  <c r="D170" i="35"/>
  <c r="E169" i="35"/>
  <c r="D169" i="35"/>
  <c r="E168" i="35"/>
  <c r="D168" i="35"/>
  <c r="E167" i="35"/>
  <c r="D167" i="35"/>
  <c r="E166" i="35"/>
  <c r="D166" i="35"/>
  <c r="E165" i="35"/>
  <c r="D165" i="35"/>
  <c r="E164" i="35"/>
  <c r="D164" i="35"/>
  <c r="E163" i="35"/>
  <c r="D163" i="35"/>
  <c r="E162" i="35"/>
  <c r="D162" i="35"/>
  <c r="E161" i="35"/>
  <c r="D161" i="35"/>
  <c r="E160" i="35"/>
  <c r="D160" i="35"/>
  <c r="E159" i="35"/>
  <c r="D159" i="35"/>
  <c r="E158" i="35"/>
  <c r="D158" i="35"/>
  <c r="E157" i="35"/>
  <c r="D157" i="35"/>
  <c r="E156" i="35"/>
  <c r="D156" i="35"/>
  <c r="E155" i="35"/>
  <c r="D155" i="35"/>
  <c r="C144" i="35"/>
  <c r="C143" i="35"/>
  <c r="C142" i="35"/>
  <c r="C141" i="35"/>
  <c r="C140" i="35"/>
  <c r="C139" i="35"/>
  <c r="C138" i="35"/>
  <c r="C137" i="35"/>
  <c r="C136" i="35"/>
  <c r="C135" i="35"/>
  <c r="C134" i="35"/>
  <c r="C133" i="35"/>
  <c r="C132" i="35"/>
  <c r="C131" i="35"/>
  <c r="C130" i="35"/>
  <c r="C129" i="35"/>
  <c r="C128" i="35"/>
  <c r="C127" i="35"/>
  <c r="C126" i="35"/>
  <c r="C124" i="35"/>
  <c r="C123" i="35"/>
  <c r="C122" i="35"/>
  <c r="C121" i="35"/>
  <c r="C120" i="35"/>
  <c r="C119" i="35"/>
  <c r="C118" i="35"/>
  <c r="C117" i="35"/>
  <c r="C116" i="35"/>
  <c r="C115" i="35"/>
  <c r="C113" i="35"/>
  <c r="C112" i="35"/>
  <c r="C111" i="35"/>
  <c r="C110" i="35"/>
  <c r="C109" i="35"/>
  <c r="C108" i="35"/>
  <c r="C107" i="35"/>
  <c r="C105" i="35"/>
  <c r="C104" i="35"/>
  <c r="C103" i="35"/>
  <c r="C102" i="35"/>
  <c r="C101" i="35"/>
  <c r="C100" i="35"/>
  <c r="C99" i="35"/>
  <c r="C97" i="35"/>
  <c r="C96" i="35"/>
  <c r="C95" i="35"/>
  <c r="C94" i="35"/>
  <c r="C93" i="35"/>
  <c r="C91" i="35"/>
  <c r="C90" i="35"/>
  <c r="C89" i="35"/>
  <c r="C88" i="35"/>
  <c r="C87" i="35"/>
  <c r="C86" i="35"/>
  <c r="C85" i="35"/>
  <c r="C84" i="35"/>
  <c r="C83" i="35"/>
  <c r="C82" i="35"/>
  <c r="C80" i="35"/>
  <c r="C79" i="35"/>
  <c r="C78" i="35"/>
  <c r="C76" i="35"/>
  <c r="C75" i="35"/>
  <c r="C74" i="35"/>
  <c r="C73" i="35"/>
  <c r="C72" i="35"/>
  <c r="C71" i="35"/>
  <c r="C70" i="35"/>
  <c r="C69" i="35"/>
  <c r="C68" i="35"/>
  <c r="C66" i="35"/>
  <c r="C65" i="35"/>
  <c r="C64" i="35"/>
  <c r="C63" i="35"/>
  <c r="C62" i="35"/>
  <c r="C61" i="35"/>
  <c r="C60" i="35"/>
  <c r="C58" i="35"/>
  <c r="C57" i="35"/>
  <c r="C56" i="35"/>
  <c r="C54" i="35"/>
  <c r="C53" i="35"/>
  <c r="C52" i="35"/>
  <c r="C51" i="35"/>
  <c r="C50" i="35"/>
  <c r="C49" i="35"/>
  <c r="C48" i="35"/>
  <c r="C47" i="35"/>
  <c r="C45" i="35"/>
  <c r="C44" i="35"/>
  <c r="C43" i="35"/>
  <c r="C42" i="35"/>
  <c r="C41" i="35"/>
  <c r="C40" i="35"/>
  <c r="C38" i="35"/>
  <c r="C37" i="35"/>
  <c r="C36" i="35"/>
  <c r="C35" i="35"/>
  <c r="C34" i="35"/>
  <c r="C33" i="35"/>
  <c r="C31" i="35"/>
  <c r="C30" i="35"/>
  <c r="C29" i="35"/>
  <c r="C28" i="35"/>
  <c r="C27" i="35"/>
  <c r="C26" i="35"/>
  <c r="C25" i="35"/>
  <c r="C23" i="35"/>
  <c r="C22" i="35"/>
  <c r="C21" i="35"/>
  <c r="C20" i="35"/>
  <c r="C19" i="35"/>
  <c r="C18" i="35"/>
  <c r="C17" i="35"/>
  <c r="C16" i="35"/>
  <c r="C15" i="35"/>
  <c r="C13" i="35"/>
  <c r="C12" i="35"/>
  <c r="C11" i="35"/>
  <c r="C10" i="35"/>
  <c r="C9" i="35"/>
  <c r="C7" i="35"/>
  <c r="C6" i="35"/>
  <c r="C5" i="35"/>
  <c r="C4" i="35"/>
  <c r="C3" i="35"/>
  <c r="E171" i="34"/>
  <c r="D171" i="34"/>
  <c r="E170" i="34"/>
  <c r="D170" i="34"/>
  <c r="E169" i="34"/>
  <c r="D169" i="34"/>
  <c r="E168" i="34"/>
  <c r="D168" i="34"/>
  <c r="E167" i="34"/>
  <c r="D167" i="34"/>
  <c r="E166" i="34"/>
  <c r="D166" i="34"/>
  <c r="E165" i="34"/>
  <c r="D165" i="34"/>
  <c r="E164" i="34"/>
  <c r="D164" i="34"/>
  <c r="E163" i="34"/>
  <c r="D163" i="34"/>
  <c r="E162" i="34"/>
  <c r="D162" i="34"/>
  <c r="E161" i="34"/>
  <c r="D161" i="34"/>
  <c r="E160" i="34"/>
  <c r="D160" i="34"/>
  <c r="E159" i="34"/>
  <c r="D159" i="34"/>
  <c r="E158" i="34"/>
  <c r="D158" i="34"/>
  <c r="E157" i="34"/>
  <c r="D157" i="34"/>
  <c r="E156" i="34"/>
  <c r="D156" i="34"/>
  <c r="E155" i="34"/>
  <c r="D155" i="34"/>
  <c r="C144" i="34"/>
  <c r="C143" i="34"/>
  <c r="C142" i="34"/>
  <c r="C141" i="34"/>
  <c r="C140" i="34"/>
  <c r="C139" i="34"/>
  <c r="C138" i="34"/>
  <c r="C137" i="34"/>
  <c r="C136" i="34"/>
  <c r="C135" i="34"/>
  <c r="C134" i="34"/>
  <c r="C133" i="34"/>
  <c r="C132" i="34"/>
  <c r="C131" i="34"/>
  <c r="C130" i="34"/>
  <c r="C129" i="34"/>
  <c r="C128" i="34"/>
  <c r="C127" i="34"/>
  <c r="C126" i="34"/>
  <c r="C124" i="34"/>
  <c r="C123" i="34"/>
  <c r="C122" i="34"/>
  <c r="C121" i="34"/>
  <c r="C120" i="34"/>
  <c r="C119" i="34"/>
  <c r="C118" i="34"/>
  <c r="C117" i="34"/>
  <c r="C116" i="34"/>
  <c r="C115" i="34"/>
  <c r="C113" i="34"/>
  <c r="C112" i="34"/>
  <c r="C111" i="34"/>
  <c r="C110" i="34"/>
  <c r="C109" i="34"/>
  <c r="C108" i="34"/>
  <c r="C107" i="34"/>
  <c r="C105" i="34"/>
  <c r="C104" i="34"/>
  <c r="C103" i="34"/>
  <c r="C102" i="34"/>
  <c r="C101" i="34"/>
  <c r="C100" i="34"/>
  <c r="C99" i="34"/>
  <c r="C97" i="34"/>
  <c r="C96" i="34"/>
  <c r="C95" i="34"/>
  <c r="C94" i="34"/>
  <c r="C93" i="34"/>
  <c r="C91" i="34"/>
  <c r="C90" i="34"/>
  <c r="C89" i="34"/>
  <c r="C88" i="34"/>
  <c r="C87" i="34"/>
  <c r="C86" i="34"/>
  <c r="C85" i="34"/>
  <c r="C84" i="34"/>
  <c r="C83" i="34"/>
  <c r="C82" i="34"/>
  <c r="C80" i="34"/>
  <c r="C79" i="34"/>
  <c r="C78" i="34"/>
  <c r="C76" i="34"/>
  <c r="C75" i="34"/>
  <c r="C74" i="34"/>
  <c r="C73" i="34"/>
  <c r="C72" i="34"/>
  <c r="C71" i="34"/>
  <c r="C70" i="34"/>
  <c r="C69" i="34"/>
  <c r="C68" i="34"/>
  <c r="C66" i="34"/>
  <c r="C65" i="34"/>
  <c r="C64" i="34"/>
  <c r="C63" i="34"/>
  <c r="C62" i="34"/>
  <c r="C61" i="34"/>
  <c r="C60" i="34"/>
  <c r="C58" i="34"/>
  <c r="C57" i="34"/>
  <c r="C56" i="34"/>
  <c r="C54" i="34"/>
  <c r="C53" i="34"/>
  <c r="C52" i="34"/>
  <c r="C51" i="34"/>
  <c r="C50" i="34"/>
  <c r="C49" i="34"/>
  <c r="C48" i="34"/>
  <c r="C47" i="34"/>
  <c r="C45" i="34"/>
  <c r="C44" i="34"/>
  <c r="C43" i="34"/>
  <c r="C42" i="34"/>
  <c r="C41" i="34"/>
  <c r="C40" i="34"/>
  <c r="C38" i="34"/>
  <c r="C37" i="34"/>
  <c r="C36" i="34"/>
  <c r="C35" i="34"/>
  <c r="C34" i="34"/>
  <c r="C33" i="34"/>
  <c r="C31" i="34"/>
  <c r="C30" i="34"/>
  <c r="C29" i="34"/>
  <c r="C28" i="34"/>
  <c r="C27" i="34"/>
  <c r="C26" i="34"/>
  <c r="C25" i="34"/>
  <c r="C23" i="34"/>
  <c r="C22" i="34"/>
  <c r="C21" i="34"/>
  <c r="C20" i="34"/>
  <c r="C19" i="34"/>
  <c r="C18" i="34"/>
  <c r="C17" i="34"/>
  <c r="C16" i="34"/>
  <c r="C15" i="34"/>
  <c r="C13" i="34"/>
  <c r="C12" i="34"/>
  <c r="C11" i="34"/>
  <c r="C10" i="34"/>
  <c r="C9" i="34"/>
  <c r="C7" i="34"/>
  <c r="C6" i="34"/>
  <c r="C5" i="34"/>
  <c r="C4" i="34"/>
  <c r="C3" i="34"/>
  <c r="E171" i="33"/>
  <c r="D171" i="33"/>
  <c r="E170" i="33"/>
  <c r="D170" i="33"/>
  <c r="E169" i="33"/>
  <c r="D169" i="33"/>
  <c r="E168" i="33"/>
  <c r="D168" i="33"/>
  <c r="E167" i="33"/>
  <c r="D167" i="33"/>
  <c r="E166" i="33"/>
  <c r="D166" i="33"/>
  <c r="E165" i="33"/>
  <c r="D165" i="33"/>
  <c r="E164" i="33"/>
  <c r="D164" i="33"/>
  <c r="E163" i="33"/>
  <c r="D163" i="33"/>
  <c r="E162" i="33"/>
  <c r="D162" i="33"/>
  <c r="E161" i="33"/>
  <c r="D161" i="33"/>
  <c r="E160" i="33"/>
  <c r="D160" i="33"/>
  <c r="E159" i="33"/>
  <c r="D159" i="33"/>
  <c r="E158" i="33"/>
  <c r="D158" i="33"/>
  <c r="E157" i="33"/>
  <c r="D157" i="33"/>
  <c r="E156" i="33"/>
  <c r="D156" i="33"/>
  <c r="E155" i="33"/>
  <c r="D155" i="33"/>
  <c r="C144" i="33"/>
  <c r="C143" i="33"/>
  <c r="C142" i="33"/>
  <c r="C141" i="33"/>
  <c r="C140" i="33"/>
  <c r="C139" i="33"/>
  <c r="C138" i="33"/>
  <c r="C137" i="33"/>
  <c r="C136" i="33"/>
  <c r="C135" i="33"/>
  <c r="C134" i="33"/>
  <c r="C133" i="33"/>
  <c r="C132" i="33"/>
  <c r="C131" i="33"/>
  <c r="C130" i="33"/>
  <c r="C129" i="33"/>
  <c r="C128" i="33"/>
  <c r="C127" i="33"/>
  <c r="C126" i="33"/>
  <c r="C124" i="33"/>
  <c r="C123" i="33"/>
  <c r="C122" i="33"/>
  <c r="C121" i="33"/>
  <c r="C120" i="33"/>
  <c r="C119" i="33"/>
  <c r="C118" i="33"/>
  <c r="C117" i="33"/>
  <c r="C116" i="33"/>
  <c r="C115" i="33"/>
  <c r="C113" i="33"/>
  <c r="C112" i="33"/>
  <c r="C111" i="33"/>
  <c r="C110" i="33"/>
  <c r="C109" i="33"/>
  <c r="C108" i="33"/>
  <c r="C107" i="33"/>
  <c r="C105" i="33"/>
  <c r="C104" i="33"/>
  <c r="C103" i="33"/>
  <c r="C102" i="33"/>
  <c r="C101" i="33"/>
  <c r="C100" i="33"/>
  <c r="C99" i="33"/>
  <c r="C97" i="33"/>
  <c r="C96" i="33"/>
  <c r="C95" i="33"/>
  <c r="C94" i="33"/>
  <c r="C93" i="33"/>
  <c r="C91" i="33"/>
  <c r="C90" i="33"/>
  <c r="C89" i="33"/>
  <c r="C88" i="33"/>
  <c r="C87" i="33"/>
  <c r="C86" i="33"/>
  <c r="C85" i="33"/>
  <c r="C84" i="33"/>
  <c r="C83" i="33"/>
  <c r="C82" i="33"/>
  <c r="C80" i="33"/>
  <c r="C79" i="33"/>
  <c r="C78" i="33"/>
  <c r="C76" i="33"/>
  <c r="C75" i="33"/>
  <c r="C74" i="33"/>
  <c r="C73" i="33"/>
  <c r="C72" i="33"/>
  <c r="C71" i="33"/>
  <c r="C70" i="33"/>
  <c r="C69" i="33"/>
  <c r="C68" i="33"/>
  <c r="C66" i="33"/>
  <c r="C65" i="33"/>
  <c r="C64" i="33"/>
  <c r="C63" i="33"/>
  <c r="C62" i="33"/>
  <c r="C61" i="33"/>
  <c r="C60" i="33"/>
  <c r="C58" i="33"/>
  <c r="C57" i="33"/>
  <c r="C56" i="33"/>
  <c r="C54" i="33"/>
  <c r="C53" i="33"/>
  <c r="C52" i="33"/>
  <c r="C51" i="33"/>
  <c r="C50" i="33"/>
  <c r="C49" i="33"/>
  <c r="C48" i="33"/>
  <c r="C47" i="33"/>
  <c r="C45" i="33"/>
  <c r="C44" i="33"/>
  <c r="C43" i="33"/>
  <c r="C42" i="33"/>
  <c r="C41" i="33"/>
  <c r="C40" i="33"/>
  <c r="C38" i="33"/>
  <c r="C37" i="33"/>
  <c r="C36" i="33"/>
  <c r="C35" i="33"/>
  <c r="C34" i="33"/>
  <c r="C33" i="33"/>
  <c r="C31" i="33"/>
  <c r="C30" i="33"/>
  <c r="C29" i="33"/>
  <c r="C28" i="33"/>
  <c r="C27" i="33"/>
  <c r="C26" i="33"/>
  <c r="C25" i="33"/>
  <c r="C23" i="33"/>
  <c r="C22" i="33"/>
  <c r="C21" i="33"/>
  <c r="C20" i="33"/>
  <c r="C19" i="33"/>
  <c r="C18" i="33"/>
  <c r="C17" i="33"/>
  <c r="C16" i="33"/>
  <c r="C15" i="33"/>
  <c r="C13" i="33"/>
  <c r="C12" i="33"/>
  <c r="C11" i="33"/>
  <c r="C10" i="33"/>
  <c r="C9" i="33"/>
  <c r="C7" i="33"/>
  <c r="C6" i="33"/>
  <c r="C5" i="33"/>
  <c r="C4" i="33"/>
  <c r="C3" i="33"/>
  <c r="E171" i="32"/>
  <c r="D171" i="32"/>
  <c r="E170" i="32"/>
  <c r="D170" i="32"/>
  <c r="E169" i="32"/>
  <c r="D169" i="32"/>
  <c r="E168" i="32"/>
  <c r="D168" i="32"/>
  <c r="E167" i="32"/>
  <c r="D167" i="32"/>
  <c r="E166" i="32"/>
  <c r="D166" i="32"/>
  <c r="E165" i="32"/>
  <c r="D165" i="32"/>
  <c r="E164" i="32"/>
  <c r="D164" i="32"/>
  <c r="E163" i="32"/>
  <c r="D163" i="32"/>
  <c r="E162" i="32"/>
  <c r="D162" i="32"/>
  <c r="E161" i="32"/>
  <c r="D161" i="32"/>
  <c r="E160" i="32"/>
  <c r="D160" i="32"/>
  <c r="E159" i="32"/>
  <c r="D159" i="32"/>
  <c r="E158" i="32"/>
  <c r="D158" i="32"/>
  <c r="E157" i="32"/>
  <c r="D157" i="32"/>
  <c r="E156" i="32"/>
  <c r="D156" i="32"/>
  <c r="E155" i="32"/>
  <c r="D155" i="32"/>
  <c r="C144" i="32"/>
  <c r="C143" i="32"/>
  <c r="C142" i="32"/>
  <c r="C141" i="32"/>
  <c r="C140" i="32"/>
  <c r="C139" i="32"/>
  <c r="C138" i="32"/>
  <c r="C137" i="32"/>
  <c r="C136" i="32"/>
  <c r="C135" i="32"/>
  <c r="C134" i="32"/>
  <c r="C133" i="32"/>
  <c r="C132" i="32"/>
  <c r="C131" i="32"/>
  <c r="C130" i="32"/>
  <c r="C129" i="32"/>
  <c r="C128" i="32"/>
  <c r="C127" i="32"/>
  <c r="C126" i="32"/>
  <c r="C124" i="32"/>
  <c r="C123" i="32"/>
  <c r="C122" i="32"/>
  <c r="C121" i="32"/>
  <c r="C120" i="32"/>
  <c r="C119" i="32"/>
  <c r="C118" i="32"/>
  <c r="C117" i="32"/>
  <c r="C116" i="32"/>
  <c r="C115" i="32"/>
  <c r="C113" i="32"/>
  <c r="C112" i="32"/>
  <c r="C111" i="32"/>
  <c r="C110" i="32"/>
  <c r="C109" i="32"/>
  <c r="C108" i="32"/>
  <c r="C107" i="32"/>
  <c r="C105" i="32"/>
  <c r="C104" i="32"/>
  <c r="C103" i="32"/>
  <c r="C102" i="32"/>
  <c r="C101" i="32"/>
  <c r="C100" i="32"/>
  <c r="C99" i="32"/>
  <c r="C97" i="32"/>
  <c r="C96" i="32"/>
  <c r="C95" i="32"/>
  <c r="C94" i="32"/>
  <c r="C93" i="32"/>
  <c r="C91" i="32"/>
  <c r="C90" i="32"/>
  <c r="C89" i="32"/>
  <c r="C88" i="32"/>
  <c r="C87" i="32"/>
  <c r="C86" i="32"/>
  <c r="C85" i="32"/>
  <c r="C84" i="32"/>
  <c r="C83" i="32"/>
  <c r="C82" i="32"/>
  <c r="C80" i="32"/>
  <c r="C79" i="32"/>
  <c r="C78" i="32"/>
  <c r="C76" i="32"/>
  <c r="C75" i="32"/>
  <c r="C74" i="32"/>
  <c r="C73" i="32"/>
  <c r="C72" i="32"/>
  <c r="C71" i="32"/>
  <c r="C70" i="32"/>
  <c r="C69" i="32"/>
  <c r="C68" i="32"/>
  <c r="C66" i="32"/>
  <c r="C65" i="32"/>
  <c r="C64" i="32"/>
  <c r="C63" i="32"/>
  <c r="C62" i="32"/>
  <c r="C61" i="32"/>
  <c r="C60" i="32"/>
  <c r="C58" i="32"/>
  <c r="C57" i="32"/>
  <c r="C56" i="32"/>
  <c r="C54" i="32"/>
  <c r="C53" i="32"/>
  <c r="C52" i="32"/>
  <c r="C51" i="32"/>
  <c r="C50" i="32"/>
  <c r="C49" i="32"/>
  <c r="C48" i="32"/>
  <c r="C47" i="32"/>
  <c r="C45" i="32"/>
  <c r="C44" i="32"/>
  <c r="C43" i="32"/>
  <c r="C42" i="32"/>
  <c r="C41" i="32"/>
  <c r="C40" i="32"/>
  <c r="C38" i="32"/>
  <c r="C37" i="32"/>
  <c r="C36" i="32"/>
  <c r="C35" i="32"/>
  <c r="C34" i="32"/>
  <c r="C33" i="32"/>
  <c r="C31" i="32"/>
  <c r="C30" i="32"/>
  <c r="C29" i="32"/>
  <c r="C28" i="32"/>
  <c r="C27" i="32"/>
  <c r="C26" i="32"/>
  <c r="C25" i="32"/>
  <c r="C23" i="32"/>
  <c r="C22" i="32"/>
  <c r="C21" i="32"/>
  <c r="C20" i="32"/>
  <c r="C19" i="32"/>
  <c r="C18" i="32"/>
  <c r="C17" i="32"/>
  <c r="C16" i="32"/>
  <c r="C15" i="32"/>
  <c r="C13" i="32"/>
  <c r="C12" i="32"/>
  <c r="C11" i="32"/>
  <c r="C10" i="32"/>
  <c r="C9" i="32"/>
  <c r="C7" i="32"/>
  <c r="C6" i="32"/>
  <c r="C5" i="32"/>
  <c r="C4" i="32"/>
  <c r="C3" i="32"/>
  <c r="J99" i="65" l="1"/>
  <c r="J98" i="64"/>
  <c r="J107" i="64"/>
  <c r="J106" i="63"/>
  <c r="J126" i="64"/>
  <c r="J125" i="63"/>
  <c r="J93" i="65"/>
  <c r="J92" i="64"/>
  <c r="K125" i="53"/>
  <c r="I135" i="28"/>
  <c r="K135" i="28"/>
  <c r="I65" i="28"/>
  <c r="K65" i="28"/>
  <c r="I86" i="28"/>
  <c r="K86" i="28"/>
  <c r="I30" i="28"/>
  <c r="K30" i="28"/>
  <c r="I9" i="28"/>
  <c r="K9" i="28"/>
  <c r="I90" i="28"/>
  <c r="K90" i="28"/>
  <c r="I23" i="28"/>
  <c r="K23" i="28"/>
  <c r="I87" i="28"/>
  <c r="K87" i="28"/>
  <c r="I78" i="28"/>
  <c r="K78" i="28"/>
  <c r="I113" i="28"/>
  <c r="K113" i="28"/>
  <c r="K50" i="28"/>
  <c r="I50" i="28"/>
  <c r="I137" i="28"/>
  <c r="K137" i="28"/>
  <c r="K103" i="28"/>
  <c r="I103" i="28"/>
  <c r="K20" i="28"/>
  <c r="I20" i="28"/>
  <c r="I27" i="27"/>
  <c r="K27" i="27"/>
  <c r="I69" i="27"/>
  <c r="K69" i="27"/>
  <c r="I108" i="27"/>
  <c r="K108" i="27"/>
  <c r="I141" i="28"/>
  <c r="K141" i="28"/>
  <c r="I72" i="28"/>
  <c r="K72" i="28"/>
  <c r="I122" i="28"/>
  <c r="K122" i="28"/>
  <c r="I47" i="27"/>
  <c r="K47" i="27"/>
  <c r="I99" i="28"/>
  <c r="K99" i="28"/>
  <c r="K7" i="28"/>
  <c r="I7" i="28"/>
  <c r="I68" i="28"/>
  <c r="K68" i="28"/>
  <c r="I136" i="27"/>
  <c r="K136" i="27"/>
  <c r="I52" i="28"/>
  <c r="K52" i="28"/>
  <c r="I88" i="28"/>
  <c r="K88" i="28"/>
  <c r="I33" i="28"/>
  <c r="K33" i="28"/>
  <c r="K35" i="28"/>
  <c r="I35" i="28"/>
  <c r="K71" i="28"/>
  <c r="I71" i="28"/>
  <c r="I116" i="28"/>
  <c r="K116" i="28"/>
  <c r="I62" i="28"/>
  <c r="K62" i="28"/>
  <c r="I124" i="28"/>
  <c r="K124" i="28"/>
  <c r="I60" i="28"/>
  <c r="K60" i="28"/>
  <c r="K121" i="28"/>
  <c r="I121" i="28"/>
  <c r="I115" i="28"/>
  <c r="K115" i="28"/>
  <c r="I75" i="28"/>
  <c r="K75" i="28"/>
  <c r="I16" i="28"/>
  <c r="K16" i="28"/>
  <c r="I44" i="28"/>
  <c r="K44" i="28"/>
  <c r="I97" i="28"/>
  <c r="K97" i="28"/>
  <c r="I133" i="28"/>
  <c r="K133" i="28"/>
  <c r="I123" i="28"/>
  <c r="K123" i="28"/>
  <c r="I110" i="28"/>
  <c r="K110" i="28"/>
  <c r="I138" i="28"/>
  <c r="K138" i="28"/>
  <c r="I128" i="27"/>
  <c r="K128" i="27"/>
  <c r="K45" i="28"/>
  <c r="I45" i="28"/>
  <c r="I73" i="28"/>
  <c r="K73" i="28"/>
  <c r="I10" i="28"/>
  <c r="K10" i="28"/>
  <c r="I140" i="28"/>
  <c r="K140" i="28"/>
  <c r="I48" i="28"/>
  <c r="K48" i="28"/>
  <c r="I84" i="27"/>
  <c r="K84" i="27"/>
  <c r="I31" i="27"/>
  <c r="K31" i="27"/>
  <c r="I74" i="28"/>
  <c r="K74" i="28"/>
  <c r="I4" i="27"/>
  <c r="K4" i="27"/>
  <c r="K96" i="28"/>
  <c r="I96" i="28"/>
  <c r="K64" i="28"/>
  <c r="I64" i="28"/>
  <c r="I131" i="28"/>
  <c r="K131" i="28"/>
  <c r="I144" i="27"/>
  <c r="K144" i="27"/>
  <c r="I66" i="28"/>
  <c r="K66" i="28"/>
  <c r="I19" i="28"/>
  <c r="K19" i="28"/>
  <c r="I34" i="28"/>
  <c r="K34" i="28"/>
  <c r="I54" i="28"/>
  <c r="K54" i="28"/>
  <c r="K83" i="28"/>
  <c r="I83" i="28"/>
  <c r="I125" i="53"/>
  <c r="I38" i="28"/>
  <c r="K38" i="28"/>
  <c r="I101" i="27"/>
  <c r="K101" i="27"/>
  <c r="I70" i="28"/>
  <c r="K70" i="28"/>
  <c r="K120" i="28"/>
  <c r="I120" i="28"/>
  <c r="I79" i="28"/>
  <c r="K79" i="28"/>
  <c r="K134" i="28"/>
  <c r="I134" i="28"/>
  <c r="I109" i="28"/>
  <c r="K109" i="28"/>
  <c r="I51" i="28"/>
  <c r="K51" i="28"/>
  <c r="I142" i="28"/>
  <c r="K142" i="28"/>
  <c r="I3" i="28"/>
  <c r="K3" i="28"/>
  <c r="I17" i="28"/>
  <c r="K17" i="28"/>
  <c r="I95" i="28"/>
  <c r="K95" i="28"/>
  <c r="I102" i="28"/>
  <c r="K102" i="28"/>
  <c r="K18" i="28"/>
  <c r="I18" i="28"/>
  <c r="K49" i="28"/>
  <c r="I49" i="28"/>
  <c r="I93" i="28"/>
  <c r="K93" i="28"/>
  <c r="I89" i="28"/>
  <c r="K89" i="28"/>
  <c r="I119" i="28"/>
  <c r="K119" i="28"/>
  <c r="I130" i="28"/>
  <c r="K130" i="28"/>
  <c r="I53" i="27"/>
  <c r="K53" i="27"/>
  <c r="I129" i="28"/>
  <c r="K129" i="28"/>
  <c r="I85" i="28"/>
  <c r="K85" i="28"/>
  <c r="I104" i="28"/>
  <c r="K104" i="28"/>
  <c r="I91" i="28"/>
  <c r="K91" i="28"/>
  <c r="I82" i="28"/>
  <c r="K82" i="28"/>
  <c r="I29" i="28"/>
  <c r="K29" i="28"/>
  <c r="I105" i="27"/>
  <c r="K105" i="27"/>
  <c r="I61" i="28"/>
  <c r="K61" i="28"/>
  <c r="K76" i="28"/>
  <c r="I76" i="28"/>
  <c r="I107" i="28"/>
  <c r="K107" i="28"/>
  <c r="K37" i="28"/>
  <c r="I37" i="28"/>
  <c r="K112" i="28"/>
  <c r="I112" i="28"/>
  <c r="I111" i="28"/>
  <c r="K111" i="28"/>
  <c r="I143" i="28"/>
  <c r="K143" i="28"/>
  <c r="I40" i="28"/>
  <c r="K40" i="28"/>
  <c r="I80" i="28"/>
  <c r="K80" i="28"/>
  <c r="I94" i="28"/>
  <c r="K94" i="28"/>
  <c r="I43" i="28"/>
  <c r="K43" i="28"/>
  <c r="I12" i="28"/>
  <c r="K12" i="28"/>
  <c r="I58" i="28"/>
  <c r="K58" i="28"/>
  <c r="I22" i="27"/>
  <c r="K22" i="27"/>
  <c r="I15" i="27"/>
  <c r="K15" i="27"/>
  <c r="I28" i="28"/>
  <c r="K28" i="28"/>
  <c r="I57" i="27"/>
  <c r="K57" i="27"/>
  <c r="I132" i="28"/>
  <c r="K132" i="28"/>
  <c r="K139" i="28"/>
  <c r="I139" i="28"/>
  <c r="I36" i="28"/>
  <c r="K36" i="28"/>
  <c r="I42" i="28"/>
  <c r="K42" i="28"/>
  <c r="I56" i="27"/>
  <c r="K56" i="27"/>
  <c r="I98" i="53"/>
  <c r="I25" i="28"/>
  <c r="K25" i="28"/>
  <c r="I41" i="28"/>
  <c r="K41" i="28"/>
  <c r="K21" i="28"/>
  <c r="I21" i="28"/>
  <c r="I63" i="28"/>
  <c r="K63" i="28"/>
  <c r="I6" i="28"/>
  <c r="K6" i="28"/>
  <c r="I5" i="28"/>
  <c r="K5" i="28"/>
  <c r="I13" i="28"/>
  <c r="K13" i="28"/>
  <c r="I126" i="28"/>
  <c r="K126" i="28"/>
  <c r="I26" i="28"/>
  <c r="K26" i="28"/>
  <c r="I118" i="28"/>
  <c r="K118" i="28"/>
  <c r="I11" i="28"/>
  <c r="K11" i="28"/>
  <c r="I117" i="28"/>
  <c r="K117" i="28"/>
  <c r="I100" i="28"/>
  <c r="K100" i="28"/>
  <c r="I127" i="28"/>
  <c r="K127" i="28"/>
  <c r="G162" i="34"/>
  <c r="G167" i="34"/>
  <c r="G157" i="33"/>
  <c r="G161" i="33"/>
  <c r="G169" i="33"/>
  <c r="G164" i="33"/>
  <c r="G156" i="36"/>
  <c r="G160" i="36"/>
  <c r="G164" i="36"/>
  <c r="G168" i="36"/>
  <c r="G157" i="36"/>
  <c r="G163" i="36"/>
  <c r="G155" i="36"/>
  <c r="G158" i="36"/>
  <c r="G167" i="36"/>
  <c r="G176" i="36"/>
  <c r="G159" i="36"/>
  <c r="G171" i="36"/>
  <c r="G156" i="34"/>
  <c r="G168" i="34"/>
  <c r="G166" i="33"/>
  <c r="G169" i="34"/>
  <c r="G158" i="35"/>
  <c r="G161" i="35"/>
  <c r="G162" i="35"/>
  <c r="G166" i="35"/>
  <c r="G160" i="35"/>
  <c r="G172" i="36"/>
  <c r="G174" i="36"/>
  <c r="G162" i="36"/>
  <c r="G165" i="36"/>
  <c r="G166" i="36"/>
  <c r="G169" i="36"/>
  <c r="G170" i="36"/>
  <c r="G157" i="35"/>
  <c r="G165" i="35"/>
  <c r="G169" i="35"/>
  <c r="G156" i="35"/>
  <c r="G167" i="35"/>
  <c r="G168" i="35"/>
  <c r="G176" i="35"/>
  <c r="G164" i="35"/>
  <c r="G172" i="35"/>
  <c r="G159" i="35"/>
  <c r="G163" i="35"/>
  <c r="G175" i="35"/>
  <c r="G170" i="35"/>
  <c r="G159" i="34"/>
  <c r="G160" i="34"/>
  <c r="G164" i="34"/>
  <c r="G165" i="34"/>
  <c r="G158" i="34"/>
  <c r="G166" i="34"/>
  <c r="G176" i="34"/>
  <c r="G163" i="34"/>
  <c r="G157" i="34"/>
  <c r="G172" i="34"/>
  <c r="G161" i="34"/>
  <c r="G175" i="34"/>
  <c r="G170" i="34"/>
  <c r="G174" i="34"/>
  <c r="G156" i="33"/>
  <c r="G159" i="33"/>
  <c r="G160" i="33"/>
  <c r="G167" i="33"/>
  <c r="G168" i="33"/>
  <c r="G176" i="33"/>
  <c r="G172" i="33"/>
  <c r="G158" i="33"/>
  <c r="G162" i="33"/>
  <c r="G163" i="33"/>
  <c r="G175" i="33"/>
  <c r="G170" i="33"/>
  <c r="G165" i="33"/>
  <c r="G166" i="32"/>
  <c r="G170" i="32"/>
  <c r="G169" i="32"/>
  <c r="G156" i="32"/>
  <c r="G159" i="32"/>
  <c r="G164" i="32"/>
  <c r="G167" i="32"/>
  <c r="G158" i="32"/>
  <c r="G162" i="32"/>
  <c r="G174" i="32"/>
  <c r="G157" i="32"/>
  <c r="G163" i="32"/>
  <c r="G165" i="32"/>
  <c r="G160" i="32"/>
  <c r="G168" i="32"/>
  <c r="G172" i="32"/>
  <c r="G175" i="32"/>
  <c r="G176" i="32"/>
  <c r="G173" i="36"/>
  <c r="G175" i="36"/>
  <c r="G161" i="36"/>
  <c r="G174" i="35"/>
  <c r="G155" i="35"/>
  <c r="G171" i="35"/>
  <c r="G173" i="35"/>
  <c r="G155" i="34"/>
  <c r="G171" i="34"/>
  <c r="G173" i="34"/>
  <c r="G174" i="33"/>
  <c r="G155" i="33"/>
  <c r="G171" i="33"/>
  <c r="G173" i="33"/>
  <c r="G155" i="32"/>
  <c r="G171" i="32"/>
  <c r="G173" i="32"/>
  <c r="G161" i="32"/>
  <c r="E171" i="31"/>
  <c r="D171" i="31"/>
  <c r="E170" i="31"/>
  <c r="D170" i="31"/>
  <c r="E169" i="31"/>
  <c r="D169" i="31"/>
  <c r="E168" i="31"/>
  <c r="D168" i="31"/>
  <c r="E167" i="31"/>
  <c r="D167" i="31"/>
  <c r="E166" i="31"/>
  <c r="D166" i="31"/>
  <c r="E165" i="31"/>
  <c r="D165" i="31"/>
  <c r="E164" i="31"/>
  <c r="D164" i="31"/>
  <c r="E163" i="31"/>
  <c r="D163" i="31"/>
  <c r="E162" i="31"/>
  <c r="D162" i="31"/>
  <c r="E161" i="31"/>
  <c r="D161" i="31"/>
  <c r="E160" i="31"/>
  <c r="D160" i="31"/>
  <c r="E159" i="31"/>
  <c r="D159" i="31"/>
  <c r="E158" i="31"/>
  <c r="D158" i="31"/>
  <c r="E157" i="31"/>
  <c r="D157" i="31"/>
  <c r="E156" i="31"/>
  <c r="D156" i="31"/>
  <c r="E155" i="31"/>
  <c r="D155" i="31"/>
  <c r="C144" i="31"/>
  <c r="C143" i="31"/>
  <c r="C142" i="31"/>
  <c r="C141" i="31"/>
  <c r="C140" i="31"/>
  <c r="C139" i="31"/>
  <c r="C138" i="31"/>
  <c r="C137" i="31"/>
  <c r="C136" i="31"/>
  <c r="C135" i="31"/>
  <c r="C134" i="31"/>
  <c r="C133" i="31"/>
  <c r="C132" i="31"/>
  <c r="C131" i="31"/>
  <c r="C130" i="31"/>
  <c r="C129" i="31"/>
  <c r="C128" i="31"/>
  <c r="C127" i="31"/>
  <c r="C126" i="31"/>
  <c r="C124" i="31"/>
  <c r="C123" i="31"/>
  <c r="C122" i="31"/>
  <c r="C121" i="31"/>
  <c r="C120" i="31"/>
  <c r="C119" i="31"/>
  <c r="C118" i="31"/>
  <c r="C117" i="31"/>
  <c r="C116" i="31"/>
  <c r="C115" i="31"/>
  <c r="C113" i="31"/>
  <c r="C112" i="31"/>
  <c r="C111" i="31"/>
  <c r="C110" i="31"/>
  <c r="C109" i="31"/>
  <c r="C108" i="31"/>
  <c r="C107" i="31"/>
  <c r="C105" i="31"/>
  <c r="C104" i="31"/>
  <c r="C103" i="31"/>
  <c r="C102" i="31"/>
  <c r="C101" i="31"/>
  <c r="C100" i="31"/>
  <c r="C99" i="31"/>
  <c r="C97" i="31"/>
  <c r="C96" i="31"/>
  <c r="C95" i="31"/>
  <c r="C94" i="31"/>
  <c r="C93" i="31"/>
  <c r="C91" i="31"/>
  <c r="C90" i="31"/>
  <c r="C89" i="31"/>
  <c r="C88" i="31"/>
  <c r="C87" i="31"/>
  <c r="C86" i="31"/>
  <c r="C85" i="31"/>
  <c r="C84" i="31"/>
  <c r="C83" i="31"/>
  <c r="C82" i="31"/>
  <c r="C80" i="31"/>
  <c r="C79" i="31"/>
  <c r="C78" i="31"/>
  <c r="C76" i="31"/>
  <c r="C75" i="31"/>
  <c r="C74" i="31"/>
  <c r="C73" i="31"/>
  <c r="C72" i="31"/>
  <c r="C71" i="31"/>
  <c r="C70" i="31"/>
  <c r="C69" i="31"/>
  <c r="C68" i="31"/>
  <c r="C66" i="31"/>
  <c r="C65" i="31"/>
  <c r="C64" i="31"/>
  <c r="C63" i="31"/>
  <c r="C62" i="31"/>
  <c r="C61" i="31"/>
  <c r="C60" i="31"/>
  <c r="C58" i="31"/>
  <c r="C57" i="31"/>
  <c r="C56" i="31"/>
  <c r="C54" i="31"/>
  <c r="C53" i="31"/>
  <c r="C52" i="31"/>
  <c r="C51" i="31"/>
  <c r="C50" i="31"/>
  <c r="C49" i="31"/>
  <c r="C48" i="31"/>
  <c r="C47" i="31"/>
  <c r="C45" i="31"/>
  <c r="C44" i="31"/>
  <c r="C43" i="31"/>
  <c r="C42" i="31"/>
  <c r="C41" i="31"/>
  <c r="C40" i="31"/>
  <c r="C38" i="31"/>
  <c r="C37" i="31"/>
  <c r="C36" i="31"/>
  <c r="C35" i="31"/>
  <c r="C34" i="31"/>
  <c r="C33" i="31"/>
  <c r="C31" i="31"/>
  <c r="C30" i="31"/>
  <c r="C29" i="31"/>
  <c r="C28" i="31"/>
  <c r="C27" i="31"/>
  <c r="C26" i="31"/>
  <c r="C25" i="31"/>
  <c r="C23" i="31"/>
  <c r="C22" i="31"/>
  <c r="C21" i="31"/>
  <c r="C20" i="31"/>
  <c r="C19" i="31"/>
  <c r="C18" i="31"/>
  <c r="C17" i="31"/>
  <c r="C16" i="31"/>
  <c r="C15" i="31"/>
  <c r="C13" i="31"/>
  <c r="C12" i="31"/>
  <c r="C11" i="31"/>
  <c r="C10" i="31"/>
  <c r="C9" i="31"/>
  <c r="C7" i="31"/>
  <c r="C6" i="31"/>
  <c r="C5" i="31"/>
  <c r="C4" i="31"/>
  <c r="C3" i="31"/>
  <c r="J93" i="66" l="1"/>
  <c r="J92" i="66" s="1"/>
  <c r="F14" i="55" s="1"/>
  <c r="J92" i="65"/>
  <c r="J107" i="65"/>
  <c r="J106" i="64"/>
  <c r="J126" i="65"/>
  <c r="J125" i="64"/>
  <c r="J99" i="66"/>
  <c r="J98" i="66" s="1"/>
  <c r="F15" i="55" s="1"/>
  <c r="J98" i="65"/>
  <c r="I125" i="27"/>
  <c r="K125" i="27"/>
  <c r="I126" i="29"/>
  <c r="K126" i="29"/>
  <c r="I5" i="29"/>
  <c r="K5" i="29"/>
  <c r="I41" i="29"/>
  <c r="K41" i="29"/>
  <c r="I76" i="29"/>
  <c r="K76" i="29"/>
  <c r="I13" i="29"/>
  <c r="K13" i="29"/>
  <c r="I6" i="29"/>
  <c r="K6" i="29"/>
  <c r="I25" i="29"/>
  <c r="K25" i="29"/>
  <c r="I139" i="29"/>
  <c r="K139" i="29"/>
  <c r="K112" i="29"/>
  <c r="I112" i="29"/>
  <c r="I18" i="29"/>
  <c r="K18" i="29"/>
  <c r="I134" i="29"/>
  <c r="K134" i="29"/>
  <c r="I120" i="29"/>
  <c r="K120" i="29"/>
  <c r="I54" i="29"/>
  <c r="K54" i="29"/>
  <c r="I19" i="29"/>
  <c r="K19" i="29"/>
  <c r="K144" i="28"/>
  <c r="I144" i="28"/>
  <c r="K4" i="28"/>
  <c r="I4" i="28"/>
  <c r="I31" i="28"/>
  <c r="K31" i="28"/>
  <c r="I48" i="29"/>
  <c r="K48" i="29"/>
  <c r="I10" i="29"/>
  <c r="K10" i="29"/>
  <c r="I138" i="29"/>
  <c r="K138" i="29"/>
  <c r="K123" i="29"/>
  <c r="I123" i="29"/>
  <c r="K97" i="29"/>
  <c r="I97" i="29"/>
  <c r="I16" i="29"/>
  <c r="K16" i="29"/>
  <c r="K115" i="29"/>
  <c r="I115" i="29"/>
  <c r="I60" i="29"/>
  <c r="K60" i="29"/>
  <c r="I62" i="29"/>
  <c r="K62" i="29"/>
  <c r="I33" i="29"/>
  <c r="K33" i="29"/>
  <c r="I52" i="29"/>
  <c r="K52" i="29"/>
  <c r="I20" i="29"/>
  <c r="K20" i="29"/>
  <c r="I127" i="29"/>
  <c r="K127" i="29"/>
  <c r="I117" i="29"/>
  <c r="K117" i="29"/>
  <c r="K118" i="29"/>
  <c r="I118" i="29"/>
  <c r="I42" i="29"/>
  <c r="K42" i="29"/>
  <c r="I57" i="28"/>
  <c r="K57" i="28"/>
  <c r="I15" i="28"/>
  <c r="K15" i="28"/>
  <c r="K58" i="29"/>
  <c r="I58" i="29"/>
  <c r="K43" i="29"/>
  <c r="I43" i="29"/>
  <c r="K80" i="29"/>
  <c r="I80" i="29"/>
  <c r="I143" i="29"/>
  <c r="K143" i="29"/>
  <c r="K107" i="29"/>
  <c r="I107" i="29"/>
  <c r="K61" i="29"/>
  <c r="I61" i="29"/>
  <c r="K29" i="29"/>
  <c r="I29" i="29"/>
  <c r="I91" i="29"/>
  <c r="K91" i="29"/>
  <c r="K85" i="29"/>
  <c r="I85" i="29"/>
  <c r="I53" i="28"/>
  <c r="K53" i="28"/>
  <c r="K119" i="29"/>
  <c r="I119" i="29"/>
  <c r="I93" i="29"/>
  <c r="K93" i="29"/>
  <c r="I95" i="29"/>
  <c r="K95" i="29"/>
  <c r="I3" i="29"/>
  <c r="K3" i="29"/>
  <c r="K51" i="29"/>
  <c r="I51" i="29"/>
  <c r="I101" i="28"/>
  <c r="K101" i="28"/>
  <c r="I83" i="29"/>
  <c r="K83" i="29"/>
  <c r="I96" i="29"/>
  <c r="K96" i="29"/>
  <c r="I121" i="29"/>
  <c r="K121" i="29"/>
  <c r="K35" i="29"/>
  <c r="I35" i="29"/>
  <c r="K68" i="29"/>
  <c r="I68" i="29"/>
  <c r="I99" i="29"/>
  <c r="K99" i="29"/>
  <c r="K122" i="29"/>
  <c r="I122" i="29"/>
  <c r="K141" i="29"/>
  <c r="I141" i="29"/>
  <c r="K69" i="28"/>
  <c r="I69" i="28"/>
  <c r="K137" i="29"/>
  <c r="I137" i="29"/>
  <c r="K113" i="29"/>
  <c r="I113" i="29"/>
  <c r="I87" i="29"/>
  <c r="K87" i="29"/>
  <c r="K90" i="29"/>
  <c r="I90" i="29"/>
  <c r="I30" i="29"/>
  <c r="K30" i="29"/>
  <c r="I65" i="29"/>
  <c r="K65" i="29"/>
  <c r="I63" i="29"/>
  <c r="K63" i="29"/>
  <c r="I37" i="29"/>
  <c r="K37" i="29"/>
  <c r="I49" i="29"/>
  <c r="K49" i="29"/>
  <c r="K34" i="29"/>
  <c r="I34" i="29"/>
  <c r="K66" i="29"/>
  <c r="I66" i="29"/>
  <c r="I131" i="29"/>
  <c r="K131" i="29"/>
  <c r="I74" i="29"/>
  <c r="K74" i="29"/>
  <c r="I84" i="28"/>
  <c r="K84" i="28"/>
  <c r="K140" i="29"/>
  <c r="I140" i="29"/>
  <c r="I73" i="29"/>
  <c r="K73" i="29"/>
  <c r="K128" i="28"/>
  <c r="I128" i="28"/>
  <c r="K110" i="29"/>
  <c r="I110" i="29"/>
  <c r="K133" i="29"/>
  <c r="I133" i="29"/>
  <c r="K44" i="29"/>
  <c r="I44" i="29"/>
  <c r="I75" i="29"/>
  <c r="K75" i="29"/>
  <c r="K124" i="29"/>
  <c r="I124" i="29"/>
  <c r="I116" i="29"/>
  <c r="K116" i="29"/>
  <c r="I88" i="29"/>
  <c r="K88" i="29"/>
  <c r="I7" i="29"/>
  <c r="K7" i="29"/>
  <c r="K103" i="29"/>
  <c r="I103" i="29"/>
  <c r="I50" i="29"/>
  <c r="K50" i="29"/>
  <c r="I100" i="29"/>
  <c r="K100" i="29"/>
  <c r="I11" i="29"/>
  <c r="K11" i="29"/>
  <c r="I26" i="29"/>
  <c r="K26" i="29"/>
  <c r="I21" i="29"/>
  <c r="K21" i="29"/>
  <c r="I56" i="28"/>
  <c r="K56" i="28"/>
  <c r="I36" i="29"/>
  <c r="K36" i="29"/>
  <c r="K132" i="29"/>
  <c r="I132" i="29"/>
  <c r="K28" i="29"/>
  <c r="I28" i="29"/>
  <c r="I22" i="28"/>
  <c r="K22" i="28"/>
  <c r="I12" i="29"/>
  <c r="K12" i="29"/>
  <c r="K94" i="29"/>
  <c r="I94" i="29"/>
  <c r="K40" i="29"/>
  <c r="I40" i="29"/>
  <c r="I111" i="29"/>
  <c r="K111" i="29"/>
  <c r="I105" i="28"/>
  <c r="K105" i="28"/>
  <c r="K82" i="29"/>
  <c r="I82" i="29"/>
  <c r="I104" i="29"/>
  <c r="K104" i="29"/>
  <c r="K129" i="29"/>
  <c r="I129" i="29"/>
  <c r="K130" i="29"/>
  <c r="I130" i="29"/>
  <c r="K89" i="29"/>
  <c r="I89" i="29"/>
  <c r="I102" i="29"/>
  <c r="K102" i="29"/>
  <c r="I17" i="29"/>
  <c r="K17" i="29"/>
  <c r="I142" i="29"/>
  <c r="K142" i="29"/>
  <c r="I109" i="29"/>
  <c r="K109" i="29"/>
  <c r="I79" i="29"/>
  <c r="K79" i="29"/>
  <c r="I70" i="29"/>
  <c r="K70" i="29"/>
  <c r="I38" i="29"/>
  <c r="K38" i="29"/>
  <c r="I64" i="29"/>
  <c r="K64" i="29"/>
  <c r="I45" i="29"/>
  <c r="K45" i="29"/>
  <c r="K71" i="29"/>
  <c r="I71" i="29"/>
  <c r="I136" i="28"/>
  <c r="K136" i="28"/>
  <c r="I47" i="28"/>
  <c r="K47" i="28"/>
  <c r="I72" i="29"/>
  <c r="K72" i="29"/>
  <c r="I108" i="28"/>
  <c r="K108" i="28"/>
  <c r="I27" i="28"/>
  <c r="K27" i="28"/>
  <c r="K78" i="29"/>
  <c r="I78" i="29"/>
  <c r="I23" i="29"/>
  <c r="K23" i="29"/>
  <c r="K9" i="29"/>
  <c r="I9" i="29"/>
  <c r="K86" i="29"/>
  <c r="I86" i="29"/>
  <c r="I135" i="29"/>
  <c r="K135" i="29"/>
  <c r="G159" i="31"/>
  <c r="G167" i="31"/>
  <c r="G171" i="31"/>
  <c r="G155" i="31"/>
  <c r="G163" i="31"/>
  <c r="G166" i="31"/>
  <c r="G157" i="31"/>
  <c r="G156" i="31"/>
  <c r="G170" i="31"/>
  <c r="G164" i="31"/>
  <c r="G165" i="31"/>
  <c r="G168" i="31"/>
  <c r="G169" i="31"/>
  <c r="G158" i="31"/>
  <c r="G160" i="31"/>
  <c r="G162" i="31"/>
  <c r="G176" i="31"/>
  <c r="G172" i="31"/>
  <c r="G174" i="31"/>
  <c r="G173" i="31"/>
  <c r="G175" i="31"/>
  <c r="G161" i="31"/>
  <c r="E171" i="30"/>
  <c r="D171" i="30"/>
  <c r="E170" i="30"/>
  <c r="D170" i="30"/>
  <c r="E169" i="30"/>
  <c r="D169" i="30"/>
  <c r="E168" i="30"/>
  <c r="D168" i="30"/>
  <c r="E167" i="30"/>
  <c r="D167" i="30"/>
  <c r="E166" i="30"/>
  <c r="D166" i="30"/>
  <c r="E165" i="30"/>
  <c r="D165" i="30"/>
  <c r="E164" i="30"/>
  <c r="D164" i="30"/>
  <c r="E163" i="30"/>
  <c r="D163" i="30"/>
  <c r="E162" i="30"/>
  <c r="D162" i="30"/>
  <c r="E161" i="30"/>
  <c r="D161" i="30"/>
  <c r="E160" i="30"/>
  <c r="D160" i="30"/>
  <c r="E159" i="30"/>
  <c r="D159" i="30"/>
  <c r="E158" i="30"/>
  <c r="D158" i="30"/>
  <c r="E157" i="30"/>
  <c r="D157" i="30"/>
  <c r="E156" i="30"/>
  <c r="D156" i="30"/>
  <c r="E155" i="30"/>
  <c r="D155" i="30"/>
  <c r="C144" i="30"/>
  <c r="C143" i="30"/>
  <c r="C142" i="30"/>
  <c r="C141" i="30"/>
  <c r="C140" i="30"/>
  <c r="C139" i="30"/>
  <c r="C138" i="30"/>
  <c r="C137" i="30"/>
  <c r="C136" i="30"/>
  <c r="C135" i="30"/>
  <c r="C134" i="30"/>
  <c r="C133" i="30"/>
  <c r="C132" i="30"/>
  <c r="C131" i="30"/>
  <c r="C130" i="30"/>
  <c r="C129" i="30"/>
  <c r="C128" i="30"/>
  <c r="C127" i="30"/>
  <c r="C126" i="30"/>
  <c r="C124" i="30"/>
  <c r="C123" i="30"/>
  <c r="C122" i="30"/>
  <c r="C121" i="30"/>
  <c r="C120" i="30"/>
  <c r="C119" i="30"/>
  <c r="C118" i="30"/>
  <c r="C117" i="30"/>
  <c r="C116" i="30"/>
  <c r="C115" i="30"/>
  <c r="C113" i="30"/>
  <c r="C112" i="30"/>
  <c r="C111" i="30"/>
  <c r="C110" i="30"/>
  <c r="C109" i="30"/>
  <c r="C108" i="30"/>
  <c r="C107" i="30"/>
  <c r="C105" i="30"/>
  <c r="C104" i="30"/>
  <c r="C103" i="30"/>
  <c r="C102" i="30"/>
  <c r="C101" i="30"/>
  <c r="C100" i="30"/>
  <c r="C99" i="30"/>
  <c r="C97" i="30"/>
  <c r="C96" i="30"/>
  <c r="C95" i="30"/>
  <c r="C94" i="30"/>
  <c r="C93" i="30"/>
  <c r="C91" i="30"/>
  <c r="C90" i="30"/>
  <c r="C89" i="30"/>
  <c r="C88" i="30"/>
  <c r="C87" i="30"/>
  <c r="C86" i="30"/>
  <c r="C85" i="30"/>
  <c r="C84" i="30"/>
  <c r="C83" i="30"/>
  <c r="C82" i="30"/>
  <c r="C80" i="30"/>
  <c r="C79" i="30"/>
  <c r="C78" i="30"/>
  <c r="C76" i="30"/>
  <c r="C75" i="30"/>
  <c r="C74" i="30"/>
  <c r="C73" i="30"/>
  <c r="C72" i="30"/>
  <c r="C71" i="30"/>
  <c r="C70" i="30"/>
  <c r="C69" i="30"/>
  <c r="C68" i="30"/>
  <c r="C66" i="30"/>
  <c r="C65" i="30"/>
  <c r="C64" i="30"/>
  <c r="C63" i="30"/>
  <c r="C62" i="30"/>
  <c r="C61" i="30"/>
  <c r="C60" i="30"/>
  <c r="C58" i="30"/>
  <c r="C57" i="30"/>
  <c r="C56" i="30"/>
  <c r="C54" i="30"/>
  <c r="C53" i="30"/>
  <c r="C52" i="30"/>
  <c r="C51" i="30"/>
  <c r="C50" i="30"/>
  <c r="C49" i="30"/>
  <c r="C48" i="30"/>
  <c r="C47" i="30"/>
  <c r="C45" i="30"/>
  <c r="C44" i="30"/>
  <c r="C43" i="30"/>
  <c r="C42" i="30"/>
  <c r="C41" i="30"/>
  <c r="C40" i="30"/>
  <c r="C38" i="30"/>
  <c r="C37" i="30"/>
  <c r="C36" i="30"/>
  <c r="C35" i="30"/>
  <c r="C34" i="30"/>
  <c r="C33" i="30"/>
  <c r="C31" i="30"/>
  <c r="C30" i="30"/>
  <c r="C29" i="30"/>
  <c r="C28" i="30"/>
  <c r="C27" i="30"/>
  <c r="C26" i="30"/>
  <c r="C25" i="30"/>
  <c r="C23" i="30"/>
  <c r="C22" i="30"/>
  <c r="C21" i="30"/>
  <c r="C20" i="30"/>
  <c r="C19" i="30"/>
  <c r="C18" i="30"/>
  <c r="C17" i="30"/>
  <c r="C16" i="30"/>
  <c r="C15" i="30"/>
  <c r="C13" i="30"/>
  <c r="C12" i="30"/>
  <c r="C11" i="30"/>
  <c r="C10" i="30"/>
  <c r="C9" i="30"/>
  <c r="C7" i="30"/>
  <c r="C6" i="30"/>
  <c r="C5" i="30"/>
  <c r="C4" i="30"/>
  <c r="C3" i="30"/>
  <c r="E171" i="29"/>
  <c r="D171" i="29"/>
  <c r="E170" i="29"/>
  <c r="D170" i="29"/>
  <c r="E169" i="29"/>
  <c r="D169" i="29"/>
  <c r="E168" i="29"/>
  <c r="D168" i="29"/>
  <c r="E167" i="29"/>
  <c r="D167" i="29"/>
  <c r="E166" i="29"/>
  <c r="D166" i="29"/>
  <c r="E165" i="29"/>
  <c r="D165" i="29"/>
  <c r="E164" i="29"/>
  <c r="G164" i="29" s="1"/>
  <c r="D164" i="29"/>
  <c r="E163" i="29"/>
  <c r="D163" i="29"/>
  <c r="E162" i="29"/>
  <c r="D162" i="29"/>
  <c r="E161" i="29"/>
  <c r="D161" i="29"/>
  <c r="E160" i="29"/>
  <c r="D160" i="29"/>
  <c r="E159" i="29"/>
  <c r="D159" i="29"/>
  <c r="E158" i="29"/>
  <c r="D158" i="29"/>
  <c r="E157" i="29"/>
  <c r="D157" i="29"/>
  <c r="E156" i="29"/>
  <c r="D156" i="29"/>
  <c r="E155" i="29"/>
  <c r="D155" i="29"/>
  <c r="C144" i="29"/>
  <c r="C143" i="29"/>
  <c r="C142" i="29"/>
  <c r="C141" i="29"/>
  <c r="C140" i="29"/>
  <c r="C139" i="29"/>
  <c r="C138" i="29"/>
  <c r="C137" i="29"/>
  <c r="C136" i="29"/>
  <c r="C135" i="29"/>
  <c r="C134" i="29"/>
  <c r="C133" i="29"/>
  <c r="C132" i="29"/>
  <c r="C131" i="29"/>
  <c r="C130" i="29"/>
  <c r="C129" i="29"/>
  <c r="C128" i="29"/>
  <c r="C127" i="29"/>
  <c r="C126" i="29"/>
  <c r="C124" i="29"/>
  <c r="C123" i="29"/>
  <c r="C122" i="29"/>
  <c r="C121" i="29"/>
  <c r="C120" i="29"/>
  <c r="C119" i="29"/>
  <c r="C118" i="29"/>
  <c r="C117" i="29"/>
  <c r="C116" i="29"/>
  <c r="C115" i="29"/>
  <c r="C113" i="29"/>
  <c r="C112" i="29"/>
  <c r="C111" i="29"/>
  <c r="C110" i="29"/>
  <c r="C109" i="29"/>
  <c r="C108" i="29"/>
  <c r="C107" i="29"/>
  <c r="C105" i="29"/>
  <c r="C104" i="29"/>
  <c r="C103" i="29"/>
  <c r="C102" i="29"/>
  <c r="C101" i="29"/>
  <c r="C100" i="29"/>
  <c r="C99" i="29"/>
  <c r="C97" i="29"/>
  <c r="C96" i="29"/>
  <c r="C95" i="29"/>
  <c r="C94" i="29"/>
  <c r="C93" i="29"/>
  <c r="C91" i="29"/>
  <c r="C90" i="29"/>
  <c r="C89" i="29"/>
  <c r="C88" i="29"/>
  <c r="C87" i="29"/>
  <c r="C86" i="29"/>
  <c r="C85" i="29"/>
  <c r="C84" i="29"/>
  <c r="C83" i="29"/>
  <c r="C82" i="29"/>
  <c r="C80" i="29"/>
  <c r="C79" i="29"/>
  <c r="C78" i="29"/>
  <c r="C76" i="29"/>
  <c r="C75" i="29"/>
  <c r="C74" i="29"/>
  <c r="C73" i="29"/>
  <c r="C72" i="29"/>
  <c r="C71" i="29"/>
  <c r="C70" i="29"/>
  <c r="C69" i="29"/>
  <c r="C68" i="29"/>
  <c r="C66" i="29"/>
  <c r="C65" i="29"/>
  <c r="C64" i="29"/>
  <c r="C63" i="29"/>
  <c r="C62" i="29"/>
  <c r="C61" i="29"/>
  <c r="C60" i="29"/>
  <c r="C58" i="29"/>
  <c r="C57" i="29"/>
  <c r="C56" i="29"/>
  <c r="C54" i="29"/>
  <c r="C53" i="29"/>
  <c r="C52" i="29"/>
  <c r="C51" i="29"/>
  <c r="C50" i="29"/>
  <c r="C49" i="29"/>
  <c r="C48" i="29"/>
  <c r="C47" i="29"/>
  <c r="C45" i="29"/>
  <c r="C44" i="29"/>
  <c r="C43" i="29"/>
  <c r="C42" i="29"/>
  <c r="C41" i="29"/>
  <c r="C40" i="29"/>
  <c r="C38" i="29"/>
  <c r="C37" i="29"/>
  <c r="C36" i="29"/>
  <c r="C35" i="29"/>
  <c r="C34" i="29"/>
  <c r="C33" i="29"/>
  <c r="C31" i="29"/>
  <c r="C30" i="29"/>
  <c r="C29" i="29"/>
  <c r="C28" i="29"/>
  <c r="C27" i="29"/>
  <c r="C26" i="29"/>
  <c r="C25" i="29"/>
  <c r="C23" i="29"/>
  <c r="C22" i="29"/>
  <c r="C21" i="29"/>
  <c r="C20" i="29"/>
  <c r="C19" i="29"/>
  <c r="C18" i="29"/>
  <c r="C17" i="29"/>
  <c r="C16" i="29"/>
  <c r="C15" i="29"/>
  <c r="C13" i="29"/>
  <c r="C12" i="29"/>
  <c r="C11" i="29"/>
  <c r="C10" i="29"/>
  <c r="C9" i="29"/>
  <c r="C7" i="29"/>
  <c r="C6" i="29"/>
  <c r="C5" i="29"/>
  <c r="C4" i="29"/>
  <c r="C3" i="29"/>
  <c r="J107" i="66" l="1"/>
  <c r="J106" i="66" s="1"/>
  <c r="F16" i="55" s="1"/>
  <c r="J106" i="65"/>
  <c r="J126" i="66"/>
  <c r="J125" i="66" s="1"/>
  <c r="F22" i="55" s="1"/>
  <c r="J125" i="65"/>
  <c r="K77" i="29"/>
  <c r="I9" i="30"/>
  <c r="K9" i="30"/>
  <c r="K71" i="30"/>
  <c r="I71" i="30"/>
  <c r="I129" i="30"/>
  <c r="K129" i="30"/>
  <c r="K82" i="30"/>
  <c r="I82" i="30"/>
  <c r="K94" i="30"/>
  <c r="I94" i="30"/>
  <c r="I132" i="30"/>
  <c r="K132" i="30"/>
  <c r="K103" i="30"/>
  <c r="I103" i="30"/>
  <c r="K124" i="30"/>
  <c r="I124" i="30"/>
  <c r="K110" i="30"/>
  <c r="I110" i="30"/>
  <c r="K90" i="30"/>
  <c r="I90" i="30"/>
  <c r="I69" i="29"/>
  <c r="I67" i="29" s="1"/>
  <c r="K69" i="29"/>
  <c r="K68" i="30"/>
  <c r="I68" i="30"/>
  <c r="K85" i="30"/>
  <c r="I85" i="30"/>
  <c r="I107" i="30"/>
  <c r="K107" i="30"/>
  <c r="I80" i="30"/>
  <c r="K80" i="30"/>
  <c r="I92" i="29"/>
  <c r="I97" i="30"/>
  <c r="K97" i="30"/>
  <c r="I135" i="30"/>
  <c r="K135" i="30"/>
  <c r="I47" i="29"/>
  <c r="K47" i="29"/>
  <c r="I64" i="30"/>
  <c r="K64" i="30"/>
  <c r="I109" i="30"/>
  <c r="K109" i="30"/>
  <c r="I111" i="30"/>
  <c r="K111" i="30"/>
  <c r="I22" i="29"/>
  <c r="K22" i="29"/>
  <c r="I56" i="29"/>
  <c r="K56" i="29"/>
  <c r="K100" i="30"/>
  <c r="I100" i="30"/>
  <c r="K73" i="30"/>
  <c r="I73" i="30"/>
  <c r="I131" i="30"/>
  <c r="K131" i="30"/>
  <c r="I37" i="30"/>
  <c r="K37" i="30"/>
  <c r="K67" i="29"/>
  <c r="I83" i="30"/>
  <c r="K83" i="30"/>
  <c r="K95" i="30"/>
  <c r="I95" i="30"/>
  <c r="I57" i="29"/>
  <c r="K57" i="29"/>
  <c r="K52" i="30"/>
  <c r="I52" i="30"/>
  <c r="K62" i="30"/>
  <c r="I62" i="30"/>
  <c r="K114" i="29"/>
  <c r="K138" i="30"/>
  <c r="I138" i="30"/>
  <c r="K48" i="30"/>
  <c r="I48" i="30"/>
  <c r="I19" i="30"/>
  <c r="K19" i="30"/>
  <c r="K120" i="30"/>
  <c r="I120" i="30"/>
  <c r="K18" i="30"/>
  <c r="I18" i="30"/>
  <c r="I139" i="30"/>
  <c r="K139" i="30"/>
  <c r="K6" i="30"/>
  <c r="I6" i="30"/>
  <c r="K76" i="30"/>
  <c r="I76" i="30"/>
  <c r="I5" i="30"/>
  <c r="K5" i="30"/>
  <c r="K86" i="30"/>
  <c r="I86" i="30"/>
  <c r="K130" i="30"/>
  <c r="I130" i="30"/>
  <c r="K40" i="30"/>
  <c r="I40" i="30"/>
  <c r="I39" i="29"/>
  <c r="I28" i="30"/>
  <c r="K28" i="30"/>
  <c r="K133" i="30"/>
  <c r="I133" i="30"/>
  <c r="K128" i="29"/>
  <c r="I128" i="29"/>
  <c r="I140" i="30"/>
  <c r="K140" i="30"/>
  <c r="I66" i="30"/>
  <c r="K66" i="30"/>
  <c r="K137" i="30"/>
  <c r="I137" i="30"/>
  <c r="I141" i="30"/>
  <c r="K141" i="30"/>
  <c r="K35" i="30"/>
  <c r="I35" i="30"/>
  <c r="K61" i="30"/>
  <c r="I61" i="30"/>
  <c r="K43" i="30"/>
  <c r="I43" i="30"/>
  <c r="K59" i="29"/>
  <c r="K123" i="30"/>
  <c r="I123" i="30"/>
  <c r="K144" i="29"/>
  <c r="I144" i="29"/>
  <c r="I112" i="30"/>
  <c r="K112" i="30"/>
  <c r="K78" i="30"/>
  <c r="I77" i="29"/>
  <c r="I78" i="30"/>
  <c r="I89" i="30"/>
  <c r="K89" i="30"/>
  <c r="K44" i="30"/>
  <c r="I44" i="30"/>
  <c r="I34" i="30"/>
  <c r="K34" i="30"/>
  <c r="I113" i="30"/>
  <c r="K113" i="30"/>
  <c r="K122" i="30"/>
  <c r="I122" i="30"/>
  <c r="K51" i="30"/>
  <c r="I51" i="30"/>
  <c r="K119" i="30"/>
  <c r="I119" i="30"/>
  <c r="I29" i="30"/>
  <c r="K29" i="30"/>
  <c r="I58" i="30"/>
  <c r="K58" i="30"/>
  <c r="I118" i="30"/>
  <c r="K118" i="30"/>
  <c r="I115" i="30"/>
  <c r="K115" i="30"/>
  <c r="I114" i="29"/>
  <c r="I4" i="29"/>
  <c r="K4" i="29"/>
  <c r="K108" i="29"/>
  <c r="K106" i="29" s="1"/>
  <c r="I108" i="29"/>
  <c r="I106" i="29" s="1"/>
  <c r="K70" i="30"/>
  <c r="I70" i="30"/>
  <c r="K17" i="30"/>
  <c r="I17" i="30"/>
  <c r="K92" i="29"/>
  <c r="K26" i="30"/>
  <c r="I26" i="30"/>
  <c r="I88" i="30"/>
  <c r="K88" i="30"/>
  <c r="I84" i="29"/>
  <c r="K84" i="29"/>
  <c r="K81" i="29" s="1"/>
  <c r="K65" i="30"/>
  <c r="I65" i="30"/>
  <c r="I121" i="30"/>
  <c r="K121" i="30"/>
  <c r="I127" i="30"/>
  <c r="K127" i="30"/>
  <c r="I23" i="30"/>
  <c r="K23" i="30"/>
  <c r="I27" i="29"/>
  <c r="K27" i="29"/>
  <c r="I72" i="30"/>
  <c r="K72" i="30"/>
  <c r="K136" i="29"/>
  <c r="I136" i="29"/>
  <c r="K45" i="30"/>
  <c r="I45" i="30"/>
  <c r="I38" i="30"/>
  <c r="K38" i="30"/>
  <c r="K79" i="30"/>
  <c r="I79" i="30"/>
  <c r="K142" i="30"/>
  <c r="I142" i="30"/>
  <c r="I102" i="30"/>
  <c r="K102" i="30"/>
  <c r="I104" i="30"/>
  <c r="K104" i="30"/>
  <c r="I105" i="29"/>
  <c r="I98" i="29" s="1"/>
  <c r="K105" i="29"/>
  <c r="K39" i="29"/>
  <c r="I12" i="30"/>
  <c r="K12" i="30"/>
  <c r="K36" i="30"/>
  <c r="I36" i="30"/>
  <c r="I21" i="30"/>
  <c r="K21" i="30"/>
  <c r="K11" i="30"/>
  <c r="I11" i="30"/>
  <c r="I50" i="30"/>
  <c r="K50" i="30"/>
  <c r="K7" i="30"/>
  <c r="I7" i="30"/>
  <c r="K116" i="30"/>
  <c r="I116" i="30"/>
  <c r="I75" i="30"/>
  <c r="K75" i="30"/>
  <c r="I74" i="30"/>
  <c r="K74" i="30"/>
  <c r="K49" i="30"/>
  <c r="I49" i="30"/>
  <c r="I63" i="30"/>
  <c r="K63" i="30"/>
  <c r="I30" i="30"/>
  <c r="K30" i="30"/>
  <c r="K87" i="30"/>
  <c r="I87" i="30"/>
  <c r="K99" i="30"/>
  <c r="I99" i="30"/>
  <c r="K96" i="30"/>
  <c r="I96" i="30"/>
  <c r="I101" i="29"/>
  <c r="K101" i="29"/>
  <c r="I3" i="30"/>
  <c r="K3" i="30"/>
  <c r="I93" i="30"/>
  <c r="K93" i="30"/>
  <c r="I53" i="29"/>
  <c r="K53" i="29"/>
  <c r="K91" i="30"/>
  <c r="I91" i="30"/>
  <c r="K143" i="30"/>
  <c r="I143" i="30"/>
  <c r="I15" i="29"/>
  <c r="K15" i="29"/>
  <c r="K42" i="30"/>
  <c r="I42" i="30"/>
  <c r="K117" i="30"/>
  <c r="I117" i="30"/>
  <c r="K20" i="30"/>
  <c r="I20" i="30"/>
  <c r="I33" i="30"/>
  <c r="K33" i="30"/>
  <c r="I59" i="29"/>
  <c r="K60" i="30"/>
  <c r="I60" i="30"/>
  <c r="K16" i="30"/>
  <c r="I16" i="30"/>
  <c r="I10" i="30"/>
  <c r="K10" i="30"/>
  <c r="I31" i="29"/>
  <c r="K31" i="29"/>
  <c r="K54" i="30"/>
  <c r="I54" i="30"/>
  <c r="K134" i="30"/>
  <c r="I134" i="30"/>
  <c r="I25" i="30"/>
  <c r="K25" i="30"/>
  <c r="K13" i="30"/>
  <c r="I13" i="30"/>
  <c r="I41" i="30"/>
  <c r="K41" i="30"/>
  <c r="I126" i="30"/>
  <c r="K126" i="30"/>
  <c r="G172" i="30"/>
  <c r="G160" i="30"/>
  <c r="G164" i="30"/>
  <c r="G159" i="29"/>
  <c r="G167" i="29"/>
  <c r="G171" i="30"/>
  <c r="G158" i="29"/>
  <c r="G169" i="30"/>
  <c r="G158" i="30"/>
  <c r="G159" i="30"/>
  <c r="G162" i="30"/>
  <c r="G157" i="30"/>
  <c r="G168" i="30"/>
  <c r="G156" i="30"/>
  <c r="G165" i="30"/>
  <c r="G163" i="30"/>
  <c r="G166" i="30"/>
  <c r="G174" i="30"/>
  <c r="G175" i="30"/>
  <c r="G173" i="30"/>
  <c r="G167" i="30"/>
  <c r="G155" i="30"/>
  <c r="G170" i="30"/>
  <c r="G156" i="29"/>
  <c r="G172" i="29"/>
  <c r="G170" i="29"/>
  <c r="G162" i="29"/>
  <c r="G166" i="29"/>
  <c r="G163" i="29"/>
  <c r="G176" i="29"/>
  <c r="G169" i="29"/>
  <c r="G157" i="29"/>
  <c r="G160" i="29"/>
  <c r="G165" i="29"/>
  <c r="G174" i="29"/>
  <c r="G155" i="29"/>
  <c r="G168" i="29"/>
  <c r="G171" i="29"/>
  <c r="G161" i="30"/>
  <c r="G176" i="30"/>
  <c r="G173" i="29"/>
  <c r="G175" i="29"/>
  <c r="G161" i="29"/>
  <c r="E171" i="28"/>
  <c r="D171" i="28"/>
  <c r="E170" i="28"/>
  <c r="D170" i="28"/>
  <c r="E169" i="28"/>
  <c r="D169" i="28"/>
  <c r="E168" i="28"/>
  <c r="D168" i="28"/>
  <c r="E167" i="28"/>
  <c r="D167" i="28"/>
  <c r="E166" i="28"/>
  <c r="D166" i="28"/>
  <c r="E165" i="28"/>
  <c r="D165" i="28"/>
  <c r="E164" i="28"/>
  <c r="D164" i="28"/>
  <c r="E163" i="28"/>
  <c r="D163" i="28"/>
  <c r="E162" i="28"/>
  <c r="D162" i="28"/>
  <c r="E161" i="28"/>
  <c r="D161" i="28"/>
  <c r="E160" i="28"/>
  <c r="D160" i="28"/>
  <c r="E159" i="28"/>
  <c r="D159" i="28"/>
  <c r="E158" i="28"/>
  <c r="D158" i="28"/>
  <c r="E157" i="28"/>
  <c r="D157" i="28"/>
  <c r="E156" i="28"/>
  <c r="D156" i="28"/>
  <c r="E155" i="28"/>
  <c r="D155" i="28"/>
  <c r="C144" i="28"/>
  <c r="C143" i="28"/>
  <c r="C142" i="28"/>
  <c r="C141" i="28"/>
  <c r="C140" i="28"/>
  <c r="C139" i="28"/>
  <c r="C138" i="28"/>
  <c r="C137" i="28"/>
  <c r="C136" i="28"/>
  <c r="C135" i="28"/>
  <c r="C134" i="28"/>
  <c r="C133" i="28"/>
  <c r="C132" i="28"/>
  <c r="C131" i="28"/>
  <c r="C130" i="28"/>
  <c r="C129" i="28"/>
  <c r="C128" i="28"/>
  <c r="C127" i="28"/>
  <c r="C126" i="28"/>
  <c r="C124" i="28"/>
  <c r="C123" i="28"/>
  <c r="C122" i="28"/>
  <c r="C121" i="28"/>
  <c r="C120" i="28"/>
  <c r="C119" i="28"/>
  <c r="C118" i="28"/>
  <c r="C117" i="28"/>
  <c r="C116" i="28"/>
  <c r="C115" i="28"/>
  <c r="C113" i="28"/>
  <c r="C112" i="28"/>
  <c r="C111" i="28"/>
  <c r="C110" i="28"/>
  <c r="C109" i="28"/>
  <c r="C108" i="28"/>
  <c r="C107" i="28"/>
  <c r="C105" i="28"/>
  <c r="C104" i="28"/>
  <c r="C103" i="28"/>
  <c r="C102" i="28"/>
  <c r="C101" i="28"/>
  <c r="C100" i="28"/>
  <c r="C99" i="28"/>
  <c r="C97" i="28"/>
  <c r="C96" i="28"/>
  <c r="C95" i="28"/>
  <c r="C94" i="28"/>
  <c r="C93" i="28"/>
  <c r="C91" i="28"/>
  <c r="C90" i="28"/>
  <c r="C89" i="28"/>
  <c r="C88" i="28"/>
  <c r="C87" i="28"/>
  <c r="C86" i="28"/>
  <c r="C85" i="28"/>
  <c r="C84" i="28"/>
  <c r="C83" i="28"/>
  <c r="C82" i="28"/>
  <c r="C80" i="28"/>
  <c r="C79" i="28"/>
  <c r="C78" i="28"/>
  <c r="C76" i="28"/>
  <c r="C75" i="28"/>
  <c r="C74" i="28"/>
  <c r="C73" i="28"/>
  <c r="C72" i="28"/>
  <c r="C71" i="28"/>
  <c r="C70" i="28"/>
  <c r="C69" i="28"/>
  <c r="C68" i="28"/>
  <c r="C66" i="28"/>
  <c r="C65" i="28"/>
  <c r="C64" i="28"/>
  <c r="C63" i="28"/>
  <c r="C62" i="28"/>
  <c r="C61" i="28"/>
  <c r="C60" i="28"/>
  <c r="C58" i="28"/>
  <c r="C57" i="28"/>
  <c r="C56" i="28"/>
  <c r="C54" i="28"/>
  <c r="C53" i="28"/>
  <c r="C52" i="28"/>
  <c r="C51" i="28"/>
  <c r="C50" i="28"/>
  <c r="C49" i="28"/>
  <c r="C48" i="28"/>
  <c r="C47" i="28"/>
  <c r="C45" i="28"/>
  <c r="C44" i="28"/>
  <c r="C43" i="28"/>
  <c r="C42" i="28"/>
  <c r="C41" i="28"/>
  <c r="C40" i="28"/>
  <c r="C38" i="28"/>
  <c r="C37" i="28"/>
  <c r="C36" i="28"/>
  <c r="C35" i="28"/>
  <c r="C34" i="28"/>
  <c r="C33" i="28"/>
  <c r="C31" i="28"/>
  <c r="C30" i="28"/>
  <c r="C29" i="28"/>
  <c r="C28" i="28"/>
  <c r="C27" i="28"/>
  <c r="C26" i="28"/>
  <c r="C25" i="28"/>
  <c r="C23" i="28"/>
  <c r="C22" i="28"/>
  <c r="C21" i="28"/>
  <c r="C20" i="28"/>
  <c r="C19" i="28"/>
  <c r="C18" i="28"/>
  <c r="C17" i="28"/>
  <c r="C16" i="28"/>
  <c r="C15" i="28"/>
  <c r="C13" i="28"/>
  <c r="C12" i="28"/>
  <c r="C11" i="28"/>
  <c r="C10" i="28"/>
  <c r="C9" i="28"/>
  <c r="C7" i="28"/>
  <c r="C6" i="28"/>
  <c r="C5" i="28"/>
  <c r="C4" i="28"/>
  <c r="C3" i="28"/>
  <c r="K55" i="29" l="1"/>
  <c r="K125" i="29"/>
  <c r="K46" i="29"/>
  <c r="K98" i="29"/>
  <c r="I125" i="29"/>
  <c r="I55" i="29"/>
  <c r="I31" i="30"/>
  <c r="K31" i="30"/>
  <c r="K91" i="44"/>
  <c r="I91" i="44"/>
  <c r="K50" i="44"/>
  <c r="I50" i="44"/>
  <c r="K12" i="44"/>
  <c r="I12" i="44"/>
  <c r="K23" i="44"/>
  <c r="I23" i="44"/>
  <c r="I84" i="30"/>
  <c r="K84" i="30"/>
  <c r="I29" i="44"/>
  <c r="K29" i="44"/>
  <c r="K113" i="44"/>
  <c r="I113" i="44"/>
  <c r="I144" i="30"/>
  <c r="K144" i="30"/>
  <c r="I66" i="44"/>
  <c r="K66" i="44"/>
  <c r="I86" i="44"/>
  <c r="K86" i="44"/>
  <c r="I48" i="44"/>
  <c r="K48" i="44"/>
  <c r="K83" i="44"/>
  <c r="I83" i="44"/>
  <c r="I100" i="44"/>
  <c r="K100" i="44"/>
  <c r="I80" i="44"/>
  <c r="K80" i="44"/>
  <c r="K132" i="44"/>
  <c r="I132" i="44"/>
  <c r="I71" i="44"/>
  <c r="K71" i="44"/>
  <c r="K33" i="44"/>
  <c r="I33" i="44"/>
  <c r="K101" i="30"/>
  <c r="I101" i="30"/>
  <c r="I30" i="44"/>
  <c r="K30" i="44"/>
  <c r="K11" i="44"/>
  <c r="I11" i="44"/>
  <c r="I104" i="44"/>
  <c r="K104" i="44"/>
  <c r="K65" i="44"/>
  <c r="I65" i="44"/>
  <c r="K58" i="44"/>
  <c r="I58" i="44"/>
  <c r="K122" i="44"/>
  <c r="I122" i="44"/>
  <c r="I35" i="44"/>
  <c r="K35" i="44"/>
  <c r="I28" i="44"/>
  <c r="K28" i="44"/>
  <c r="I130" i="44"/>
  <c r="K130" i="44"/>
  <c r="I139" i="44"/>
  <c r="K139" i="44"/>
  <c r="I62" i="44"/>
  <c r="K62" i="44"/>
  <c r="I95" i="44"/>
  <c r="K95" i="44"/>
  <c r="I131" i="44"/>
  <c r="K131" i="44"/>
  <c r="I22" i="30"/>
  <c r="K22" i="30"/>
  <c r="K109" i="44"/>
  <c r="I109" i="44"/>
  <c r="K47" i="30"/>
  <c r="I47" i="30"/>
  <c r="I46" i="29"/>
  <c r="K97" i="44"/>
  <c r="I97" i="44"/>
  <c r="I110" i="44"/>
  <c r="K110" i="44"/>
  <c r="I103" i="44"/>
  <c r="K103" i="44"/>
  <c r="K94" i="44"/>
  <c r="I94" i="44"/>
  <c r="I81" i="29"/>
  <c r="I41" i="44"/>
  <c r="K41" i="44"/>
  <c r="I25" i="44"/>
  <c r="K25" i="44"/>
  <c r="K10" i="44"/>
  <c r="I10" i="44"/>
  <c r="I20" i="44"/>
  <c r="K20" i="44"/>
  <c r="K42" i="44"/>
  <c r="I42" i="44"/>
  <c r="I143" i="44"/>
  <c r="K143" i="44"/>
  <c r="I96" i="44"/>
  <c r="K96" i="44"/>
  <c r="I87" i="44"/>
  <c r="K87" i="44"/>
  <c r="I75" i="44"/>
  <c r="K75" i="44"/>
  <c r="K38" i="44"/>
  <c r="I38" i="44"/>
  <c r="I27" i="30"/>
  <c r="K27" i="30"/>
  <c r="K127" i="44"/>
  <c r="I127" i="44"/>
  <c r="K88" i="44"/>
  <c r="I88" i="44"/>
  <c r="I4" i="30"/>
  <c r="K4" i="30"/>
  <c r="K34" i="44"/>
  <c r="I34" i="44"/>
  <c r="K89" i="44"/>
  <c r="I89" i="44"/>
  <c r="K123" i="44"/>
  <c r="I123" i="44"/>
  <c r="I140" i="44"/>
  <c r="K140" i="44"/>
  <c r="I6" i="44"/>
  <c r="K6" i="44"/>
  <c r="I18" i="44"/>
  <c r="K18" i="44"/>
  <c r="I138" i="44"/>
  <c r="K138" i="44"/>
  <c r="K57" i="30"/>
  <c r="I57" i="30"/>
  <c r="K73" i="44"/>
  <c r="I73" i="44"/>
  <c r="I68" i="44"/>
  <c r="K68" i="44"/>
  <c r="I69" i="30"/>
  <c r="K69" i="30"/>
  <c r="I126" i="44"/>
  <c r="K126" i="44"/>
  <c r="I117" i="44"/>
  <c r="K117" i="44"/>
  <c r="K99" i="44"/>
  <c r="I99" i="44"/>
  <c r="K49" i="44"/>
  <c r="I49" i="44"/>
  <c r="I21" i="44"/>
  <c r="K21" i="44"/>
  <c r="K72" i="44"/>
  <c r="I72" i="44"/>
  <c r="I121" i="44"/>
  <c r="K121" i="44"/>
  <c r="K141" i="44"/>
  <c r="I141" i="44"/>
  <c r="I76" i="44"/>
  <c r="K76" i="44"/>
  <c r="I120" i="44"/>
  <c r="K120" i="44"/>
  <c r="K85" i="44"/>
  <c r="I85" i="44"/>
  <c r="K54" i="44"/>
  <c r="I54" i="44"/>
  <c r="K60" i="44"/>
  <c r="I60" i="44"/>
  <c r="K15" i="30"/>
  <c r="I15" i="30"/>
  <c r="K93" i="44"/>
  <c r="I93" i="44"/>
  <c r="I7" i="44"/>
  <c r="K7" i="44"/>
  <c r="I36" i="44"/>
  <c r="K36" i="44"/>
  <c r="I142" i="44"/>
  <c r="K142" i="44"/>
  <c r="I136" i="30"/>
  <c r="K136" i="30"/>
  <c r="K70" i="44"/>
  <c r="I70" i="44"/>
  <c r="K115" i="44"/>
  <c r="I115" i="44"/>
  <c r="K119" i="44"/>
  <c r="I119" i="44"/>
  <c r="K43" i="44"/>
  <c r="I43" i="44"/>
  <c r="K137" i="44"/>
  <c r="I137" i="44"/>
  <c r="K133" i="44"/>
  <c r="I133" i="44"/>
  <c r="I13" i="44"/>
  <c r="K13" i="44"/>
  <c r="I134" i="44"/>
  <c r="K134" i="44"/>
  <c r="I16" i="44"/>
  <c r="K16" i="44"/>
  <c r="I53" i="30"/>
  <c r="K53" i="30"/>
  <c r="I3" i="44"/>
  <c r="K3" i="44"/>
  <c r="I63" i="44"/>
  <c r="K63" i="44"/>
  <c r="K74" i="44"/>
  <c r="I74" i="44"/>
  <c r="I116" i="44"/>
  <c r="K116" i="44"/>
  <c r="I105" i="30"/>
  <c r="K105" i="30"/>
  <c r="K102" i="44"/>
  <c r="I102" i="44"/>
  <c r="K79" i="44"/>
  <c r="I79" i="44"/>
  <c r="I45" i="44"/>
  <c r="K45" i="44"/>
  <c r="I26" i="44"/>
  <c r="K26" i="44"/>
  <c r="K17" i="44"/>
  <c r="I17" i="44"/>
  <c r="K108" i="30"/>
  <c r="I108" i="30"/>
  <c r="K118" i="44"/>
  <c r="I118" i="44"/>
  <c r="I51" i="44"/>
  <c r="K51" i="44"/>
  <c r="I44" i="44"/>
  <c r="K44" i="44"/>
  <c r="K78" i="44"/>
  <c r="I78" i="44"/>
  <c r="K112" i="44"/>
  <c r="I112" i="44"/>
  <c r="K61" i="44"/>
  <c r="I61" i="44"/>
  <c r="I128" i="30"/>
  <c r="K128" i="30"/>
  <c r="I40" i="44"/>
  <c r="K40" i="44"/>
  <c r="I5" i="44"/>
  <c r="K5" i="44"/>
  <c r="K19" i="44"/>
  <c r="I19" i="44"/>
  <c r="I52" i="44"/>
  <c r="K52" i="44"/>
  <c r="K37" i="44"/>
  <c r="I37" i="44"/>
  <c r="I56" i="30"/>
  <c r="K56" i="30"/>
  <c r="I111" i="44"/>
  <c r="K111" i="44"/>
  <c r="K64" i="44"/>
  <c r="I64" i="44"/>
  <c r="I135" i="44"/>
  <c r="K135" i="44"/>
  <c r="K107" i="44"/>
  <c r="I107" i="44"/>
  <c r="I90" i="44"/>
  <c r="K90" i="44"/>
  <c r="I124" i="44"/>
  <c r="K124" i="44"/>
  <c r="I82" i="44"/>
  <c r="K82" i="44"/>
  <c r="K129" i="44"/>
  <c r="I129" i="44"/>
  <c r="K9" i="44"/>
  <c r="I9" i="44"/>
  <c r="G165" i="28"/>
  <c r="G161" i="28"/>
  <c r="G160" i="28"/>
  <c r="G164" i="28"/>
  <c r="G169" i="28"/>
  <c r="G168" i="28"/>
  <c r="G158" i="28"/>
  <c r="G159" i="28"/>
  <c r="G175" i="28"/>
  <c r="G171" i="28"/>
  <c r="G155" i="28"/>
  <c r="G163" i="28"/>
  <c r="G166" i="28"/>
  <c r="G173" i="28"/>
  <c r="G167" i="28"/>
  <c r="G162" i="28"/>
  <c r="G156" i="28"/>
  <c r="G157" i="28"/>
  <c r="G172" i="28"/>
  <c r="G174" i="28"/>
  <c r="G176" i="28"/>
  <c r="G170" i="28"/>
  <c r="I129" i="45" l="1"/>
  <c r="K129" i="45"/>
  <c r="K107" i="45"/>
  <c r="I107" i="45"/>
  <c r="I112" i="45"/>
  <c r="K112" i="45"/>
  <c r="I118" i="45"/>
  <c r="K118" i="45"/>
  <c r="I133" i="45"/>
  <c r="K133" i="45"/>
  <c r="I115" i="45"/>
  <c r="K115" i="45"/>
  <c r="I60" i="45"/>
  <c r="K60" i="45"/>
  <c r="K57" i="44"/>
  <c r="I57" i="44"/>
  <c r="K38" i="45"/>
  <c r="I38" i="45"/>
  <c r="I103" i="45"/>
  <c r="K103" i="45"/>
  <c r="I109" i="45"/>
  <c r="K109" i="45"/>
  <c r="I58" i="45"/>
  <c r="K58" i="45"/>
  <c r="I132" i="45"/>
  <c r="K132" i="45"/>
  <c r="I113" i="45"/>
  <c r="K113" i="45"/>
  <c r="K91" i="45"/>
  <c r="I91" i="45"/>
  <c r="K124" i="45"/>
  <c r="I124" i="45"/>
  <c r="K52" i="45"/>
  <c r="I52" i="45"/>
  <c r="I128" i="44"/>
  <c r="K128" i="44"/>
  <c r="K44" i="45"/>
  <c r="I44" i="45"/>
  <c r="K63" i="45"/>
  <c r="I63" i="45"/>
  <c r="I134" i="45"/>
  <c r="K134" i="45"/>
  <c r="K136" i="44"/>
  <c r="I136" i="44"/>
  <c r="K121" i="45"/>
  <c r="I121" i="45"/>
  <c r="K21" i="45"/>
  <c r="I21" i="45"/>
  <c r="K126" i="45"/>
  <c r="I126" i="45"/>
  <c r="K140" i="45"/>
  <c r="I140" i="45"/>
  <c r="K4" i="44"/>
  <c r="I4" i="44"/>
  <c r="K20" i="45"/>
  <c r="I20" i="45"/>
  <c r="K94" i="45"/>
  <c r="I94" i="45"/>
  <c r="I62" i="45"/>
  <c r="K62" i="45"/>
  <c r="K35" i="45"/>
  <c r="I35" i="45"/>
  <c r="K104" i="45"/>
  <c r="I104" i="45"/>
  <c r="K100" i="45"/>
  <c r="I100" i="45"/>
  <c r="K66" i="45"/>
  <c r="I66" i="45"/>
  <c r="I19" i="45"/>
  <c r="K19" i="45"/>
  <c r="I61" i="45"/>
  <c r="K61" i="45"/>
  <c r="I108" i="44"/>
  <c r="K108" i="44"/>
  <c r="I119" i="45"/>
  <c r="K119" i="45"/>
  <c r="K15" i="44"/>
  <c r="I15" i="44"/>
  <c r="I141" i="45"/>
  <c r="K141" i="45"/>
  <c r="K72" i="45"/>
  <c r="I72" i="45"/>
  <c r="I49" i="45"/>
  <c r="K49" i="45"/>
  <c r="I73" i="45"/>
  <c r="K73" i="45"/>
  <c r="I123" i="45"/>
  <c r="K123" i="45"/>
  <c r="I34" i="45"/>
  <c r="K34" i="45"/>
  <c r="I88" i="45"/>
  <c r="K88" i="45"/>
  <c r="I42" i="45"/>
  <c r="K42" i="45"/>
  <c r="K10" i="45"/>
  <c r="I10" i="45"/>
  <c r="I110" i="45"/>
  <c r="K110" i="45"/>
  <c r="I47" i="44"/>
  <c r="K47" i="44"/>
  <c r="K122" i="45"/>
  <c r="I122" i="45"/>
  <c r="I65" i="45"/>
  <c r="K65" i="45"/>
  <c r="I11" i="45"/>
  <c r="K11" i="45"/>
  <c r="K101" i="44"/>
  <c r="I101" i="44"/>
  <c r="K83" i="45"/>
  <c r="I83" i="45"/>
  <c r="I23" i="45"/>
  <c r="K23" i="45"/>
  <c r="I50" i="45"/>
  <c r="K50" i="45"/>
  <c r="K64" i="45"/>
  <c r="I64" i="45"/>
  <c r="K17" i="45"/>
  <c r="I17" i="45"/>
  <c r="I102" i="45"/>
  <c r="K102" i="45"/>
  <c r="I43" i="45"/>
  <c r="K43" i="45"/>
  <c r="K93" i="45"/>
  <c r="I93" i="45"/>
  <c r="I85" i="45"/>
  <c r="K85" i="45"/>
  <c r="K99" i="45"/>
  <c r="I99" i="45"/>
  <c r="I89" i="45"/>
  <c r="K89" i="45"/>
  <c r="K127" i="45"/>
  <c r="I127" i="45"/>
  <c r="I33" i="45"/>
  <c r="K33" i="45"/>
  <c r="K12" i="45"/>
  <c r="I12" i="45"/>
  <c r="K56" i="44"/>
  <c r="I56" i="44"/>
  <c r="I5" i="45"/>
  <c r="K5" i="45"/>
  <c r="K45" i="45"/>
  <c r="I45" i="45"/>
  <c r="I116" i="45"/>
  <c r="K116" i="45"/>
  <c r="K53" i="44"/>
  <c r="I53" i="44"/>
  <c r="K36" i="45"/>
  <c r="I36" i="45"/>
  <c r="K76" i="45"/>
  <c r="I76" i="45"/>
  <c r="K68" i="45"/>
  <c r="I68" i="45"/>
  <c r="I18" i="45"/>
  <c r="K18" i="45"/>
  <c r="K87" i="45"/>
  <c r="I87" i="45"/>
  <c r="K143" i="45"/>
  <c r="I143" i="45"/>
  <c r="K25" i="45"/>
  <c r="I25" i="45"/>
  <c r="K131" i="45"/>
  <c r="I131" i="45"/>
  <c r="I130" i="45"/>
  <c r="K130" i="45"/>
  <c r="K30" i="45"/>
  <c r="I30" i="45"/>
  <c r="K48" i="45"/>
  <c r="I48" i="45"/>
  <c r="K84" i="44"/>
  <c r="I84" i="44"/>
  <c r="I9" i="45"/>
  <c r="K9" i="45"/>
  <c r="I37" i="45"/>
  <c r="K37" i="45"/>
  <c r="I78" i="45"/>
  <c r="K78" i="45"/>
  <c r="I79" i="45"/>
  <c r="K79" i="45"/>
  <c r="I74" i="45"/>
  <c r="K74" i="45"/>
  <c r="I137" i="45"/>
  <c r="K137" i="45"/>
  <c r="I70" i="45"/>
  <c r="K70" i="45"/>
  <c r="I54" i="45"/>
  <c r="K54" i="45"/>
  <c r="I82" i="45"/>
  <c r="K82" i="45"/>
  <c r="I90" i="45"/>
  <c r="K90" i="45"/>
  <c r="K135" i="45"/>
  <c r="I135" i="45"/>
  <c r="K111" i="45"/>
  <c r="I111" i="45"/>
  <c r="K40" i="45"/>
  <c r="I40" i="45"/>
  <c r="K51" i="45"/>
  <c r="I51" i="45"/>
  <c r="K26" i="45"/>
  <c r="I26" i="45"/>
  <c r="K105" i="44"/>
  <c r="I105" i="44"/>
  <c r="K3" i="45"/>
  <c r="I3" i="45"/>
  <c r="K16" i="45"/>
  <c r="I16" i="45"/>
  <c r="K13" i="45"/>
  <c r="I13" i="45"/>
  <c r="I142" i="45"/>
  <c r="K142" i="45"/>
  <c r="K7" i="45"/>
  <c r="I7" i="45"/>
  <c r="I120" i="45"/>
  <c r="K120" i="45"/>
  <c r="K117" i="45"/>
  <c r="I117" i="45"/>
  <c r="K69" i="44"/>
  <c r="I69" i="44"/>
  <c r="K138" i="45"/>
  <c r="I138" i="45"/>
  <c r="K6" i="45"/>
  <c r="I6" i="45"/>
  <c r="I27" i="44"/>
  <c r="K27" i="44"/>
  <c r="I75" i="45"/>
  <c r="K75" i="45"/>
  <c r="K96" i="45"/>
  <c r="I96" i="45"/>
  <c r="K41" i="45"/>
  <c r="I41" i="45"/>
  <c r="I97" i="45"/>
  <c r="K97" i="45"/>
  <c r="K22" i="44"/>
  <c r="I22" i="44"/>
  <c r="K95" i="45"/>
  <c r="I95" i="45"/>
  <c r="K139" i="45"/>
  <c r="I139" i="45"/>
  <c r="I28" i="45"/>
  <c r="K28" i="45"/>
  <c r="I71" i="45"/>
  <c r="K71" i="45"/>
  <c r="I80" i="45"/>
  <c r="K80" i="45"/>
  <c r="I86" i="45"/>
  <c r="K86" i="45"/>
  <c r="I144" i="44"/>
  <c r="K144" i="44"/>
  <c r="K29" i="45"/>
  <c r="I29" i="45"/>
  <c r="K31" i="44"/>
  <c r="I31" i="44"/>
  <c r="J144" i="5"/>
  <c r="I144" i="5"/>
  <c r="J143" i="5"/>
  <c r="I143" i="5"/>
  <c r="J142" i="5"/>
  <c r="I142" i="5"/>
  <c r="J141" i="5"/>
  <c r="I141" i="5"/>
  <c r="J140" i="5"/>
  <c r="I140" i="5"/>
  <c r="J139" i="5"/>
  <c r="I139" i="5"/>
  <c r="J138" i="5"/>
  <c r="I138" i="5"/>
  <c r="J137" i="5"/>
  <c r="I137" i="5"/>
  <c r="J136" i="5"/>
  <c r="I136" i="5"/>
  <c r="J135" i="5"/>
  <c r="I135" i="5"/>
  <c r="J134" i="5"/>
  <c r="I134" i="5"/>
  <c r="J133" i="5"/>
  <c r="I133" i="5"/>
  <c r="J132" i="5"/>
  <c r="I132" i="5"/>
  <c r="J131" i="5"/>
  <c r="I131" i="5"/>
  <c r="J130" i="5"/>
  <c r="I130" i="5"/>
  <c r="J129" i="5"/>
  <c r="I129" i="5"/>
  <c r="J128" i="5"/>
  <c r="I128" i="5"/>
  <c r="J127" i="5"/>
  <c r="I127" i="5"/>
  <c r="J126" i="5"/>
  <c r="I126" i="5"/>
  <c r="J124" i="5"/>
  <c r="I124" i="5"/>
  <c r="J123" i="5"/>
  <c r="I123" i="5"/>
  <c r="J122" i="5"/>
  <c r="I122" i="5"/>
  <c r="J121" i="5"/>
  <c r="I121" i="5"/>
  <c r="J120" i="5"/>
  <c r="I120" i="5"/>
  <c r="J119" i="5"/>
  <c r="I119" i="5"/>
  <c r="J118" i="5"/>
  <c r="I118" i="5"/>
  <c r="J117" i="5"/>
  <c r="I117" i="5"/>
  <c r="J116" i="5"/>
  <c r="I116" i="5"/>
  <c r="J115" i="5"/>
  <c r="I115" i="5"/>
  <c r="J113" i="5"/>
  <c r="I113" i="5"/>
  <c r="J112" i="5"/>
  <c r="I112" i="5"/>
  <c r="J111" i="5"/>
  <c r="I111" i="5"/>
  <c r="J110" i="5"/>
  <c r="I110" i="5"/>
  <c r="J109" i="5"/>
  <c r="I109" i="5"/>
  <c r="J108" i="5"/>
  <c r="I108" i="5"/>
  <c r="J107" i="5"/>
  <c r="I107" i="5"/>
  <c r="J105" i="5"/>
  <c r="I105" i="5"/>
  <c r="J104" i="5"/>
  <c r="I104" i="5"/>
  <c r="J103" i="5"/>
  <c r="I103" i="5"/>
  <c r="J102" i="5"/>
  <c r="I102" i="5"/>
  <c r="J101" i="5"/>
  <c r="I101" i="5"/>
  <c r="J100" i="5"/>
  <c r="I100" i="5"/>
  <c r="J99" i="5"/>
  <c r="I99" i="5"/>
  <c r="J97" i="5"/>
  <c r="I97" i="5"/>
  <c r="J96" i="5"/>
  <c r="I96" i="5"/>
  <c r="J95" i="5"/>
  <c r="I95" i="5"/>
  <c r="J94" i="5"/>
  <c r="I94" i="5"/>
  <c r="J93" i="5"/>
  <c r="I93" i="5"/>
  <c r="J91" i="5"/>
  <c r="I91" i="5"/>
  <c r="J90" i="5"/>
  <c r="I90" i="5"/>
  <c r="J89" i="5"/>
  <c r="I89" i="5"/>
  <c r="J88" i="5"/>
  <c r="I88" i="5"/>
  <c r="J87" i="5"/>
  <c r="I87" i="5"/>
  <c r="J86" i="5"/>
  <c r="I86" i="5"/>
  <c r="J85" i="5"/>
  <c r="I85" i="5"/>
  <c r="J84" i="5"/>
  <c r="I84" i="5"/>
  <c r="J83" i="5"/>
  <c r="I83" i="5"/>
  <c r="J82" i="5"/>
  <c r="I82" i="5"/>
  <c r="J80" i="5"/>
  <c r="I80" i="5"/>
  <c r="J79" i="5"/>
  <c r="I79" i="5"/>
  <c r="J78" i="5"/>
  <c r="I78" i="5"/>
  <c r="J76" i="5"/>
  <c r="I76" i="5"/>
  <c r="J75" i="5"/>
  <c r="I75" i="5"/>
  <c r="J74" i="5"/>
  <c r="I74" i="5"/>
  <c r="J73" i="5"/>
  <c r="I73" i="5"/>
  <c r="J72" i="5"/>
  <c r="I72" i="5"/>
  <c r="J71" i="5"/>
  <c r="I71" i="5"/>
  <c r="J70" i="5"/>
  <c r="I70" i="5"/>
  <c r="J69" i="5"/>
  <c r="I69" i="5"/>
  <c r="J68" i="5"/>
  <c r="I68" i="5"/>
  <c r="J66" i="5"/>
  <c r="I66" i="5"/>
  <c r="J65" i="5"/>
  <c r="I65" i="5"/>
  <c r="J64" i="5"/>
  <c r="I64" i="5"/>
  <c r="J63" i="5"/>
  <c r="I63" i="5"/>
  <c r="J62" i="5"/>
  <c r="I62" i="5"/>
  <c r="J61" i="5"/>
  <c r="I61" i="5"/>
  <c r="J60" i="5"/>
  <c r="I60" i="5"/>
  <c r="J58" i="5"/>
  <c r="I58" i="5"/>
  <c r="J57" i="5"/>
  <c r="I57" i="5"/>
  <c r="J56" i="5"/>
  <c r="I56" i="5"/>
  <c r="J54" i="5"/>
  <c r="I54" i="5"/>
  <c r="J53" i="5"/>
  <c r="I53" i="5"/>
  <c r="J52" i="5"/>
  <c r="I52" i="5"/>
  <c r="J51" i="5"/>
  <c r="I51" i="5"/>
  <c r="J50" i="5"/>
  <c r="I50" i="5"/>
  <c r="J49" i="5"/>
  <c r="I49" i="5"/>
  <c r="J48" i="5"/>
  <c r="I48" i="5"/>
  <c r="J47" i="5"/>
  <c r="I47" i="5"/>
  <c r="J45" i="5"/>
  <c r="I45" i="5"/>
  <c r="J44" i="5"/>
  <c r="I44" i="5"/>
  <c r="J43" i="5"/>
  <c r="I43" i="5"/>
  <c r="J42" i="5"/>
  <c r="I42" i="5"/>
  <c r="J41" i="5"/>
  <c r="I41" i="5"/>
  <c r="J40" i="5"/>
  <c r="I40" i="5"/>
  <c r="J38" i="5"/>
  <c r="I38" i="5"/>
  <c r="J37" i="5"/>
  <c r="I37" i="5"/>
  <c r="J36" i="5"/>
  <c r="I36" i="5"/>
  <c r="J35" i="5"/>
  <c r="I35" i="5"/>
  <c r="J34" i="5"/>
  <c r="I34" i="5"/>
  <c r="J33" i="5"/>
  <c r="I33" i="5"/>
  <c r="J31" i="5"/>
  <c r="I31" i="5"/>
  <c r="J30" i="5"/>
  <c r="I30" i="5"/>
  <c r="J29" i="5"/>
  <c r="I29" i="5"/>
  <c r="J28" i="5"/>
  <c r="I28" i="5"/>
  <c r="J27" i="5"/>
  <c r="I27" i="5"/>
  <c r="J26" i="5"/>
  <c r="I26" i="5"/>
  <c r="J25" i="5"/>
  <c r="I25" i="5"/>
  <c r="J23" i="5"/>
  <c r="I23" i="5"/>
  <c r="J22" i="5"/>
  <c r="I22" i="5"/>
  <c r="J21" i="5"/>
  <c r="I21" i="5"/>
  <c r="J20" i="5"/>
  <c r="I20" i="5"/>
  <c r="J19" i="5"/>
  <c r="I19" i="5"/>
  <c r="J18" i="5"/>
  <c r="I18" i="5"/>
  <c r="J17" i="5"/>
  <c r="I17" i="5"/>
  <c r="J16" i="5"/>
  <c r="I16" i="5"/>
  <c r="J15" i="5"/>
  <c r="I15" i="5"/>
  <c r="J13" i="5"/>
  <c r="I13" i="5"/>
  <c r="J12" i="5"/>
  <c r="I12" i="5"/>
  <c r="J11" i="5"/>
  <c r="I11" i="5"/>
  <c r="J10" i="5"/>
  <c r="I10" i="5"/>
  <c r="J9" i="5"/>
  <c r="I9" i="5"/>
  <c r="J7" i="5"/>
  <c r="I7" i="5"/>
  <c r="J6" i="5"/>
  <c r="I6" i="5"/>
  <c r="J5" i="5"/>
  <c r="I5" i="5"/>
  <c r="J4" i="5"/>
  <c r="I4" i="5"/>
  <c r="J3" i="5"/>
  <c r="I3" i="5"/>
  <c r="E171" i="27"/>
  <c r="D171" i="27"/>
  <c r="E170" i="27"/>
  <c r="D170" i="27"/>
  <c r="E169" i="27"/>
  <c r="D169" i="27"/>
  <c r="E168" i="27"/>
  <c r="D168" i="27"/>
  <c r="E167" i="27"/>
  <c r="D167" i="27"/>
  <c r="E166" i="27"/>
  <c r="D166" i="27"/>
  <c r="E165" i="27"/>
  <c r="D165" i="27"/>
  <c r="E164" i="27"/>
  <c r="D164" i="27"/>
  <c r="E163" i="27"/>
  <c r="D163" i="27"/>
  <c r="E162" i="27"/>
  <c r="D162" i="27"/>
  <c r="E161" i="27"/>
  <c r="D161" i="27"/>
  <c r="E160" i="27"/>
  <c r="D160" i="27"/>
  <c r="E159" i="27"/>
  <c r="D159" i="27"/>
  <c r="E158" i="27"/>
  <c r="D158" i="27"/>
  <c r="E157" i="27"/>
  <c r="D157" i="27"/>
  <c r="E156" i="27"/>
  <c r="D156" i="27"/>
  <c r="E155" i="27"/>
  <c r="D155" i="27"/>
  <c r="E171" i="26"/>
  <c r="D171" i="26"/>
  <c r="E170" i="26"/>
  <c r="D170" i="26"/>
  <c r="E169" i="26"/>
  <c r="D169" i="26"/>
  <c r="E168" i="26"/>
  <c r="D168" i="26"/>
  <c r="E167" i="26"/>
  <c r="D167" i="26"/>
  <c r="E166" i="26"/>
  <c r="D166" i="26"/>
  <c r="E165" i="26"/>
  <c r="D165" i="26"/>
  <c r="E164" i="26"/>
  <c r="D164" i="26"/>
  <c r="E163" i="26"/>
  <c r="D163" i="26"/>
  <c r="E162" i="26"/>
  <c r="D162" i="26"/>
  <c r="E161" i="26"/>
  <c r="D161" i="26"/>
  <c r="E160" i="26"/>
  <c r="D160" i="26"/>
  <c r="E159" i="26"/>
  <c r="D159" i="26"/>
  <c r="E158" i="26"/>
  <c r="D158" i="26"/>
  <c r="E157" i="26"/>
  <c r="D157" i="26"/>
  <c r="E156" i="26"/>
  <c r="D156" i="26"/>
  <c r="E155" i="26"/>
  <c r="D155" i="26"/>
  <c r="E171" i="5"/>
  <c r="D171" i="5"/>
  <c r="E170" i="5"/>
  <c r="D170" i="5"/>
  <c r="E169" i="5"/>
  <c r="D169" i="5"/>
  <c r="E168" i="5"/>
  <c r="D168" i="5"/>
  <c r="E167" i="5"/>
  <c r="D167" i="5"/>
  <c r="E166" i="5"/>
  <c r="D166" i="5"/>
  <c r="E165" i="5"/>
  <c r="D165" i="5"/>
  <c r="E164" i="5"/>
  <c r="D164" i="5"/>
  <c r="E163" i="5"/>
  <c r="D163" i="5"/>
  <c r="E162" i="5"/>
  <c r="D162" i="5"/>
  <c r="E161" i="5"/>
  <c r="D161" i="5"/>
  <c r="E160" i="5"/>
  <c r="D160" i="5"/>
  <c r="E159" i="5"/>
  <c r="D159" i="5"/>
  <c r="E158" i="5"/>
  <c r="D158" i="5"/>
  <c r="E157" i="5"/>
  <c r="D157" i="5"/>
  <c r="E156" i="5"/>
  <c r="D156" i="5"/>
  <c r="E155" i="5"/>
  <c r="D155" i="5"/>
  <c r="C4" i="27"/>
  <c r="C5" i="27"/>
  <c r="C6" i="27"/>
  <c r="C7" i="27"/>
  <c r="C9" i="27"/>
  <c r="C10" i="27"/>
  <c r="C11" i="27"/>
  <c r="C12" i="27"/>
  <c r="C13" i="27"/>
  <c r="C15" i="27"/>
  <c r="C16" i="27"/>
  <c r="C17" i="27"/>
  <c r="C18" i="27"/>
  <c r="C19" i="27"/>
  <c r="C20" i="27"/>
  <c r="C21" i="27"/>
  <c r="C22" i="27"/>
  <c r="C23" i="27"/>
  <c r="C25" i="27"/>
  <c r="C26" i="27"/>
  <c r="C27" i="27"/>
  <c r="C28" i="27"/>
  <c r="C29" i="27"/>
  <c r="C30" i="27"/>
  <c r="C31" i="27"/>
  <c r="C33" i="27"/>
  <c r="C34" i="27"/>
  <c r="C35" i="27"/>
  <c r="C36" i="27"/>
  <c r="C37" i="27"/>
  <c r="C38" i="27"/>
  <c r="C40" i="27"/>
  <c r="C41" i="27"/>
  <c r="C42" i="27"/>
  <c r="C43" i="27"/>
  <c r="C44" i="27"/>
  <c r="C45" i="27"/>
  <c r="C47" i="27"/>
  <c r="C48" i="27"/>
  <c r="C49" i="27"/>
  <c r="C50" i="27"/>
  <c r="C51" i="27"/>
  <c r="C52" i="27"/>
  <c r="C53" i="27"/>
  <c r="C54" i="27"/>
  <c r="C56" i="27"/>
  <c r="C57" i="27"/>
  <c r="C58" i="27"/>
  <c r="C60" i="27"/>
  <c r="C61" i="27"/>
  <c r="C62" i="27"/>
  <c r="C63" i="27"/>
  <c r="C64" i="27"/>
  <c r="C65" i="27"/>
  <c r="C66" i="27"/>
  <c r="C68" i="27"/>
  <c r="C69" i="27"/>
  <c r="C70" i="27"/>
  <c r="C71" i="27"/>
  <c r="C72" i="27"/>
  <c r="C73" i="27"/>
  <c r="C74" i="27"/>
  <c r="C75" i="27"/>
  <c r="C76" i="27"/>
  <c r="C78" i="27"/>
  <c r="C79" i="27"/>
  <c r="C80" i="27"/>
  <c r="C82" i="27"/>
  <c r="C83" i="27"/>
  <c r="C84" i="27"/>
  <c r="C85" i="27"/>
  <c r="C86" i="27"/>
  <c r="C87" i="27"/>
  <c r="C88" i="27"/>
  <c r="C89" i="27"/>
  <c r="C90" i="27"/>
  <c r="C91" i="27"/>
  <c r="C93" i="27"/>
  <c r="C94" i="27"/>
  <c r="C95" i="27"/>
  <c r="C96" i="27"/>
  <c r="C97" i="27"/>
  <c r="C99" i="27"/>
  <c r="C100" i="27"/>
  <c r="C101" i="27"/>
  <c r="C102" i="27"/>
  <c r="C103" i="27"/>
  <c r="C104" i="27"/>
  <c r="C105" i="27"/>
  <c r="C107" i="27"/>
  <c r="C108" i="27"/>
  <c r="C109" i="27"/>
  <c r="C110" i="27"/>
  <c r="C111" i="27"/>
  <c r="C112" i="27"/>
  <c r="C113" i="27"/>
  <c r="C115" i="27"/>
  <c r="C116" i="27"/>
  <c r="C117" i="27"/>
  <c r="C118" i="27"/>
  <c r="C119" i="27"/>
  <c r="C120" i="27"/>
  <c r="C121" i="27"/>
  <c r="C122" i="27"/>
  <c r="C123" i="27"/>
  <c r="C124" i="27"/>
  <c r="C126" i="27"/>
  <c r="C127" i="27"/>
  <c r="C128" i="27"/>
  <c r="C129" i="27"/>
  <c r="C130" i="27"/>
  <c r="C131" i="27"/>
  <c r="C132" i="27"/>
  <c r="C133" i="27"/>
  <c r="C134" i="27"/>
  <c r="C135" i="27"/>
  <c r="C136" i="27"/>
  <c r="C137" i="27"/>
  <c r="C138" i="27"/>
  <c r="C139" i="27"/>
  <c r="C140" i="27"/>
  <c r="C141" i="27"/>
  <c r="C142" i="27"/>
  <c r="C143" i="27"/>
  <c r="C144" i="27"/>
  <c r="C3" i="27"/>
  <c r="C144" i="26"/>
  <c r="C143" i="26"/>
  <c r="C142" i="26"/>
  <c r="C141" i="26"/>
  <c r="C140" i="26"/>
  <c r="C139" i="26"/>
  <c r="C138" i="26"/>
  <c r="C137" i="26"/>
  <c r="C136" i="26"/>
  <c r="C135" i="26"/>
  <c r="C134" i="26"/>
  <c r="C133" i="26"/>
  <c r="C132" i="26"/>
  <c r="C131" i="26"/>
  <c r="C130" i="26"/>
  <c r="C129" i="26"/>
  <c r="C128" i="26"/>
  <c r="C127" i="26"/>
  <c r="C126" i="26"/>
  <c r="C124" i="26"/>
  <c r="C123" i="26"/>
  <c r="C122" i="26"/>
  <c r="C121" i="26"/>
  <c r="C120" i="26"/>
  <c r="C119" i="26"/>
  <c r="C118" i="26"/>
  <c r="C117" i="26"/>
  <c r="C116" i="26"/>
  <c r="C115" i="26"/>
  <c r="C113" i="26"/>
  <c r="C112" i="26"/>
  <c r="C111" i="26"/>
  <c r="C110" i="26"/>
  <c r="C109" i="26"/>
  <c r="C108" i="26"/>
  <c r="C107" i="26"/>
  <c r="C105" i="26"/>
  <c r="C104" i="26"/>
  <c r="C103" i="26"/>
  <c r="C102" i="26"/>
  <c r="C101" i="26"/>
  <c r="C100" i="26"/>
  <c r="C99" i="26"/>
  <c r="C97" i="26"/>
  <c r="C96" i="26"/>
  <c r="C95" i="26"/>
  <c r="C94" i="26"/>
  <c r="C93" i="26"/>
  <c r="C91" i="26"/>
  <c r="C90" i="26"/>
  <c r="C89" i="26"/>
  <c r="C88" i="26"/>
  <c r="C87" i="26"/>
  <c r="C86" i="26"/>
  <c r="C85" i="26"/>
  <c r="C84" i="26"/>
  <c r="C83" i="26"/>
  <c r="C82" i="26"/>
  <c r="C80" i="26"/>
  <c r="C79" i="26"/>
  <c r="C78" i="26"/>
  <c r="C76" i="26"/>
  <c r="C75" i="26"/>
  <c r="C74" i="26"/>
  <c r="C73" i="26"/>
  <c r="C72" i="26"/>
  <c r="C71" i="26"/>
  <c r="C70" i="26"/>
  <c r="C69" i="26"/>
  <c r="C68" i="26"/>
  <c r="C66" i="26"/>
  <c r="C65" i="26"/>
  <c r="C64" i="26"/>
  <c r="C63" i="26"/>
  <c r="C62" i="26"/>
  <c r="C61" i="26"/>
  <c r="C60" i="26"/>
  <c r="C58" i="26"/>
  <c r="C57" i="26"/>
  <c r="C56" i="26"/>
  <c r="C54" i="26"/>
  <c r="C53" i="26"/>
  <c r="C52" i="26"/>
  <c r="C51" i="26"/>
  <c r="C50" i="26"/>
  <c r="C49" i="26"/>
  <c r="C48" i="26"/>
  <c r="C47" i="26"/>
  <c r="C45" i="26"/>
  <c r="C44" i="26"/>
  <c r="C43" i="26"/>
  <c r="C42" i="26"/>
  <c r="C41" i="26"/>
  <c r="C40" i="26"/>
  <c r="C38" i="26"/>
  <c r="C37" i="26"/>
  <c r="C36" i="26"/>
  <c r="C35" i="26"/>
  <c r="C34" i="26"/>
  <c r="C33" i="26"/>
  <c r="C31" i="26"/>
  <c r="C30" i="26"/>
  <c r="C29" i="26"/>
  <c r="C28" i="26"/>
  <c r="C27" i="26"/>
  <c r="C26" i="26"/>
  <c r="C25" i="26"/>
  <c r="C23" i="26"/>
  <c r="C22" i="26"/>
  <c r="C21" i="26"/>
  <c r="C20" i="26"/>
  <c r="C19" i="26"/>
  <c r="C18" i="26"/>
  <c r="C17" i="26"/>
  <c r="C16" i="26"/>
  <c r="C15" i="26"/>
  <c r="C13" i="26"/>
  <c r="C12" i="26"/>
  <c r="C11" i="26"/>
  <c r="C10" i="26"/>
  <c r="C9" i="26"/>
  <c r="C4" i="26"/>
  <c r="C5" i="26"/>
  <c r="C6" i="26"/>
  <c r="C7" i="26"/>
  <c r="C3" i="26"/>
  <c r="K29" i="46" l="1"/>
  <c r="I29" i="46"/>
  <c r="K139" i="46"/>
  <c r="I139" i="46"/>
  <c r="K41" i="46"/>
  <c r="I41" i="46"/>
  <c r="K6" i="46"/>
  <c r="I6" i="46"/>
  <c r="K16" i="46"/>
  <c r="I16" i="46"/>
  <c r="K51" i="46"/>
  <c r="I51" i="46"/>
  <c r="K30" i="46"/>
  <c r="I30" i="46"/>
  <c r="K143" i="46"/>
  <c r="I143" i="46"/>
  <c r="K76" i="46"/>
  <c r="I76" i="46"/>
  <c r="K45" i="46"/>
  <c r="I45" i="46"/>
  <c r="K72" i="46"/>
  <c r="I72" i="46"/>
  <c r="K100" i="46"/>
  <c r="I100" i="46"/>
  <c r="I4" i="45"/>
  <c r="K4" i="45"/>
  <c r="I31" i="45"/>
  <c r="K31" i="45"/>
  <c r="K95" i="46"/>
  <c r="I95" i="46"/>
  <c r="I96" i="46"/>
  <c r="K96" i="46"/>
  <c r="K138" i="46"/>
  <c r="I138" i="46"/>
  <c r="K117" i="46"/>
  <c r="I117" i="46"/>
  <c r="I7" i="46"/>
  <c r="K7" i="46"/>
  <c r="K13" i="46"/>
  <c r="I13" i="46"/>
  <c r="K3" i="46"/>
  <c r="I3" i="46"/>
  <c r="K26" i="46"/>
  <c r="I26" i="46"/>
  <c r="K40" i="46"/>
  <c r="I40" i="46"/>
  <c r="K135" i="46"/>
  <c r="I135" i="46"/>
  <c r="K48" i="46"/>
  <c r="I48" i="46"/>
  <c r="K25" i="46"/>
  <c r="I25" i="46"/>
  <c r="K87" i="46"/>
  <c r="I87" i="46"/>
  <c r="K68" i="46"/>
  <c r="I68" i="46"/>
  <c r="K36" i="46"/>
  <c r="I36" i="46"/>
  <c r="I12" i="46"/>
  <c r="K12" i="46"/>
  <c r="K127" i="46"/>
  <c r="I127" i="46"/>
  <c r="K99" i="46"/>
  <c r="I99" i="46"/>
  <c r="I93" i="46"/>
  <c r="K93" i="46"/>
  <c r="I64" i="46"/>
  <c r="K64" i="46"/>
  <c r="I101" i="45"/>
  <c r="K101" i="45"/>
  <c r="K10" i="46"/>
  <c r="I10" i="46"/>
  <c r="K66" i="46"/>
  <c r="I66" i="46"/>
  <c r="K104" i="46"/>
  <c r="I104" i="46"/>
  <c r="K20" i="46"/>
  <c r="I20" i="46"/>
  <c r="I140" i="46"/>
  <c r="K140" i="46"/>
  <c r="K21" i="46"/>
  <c r="I21" i="46"/>
  <c r="K136" i="45"/>
  <c r="I136" i="45"/>
  <c r="K63" i="46"/>
  <c r="I63" i="46"/>
  <c r="K124" i="46"/>
  <c r="I124" i="46"/>
  <c r="I57" i="45"/>
  <c r="K57" i="45"/>
  <c r="I107" i="46"/>
  <c r="K107" i="46"/>
  <c r="I144" i="45"/>
  <c r="K144" i="45"/>
  <c r="K80" i="46"/>
  <c r="I80" i="46"/>
  <c r="I28" i="46"/>
  <c r="K28" i="46"/>
  <c r="K97" i="46"/>
  <c r="I97" i="46"/>
  <c r="I27" i="45"/>
  <c r="K27" i="45"/>
  <c r="K82" i="46"/>
  <c r="I82" i="46"/>
  <c r="K70" i="46"/>
  <c r="I70" i="46"/>
  <c r="I74" i="46"/>
  <c r="K74" i="46"/>
  <c r="I78" i="46"/>
  <c r="K78" i="46"/>
  <c r="I9" i="46"/>
  <c r="K9" i="46"/>
  <c r="K130" i="46"/>
  <c r="I130" i="46"/>
  <c r="I116" i="46"/>
  <c r="K116" i="46"/>
  <c r="I5" i="46"/>
  <c r="K5" i="46"/>
  <c r="I102" i="46"/>
  <c r="K102" i="46"/>
  <c r="I23" i="46"/>
  <c r="K23" i="46"/>
  <c r="I65" i="46"/>
  <c r="K65" i="46"/>
  <c r="I47" i="45"/>
  <c r="K47" i="45"/>
  <c r="I88" i="46"/>
  <c r="K88" i="46"/>
  <c r="I123" i="46"/>
  <c r="K123" i="46"/>
  <c r="I49" i="46"/>
  <c r="K49" i="46"/>
  <c r="I141" i="46"/>
  <c r="K141" i="46"/>
  <c r="I119" i="46"/>
  <c r="K119" i="46"/>
  <c r="I61" i="46"/>
  <c r="K61" i="46"/>
  <c r="K62" i="46"/>
  <c r="I62" i="46"/>
  <c r="I128" i="45"/>
  <c r="K128" i="45"/>
  <c r="I113" i="46"/>
  <c r="K113" i="46"/>
  <c r="I58" i="46"/>
  <c r="K58" i="46"/>
  <c r="K103" i="46"/>
  <c r="I103" i="46"/>
  <c r="K115" i="46"/>
  <c r="I115" i="46"/>
  <c r="I118" i="46"/>
  <c r="K118" i="46"/>
  <c r="I22" i="45"/>
  <c r="K22" i="45"/>
  <c r="K69" i="45"/>
  <c r="I69" i="45"/>
  <c r="K105" i="45"/>
  <c r="I105" i="45"/>
  <c r="K111" i="46"/>
  <c r="I111" i="46"/>
  <c r="I84" i="45"/>
  <c r="K84" i="45"/>
  <c r="K81" i="45" s="1"/>
  <c r="K131" i="46"/>
  <c r="I131" i="46"/>
  <c r="I53" i="45"/>
  <c r="K53" i="45"/>
  <c r="I56" i="45"/>
  <c r="K56" i="45"/>
  <c r="K17" i="46"/>
  <c r="I17" i="46"/>
  <c r="K83" i="46"/>
  <c r="I83" i="46"/>
  <c r="I122" i="46"/>
  <c r="K122" i="46"/>
  <c r="I15" i="45"/>
  <c r="K15" i="45"/>
  <c r="K35" i="46"/>
  <c r="I35" i="46"/>
  <c r="K94" i="46"/>
  <c r="I94" i="46"/>
  <c r="K126" i="46"/>
  <c r="I126" i="46"/>
  <c r="K121" i="46"/>
  <c r="I121" i="46"/>
  <c r="I44" i="46"/>
  <c r="K44" i="46"/>
  <c r="K52" i="46"/>
  <c r="I52" i="46"/>
  <c r="K91" i="46"/>
  <c r="I91" i="46"/>
  <c r="I38" i="46"/>
  <c r="K38" i="46"/>
  <c r="K86" i="46"/>
  <c r="I86" i="46"/>
  <c r="K71" i="46"/>
  <c r="I71" i="46"/>
  <c r="I75" i="46"/>
  <c r="K75" i="46"/>
  <c r="K120" i="46"/>
  <c r="I120" i="46"/>
  <c r="K142" i="46"/>
  <c r="I142" i="46"/>
  <c r="K90" i="46"/>
  <c r="I90" i="46"/>
  <c r="I54" i="46"/>
  <c r="K54" i="46"/>
  <c r="K137" i="46"/>
  <c r="I137" i="46"/>
  <c r="K79" i="46"/>
  <c r="I79" i="46"/>
  <c r="I37" i="46"/>
  <c r="K37" i="46"/>
  <c r="I18" i="46"/>
  <c r="K18" i="46"/>
  <c r="I33" i="46"/>
  <c r="K33" i="46"/>
  <c r="I89" i="46"/>
  <c r="K89" i="46"/>
  <c r="I85" i="46"/>
  <c r="K85" i="46"/>
  <c r="I43" i="46"/>
  <c r="K43" i="46"/>
  <c r="I50" i="46"/>
  <c r="K50" i="46"/>
  <c r="I11" i="46"/>
  <c r="K11" i="46"/>
  <c r="K110" i="46"/>
  <c r="I110" i="46"/>
  <c r="I42" i="46"/>
  <c r="K42" i="46"/>
  <c r="I34" i="46"/>
  <c r="K34" i="46"/>
  <c r="I73" i="46"/>
  <c r="K73" i="46"/>
  <c r="K108" i="45"/>
  <c r="I108" i="45"/>
  <c r="K19" i="46"/>
  <c r="I19" i="46"/>
  <c r="I134" i="46"/>
  <c r="K134" i="46"/>
  <c r="K132" i="46"/>
  <c r="I132" i="46"/>
  <c r="I109" i="46"/>
  <c r="K109" i="46"/>
  <c r="I60" i="46"/>
  <c r="K60" i="46"/>
  <c r="I133" i="46"/>
  <c r="K133" i="46"/>
  <c r="I112" i="46"/>
  <c r="K112" i="46"/>
  <c r="I129" i="46"/>
  <c r="K129" i="46"/>
  <c r="I3" i="54"/>
  <c r="K3" i="54"/>
  <c r="I7" i="54"/>
  <c r="K7" i="54"/>
  <c r="K10" i="54"/>
  <c r="I10" i="54"/>
  <c r="K17" i="54"/>
  <c r="I17" i="54"/>
  <c r="K21" i="54"/>
  <c r="I21" i="54"/>
  <c r="K23" i="54"/>
  <c r="I23" i="54"/>
  <c r="I26" i="54"/>
  <c r="K26" i="54"/>
  <c r="I33" i="54"/>
  <c r="K33" i="54"/>
  <c r="I32" i="49"/>
  <c r="I37" i="54"/>
  <c r="K37" i="54"/>
  <c r="K42" i="54"/>
  <c r="I42" i="54"/>
  <c r="K44" i="54"/>
  <c r="I44" i="54"/>
  <c r="I49" i="54"/>
  <c r="K49" i="54"/>
  <c r="I51" i="54"/>
  <c r="K51" i="54"/>
  <c r="K58" i="54"/>
  <c r="I58" i="54"/>
  <c r="K63" i="54"/>
  <c r="I63" i="54"/>
  <c r="K68" i="54"/>
  <c r="I68" i="54"/>
  <c r="K72" i="54"/>
  <c r="I72" i="54"/>
  <c r="K76" i="54"/>
  <c r="I76" i="54"/>
  <c r="I79" i="54"/>
  <c r="K79" i="54"/>
  <c r="K84" i="54"/>
  <c r="I84" i="54"/>
  <c r="K90" i="54"/>
  <c r="I90" i="54"/>
  <c r="K95" i="54"/>
  <c r="I95" i="54"/>
  <c r="K100" i="54"/>
  <c r="I100" i="54"/>
  <c r="K102" i="54"/>
  <c r="I102" i="54"/>
  <c r="K104" i="54"/>
  <c r="I104" i="54"/>
  <c r="I107" i="54"/>
  <c r="K107" i="54"/>
  <c r="I109" i="54"/>
  <c r="K109" i="54"/>
  <c r="I113" i="54"/>
  <c r="K113" i="54"/>
  <c r="K118" i="54"/>
  <c r="I118" i="54"/>
  <c r="K122" i="54"/>
  <c r="I122" i="54"/>
  <c r="K127" i="54"/>
  <c r="I127" i="54"/>
  <c r="K131" i="54"/>
  <c r="I131" i="54"/>
  <c r="K135" i="54"/>
  <c r="I135" i="54"/>
  <c r="K137" i="54"/>
  <c r="I137" i="54"/>
  <c r="K141" i="54"/>
  <c r="I141" i="54"/>
  <c r="J5" i="54"/>
  <c r="J10" i="54"/>
  <c r="J15" i="54"/>
  <c r="J19" i="54"/>
  <c r="J23" i="54"/>
  <c r="J28" i="54"/>
  <c r="J33" i="54"/>
  <c r="J37" i="54"/>
  <c r="J40" i="54"/>
  <c r="J39" i="39"/>
  <c r="J44" i="54"/>
  <c r="J49" i="54"/>
  <c r="J53" i="54"/>
  <c r="J58" i="54"/>
  <c r="J63" i="54"/>
  <c r="J65" i="54"/>
  <c r="J70" i="54"/>
  <c r="J74" i="54"/>
  <c r="J79" i="54"/>
  <c r="J84" i="54"/>
  <c r="J88" i="54"/>
  <c r="J93" i="54"/>
  <c r="J97" i="54"/>
  <c r="J102" i="54"/>
  <c r="J107" i="54"/>
  <c r="J111" i="54"/>
  <c r="J116" i="54"/>
  <c r="J118" i="54"/>
  <c r="J124" i="54"/>
  <c r="J129" i="54"/>
  <c r="J133" i="54"/>
  <c r="J135" i="54"/>
  <c r="J139" i="54"/>
  <c r="J143" i="54"/>
  <c r="K4" i="54"/>
  <c r="I4" i="54"/>
  <c r="K6" i="54"/>
  <c r="I6" i="54"/>
  <c r="K9" i="54"/>
  <c r="I9" i="54"/>
  <c r="K11" i="54"/>
  <c r="I11" i="54"/>
  <c r="K13" i="54"/>
  <c r="I13" i="54"/>
  <c r="K16" i="54"/>
  <c r="I16" i="54"/>
  <c r="I18" i="54"/>
  <c r="K18" i="54"/>
  <c r="K20" i="54"/>
  <c r="I20" i="54"/>
  <c r="I22" i="54"/>
  <c r="K22" i="54"/>
  <c r="I25" i="54"/>
  <c r="K25" i="54"/>
  <c r="I27" i="54"/>
  <c r="K27" i="54"/>
  <c r="I29" i="54"/>
  <c r="K29" i="54"/>
  <c r="I31" i="54"/>
  <c r="K31" i="54"/>
  <c r="K34" i="54"/>
  <c r="I34" i="54"/>
  <c r="K36" i="54"/>
  <c r="I36" i="54"/>
  <c r="K38" i="54"/>
  <c r="I38" i="54"/>
  <c r="K41" i="54"/>
  <c r="I41" i="54"/>
  <c r="K43" i="54"/>
  <c r="I43" i="54"/>
  <c r="K45" i="54"/>
  <c r="I45" i="54"/>
  <c r="I48" i="54"/>
  <c r="K48" i="54"/>
  <c r="I50" i="54"/>
  <c r="K50" i="54"/>
  <c r="I52" i="54"/>
  <c r="K52" i="54"/>
  <c r="I54" i="54"/>
  <c r="K54" i="54"/>
  <c r="I57" i="54"/>
  <c r="K57" i="54"/>
  <c r="K60" i="54"/>
  <c r="I60" i="54"/>
  <c r="K62" i="54"/>
  <c r="I62" i="54"/>
  <c r="K64" i="54"/>
  <c r="I64" i="54"/>
  <c r="K66" i="54"/>
  <c r="I66" i="54"/>
  <c r="K69" i="54"/>
  <c r="I69" i="54"/>
  <c r="K71" i="54"/>
  <c r="I71" i="54"/>
  <c r="K73" i="54"/>
  <c r="I73" i="54"/>
  <c r="K75" i="54"/>
  <c r="I75" i="54"/>
  <c r="I78" i="54"/>
  <c r="K78" i="54"/>
  <c r="K77" i="45"/>
  <c r="K77" i="41"/>
  <c r="K77" i="38"/>
  <c r="I80" i="54"/>
  <c r="K80" i="54"/>
  <c r="K83" i="54"/>
  <c r="I83" i="54"/>
  <c r="I85" i="54"/>
  <c r="K85" i="54"/>
  <c r="I87" i="54"/>
  <c r="K87" i="54"/>
  <c r="I89" i="54"/>
  <c r="K89" i="54"/>
  <c r="K91" i="54"/>
  <c r="I91" i="54"/>
  <c r="K94" i="54"/>
  <c r="I94" i="54"/>
  <c r="K96" i="54"/>
  <c r="I96" i="54"/>
  <c r="K99" i="54"/>
  <c r="I99" i="54"/>
  <c r="K101" i="54"/>
  <c r="I101" i="54"/>
  <c r="K103" i="54"/>
  <c r="I103" i="54"/>
  <c r="K105" i="54"/>
  <c r="I105" i="54"/>
  <c r="I108" i="54"/>
  <c r="K108" i="54"/>
  <c r="I110" i="54"/>
  <c r="K110" i="54"/>
  <c r="I112" i="54"/>
  <c r="K112" i="54"/>
  <c r="K115" i="54"/>
  <c r="I115" i="54"/>
  <c r="I117" i="54"/>
  <c r="K117" i="54"/>
  <c r="K119" i="54"/>
  <c r="I119" i="54"/>
  <c r="I121" i="54"/>
  <c r="K121" i="54"/>
  <c r="I123" i="54"/>
  <c r="K123" i="54"/>
  <c r="K126" i="54"/>
  <c r="I126" i="54"/>
  <c r="K128" i="54"/>
  <c r="I128" i="54"/>
  <c r="K130" i="54"/>
  <c r="I130" i="54"/>
  <c r="K132" i="54"/>
  <c r="I132" i="54"/>
  <c r="K134" i="54"/>
  <c r="I134" i="54"/>
  <c r="K136" i="54"/>
  <c r="I136" i="54"/>
  <c r="K138" i="54"/>
  <c r="I138" i="54"/>
  <c r="K140" i="54"/>
  <c r="I140" i="54"/>
  <c r="K142" i="54"/>
  <c r="I142" i="54"/>
  <c r="K144" i="54"/>
  <c r="I144" i="54"/>
  <c r="K5" i="54"/>
  <c r="I5" i="54"/>
  <c r="K12" i="54"/>
  <c r="I12" i="54"/>
  <c r="K15" i="54"/>
  <c r="I15" i="54"/>
  <c r="K19" i="54"/>
  <c r="I19" i="54"/>
  <c r="I28" i="54"/>
  <c r="K28" i="54"/>
  <c r="I30" i="54"/>
  <c r="K30" i="54"/>
  <c r="K35" i="54"/>
  <c r="I35" i="54"/>
  <c r="K40" i="54"/>
  <c r="K39" i="54" s="1"/>
  <c r="I40" i="54"/>
  <c r="I39" i="53"/>
  <c r="K39" i="42"/>
  <c r="I39" i="38"/>
  <c r="K39" i="37"/>
  <c r="I47" i="54"/>
  <c r="K47" i="54"/>
  <c r="K46" i="54" s="1"/>
  <c r="I53" i="54"/>
  <c r="K53" i="54"/>
  <c r="K56" i="54"/>
  <c r="K55" i="54" s="1"/>
  <c r="I56" i="54"/>
  <c r="I55" i="51"/>
  <c r="I55" i="49"/>
  <c r="I55" i="45"/>
  <c r="I55" i="43"/>
  <c r="K55" i="44"/>
  <c r="K55" i="40"/>
  <c r="K55" i="37"/>
  <c r="I55" i="38"/>
  <c r="K61" i="54"/>
  <c r="I61" i="54"/>
  <c r="K65" i="54"/>
  <c r="I65" i="54"/>
  <c r="K70" i="54"/>
  <c r="I70" i="54"/>
  <c r="K74" i="54"/>
  <c r="I74" i="54"/>
  <c r="K82" i="54"/>
  <c r="I82" i="54"/>
  <c r="K86" i="54"/>
  <c r="I86" i="54"/>
  <c r="K88" i="54"/>
  <c r="I88" i="54"/>
  <c r="K93" i="54"/>
  <c r="I93" i="54"/>
  <c r="I92" i="54" s="1"/>
  <c r="K92" i="50"/>
  <c r="K97" i="54"/>
  <c r="I97" i="54"/>
  <c r="I111" i="54"/>
  <c r="K111" i="54"/>
  <c r="I116" i="54"/>
  <c r="K116" i="54"/>
  <c r="K120" i="54"/>
  <c r="I120" i="54"/>
  <c r="I124" i="54"/>
  <c r="K124" i="54"/>
  <c r="K129" i="54"/>
  <c r="I129" i="54"/>
  <c r="K133" i="54"/>
  <c r="I133" i="54"/>
  <c r="K139" i="54"/>
  <c r="I139" i="54"/>
  <c r="K143" i="54"/>
  <c r="I143" i="54"/>
  <c r="J3" i="54"/>
  <c r="J7" i="54"/>
  <c r="J12" i="54"/>
  <c r="J17" i="54"/>
  <c r="J21" i="54"/>
  <c r="J26" i="54"/>
  <c r="J30" i="54"/>
  <c r="J35" i="54"/>
  <c r="J42" i="54"/>
  <c r="J47" i="54"/>
  <c r="J51" i="54"/>
  <c r="J56" i="54"/>
  <c r="J61" i="54"/>
  <c r="J68" i="54"/>
  <c r="J72" i="54"/>
  <c r="J76" i="54"/>
  <c r="J82" i="54"/>
  <c r="J86" i="54"/>
  <c r="J90" i="54"/>
  <c r="J95" i="54"/>
  <c r="J100" i="54"/>
  <c r="J104" i="54"/>
  <c r="J109" i="54"/>
  <c r="J113" i="54"/>
  <c r="J120" i="54"/>
  <c r="J122" i="54"/>
  <c r="J127" i="54"/>
  <c r="J131" i="54"/>
  <c r="J137" i="54"/>
  <c r="J141" i="54"/>
  <c r="J4" i="54"/>
  <c r="J6" i="54"/>
  <c r="J9" i="54"/>
  <c r="J11" i="54"/>
  <c r="J13" i="54"/>
  <c r="J16" i="54"/>
  <c r="J18" i="54"/>
  <c r="J20" i="54"/>
  <c r="J22" i="54"/>
  <c r="J25" i="54"/>
  <c r="J27" i="54"/>
  <c r="J29" i="54"/>
  <c r="J31" i="54"/>
  <c r="J34" i="54"/>
  <c r="J36" i="54"/>
  <c r="J38" i="54"/>
  <c r="J41" i="54"/>
  <c r="J43" i="54"/>
  <c r="J45" i="54"/>
  <c r="J48" i="54"/>
  <c r="J50" i="54"/>
  <c r="J52" i="54"/>
  <c r="J54" i="54"/>
  <c r="J57" i="54"/>
  <c r="J60" i="54"/>
  <c r="J62" i="54"/>
  <c r="J64" i="54"/>
  <c r="J66" i="54"/>
  <c r="J69" i="54"/>
  <c r="J71" i="54"/>
  <c r="J73" i="54"/>
  <c r="J75" i="54"/>
  <c r="J78" i="54"/>
  <c r="J77" i="54" s="1"/>
  <c r="J77" i="43"/>
  <c r="J77" i="44"/>
  <c r="J77" i="39"/>
  <c r="J77" i="37"/>
  <c r="J80" i="54"/>
  <c r="J83" i="54"/>
  <c r="J85" i="54"/>
  <c r="J87" i="54"/>
  <c r="J89" i="54"/>
  <c r="J91" i="54"/>
  <c r="J94" i="54"/>
  <c r="J96" i="54"/>
  <c r="J99" i="54"/>
  <c r="J101" i="54"/>
  <c r="J103" i="54"/>
  <c r="J105" i="54"/>
  <c r="J98" i="42"/>
  <c r="J108" i="54"/>
  <c r="J110" i="54"/>
  <c r="J112" i="54"/>
  <c r="J115" i="54"/>
  <c r="J117" i="54"/>
  <c r="J119" i="54"/>
  <c r="J121" i="54"/>
  <c r="J123" i="54"/>
  <c r="J126" i="54"/>
  <c r="J128" i="54"/>
  <c r="J130" i="54"/>
  <c r="J132" i="54"/>
  <c r="J134" i="54"/>
  <c r="J136" i="54"/>
  <c r="J138" i="54"/>
  <c r="J140" i="54"/>
  <c r="J142" i="54"/>
  <c r="J144" i="54"/>
  <c r="K12" i="26"/>
  <c r="K17" i="26"/>
  <c r="I19" i="26"/>
  <c r="K26" i="26"/>
  <c r="K30" i="26"/>
  <c r="I33" i="26"/>
  <c r="K35" i="26"/>
  <c r="I37" i="26"/>
  <c r="I42" i="26"/>
  <c r="K44" i="26"/>
  <c r="K49" i="26"/>
  <c r="I51" i="26"/>
  <c r="K53" i="26"/>
  <c r="I56" i="26"/>
  <c r="K63" i="26"/>
  <c r="K68" i="26"/>
  <c r="I70" i="26"/>
  <c r="K72" i="26"/>
  <c r="I79" i="26"/>
  <c r="K82" i="26"/>
  <c r="K86" i="26"/>
  <c r="I88" i="26"/>
  <c r="K90" i="26"/>
  <c r="I93" i="26"/>
  <c r="I102" i="26"/>
  <c r="K104" i="26"/>
  <c r="K109" i="26"/>
  <c r="I116" i="26"/>
  <c r="I120" i="26"/>
  <c r="K122" i="26"/>
  <c r="I129" i="26"/>
  <c r="K133" i="26"/>
  <c r="K135" i="26"/>
  <c r="I139" i="26"/>
  <c r="I141" i="26"/>
  <c r="J53" i="26"/>
  <c r="J82" i="26"/>
  <c r="J124" i="26"/>
  <c r="I4" i="26"/>
  <c r="I25" i="26"/>
  <c r="K34" i="26"/>
  <c r="K57" i="26"/>
  <c r="I62" i="26"/>
  <c r="K71" i="26"/>
  <c r="K78" i="26"/>
  <c r="K94" i="26"/>
  <c r="I108" i="26"/>
  <c r="I128" i="26"/>
  <c r="J4" i="26"/>
  <c r="J25" i="26"/>
  <c r="J89" i="26"/>
  <c r="J103" i="26"/>
  <c r="J108" i="26"/>
  <c r="G175" i="26"/>
  <c r="J38" i="26"/>
  <c r="J85" i="26"/>
  <c r="J34" i="26"/>
  <c r="J48" i="26"/>
  <c r="J11" i="26"/>
  <c r="J66" i="26"/>
  <c r="J6" i="26"/>
  <c r="K20" i="26"/>
  <c r="K41" i="26"/>
  <c r="J121" i="26"/>
  <c r="J16" i="26"/>
  <c r="J52" i="26"/>
  <c r="J71" i="26"/>
  <c r="J134" i="26"/>
  <c r="G157" i="26"/>
  <c r="G161" i="26"/>
  <c r="G165" i="26"/>
  <c r="G167" i="26"/>
  <c r="G169" i="26"/>
  <c r="G158" i="26"/>
  <c r="G173" i="26"/>
  <c r="I5" i="26"/>
  <c r="I7" i="26"/>
  <c r="K7" i="26"/>
  <c r="I15" i="26"/>
  <c r="I74" i="26"/>
  <c r="K131" i="26"/>
  <c r="I3" i="26"/>
  <c r="I23" i="26"/>
  <c r="I61" i="26"/>
  <c r="K5" i="26"/>
  <c r="I97" i="26"/>
  <c r="G175" i="5"/>
  <c r="J9" i="26"/>
  <c r="J20" i="26"/>
  <c r="J43" i="26"/>
  <c r="J57" i="26"/>
  <c r="J62" i="26"/>
  <c r="J80" i="26"/>
  <c r="J94" i="26"/>
  <c r="J99" i="26"/>
  <c r="J117" i="26"/>
  <c r="J126" i="26"/>
  <c r="J132" i="26"/>
  <c r="J136" i="26"/>
  <c r="J142" i="26"/>
  <c r="J144" i="26"/>
  <c r="J29" i="26"/>
  <c r="J75" i="26"/>
  <c r="I111" i="26"/>
  <c r="G157" i="5"/>
  <c r="G159" i="5"/>
  <c r="G163" i="5"/>
  <c r="G165" i="5"/>
  <c r="G167" i="5"/>
  <c r="G169" i="5"/>
  <c r="J3" i="26"/>
  <c r="J7" i="26"/>
  <c r="J19" i="26"/>
  <c r="J21" i="26"/>
  <c r="J23" i="26"/>
  <c r="J26" i="26"/>
  <c r="J37" i="26"/>
  <c r="J40" i="26"/>
  <c r="J42" i="26"/>
  <c r="J44" i="26"/>
  <c r="J56" i="26"/>
  <c r="J58" i="26"/>
  <c r="J61" i="26"/>
  <c r="J63" i="26"/>
  <c r="J74" i="26"/>
  <c r="J76" i="26"/>
  <c r="J79" i="26"/>
  <c r="J93" i="26"/>
  <c r="J95" i="26"/>
  <c r="J97" i="26"/>
  <c r="J100" i="26"/>
  <c r="J102" i="26"/>
  <c r="J104" i="26"/>
  <c r="J109" i="26"/>
  <c r="J111" i="26"/>
  <c r="J113" i="26"/>
  <c r="J116" i="26"/>
  <c r="J118" i="26"/>
  <c r="J120" i="26"/>
  <c r="J122" i="26"/>
  <c r="J127" i="26"/>
  <c r="J129" i="26"/>
  <c r="J131" i="26"/>
  <c r="J133" i="26"/>
  <c r="J135" i="26"/>
  <c r="J137" i="26"/>
  <c r="J139" i="26"/>
  <c r="J141" i="26"/>
  <c r="J15" i="26"/>
  <c r="J28" i="26"/>
  <c r="J51" i="26"/>
  <c r="J65" i="26"/>
  <c r="J88" i="26"/>
  <c r="K4" i="26"/>
  <c r="I6" i="26"/>
  <c r="K6" i="26"/>
  <c r="K9" i="26"/>
  <c r="K11" i="26"/>
  <c r="K13" i="26"/>
  <c r="I13" i="26"/>
  <c r="I16" i="26"/>
  <c r="I18" i="26"/>
  <c r="I20" i="26"/>
  <c r="K25" i="26"/>
  <c r="K27" i="26"/>
  <c r="K29" i="26"/>
  <c r="K31" i="26"/>
  <c r="I31" i="26"/>
  <c r="I34" i="26"/>
  <c r="I36" i="26"/>
  <c r="I38" i="26"/>
  <c r="K43" i="26"/>
  <c r="K45" i="26"/>
  <c r="K48" i="26"/>
  <c r="K50" i="26"/>
  <c r="I50" i="26"/>
  <c r="I52" i="26"/>
  <c r="I54" i="26"/>
  <c r="I57" i="26"/>
  <c r="K62" i="26"/>
  <c r="K64" i="26"/>
  <c r="K66" i="26"/>
  <c r="K69" i="26"/>
  <c r="I69" i="26"/>
  <c r="I71" i="26"/>
  <c r="I73" i="26"/>
  <c r="I75" i="26"/>
  <c r="K80" i="26"/>
  <c r="K83" i="26"/>
  <c r="K85" i="26"/>
  <c r="K87" i="26"/>
  <c r="I87" i="26"/>
  <c r="I89" i="26"/>
  <c r="I91" i="26"/>
  <c r="I94" i="26"/>
  <c r="I99" i="26"/>
  <c r="I101" i="26"/>
  <c r="I103" i="26"/>
  <c r="K105" i="26"/>
  <c r="I105" i="26"/>
  <c r="K108" i="26"/>
  <c r="K110" i="26"/>
  <c r="I115" i="26"/>
  <c r="I117" i="26"/>
  <c r="K119" i="26"/>
  <c r="I119" i="26"/>
  <c r="K121" i="26"/>
  <c r="I121" i="26"/>
  <c r="K123" i="26"/>
  <c r="I123" i="26"/>
  <c r="K126" i="26"/>
  <c r="K128" i="26"/>
  <c r="K130" i="26"/>
  <c r="I130" i="26"/>
  <c r="I132" i="26"/>
  <c r="K132" i="26"/>
  <c r="K134" i="26"/>
  <c r="I134" i="26"/>
  <c r="I136" i="26"/>
  <c r="K136" i="26"/>
  <c r="K138" i="26"/>
  <c r="I138" i="26"/>
  <c r="I140" i="26"/>
  <c r="K140" i="26"/>
  <c r="K142" i="26"/>
  <c r="I142" i="26"/>
  <c r="I144" i="26"/>
  <c r="K144" i="26"/>
  <c r="J5" i="26"/>
  <c r="I9" i="26"/>
  <c r="J12" i="26"/>
  <c r="K18" i="26"/>
  <c r="I22" i="26"/>
  <c r="I29" i="26"/>
  <c r="J35" i="26"/>
  <c r="I45" i="26"/>
  <c r="J49" i="26"/>
  <c r="K54" i="26"/>
  <c r="I60" i="26"/>
  <c r="I66" i="26"/>
  <c r="J72" i="26"/>
  <c r="I83" i="26"/>
  <c r="J86" i="26"/>
  <c r="K91" i="26"/>
  <c r="I96" i="26"/>
  <c r="K99" i="26"/>
  <c r="K103" i="26"/>
  <c r="I112" i="26"/>
  <c r="J10" i="26"/>
  <c r="K16" i="26"/>
  <c r="K22" i="26"/>
  <c r="J33" i="26"/>
  <c r="K38" i="26"/>
  <c r="I43" i="26"/>
  <c r="J47" i="26"/>
  <c r="K52" i="26"/>
  <c r="K60" i="26"/>
  <c r="J70" i="26"/>
  <c r="K75" i="26"/>
  <c r="I80" i="26"/>
  <c r="J84" i="26"/>
  <c r="K89" i="26"/>
  <c r="K96" i="26"/>
  <c r="K101" i="26"/>
  <c r="K112" i="26"/>
  <c r="K117" i="26"/>
  <c r="I126" i="26"/>
  <c r="J143" i="26"/>
  <c r="I11" i="26"/>
  <c r="J17" i="26"/>
  <c r="I27" i="26"/>
  <c r="J30" i="26"/>
  <c r="K36" i="26"/>
  <c r="I41" i="26"/>
  <c r="I48" i="26"/>
  <c r="I64" i="26"/>
  <c r="J68" i="26"/>
  <c r="K73" i="26"/>
  <c r="I78" i="26"/>
  <c r="I85" i="26"/>
  <c r="J90" i="26"/>
  <c r="J107" i="26"/>
  <c r="I110" i="26"/>
  <c r="K115" i="26"/>
  <c r="K10" i="26"/>
  <c r="I12" i="26"/>
  <c r="K15" i="26"/>
  <c r="I17" i="26"/>
  <c r="K19" i="26"/>
  <c r="I21" i="26"/>
  <c r="K23" i="26"/>
  <c r="I26" i="26"/>
  <c r="K28" i="26"/>
  <c r="I30" i="26"/>
  <c r="K33" i="26"/>
  <c r="I35" i="26"/>
  <c r="K37" i="26"/>
  <c r="I40" i="26"/>
  <c r="K42" i="26"/>
  <c r="I44" i="26"/>
  <c r="K47" i="26"/>
  <c r="I49" i="26"/>
  <c r="K51" i="26"/>
  <c r="I53" i="26"/>
  <c r="K56" i="26"/>
  <c r="I58" i="26"/>
  <c r="K61" i="26"/>
  <c r="I63" i="26"/>
  <c r="K65" i="26"/>
  <c r="I68" i="26"/>
  <c r="K70" i="26"/>
  <c r="I72" i="26"/>
  <c r="K74" i="26"/>
  <c r="I76" i="26"/>
  <c r="K79" i="26"/>
  <c r="I82" i="26"/>
  <c r="K84" i="26"/>
  <c r="I86" i="26"/>
  <c r="K88" i="26"/>
  <c r="I90" i="26"/>
  <c r="K93" i="26"/>
  <c r="I95" i="26"/>
  <c r="K97" i="26"/>
  <c r="I100" i="26"/>
  <c r="K100" i="26"/>
  <c r="K102" i="26"/>
  <c r="I104" i="26"/>
  <c r="K107" i="26"/>
  <c r="I107" i="26"/>
  <c r="I109" i="26"/>
  <c r="K111" i="26"/>
  <c r="I113" i="26"/>
  <c r="K116" i="26"/>
  <c r="I118" i="26"/>
  <c r="K118" i="26"/>
  <c r="K120" i="26"/>
  <c r="I122" i="26"/>
  <c r="K124" i="26"/>
  <c r="I124" i="26"/>
  <c r="I127" i="26"/>
  <c r="K129" i="26"/>
  <c r="I133" i="26"/>
  <c r="I135" i="26"/>
  <c r="K137" i="26"/>
  <c r="I137" i="26"/>
  <c r="K139" i="26"/>
  <c r="K141" i="26"/>
  <c r="K143" i="26"/>
  <c r="K3" i="26"/>
  <c r="I10" i="26"/>
  <c r="K21" i="26"/>
  <c r="I28" i="26"/>
  <c r="K40" i="26"/>
  <c r="I47" i="26"/>
  <c r="K58" i="26"/>
  <c r="I65" i="26"/>
  <c r="K76" i="26"/>
  <c r="I84" i="26"/>
  <c r="K95" i="26"/>
  <c r="K113" i="26"/>
  <c r="K127" i="26"/>
  <c r="I131" i="26"/>
  <c r="I143" i="26"/>
  <c r="J101" i="26"/>
  <c r="J105" i="26"/>
  <c r="J110" i="26"/>
  <c r="J115" i="26"/>
  <c r="J119" i="26"/>
  <c r="J123" i="26"/>
  <c r="J128" i="26"/>
  <c r="J138" i="26"/>
  <c r="J140" i="26"/>
  <c r="J13" i="26"/>
  <c r="J18" i="26"/>
  <c r="J22" i="26"/>
  <c r="J27" i="26"/>
  <c r="J31" i="26"/>
  <c r="J36" i="26"/>
  <c r="J41" i="26"/>
  <c r="J45" i="26"/>
  <c r="J50" i="26"/>
  <c r="J54" i="26"/>
  <c r="J60" i="26"/>
  <c r="J64" i="26"/>
  <c r="J69" i="26"/>
  <c r="J73" i="26"/>
  <c r="J78" i="26"/>
  <c r="J83" i="26"/>
  <c r="J87" i="26"/>
  <c r="J91" i="26"/>
  <c r="J96" i="26"/>
  <c r="J112" i="26"/>
  <c r="J130" i="26"/>
  <c r="G162" i="26"/>
  <c r="G164" i="26"/>
  <c r="G159" i="26"/>
  <c r="G166" i="26"/>
  <c r="G168" i="26"/>
  <c r="G156" i="26"/>
  <c r="G163" i="26"/>
  <c r="G170" i="26"/>
  <c r="G157" i="27"/>
  <c r="G159" i="27"/>
  <c r="G163" i="27"/>
  <c r="G165" i="27"/>
  <c r="G167" i="27"/>
  <c r="G169" i="27"/>
  <c r="G172" i="26"/>
  <c r="G160" i="26"/>
  <c r="G176" i="26"/>
  <c r="G155" i="26"/>
  <c r="G171" i="26"/>
  <c r="G174" i="26"/>
  <c r="G173" i="5"/>
  <c r="G155" i="5"/>
  <c r="G172" i="5"/>
  <c r="G161" i="5"/>
  <c r="G174" i="5"/>
  <c r="G171" i="5"/>
  <c r="G176" i="5"/>
  <c r="G156" i="5"/>
  <c r="G158" i="5"/>
  <c r="G160" i="5"/>
  <c r="G162" i="5"/>
  <c r="G164" i="5"/>
  <c r="G166" i="5"/>
  <c r="G168" i="5"/>
  <c r="G170" i="5"/>
  <c r="G156" i="27"/>
  <c r="G158" i="27"/>
  <c r="G160" i="27"/>
  <c r="G162" i="27"/>
  <c r="G164" i="27"/>
  <c r="G166" i="27"/>
  <c r="G168" i="27"/>
  <c r="G175" i="27"/>
  <c r="G172" i="27"/>
  <c r="G174" i="27"/>
  <c r="G176" i="27"/>
  <c r="G173" i="27"/>
  <c r="G155" i="27"/>
  <c r="G161" i="27"/>
  <c r="G170" i="27"/>
  <c r="G171" i="27"/>
  <c r="C171" i="5"/>
  <c r="C170" i="5"/>
  <c r="C169" i="5"/>
  <c r="C168" i="5"/>
  <c r="C167" i="5"/>
  <c r="C166" i="5"/>
  <c r="C165" i="5"/>
  <c r="C164" i="5"/>
  <c r="C163" i="5"/>
  <c r="C162" i="5"/>
  <c r="C161" i="5"/>
  <c r="C160" i="5"/>
  <c r="C159" i="5"/>
  <c r="C158" i="5"/>
  <c r="C157" i="5"/>
  <c r="C156" i="5"/>
  <c r="C155" i="5"/>
  <c r="K19" i="47" l="1"/>
  <c r="I19" i="47"/>
  <c r="I91" i="47"/>
  <c r="K91" i="47"/>
  <c r="I126" i="47"/>
  <c r="K126" i="47"/>
  <c r="I17" i="47"/>
  <c r="K17" i="47"/>
  <c r="I105" i="46"/>
  <c r="K105" i="46"/>
  <c r="I108" i="46"/>
  <c r="K108" i="46"/>
  <c r="K106" i="46" s="1"/>
  <c r="I110" i="47"/>
  <c r="K110" i="47"/>
  <c r="K137" i="47"/>
  <c r="I137" i="47"/>
  <c r="I90" i="47"/>
  <c r="K90" i="47"/>
  <c r="I120" i="47"/>
  <c r="K120" i="47"/>
  <c r="I71" i="47"/>
  <c r="K71" i="47"/>
  <c r="I52" i="47"/>
  <c r="K52" i="47"/>
  <c r="I121" i="47"/>
  <c r="K121" i="47"/>
  <c r="I94" i="47"/>
  <c r="K94" i="47"/>
  <c r="I83" i="47"/>
  <c r="K83" i="47"/>
  <c r="K131" i="47"/>
  <c r="I131" i="47"/>
  <c r="K111" i="47"/>
  <c r="I111" i="47"/>
  <c r="I69" i="46"/>
  <c r="K69" i="46"/>
  <c r="K67" i="46" s="1"/>
  <c r="K103" i="47"/>
  <c r="I103" i="47"/>
  <c r="I62" i="47"/>
  <c r="K62" i="47"/>
  <c r="K82" i="47"/>
  <c r="I82" i="47"/>
  <c r="K97" i="47"/>
  <c r="I97" i="47"/>
  <c r="I80" i="47"/>
  <c r="K80" i="47"/>
  <c r="I124" i="47"/>
  <c r="K124" i="47"/>
  <c r="I136" i="46"/>
  <c r="K136" i="46"/>
  <c r="I104" i="47"/>
  <c r="K104" i="47"/>
  <c r="I10" i="47"/>
  <c r="K10" i="47"/>
  <c r="K99" i="47"/>
  <c r="I99" i="47"/>
  <c r="I68" i="47"/>
  <c r="K68" i="47"/>
  <c r="I25" i="47"/>
  <c r="K25" i="47"/>
  <c r="I135" i="47"/>
  <c r="K135" i="47"/>
  <c r="K26" i="47"/>
  <c r="I26" i="47"/>
  <c r="K13" i="47"/>
  <c r="I13" i="47"/>
  <c r="K117" i="47"/>
  <c r="I117" i="47"/>
  <c r="I100" i="47"/>
  <c r="K100" i="47"/>
  <c r="I45" i="47"/>
  <c r="K45" i="47"/>
  <c r="I143" i="47"/>
  <c r="K143" i="47"/>
  <c r="I51" i="47"/>
  <c r="K51" i="47"/>
  <c r="I6" i="47"/>
  <c r="K6" i="47"/>
  <c r="I139" i="47"/>
  <c r="K139" i="47"/>
  <c r="K129" i="47"/>
  <c r="I129" i="47"/>
  <c r="I133" i="47"/>
  <c r="K133" i="47"/>
  <c r="K109" i="47"/>
  <c r="I109" i="47"/>
  <c r="I134" i="47"/>
  <c r="K134" i="47"/>
  <c r="K34" i="47"/>
  <c r="I34" i="47"/>
  <c r="I50" i="47"/>
  <c r="K50" i="47"/>
  <c r="I85" i="47"/>
  <c r="K85" i="47"/>
  <c r="K33" i="47"/>
  <c r="I33" i="47"/>
  <c r="I37" i="47"/>
  <c r="K37" i="47"/>
  <c r="K38" i="47"/>
  <c r="I38" i="47"/>
  <c r="I15" i="46"/>
  <c r="K15" i="46"/>
  <c r="I56" i="46"/>
  <c r="K56" i="46"/>
  <c r="K55" i="46" s="1"/>
  <c r="K118" i="47"/>
  <c r="I118" i="47"/>
  <c r="I113" i="47"/>
  <c r="K113" i="47"/>
  <c r="K119" i="47"/>
  <c r="I119" i="47"/>
  <c r="K49" i="47"/>
  <c r="I49" i="47"/>
  <c r="K88" i="47"/>
  <c r="I88" i="47"/>
  <c r="I65" i="47"/>
  <c r="K65" i="47"/>
  <c r="K102" i="47"/>
  <c r="I102" i="47"/>
  <c r="I116" i="47"/>
  <c r="K116" i="47"/>
  <c r="K9" i="47"/>
  <c r="I9" i="47"/>
  <c r="I74" i="47"/>
  <c r="K74" i="47"/>
  <c r="K107" i="47"/>
  <c r="I107" i="47"/>
  <c r="K140" i="47"/>
  <c r="I140" i="47"/>
  <c r="K64" i="47"/>
  <c r="I64" i="47"/>
  <c r="K12" i="47"/>
  <c r="I12" i="47"/>
  <c r="K96" i="47"/>
  <c r="I96" i="47"/>
  <c r="I31" i="46"/>
  <c r="K31" i="46"/>
  <c r="K132" i="47"/>
  <c r="I132" i="47"/>
  <c r="I79" i="47"/>
  <c r="K79" i="47"/>
  <c r="K77" i="47" s="1"/>
  <c r="I142" i="47"/>
  <c r="K142" i="47"/>
  <c r="I86" i="47"/>
  <c r="K86" i="47"/>
  <c r="I35" i="47"/>
  <c r="K35" i="47"/>
  <c r="I115" i="47"/>
  <c r="K115" i="47"/>
  <c r="K114" i="47" s="1"/>
  <c r="I130" i="47"/>
  <c r="K130" i="47"/>
  <c r="K70" i="47"/>
  <c r="I70" i="47"/>
  <c r="I63" i="47"/>
  <c r="K63" i="47"/>
  <c r="I21" i="47"/>
  <c r="K21" i="47"/>
  <c r="I20" i="47"/>
  <c r="K20" i="47"/>
  <c r="I66" i="47"/>
  <c r="K66" i="47"/>
  <c r="I127" i="47"/>
  <c r="K127" i="47"/>
  <c r="K36" i="47"/>
  <c r="I36" i="47"/>
  <c r="I87" i="47"/>
  <c r="K87" i="47"/>
  <c r="I48" i="47"/>
  <c r="K48" i="47"/>
  <c r="I40" i="47"/>
  <c r="K40" i="47"/>
  <c r="I3" i="47"/>
  <c r="K3" i="47"/>
  <c r="I138" i="47"/>
  <c r="K138" i="47"/>
  <c r="I95" i="47"/>
  <c r="K95" i="47"/>
  <c r="I72" i="47"/>
  <c r="K72" i="47"/>
  <c r="I76" i="47"/>
  <c r="K76" i="47"/>
  <c r="I30" i="47"/>
  <c r="K30" i="47"/>
  <c r="I16" i="47"/>
  <c r="K16" i="47"/>
  <c r="K41" i="47"/>
  <c r="I41" i="47"/>
  <c r="I29" i="47"/>
  <c r="K29" i="47"/>
  <c r="K112" i="47"/>
  <c r="I112" i="47"/>
  <c r="K60" i="47"/>
  <c r="I60" i="47"/>
  <c r="K73" i="47"/>
  <c r="I73" i="47"/>
  <c r="K42" i="47"/>
  <c r="I42" i="47"/>
  <c r="K11" i="47"/>
  <c r="I11" i="47"/>
  <c r="I43" i="47"/>
  <c r="K43" i="47"/>
  <c r="K89" i="47"/>
  <c r="I89" i="47"/>
  <c r="K18" i="47"/>
  <c r="I18" i="47"/>
  <c r="K54" i="47"/>
  <c r="I54" i="47"/>
  <c r="I75" i="47"/>
  <c r="K75" i="47"/>
  <c r="I44" i="47"/>
  <c r="K44" i="47"/>
  <c r="K122" i="47"/>
  <c r="I122" i="47"/>
  <c r="I53" i="46"/>
  <c r="K53" i="46"/>
  <c r="I84" i="46"/>
  <c r="K84" i="46"/>
  <c r="K81" i="46" s="1"/>
  <c r="I22" i="46"/>
  <c r="K22" i="46"/>
  <c r="K58" i="47"/>
  <c r="I58" i="47"/>
  <c r="I128" i="46"/>
  <c r="K128" i="46"/>
  <c r="K61" i="47"/>
  <c r="I61" i="47"/>
  <c r="K141" i="47"/>
  <c r="I141" i="47"/>
  <c r="K123" i="47"/>
  <c r="I123" i="47"/>
  <c r="I47" i="46"/>
  <c r="K47" i="46"/>
  <c r="K23" i="47"/>
  <c r="I23" i="47"/>
  <c r="K5" i="47"/>
  <c r="I5" i="47"/>
  <c r="K78" i="47"/>
  <c r="I78" i="47"/>
  <c r="I77" i="47" s="1"/>
  <c r="I27" i="46"/>
  <c r="K27" i="46"/>
  <c r="K28" i="47"/>
  <c r="I28" i="47"/>
  <c r="I144" i="46"/>
  <c r="I125" i="46" s="1"/>
  <c r="K144" i="46"/>
  <c r="K57" i="46"/>
  <c r="I57" i="46"/>
  <c r="I55" i="46" s="1"/>
  <c r="I101" i="46"/>
  <c r="K101" i="46"/>
  <c r="K98" i="46" s="1"/>
  <c r="K93" i="47"/>
  <c r="I93" i="47"/>
  <c r="I92" i="47" s="1"/>
  <c r="I7" i="47"/>
  <c r="K7" i="47"/>
  <c r="I4" i="46"/>
  <c r="K4" i="46"/>
  <c r="K2" i="46" s="1"/>
  <c r="J39" i="52"/>
  <c r="J77" i="52"/>
  <c r="J8" i="52"/>
  <c r="J77" i="47"/>
  <c r="J2" i="47"/>
  <c r="J92" i="45"/>
  <c r="I39" i="45"/>
  <c r="J106" i="45"/>
  <c r="I55" i="44"/>
  <c r="I81" i="44"/>
  <c r="J8" i="44"/>
  <c r="K2" i="44"/>
  <c r="K55" i="53"/>
  <c r="I77" i="33"/>
  <c r="J8" i="40"/>
  <c r="K14" i="40"/>
  <c r="K39" i="40"/>
  <c r="K77" i="40"/>
  <c r="J55" i="39"/>
  <c r="K46" i="39"/>
  <c r="K92" i="39"/>
  <c r="I2" i="38"/>
  <c r="K81" i="38"/>
  <c r="K98" i="38"/>
  <c r="K106" i="38"/>
  <c r="J92" i="37"/>
  <c r="K8" i="37"/>
  <c r="J46" i="37"/>
  <c r="K32" i="37"/>
  <c r="I32" i="37"/>
  <c r="K39" i="43"/>
  <c r="J55" i="43"/>
  <c r="K46" i="43"/>
  <c r="J55" i="51"/>
  <c r="K55" i="51"/>
  <c r="K81" i="51"/>
  <c r="K39" i="51"/>
  <c r="K46" i="51"/>
  <c r="I39" i="51"/>
  <c r="I98" i="42"/>
  <c r="K46" i="42"/>
  <c r="K106" i="50"/>
  <c r="I55" i="50"/>
  <c r="I77" i="50"/>
  <c r="K24" i="50"/>
  <c r="K8" i="50"/>
  <c r="I106" i="50"/>
  <c r="J77" i="50"/>
  <c r="K2" i="50"/>
  <c r="K55" i="41"/>
  <c r="K39" i="41"/>
  <c r="K14" i="41"/>
  <c r="C157" i="54"/>
  <c r="F157" i="54" s="1"/>
  <c r="C157" i="52"/>
  <c r="F157" i="52" s="1"/>
  <c r="C157" i="51"/>
  <c r="F157" i="51" s="1"/>
  <c r="C157" i="53"/>
  <c r="F157" i="53" s="1"/>
  <c r="C157" i="50"/>
  <c r="F157" i="50" s="1"/>
  <c r="C157" i="48"/>
  <c r="F157" i="48" s="1"/>
  <c r="C157" i="47"/>
  <c r="F157" i="47" s="1"/>
  <c r="C157" i="49"/>
  <c r="F157" i="49" s="1"/>
  <c r="C157" i="45"/>
  <c r="F157" i="45" s="1"/>
  <c r="C157" i="46"/>
  <c r="F157" i="46" s="1"/>
  <c r="C157" i="44"/>
  <c r="F157" i="44" s="1"/>
  <c r="C157" i="43"/>
  <c r="F157" i="43" s="1"/>
  <c r="C157" i="42"/>
  <c r="F157" i="42" s="1"/>
  <c r="C157" i="41"/>
  <c r="F157" i="41" s="1"/>
  <c r="C157" i="40"/>
  <c r="F157" i="40" s="1"/>
  <c r="C157" i="38"/>
  <c r="F157" i="38" s="1"/>
  <c r="C157" i="37"/>
  <c r="F157" i="37" s="1"/>
  <c r="C157" i="39"/>
  <c r="F157" i="39" s="1"/>
  <c r="C165" i="54"/>
  <c r="F165" i="54" s="1"/>
  <c r="C165" i="53"/>
  <c r="F165" i="53" s="1"/>
  <c r="C165" i="52"/>
  <c r="F165" i="52" s="1"/>
  <c r="C165" i="51"/>
  <c r="F165" i="51" s="1"/>
  <c r="C165" i="50"/>
  <c r="F165" i="50" s="1"/>
  <c r="C165" i="48"/>
  <c r="F165" i="48" s="1"/>
  <c r="C165" i="47"/>
  <c r="F165" i="47" s="1"/>
  <c r="C165" i="49"/>
  <c r="F165" i="49" s="1"/>
  <c r="C165" i="46"/>
  <c r="F165" i="46" s="1"/>
  <c r="C165" i="45"/>
  <c r="F165" i="45" s="1"/>
  <c r="C165" i="44"/>
  <c r="F165" i="44" s="1"/>
  <c r="C165" i="43"/>
  <c r="F165" i="43" s="1"/>
  <c r="C165" i="42"/>
  <c r="F165" i="42" s="1"/>
  <c r="C165" i="41"/>
  <c r="F165" i="41" s="1"/>
  <c r="C165" i="40"/>
  <c r="F165" i="40" s="1"/>
  <c r="C165" i="38"/>
  <c r="F165" i="38" s="1"/>
  <c r="C165" i="37"/>
  <c r="F165" i="37" s="1"/>
  <c r="C165" i="39"/>
  <c r="F165" i="39" s="1"/>
  <c r="J125" i="38"/>
  <c r="J125" i="47"/>
  <c r="J114" i="40"/>
  <c r="J114" i="45"/>
  <c r="J114" i="54"/>
  <c r="J98" i="39"/>
  <c r="J98" i="49"/>
  <c r="J59" i="46"/>
  <c r="J24" i="44"/>
  <c r="J24" i="48"/>
  <c r="J8" i="38"/>
  <c r="J8" i="47"/>
  <c r="J81" i="39"/>
  <c r="J81" i="45"/>
  <c r="J81" i="54"/>
  <c r="J67" i="39"/>
  <c r="J67" i="49"/>
  <c r="J55" i="38"/>
  <c r="J55" i="48"/>
  <c r="J46" i="42"/>
  <c r="J46" i="50"/>
  <c r="J2" i="38"/>
  <c r="J2" i="46"/>
  <c r="J2" i="54"/>
  <c r="K92" i="40"/>
  <c r="I92" i="44"/>
  <c r="K92" i="54"/>
  <c r="I81" i="39"/>
  <c r="K46" i="44"/>
  <c r="I46" i="51"/>
  <c r="I14" i="43"/>
  <c r="I14" i="46"/>
  <c r="I14" i="50"/>
  <c r="K14" i="54"/>
  <c r="K125" i="37"/>
  <c r="I125" i="45"/>
  <c r="K125" i="54"/>
  <c r="K114" i="37"/>
  <c r="I114" i="44"/>
  <c r="K114" i="45"/>
  <c r="I114" i="54"/>
  <c r="I98" i="41"/>
  <c r="I98" i="44"/>
  <c r="K98" i="50"/>
  <c r="I77" i="44"/>
  <c r="I59" i="39"/>
  <c r="I59" i="42"/>
  <c r="K59" i="51"/>
  <c r="K24" i="38"/>
  <c r="K24" i="39"/>
  <c r="K24" i="43"/>
  <c r="I24" i="51"/>
  <c r="I24" i="54"/>
  <c r="I8" i="40"/>
  <c r="K8" i="44"/>
  <c r="K8" i="54"/>
  <c r="J106" i="40"/>
  <c r="J106" i="50"/>
  <c r="J39" i="44"/>
  <c r="J32" i="40"/>
  <c r="J32" i="49"/>
  <c r="J14" i="40"/>
  <c r="J14" i="48"/>
  <c r="I106" i="38"/>
  <c r="K67" i="38"/>
  <c r="K67" i="41"/>
  <c r="I67" i="49"/>
  <c r="I67" i="51"/>
  <c r="K32" i="43"/>
  <c r="K2" i="37"/>
  <c r="I2" i="39"/>
  <c r="K2" i="41"/>
  <c r="K2" i="45"/>
  <c r="I2" i="49"/>
  <c r="K2" i="49"/>
  <c r="C162" i="54"/>
  <c r="F162" i="54" s="1"/>
  <c r="C162" i="53"/>
  <c r="F162" i="53" s="1"/>
  <c r="C162" i="50"/>
  <c r="F162" i="50" s="1"/>
  <c r="C162" i="52"/>
  <c r="F162" i="52" s="1"/>
  <c r="C162" i="51"/>
  <c r="F162" i="51" s="1"/>
  <c r="C162" i="49"/>
  <c r="F162" i="49" s="1"/>
  <c r="C162" i="48"/>
  <c r="F162" i="48" s="1"/>
  <c r="C162" i="47"/>
  <c r="F162" i="47" s="1"/>
  <c r="C162" i="46"/>
  <c r="F162" i="46" s="1"/>
  <c r="C162" i="45"/>
  <c r="F162" i="45" s="1"/>
  <c r="C162" i="43"/>
  <c r="F162" i="43" s="1"/>
  <c r="C162" i="42"/>
  <c r="F162" i="42" s="1"/>
  <c r="C162" i="44"/>
  <c r="F162" i="44" s="1"/>
  <c r="C162" i="40"/>
  <c r="F162" i="40" s="1"/>
  <c r="C162" i="38"/>
  <c r="F162" i="38" s="1"/>
  <c r="C162" i="37"/>
  <c r="F162" i="37" s="1"/>
  <c r="C162" i="39"/>
  <c r="F162" i="39" s="1"/>
  <c r="C162" i="41"/>
  <c r="F162" i="41" s="1"/>
  <c r="C170" i="53"/>
  <c r="C170" i="50"/>
  <c r="C170" i="52"/>
  <c r="C170" i="51"/>
  <c r="C170" i="54"/>
  <c r="C170" i="49"/>
  <c r="C170" i="48"/>
  <c r="C170" i="47"/>
  <c r="C170" i="46"/>
  <c r="C170" i="45"/>
  <c r="C170" i="44"/>
  <c r="C170" i="43"/>
  <c r="C170" i="42"/>
  <c r="C170" i="40"/>
  <c r="C170" i="37"/>
  <c r="C170" i="39"/>
  <c r="C170" i="41"/>
  <c r="C170" i="38"/>
  <c r="J125" i="41"/>
  <c r="J125" i="48"/>
  <c r="J114" i="50"/>
  <c r="J98" i="47"/>
  <c r="J77" i="46"/>
  <c r="J59" i="38"/>
  <c r="J59" i="48"/>
  <c r="J24" i="41"/>
  <c r="J24" i="49"/>
  <c r="J8" i="43"/>
  <c r="J8" i="51"/>
  <c r="J81" i="38"/>
  <c r="J81" i="47"/>
  <c r="J67" i="37"/>
  <c r="J67" i="46"/>
  <c r="J67" i="51"/>
  <c r="J55" i="45"/>
  <c r="J55" i="53"/>
  <c r="J46" i="40"/>
  <c r="J46" i="45"/>
  <c r="J46" i="51"/>
  <c r="J2" i="42"/>
  <c r="J2" i="51"/>
  <c r="I92" i="37"/>
  <c r="I92" i="40"/>
  <c r="K92" i="46"/>
  <c r="K92" i="49"/>
  <c r="I92" i="51"/>
  <c r="K81" i="40"/>
  <c r="I81" i="45"/>
  <c r="I81" i="46"/>
  <c r="I81" i="50"/>
  <c r="K55" i="42"/>
  <c r="I46" i="39"/>
  <c r="K46" i="46"/>
  <c r="I46" i="49"/>
  <c r="K46" i="53"/>
  <c r="K39" i="38"/>
  <c r="I39" i="44"/>
  <c r="K39" i="46"/>
  <c r="I14" i="40"/>
  <c r="I125" i="38"/>
  <c r="K125" i="41"/>
  <c r="K125" i="46"/>
  <c r="K125" i="49"/>
  <c r="I125" i="50"/>
  <c r="I114" i="37"/>
  <c r="K114" i="50"/>
  <c r="K98" i="40"/>
  <c r="K98" i="54"/>
  <c r="K77" i="37"/>
  <c r="K77" i="39"/>
  <c r="I77" i="45"/>
  <c r="I77" i="49"/>
  <c r="I59" i="37"/>
  <c r="I59" i="40"/>
  <c r="I59" i="43"/>
  <c r="I59" i="51"/>
  <c r="K24" i="37"/>
  <c r="I24" i="44"/>
  <c r="I24" i="49"/>
  <c r="I24" i="50"/>
  <c r="K8" i="38"/>
  <c r="I8" i="41"/>
  <c r="K8" i="46"/>
  <c r="I8" i="54"/>
  <c r="K2" i="40"/>
  <c r="J92" i="39"/>
  <c r="J92" i="46"/>
  <c r="J39" i="40"/>
  <c r="J39" i="47"/>
  <c r="J32" i="37"/>
  <c r="J32" i="45"/>
  <c r="J32" i="53"/>
  <c r="J14" i="38"/>
  <c r="J14" i="41"/>
  <c r="J14" i="49"/>
  <c r="I106" i="40"/>
  <c r="K106" i="49"/>
  <c r="K106" i="54"/>
  <c r="K67" i="40"/>
  <c r="I67" i="42"/>
  <c r="I67" i="46"/>
  <c r="K32" i="38"/>
  <c r="I32" i="38"/>
  <c r="I32" i="44"/>
  <c r="K32" i="42"/>
  <c r="K32" i="46"/>
  <c r="I32" i="45"/>
  <c r="K32" i="50"/>
  <c r="I32" i="50"/>
  <c r="I2" i="40"/>
  <c r="K2" i="43"/>
  <c r="I2" i="42"/>
  <c r="I2" i="45"/>
  <c r="I2" i="51"/>
  <c r="K2" i="53"/>
  <c r="C156" i="54"/>
  <c r="F156" i="54" s="1"/>
  <c r="C156" i="53"/>
  <c r="F156" i="53" s="1"/>
  <c r="C156" i="52"/>
  <c r="F156" i="52" s="1"/>
  <c r="C156" i="51"/>
  <c r="F156" i="51" s="1"/>
  <c r="C156" i="50"/>
  <c r="F156" i="50" s="1"/>
  <c r="C156" i="47"/>
  <c r="F156" i="47" s="1"/>
  <c r="C156" i="49"/>
  <c r="F156" i="49" s="1"/>
  <c r="C156" i="48"/>
  <c r="F156" i="48" s="1"/>
  <c r="C156" i="46"/>
  <c r="F156" i="46" s="1"/>
  <c r="C156" i="45"/>
  <c r="F156" i="45" s="1"/>
  <c r="C156" i="43"/>
  <c r="F156" i="43" s="1"/>
  <c r="C156" i="42"/>
  <c r="F156" i="42" s="1"/>
  <c r="C156" i="44"/>
  <c r="F156" i="44" s="1"/>
  <c r="C156" i="41"/>
  <c r="F156" i="41" s="1"/>
  <c r="C156" i="40"/>
  <c r="F156" i="40" s="1"/>
  <c r="C156" i="39"/>
  <c r="F156" i="39" s="1"/>
  <c r="C156" i="38"/>
  <c r="F156" i="38" s="1"/>
  <c r="C156" i="37"/>
  <c r="F156" i="37" s="1"/>
  <c r="C160" i="53"/>
  <c r="C160" i="52"/>
  <c r="C160" i="51"/>
  <c r="C160" i="54"/>
  <c r="C160" i="50"/>
  <c r="C160" i="47"/>
  <c r="C160" i="45"/>
  <c r="C160" i="48"/>
  <c r="C160" i="46"/>
  <c r="C160" i="49"/>
  <c r="C160" i="43"/>
  <c r="C160" i="44"/>
  <c r="C160" i="42"/>
  <c r="C160" i="41"/>
  <c r="C160" i="39"/>
  <c r="C160" i="40"/>
  <c r="C160" i="38"/>
  <c r="C160" i="37"/>
  <c r="C164" i="54"/>
  <c r="F164" i="54" s="1"/>
  <c r="C164" i="52"/>
  <c r="F164" i="52" s="1"/>
  <c r="C164" i="51"/>
  <c r="F164" i="51" s="1"/>
  <c r="C164" i="53"/>
  <c r="F164" i="53" s="1"/>
  <c r="C164" i="50"/>
  <c r="F164" i="50" s="1"/>
  <c r="C164" i="47"/>
  <c r="F164" i="47" s="1"/>
  <c r="C164" i="46"/>
  <c r="F164" i="46" s="1"/>
  <c r="C164" i="49"/>
  <c r="F164" i="49" s="1"/>
  <c r="C164" i="48"/>
  <c r="F164" i="48" s="1"/>
  <c r="C164" i="45"/>
  <c r="F164" i="45" s="1"/>
  <c r="C164" i="44"/>
  <c r="F164" i="44" s="1"/>
  <c r="C164" i="43"/>
  <c r="F164" i="43" s="1"/>
  <c r="C164" i="42"/>
  <c r="F164" i="42" s="1"/>
  <c r="C164" i="41"/>
  <c r="F164" i="41" s="1"/>
  <c r="C164" i="40"/>
  <c r="F164" i="40" s="1"/>
  <c r="C164" i="39"/>
  <c r="F164" i="39" s="1"/>
  <c r="C164" i="38"/>
  <c r="F164" i="38" s="1"/>
  <c r="C164" i="37"/>
  <c r="F164" i="37" s="1"/>
  <c r="C168" i="52"/>
  <c r="F168" i="52" s="1"/>
  <c r="C168" i="51"/>
  <c r="F168" i="51" s="1"/>
  <c r="C168" i="54"/>
  <c r="F168" i="54" s="1"/>
  <c r="C168" i="53"/>
  <c r="F168" i="53" s="1"/>
  <c r="C168" i="50"/>
  <c r="F168" i="50" s="1"/>
  <c r="C168" i="47"/>
  <c r="F168" i="47" s="1"/>
  <c r="C168" i="46"/>
  <c r="F168" i="46" s="1"/>
  <c r="C168" i="49"/>
  <c r="F168" i="49" s="1"/>
  <c r="C168" i="45"/>
  <c r="F168" i="45" s="1"/>
  <c r="C168" i="48"/>
  <c r="F168" i="48" s="1"/>
  <c r="C168" i="43"/>
  <c r="F168" i="43" s="1"/>
  <c r="C168" i="42"/>
  <c r="F168" i="42" s="1"/>
  <c r="C168" i="44"/>
  <c r="F168" i="44" s="1"/>
  <c r="C168" i="41"/>
  <c r="F168" i="41" s="1"/>
  <c r="C168" i="39"/>
  <c r="F168" i="39" s="1"/>
  <c r="C168" i="40"/>
  <c r="F168" i="40" s="1"/>
  <c r="C168" i="37"/>
  <c r="F168" i="37" s="1"/>
  <c r="C168" i="38"/>
  <c r="F168" i="38" s="1"/>
  <c r="J125" i="40"/>
  <c r="J125" i="46"/>
  <c r="J125" i="54"/>
  <c r="J114" i="39"/>
  <c r="J114" i="41"/>
  <c r="J114" i="46"/>
  <c r="J114" i="49"/>
  <c r="J98" i="41"/>
  <c r="J98" i="44"/>
  <c r="J98" i="48"/>
  <c r="J98" i="51"/>
  <c r="J77" i="38"/>
  <c r="J77" i="41"/>
  <c r="J77" i="45"/>
  <c r="J77" i="49"/>
  <c r="J59" i="37"/>
  <c r="J59" i="41"/>
  <c r="J59" i="45"/>
  <c r="J59" i="47"/>
  <c r="J59" i="54"/>
  <c r="J24" i="39"/>
  <c r="J24" i="42"/>
  <c r="J24" i="47"/>
  <c r="J24" i="51"/>
  <c r="J8" i="37"/>
  <c r="J8" i="41"/>
  <c r="J8" i="46"/>
  <c r="J8" i="49"/>
  <c r="J8" i="54"/>
  <c r="J81" i="37"/>
  <c r="J81" i="40"/>
  <c r="J81" i="46"/>
  <c r="J81" i="49"/>
  <c r="J67" i="41"/>
  <c r="J67" i="43"/>
  <c r="J67" i="48"/>
  <c r="J67" i="50"/>
  <c r="J55" i="40"/>
  <c r="J55" i="44"/>
  <c r="J55" i="47"/>
  <c r="J55" i="52"/>
  <c r="J46" i="39"/>
  <c r="J46" i="43"/>
  <c r="J46" i="47"/>
  <c r="J46" i="53"/>
  <c r="J2" i="37"/>
  <c r="J2" i="41"/>
  <c r="J2" i="45"/>
  <c r="J2" i="49"/>
  <c r="J2" i="53"/>
  <c r="K92" i="37"/>
  <c r="K92" i="38"/>
  <c r="I92" i="43"/>
  <c r="K92" i="43"/>
  <c r="I92" i="46"/>
  <c r="I92" i="50"/>
  <c r="I81" i="40"/>
  <c r="K81" i="39"/>
  <c r="K81" i="42"/>
  <c r="K81" i="43"/>
  <c r="I81" i="49"/>
  <c r="K81" i="50"/>
  <c r="K55" i="39"/>
  <c r="I55" i="39"/>
  <c r="I55" i="42"/>
  <c r="K55" i="50"/>
  <c r="I55" i="53"/>
  <c r="I46" i="38"/>
  <c r="I46" i="41"/>
  <c r="I46" i="42"/>
  <c r="I46" i="44"/>
  <c r="I46" i="46"/>
  <c r="K46" i="45"/>
  <c r="I46" i="50"/>
  <c r="I46" i="53"/>
  <c r="I39" i="40"/>
  <c r="K39" i="39"/>
  <c r="I39" i="42"/>
  <c r="I39" i="43"/>
  <c r="K39" i="49"/>
  <c r="I39" i="46"/>
  <c r="K39" i="50"/>
  <c r="I39" i="50"/>
  <c r="I39" i="54"/>
  <c r="I14" i="39"/>
  <c r="K14" i="39"/>
  <c r="K14" i="43"/>
  <c r="I14" i="42"/>
  <c r="K14" i="45"/>
  <c r="K14" i="49"/>
  <c r="K14" i="51"/>
  <c r="K14" i="50"/>
  <c r="I14" i="54"/>
  <c r="K125" i="39"/>
  <c r="I125" i="39"/>
  <c r="I125" i="49"/>
  <c r="K125" i="50"/>
  <c r="I125" i="54"/>
  <c r="K114" i="38"/>
  <c r="I114" i="41"/>
  <c r="K114" i="46"/>
  <c r="I114" i="49"/>
  <c r="I114" i="50"/>
  <c r="K98" i="37"/>
  <c r="I98" i="40"/>
  <c r="K98" i="39"/>
  <c r="K98" i="42"/>
  <c r="I98" i="46"/>
  <c r="K98" i="49"/>
  <c r="I98" i="50"/>
  <c r="I77" i="39"/>
  <c r="I77" i="40"/>
  <c r="K77" i="44"/>
  <c r="I77" i="43"/>
  <c r="K77" i="49"/>
  <c r="K77" i="50"/>
  <c r="K77" i="54"/>
  <c r="I59" i="38"/>
  <c r="I59" i="41"/>
  <c r="K59" i="43"/>
  <c r="K59" i="44"/>
  <c r="K59" i="46"/>
  <c r="I59" i="45"/>
  <c r="I59" i="50"/>
  <c r="I59" i="54"/>
  <c r="I24" i="41"/>
  <c r="I24" i="40"/>
  <c r="K24" i="44"/>
  <c r="I24" i="43"/>
  <c r="I24" i="45"/>
  <c r="K24" i="54"/>
  <c r="I24" i="53"/>
  <c r="I8" i="38"/>
  <c r="I8" i="39"/>
  <c r="I8" i="42"/>
  <c r="I8" i="43"/>
  <c r="I8" i="45"/>
  <c r="K8" i="51"/>
  <c r="K8" i="53"/>
  <c r="J106" i="37"/>
  <c r="J106" i="41"/>
  <c r="J106" i="46"/>
  <c r="J106" i="49"/>
  <c r="J106" i="54"/>
  <c r="J92" i="38"/>
  <c r="J92" i="43"/>
  <c r="J92" i="49"/>
  <c r="J92" i="51"/>
  <c r="J39" i="38"/>
  <c r="J39" i="42"/>
  <c r="J39" i="49"/>
  <c r="J39" i="51"/>
  <c r="J32" i="39"/>
  <c r="J32" i="44"/>
  <c r="J32" i="48"/>
  <c r="J32" i="51"/>
  <c r="J14" i="39"/>
  <c r="J14" i="44"/>
  <c r="J14" i="47"/>
  <c r="J14" i="53"/>
  <c r="K106" i="37"/>
  <c r="I106" i="39"/>
  <c r="K106" i="40"/>
  <c r="K106" i="45"/>
  <c r="I106" i="49"/>
  <c r="I67" i="38"/>
  <c r="I67" i="37"/>
  <c r="I67" i="40"/>
  <c r="K67" i="42"/>
  <c r="I67" i="45"/>
  <c r="I67" i="50"/>
  <c r="I67" i="54"/>
  <c r="K32" i="39"/>
  <c r="K32" i="40"/>
  <c r="I32" i="40"/>
  <c r="K32" i="44"/>
  <c r="I32" i="46"/>
  <c r="K32" i="49"/>
  <c r="I32" i="51"/>
  <c r="I2" i="37"/>
  <c r="K2" i="38"/>
  <c r="I2" i="43"/>
  <c r="I2" i="46"/>
  <c r="I2" i="50"/>
  <c r="K2" i="54"/>
  <c r="C161" i="53"/>
  <c r="C161" i="52"/>
  <c r="C161" i="51"/>
  <c r="C161" i="54"/>
  <c r="C161" i="50"/>
  <c r="C161" i="48"/>
  <c r="C161" i="47"/>
  <c r="C161" i="49"/>
  <c r="C161" i="45"/>
  <c r="C161" i="46"/>
  <c r="C161" i="43"/>
  <c r="C161" i="42"/>
  <c r="C161" i="44"/>
  <c r="C161" i="41"/>
  <c r="C161" i="40"/>
  <c r="C161" i="38"/>
  <c r="C161" i="37"/>
  <c r="C161" i="39"/>
  <c r="C169" i="52"/>
  <c r="F169" i="52" s="1"/>
  <c r="C169" i="51"/>
  <c r="F169" i="51" s="1"/>
  <c r="C169" i="54"/>
  <c r="F169" i="54" s="1"/>
  <c r="C169" i="53"/>
  <c r="F169" i="53" s="1"/>
  <c r="C169" i="50"/>
  <c r="F169" i="50" s="1"/>
  <c r="C169" i="48"/>
  <c r="F169" i="48" s="1"/>
  <c r="C169" i="47"/>
  <c r="F169" i="47" s="1"/>
  <c r="C169" i="49"/>
  <c r="F169" i="49" s="1"/>
  <c r="C169" i="45"/>
  <c r="F169" i="45" s="1"/>
  <c r="C169" i="46"/>
  <c r="F169" i="46" s="1"/>
  <c r="C169" i="43"/>
  <c r="F169" i="43" s="1"/>
  <c r="C169" i="42"/>
  <c r="F169" i="42" s="1"/>
  <c r="C169" i="44"/>
  <c r="F169" i="44" s="1"/>
  <c r="C169" i="41"/>
  <c r="F169" i="41" s="1"/>
  <c r="C169" i="40"/>
  <c r="F169" i="40" s="1"/>
  <c r="C169" i="39"/>
  <c r="F169" i="39" s="1"/>
  <c r="C169" i="38"/>
  <c r="F169" i="38" s="1"/>
  <c r="C169" i="37"/>
  <c r="F169" i="37" s="1"/>
  <c r="J125" i="51"/>
  <c r="J114" i="51"/>
  <c r="J59" i="40"/>
  <c r="J59" i="42"/>
  <c r="J59" i="50"/>
  <c r="J24" i="40"/>
  <c r="J24" i="52"/>
  <c r="J8" i="50"/>
  <c r="J81" i="43"/>
  <c r="J81" i="50"/>
  <c r="J67" i="42"/>
  <c r="J67" i="52"/>
  <c r="J46" i="48"/>
  <c r="J2" i="43"/>
  <c r="J2" i="50"/>
  <c r="I92" i="39"/>
  <c r="K92" i="44"/>
  <c r="I81" i="43"/>
  <c r="K81" i="54"/>
  <c r="K46" i="38"/>
  <c r="I46" i="54"/>
  <c r="I14" i="44"/>
  <c r="I14" i="45"/>
  <c r="I14" i="53"/>
  <c r="I125" i="41"/>
  <c r="I125" i="44"/>
  <c r="K125" i="51"/>
  <c r="K114" i="39"/>
  <c r="K114" i="44"/>
  <c r="K98" i="45"/>
  <c r="I77" i="42"/>
  <c r="I77" i="54"/>
  <c r="K59" i="39"/>
  <c r="K59" i="42"/>
  <c r="K59" i="50"/>
  <c r="K59" i="54"/>
  <c r="I24" i="42"/>
  <c r="K8" i="43"/>
  <c r="K8" i="45"/>
  <c r="K8" i="49"/>
  <c r="I8" i="53"/>
  <c r="J106" i="51"/>
  <c r="J92" i="44"/>
  <c r="J39" i="45"/>
  <c r="J32" i="43"/>
  <c r="J32" i="52"/>
  <c r="J14" i="43"/>
  <c r="J14" i="50"/>
  <c r="I106" i="41"/>
  <c r="K106" i="44"/>
  <c r="I106" i="46"/>
  <c r="K67" i="39"/>
  <c r="K67" i="44"/>
  <c r="K67" i="45"/>
  <c r="I32" i="41"/>
  <c r="I32" i="53"/>
  <c r="K32" i="53"/>
  <c r="C158" i="53"/>
  <c r="F158" i="53" s="1"/>
  <c r="C158" i="50"/>
  <c r="F158" i="50" s="1"/>
  <c r="C158" i="54"/>
  <c r="F158" i="54" s="1"/>
  <c r="C158" i="51"/>
  <c r="F158" i="51" s="1"/>
  <c r="C158" i="52"/>
  <c r="F158" i="52" s="1"/>
  <c r="C158" i="49"/>
  <c r="F158" i="49" s="1"/>
  <c r="C158" i="48"/>
  <c r="F158" i="48" s="1"/>
  <c r="C158" i="46"/>
  <c r="F158" i="46" s="1"/>
  <c r="C158" i="47"/>
  <c r="F158" i="47" s="1"/>
  <c r="C158" i="45"/>
  <c r="F158" i="45" s="1"/>
  <c r="C158" i="43"/>
  <c r="F158" i="43" s="1"/>
  <c r="C158" i="42"/>
  <c r="F158" i="42" s="1"/>
  <c r="C158" i="44"/>
  <c r="F158" i="44" s="1"/>
  <c r="C158" i="40"/>
  <c r="F158" i="40" s="1"/>
  <c r="C158" i="41"/>
  <c r="F158" i="41" s="1"/>
  <c r="C158" i="39"/>
  <c r="F158" i="39" s="1"/>
  <c r="C158" i="37"/>
  <c r="F158" i="37" s="1"/>
  <c r="C158" i="38"/>
  <c r="F158" i="38" s="1"/>
  <c r="C166" i="53"/>
  <c r="F166" i="53" s="1"/>
  <c r="C166" i="50"/>
  <c r="F166" i="50" s="1"/>
  <c r="C166" i="54"/>
  <c r="F166" i="54" s="1"/>
  <c r="C166" i="51"/>
  <c r="F166" i="51" s="1"/>
  <c r="C166" i="52"/>
  <c r="F166" i="52" s="1"/>
  <c r="C166" i="49"/>
  <c r="F166" i="49" s="1"/>
  <c r="C166" i="48"/>
  <c r="F166" i="48" s="1"/>
  <c r="C166" i="46"/>
  <c r="F166" i="46" s="1"/>
  <c r="C166" i="45"/>
  <c r="F166" i="45" s="1"/>
  <c r="C166" i="47"/>
  <c r="F166" i="47" s="1"/>
  <c r="C166" i="44"/>
  <c r="F166" i="44" s="1"/>
  <c r="C166" i="43"/>
  <c r="F166" i="43" s="1"/>
  <c r="C166" i="42"/>
  <c r="F166" i="42" s="1"/>
  <c r="C166" i="40"/>
  <c r="F166" i="40" s="1"/>
  <c r="C166" i="41"/>
  <c r="F166" i="41" s="1"/>
  <c r="C166" i="39"/>
  <c r="F166" i="39" s="1"/>
  <c r="C166" i="38"/>
  <c r="F166" i="38" s="1"/>
  <c r="C166" i="37"/>
  <c r="F166" i="37" s="1"/>
  <c r="J125" i="37"/>
  <c r="J125" i="49"/>
  <c r="J114" i="37"/>
  <c r="J114" i="47"/>
  <c r="J98" i="38"/>
  <c r="J98" i="40"/>
  <c r="J98" i="45"/>
  <c r="J59" i="43"/>
  <c r="J59" i="51"/>
  <c r="J24" i="37"/>
  <c r="J24" i="45"/>
  <c r="J24" i="53"/>
  <c r="J8" i="45"/>
  <c r="J81" i="42"/>
  <c r="J81" i="51"/>
  <c r="J67" i="40"/>
  <c r="J67" i="47"/>
  <c r="J55" i="41"/>
  <c r="J55" i="49"/>
  <c r="J46" i="41"/>
  <c r="J46" i="49"/>
  <c r="J2" i="39"/>
  <c r="I92" i="42"/>
  <c r="I92" i="49"/>
  <c r="K92" i="51"/>
  <c r="I81" i="37"/>
  <c r="K81" i="41"/>
  <c r="K81" i="44"/>
  <c r="I55" i="37"/>
  <c r="I55" i="54"/>
  <c r="I46" i="37"/>
  <c r="K46" i="40"/>
  <c r="K14" i="37"/>
  <c r="K14" i="38"/>
  <c r="K14" i="42"/>
  <c r="I14" i="51"/>
  <c r="I125" i="37"/>
  <c r="K125" i="44"/>
  <c r="I114" i="38"/>
  <c r="K114" i="40"/>
  <c r="I114" i="45"/>
  <c r="K114" i="54"/>
  <c r="I98" i="37"/>
  <c r="K98" i="44"/>
  <c r="I98" i="51"/>
  <c r="K77" i="43"/>
  <c r="I77" i="46"/>
  <c r="K77" i="51"/>
  <c r="K59" i="40"/>
  <c r="I59" i="46"/>
  <c r="I24" i="37"/>
  <c r="K24" i="40"/>
  <c r="K24" i="51"/>
  <c r="I8" i="37"/>
  <c r="I8" i="44"/>
  <c r="I8" i="46"/>
  <c r="I8" i="50"/>
  <c r="J106" i="38"/>
  <c r="J106" i="47"/>
  <c r="J92" i="40"/>
  <c r="J92" i="47"/>
  <c r="J39" i="37"/>
  <c r="J39" i="46"/>
  <c r="J39" i="53"/>
  <c r="J32" i="41"/>
  <c r="J32" i="46"/>
  <c r="J14" i="45"/>
  <c r="J14" i="51"/>
  <c r="K106" i="39"/>
  <c r="I106" i="51"/>
  <c r="I67" i="39"/>
  <c r="I67" i="44"/>
  <c r="K67" i="49"/>
  <c r="K67" i="50"/>
  <c r="K32" i="54"/>
  <c r="C155" i="53"/>
  <c r="C155" i="54"/>
  <c r="C155" i="50"/>
  <c r="C155" i="52"/>
  <c r="C155" i="51"/>
  <c r="C155" i="49"/>
  <c r="C155" i="48"/>
  <c r="C155" i="46"/>
  <c r="C155" i="47"/>
  <c r="C155" i="45"/>
  <c r="C155" i="44"/>
  <c r="C155" i="43"/>
  <c r="C155" i="42"/>
  <c r="C155" i="39"/>
  <c r="C155" i="40"/>
  <c r="C155" i="41"/>
  <c r="C155" i="38"/>
  <c r="C155" i="37"/>
  <c r="C159" i="53"/>
  <c r="F159" i="53" s="1"/>
  <c r="C159" i="50"/>
  <c r="F159" i="50" s="1"/>
  <c r="C159" i="54"/>
  <c r="F159" i="54" s="1"/>
  <c r="C159" i="51"/>
  <c r="F159" i="51" s="1"/>
  <c r="C159" i="52"/>
  <c r="F159" i="52" s="1"/>
  <c r="C159" i="49"/>
  <c r="F159" i="49" s="1"/>
  <c r="C159" i="45"/>
  <c r="F159" i="45" s="1"/>
  <c r="C159" i="46"/>
  <c r="F159" i="46" s="1"/>
  <c r="C159" i="48"/>
  <c r="F159" i="48" s="1"/>
  <c r="C159" i="47"/>
  <c r="F159" i="47" s="1"/>
  <c r="C159" i="44"/>
  <c r="F159" i="44" s="1"/>
  <c r="C159" i="43"/>
  <c r="F159" i="43" s="1"/>
  <c r="C159" i="42"/>
  <c r="F159" i="42" s="1"/>
  <c r="C159" i="41"/>
  <c r="F159" i="41" s="1"/>
  <c r="C159" i="39"/>
  <c r="F159" i="39" s="1"/>
  <c r="C159" i="38"/>
  <c r="F159" i="38" s="1"/>
  <c r="C159" i="37"/>
  <c r="F159" i="37" s="1"/>
  <c r="C159" i="40"/>
  <c r="F159" i="40" s="1"/>
  <c r="C163" i="54"/>
  <c r="F163" i="54" s="1"/>
  <c r="C163" i="53"/>
  <c r="F163" i="53" s="1"/>
  <c r="C163" i="50"/>
  <c r="F163" i="50" s="1"/>
  <c r="C163" i="52"/>
  <c r="F163" i="52" s="1"/>
  <c r="C163" i="51"/>
  <c r="F163" i="51" s="1"/>
  <c r="C163" i="49"/>
  <c r="F163" i="49" s="1"/>
  <c r="C163" i="48"/>
  <c r="F163" i="48" s="1"/>
  <c r="C163" i="47"/>
  <c r="F163" i="47" s="1"/>
  <c r="C163" i="46"/>
  <c r="F163" i="46" s="1"/>
  <c r="C163" i="45"/>
  <c r="F163" i="45" s="1"/>
  <c r="C163" i="44"/>
  <c r="F163" i="44" s="1"/>
  <c r="C163" i="43"/>
  <c r="F163" i="43" s="1"/>
  <c r="C163" i="42"/>
  <c r="F163" i="42" s="1"/>
  <c r="C163" i="40"/>
  <c r="F163" i="40" s="1"/>
  <c r="C163" i="39"/>
  <c r="F163" i="39" s="1"/>
  <c r="C163" i="41"/>
  <c r="F163" i="41" s="1"/>
  <c r="C163" i="37"/>
  <c r="F163" i="37" s="1"/>
  <c r="C163" i="38"/>
  <c r="F163" i="38" s="1"/>
  <c r="C167" i="53"/>
  <c r="F167" i="53" s="1"/>
  <c r="C167" i="50"/>
  <c r="F167" i="50" s="1"/>
  <c r="C167" i="54"/>
  <c r="F167" i="54" s="1"/>
  <c r="C167" i="51"/>
  <c r="F167" i="51" s="1"/>
  <c r="C167" i="52"/>
  <c r="F167" i="52" s="1"/>
  <c r="C167" i="49"/>
  <c r="F167" i="49" s="1"/>
  <c r="C167" i="48"/>
  <c r="F167" i="48" s="1"/>
  <c r="C167" i="47"/>
  <c r="F167" i="47" s="1"/>
  <c r="C167" i="46"/>
  <c r="F167" i="46" s="1"/>
  <c r="C167" i="45"/>
  <c r="F167" i="45" s="1"/>
  <c r="C167" i="43"/>
  <c r="F167" i="43" s="1"/>
  <c r="C167" i="42"/>
  <c r="F167" i="42" s="1"/>
  <c r="C167" i="44"/>
  <c r="F167" i="44" s="1"/>
  <c r="C167" i="41"/>
  <c r="F167" i="41" s="1"/>
  <c r="C167" i="39"/>
  <c r="F167" i="39" s="1"/>
  <c r="C167" i="37"/>
  <c r="F167" i="37" s="1"/>
  <c r="C167" i="40"/>
  <c r="F167" i="40" s="1"/>
  <c r="C167" i="38"/>
  <c r="F167" i="38" s="1"/>
  <c r="C171" i="53"/>
  <c r="C171" i="50"/>
  <c r="C171" i="52"/>
  <c r="C171" i="51"/>
  <c r="C171" i="54"/>
  <c r="C171" i="49"/>
  <c r="C171" i="48"/>
  <c r="C171" i="47"/>
  <c r="C171" i="46"/>
  <c r="C171" i="45"/>
  <c r="C171" i="44"/>
  <c r="C171" i="43"/>
  <c r="C171" i="42"/>
  <c r="C171" i="40"/>
  <c r="C171" i="39"/>
  <c r="C171" i="38"/>
  <c r="C171" i="37"/>
  <c r="C171" i="41"/>
  <c r="J77" i="33"/>
  <c r="J8" i="31"/>
  <c r="J8" i="35"/>
  <c r="I77" i="30"/>
  <c r="I77" i="32"/>
  <c r="K77" i="34"/>
  <c r="J125" i="39"/>
  <c r="J125" i="44"/>
  <c r="J125" i="45"/>
  <c r="J125" i="50"/>
  <c r="J114" i="38"/>
  <c r="J114" i="44"/>
  <c r="J114" i="48"/>
  <c r="J98" i="37"/>
  <c r="J98" i="46"/>
  <c r="J98" i="50"/>
  <c r="J98" i="54"/>
  <c r="J77" i="40"/>
  <c r="J77" i="42"/>
  <c r="J77" i="48"/>
  <c r="J77" i="51"/>
  <c r="J59" i="39"/>
  <c r="J59" i="44"/>
  <c r="J59" i="49"/>
  <c r="J59" i="52"/>
  <c r="J24" i="38"/>
  <c r="J24" i="43"/>
  <c r="J24" i="46"/>
  <c r="J24" i="50"/>
  <c r="J24" i="54"/>
  <c r="J8" i="39"/>
  <c r="J8" i="42"/>
  <c r="J8" i="48"/>
  <c r="J8" i="53"/>
  <c r="J81" i="41"/>
  <c r="J81" i="44"/>
  <c r="J81" i="48"/>
  <c r="J67" i="38"/>
  <c r="J67" i="44"/>
  <c r="J67" i="45"/>
  <c r="J67" i="54"/>
  <c r="J55" i="37"/>
  <c r="J55" i="42"/>
  <c r="J55" i="46"/>
  <c r="J55" i="50"/>
  <c r="J55" i="54"/>
  <c r="J46" i="38"/>
  <c r="J46" i="44"/>
  <c r="J46" i="46"/>
  <c r="J46" i="52"/>
  <c r="J46" i="54"/>
  <c r="J2" i="40"/>
  <c r="J2" i="44"/>
  <c r="J2" i="48"/>
  <c r="J2" i="52"/>
  <c r="I92" i="38"/>
  <c r="I92" i="41"/>
  <c r="K92" i="41"/>
  <c r="K92" i="42"/>
  <c r="K92" i="45"/>
  <c r="I92" i="45"/>
  <c r="I81" i="38"/>
  <c r="K81" i="37"/>
  <c r="I81" i="41"/>
  <c r="I81" i="42"/>
  <c r="K81" i="49"/>
  <c r="I81" i="51"/>
  <c r="I81" i="54"/>
  <c r="K55" i="38"/>
  <c r="I55" i="40"/>
  <c r="I55" i="41"/>
  <c r="K55" i="43"/>
  <c r="K55" i="45"/>
  <c r="K55" i="49"/>
  <c r="K46" i="37"/>
  <c r="I46" i="40"/>
  <c r="K46" i="41"/>
  <c r="I46" i="43"/>
  <c r="I46" i="45"/>
  <c r="K46" i="49"/>
  <c r="K46" i="50"/>
  <c r="I39" i="39"/>
  <c r="I39" i="37"/>
  <c r="I39" i="41"/>
  <c r="K39" i="44"/>
  <c r="K39" i="45"/>
  <c r="I39" i="49"/>
  <c r="K39" i="53"/>
  <c r="I14" i="37"/>
  <c r="I14" i="38"/>
  <c r="I14" i="41"/>
  <c r="K14" i="44"/>
  <c r="I14" i="49"/>
  <c r="K14" i="53"/>
  <c r="I125" i="40"/>
  <c r="K125" i="38"/>
  <c r="K125" i="40"/>
  <c r="K125" i="45"/>
  <c r="I125" i="51"/>
  <c r="I114" i="40"/>
  <c r="I114" i="39"/>
  <c r="K114" i="41"/>
  <c r="I114" i="46"/>
  <c r="K114" i="49"/>
  <c r="K114" i="51"/>
  <c r="I114" i="51"/>
  <c r="I98" i="39"/>
  <c r="I98" i="38"/>
  <c r="K98" i="41"/>
  <c r="I98" i="45"/>
  <c r="I98" i="49"/>
  <c r="I98" i="54"/>
  <c r="K98" i="51"/>
  <c r="I77" i="37"/>
  <c r="I77" i="38"/>
  <c r="I77" i="41"/>
  <c r="K77" i="42"/>
  <c r="K77" i="46"/>
  <c r="I77" i="51"/>
  <c r="K59" i="37"/>
  <c r="K59" i="38"/>
  <c r="K59" i="41"/>
  <c r="I59" i="44"/>
  <c r="K59" i="45"/>
  <c r="I59" i="49"/>
  <c r="K59" i="49"/>
  <c r="I24" i="38"/>
  <c r="I24" i="39"/>
  <c r="K24" i="41"/>
  <c r="K24" i="42"/>
  <c r="I24" i="46"/>
  <c r="K24" i="45"/>
  <c r="K24" i="49"/>
  <c r="K24" i="53"/>
  <c r="K8" i="39"/>
  <c r="K8" i="40"/>
  <c r="K8" i="41"/>
  <c r="K8" i="42"/>
  <c r="K8" i="47"/>
  <c r="I8" i="49"/>
  <c r="I8" i="51"/>
  <c r="J106" i="39"/>
  <c r="J106" i="44"/>
  <c r="J106" i="48"/>
  <c r="J92" i="41"/>
  <c r="J92" i="42"/>
  <c r="J92" i="48"/>
  <c r="J92" i="50"/>
  <c r="J92" i="54"/>
  <c r="J39" i="41"/>
  <c r="J39" i="43"/>
  <c r="J39" i="48"/>
  <c r="J39" i="50"/>
  <c r="J39" i="54"/>
  <c r="J32" i="38"/>
  <c r="J32" i="42"/>
  <c r="J32" i="47"/>
  <c r="J32" i="50"/>
  <c r="J32" i="54"/>
  <c r="J14" i="37"/>
  <c r="J14" i="42"/>
  <c r="J14" i="46"/>
  <c r="J14" i="52"/>
  <c r="J14" i="54"/>
  <c r="I106" i="37"/>
  <c r="K106" i="41"/>
  <c r="I106" i="44"/>
  <c r="I106" i="45"/>
  <c r="K106" i="51"/>
  <c r="I106" i="54"/>
  <c r="K67" i="37"/>
  <c r="I67" i="41"/>
  <c r="I67" i="43"/>
  <c r="K67" i="43"/>
  <c r="K67" i="51"/>
  <c r="K67" i="54"/>
  <c r="K32" i="41"/>
  <c r="I32" i="39"/>
  <c r="I32" i="43"/>
  <c r="I32" i="42"/>
  <c r="K32" i="45"/>
  <c r="K32" i="51"/>
  <c r="I32" i="54"/>
  <c r="K2" i="39"/>
  <c r="I2" i="41"/>
  <c r="I2" i="44"/>
  <c r="K2" i="42"/>
  <c r="K2" i="51"/>
  <c r="I2" i="53"/>
  <c r="I2" i="54"/>
  <c r="K77" i="36"/>
  <c r="I8" i="36"/>
  <c r="C170" i="36"/>
  <c r="C170" i="35"/>
  <c r="C170" i="34"/>
  <c r="C170" i="33"/>
  <c r="C170" i="32"/>
  <c r="C170" i="31"/>
  <c r="C170" i="30"/>
  <c r="C155" i="36"/>
  <c r="C155" i="35"/>
  <c r="C155" i="34"/>
  <c r="C155" i="32"/>
  <c r="C155" i="33"/>
  <c r="C155" i="31"/>
  <c r="C155" i="30"/>
  <c r="C163" i="35"/>
  <c r="F163" i="35" s="1"/>
  <c r="C163" i="36"/>
  <c r="F163" i="36" s="1"/>
  <c r="C163" i="33"/>
  <c r="F163" i="33" s="1"/>
  <c r="C163" i="34"/>
  <c r="F163" i="34" s="1"/>
  <c r="C163" i="32"/>
  <c r="F163" i="32" s="1"/>
  <c r="C163" i="31"/>
  <c r="F163" i="31" s="1"/>
  <c r="C163" i="30"/>
  <c r="F163" i="30" s="1"/>
  <c r="C156" i="36"/>
  <c r="F156" i="36" s="1"/>
  <c r="C156" i="35"/>
  <c r="F156" i="35" s="1"/>
  <c r="C156" i="34"/>
  <c r="F156" i="34" s="1"/>
  <c r="C156" i="32"/>
  <c r="F156" i="32" s="1"/>
  <c r="C156" i="33"/>
  <c r="F156" i="33" s="1"/>
  <c r="C156" i="31"/>
  <c r="F156" i="31" s="1"/>
  <c r="C156" i="30"/>
  <c r="F156" i="30" s="1"/>
  <c r="C160" i="36"/>
  <c r="C160" i="35"/>
  <c r="C160" i="34"/>
  <c r="C160" i="32"/>
  <c r="C160" i="33"/>
  <c r="C160" i="31"/>
  <c r="C160" i="30"/>
  <c r="C168" i="36"/>
  <c r="F168" i="36" s="1"/>
  <c r="C168" i="35"/>
  <c r="F168" i="35" s="1"/>
  <c r="C168" i="34"/>
  <c r="F168" i="34" s="1"/>
  <c r="C168" i="33"/>
  <c r="F168" i="33" s="1"/>
  <c r="C168" i="32"/>
  <c r="F168" i="32" s="1"/>
  <c r="C168" i="31"/>
  <c r="F168" i="31" s="1"/>
  <c r="C168" i="30"/>
  <c r="F168" i="30" s="1"/>
  <c r="J125" i="32"/>
  <c r="J114" i="30"/>
  <c r="J114" i="34"/>
  <c r="J98" i="33"/>
  <c r="J77" i="30"/>
  <c r="J77" i="35"/>
  <c r="C158" i="36"/>
  <c r="F158" i="36" s="1"/>
  <c r="C158" i="35"/>
  <c r="F158" i="35" s="1"/>
  <c r="C158" i="34"/>
  <c r="F158" i="34" s="1"/>
  <c r="C158" i="33"/>
  <c r="F158" i="33" s="1"/>
  <c r="C158" i="32"/>
  <c r="F158" i="32" s="1"/>
  <c r="C158" i="31"/>
  <c r="F158" i="31" s="1"/>
  <c r="C158" i="30"/>
  <c r="F158" i="30" s="1"/>
  <c r="C159" i="35"/>
  <c r="F159" i="35" s="1"/>
  <c r="C159" i="36"/>
  <c r="F159" i="36" s="1"/>
  <c r="C159" i="33"/>
  <c r="F159" i="33" s="1"/>
  <c r="C159" i="32"/>
  <c r="F159" i="32" s="1"/>
  <c r="C159" i="34"/>
  <c r="F159" i="34" s="1"/>
  <c r="C159" i="31"/>
  <c r="F159" i="31" s="1"/>
  <c r="C159" i="30"/>
  <c r="F159" i="30" s="1"/>
  <c r="C171" i="35"/>
  <c r="C171" i="33"/>
  <c r="C171" i="34"/>
  <c r="C171" i="32"/>
  <c r="C171" i="36"/>
  <c r="C171" i="31"/>
  <c r="C171" i="30"/>
  <c r="C164" i="36"/>
  <c r="F164" i="36" s="1"/>
  <c r="C164" i="35"/>
  <c r="F164" i="35" s="1"/>
  <c r="C164" i="34"/>
  <c r="F164" i="34" s="1"/>
  <c r="C164" i="32"/>
  <c r="F164" i="32" s="1"/>
  <c r="C164" i="33"/>
  <c r="F164" i="33" s="1"/>
  <c r="C164" i="31"/>
  <c r="F164" i="31" s="1"/>
  <c r="C164" i="30"/>
  <c r="F164" i="30" s="1"/>
  <c r="C157" i="36"/>
  <c r="F157" i="36" s="1"/>
  <c r="C157" i="35"/>
  <c r="F157" i="35" s="1"/>
  <c r="C157" i="34"/>
  <c r="F157" i="34" s="1"/>
  <c r="C157" i="33"/>
  <c r="F157" i="33" s="1"/>
  <c r="C157" i="32"/>
  <c r="F157" i="32" s="1"/>
  <c r="C157" i="31"/>
  <c r="F157" i="31" s="1"/>
  <c r="C157" i="30"/>
  <c r="F157" i="30" s="1"/>
  <c r="C161" i="36"/>
  <c r="C161" i="34"/>
  <c r="C161" i="33"/>
  <c r="C161" i="35"/>
  <c r="C161" i="32"/>
  <c r="C161" i="31"/>
  <c r="C161" i="30"/>
  <c r="C165" i="36"/>
  <c r="F165" i="36" s="1"/>
  <c r="C165" i="35"/>
  <c r="F165" i="35" s="1"/>
  <c r="C165" i="34"/>
  <c r="F165" i="34" s="1"/>
  <c r="C165" i="33"/>
  <c r="F165" i="33" s="1"/>
  <c r="C165" i="32"/>
  <c r="F165" i="32" s="1"/>
  <c r="C165" i="31"/>
  <c r="F165" i="31" s="1"/>
  <c r="C165" i="30"/>
  <c r="F165" i="30" s="1"/>
  <c r="C169" i="36"/>
  <c r="F169" i="36" s="1"/>
  <c r="C169" i="35"/>
  <c r="F169" i="35" s="1"/>
  <c r="C169" i="34"/>
  <c r="F169" i="34" s="1"/>
  <c r="C169" i="33"/>
  <c r="F169" i="33" s="1"/>
  <c r="C169" i="32"/>
  <c r="F169" i="32" s="1"/>
  <c r="C169" i="31"/>
  <c r="F169" i="31" s="1"/>
  <c r="C169" i="30"/>
  <c r="F169" i="30" s="1"/>
  <c r="J125" i="30"/>
  <c r="J125" i="34"/>
  <c r="J114" i="31"/>
  <c r="J114" i="35"/>
  <c r="J98" i="30"/>
  <c r="J98" i="34"/>
  <c r="J77" i="31"/>
  <c r="J77" i="34"/>
  <c r="C166" i="36"/>
  <c r="F166" i="36" s="1"/>
  <c r="C166" i="35"/>
  <c r="F166" i="35" s="1"/>
  <c r="C166" i="34"/>
  <c r="F166" i="34" s="1"/>
  <c r="C166" i="33"/>
  <c r="F166" i="33" s="1"/>
  <c r="C166" i="32"/>
  <c r="F166" i="32" s="1"/>
  <c r="C166" i="31"/>
  <c r="F166" i="31" s="1"/>
  <c r="C166" i="30"/>
  <c r="F166" i="30" s="1"/>
  <c r="J125" i="31"/>
  <c r="J125" i="35"/>
  <c r="J114" i="32"/>
  <c r="J114" i="36"/>
  <c r="J98" i="31"/>
  <c r="J98" i="35"/>
  <c r="J77" i="32"/>
  <c r="J77" i="36"/>
  <c r="J59" i="32"/>
  <c r="J59" i="36"/>
  <c r="C162" i="36"/>
  <c r="F162" i="36" s="1"/>
  <c r="C162" i="35"/>
  <c r="F162" i="35" s="1"/>
  <c r="C162" i="34"/>
  <c r="F162" i="34" s="1"/>
  <c r="C162" i="33"/>
  <c r="F162" i="33" s="1"/>
  <c r="C162" i="32"/>
  <c r="F162" i="32" s="1"/>
  <c r="C162" i="31"/>
  <c r="F162" i="31" s="1"/>
  <c r="C162" i="30"/>
  <c r="F162" i="30" s="1"/>
  <c r="C167" i="35"/>
  <c r="F167" i="35" s="1"/>
  <c r="C167" i="36"/>
  <c r="F167" i="36" s="1"/>
  <c r="C167" i="33"/>
  <c r="F167" i="33" s="1"/>
  <c r="C167" i="34"/>
  <c r="F167" i="34" s="1"/>
  <c r="C167" i="32"/>
  <c r="F167" i="32" s="1"/>
  <c r="C167" i="31"/>
  <c r="F167" i="31" s="1"/>
  <c r="C167" i="30"/>
  <c r="F167" i="30" s="1"/>
  <c r="J125" i="33"/>
  <c r="J125" i="36"/>
  <c r="J114" i="33"/>
  <c r="J98" i="32"/>
  <c r="J98" i="36"/>
  <c r="J59" i="33"/>
  <c r="J59" i="30"/>
  <c r="J59" i="34"/>
  <c r="J24" i="33"/>
  <c r="J8" i="33"/>
  <c r="J8" i="36"/>
  <c r="I125" i="33"/>
  <c r="I114" i="30"/>
  <c r="K114" i="33"/>
  <c r="I114" i="34"/>
  <c r="I114" i="36"/>
  <c r="K98" i="33"/>
  <c r="K77" i="30"/>
  <c r="K77" i="32"/>
  <c r="I77" i="34"/>
  <c r="I77" i="36"/>
  <c r="K59" i="30"/>
  <c r="I59" i="33"/>
  <c r="K59" i="34"/>
  <c r="I59" i="36"/>
  <c r="I24" i="33"/>
  <c r="I24" i="34"/>
  <c r="I8" i="30"/>
  <c r="I8" i="32"/>
  <c r="I8" i="33"/>
  <c r="K8" i="36"/>
  <c r="J106" i="30"/>
  <c r="J106" i="34"/>
  <c r="J92" i="33"/>
  <c r="J92" i="36"/>
  <c r="J81" i="32"/>
  <c r="J67" i="31"/>
  <c r="J67" i="35"/>
  <c r="J55" i="32"/>
  <c r="J55" i="36"/>
  <c r="J46" i="32"/>
  <c r="J46" i="36"/>
  <c r="J39" i="31"/>
  <c r="J39" i="35"/>
  <c r="J32" i="30"/>
  <c r="J32" i="34"/>
  <c r="J14" i="30"/>
  <c r="J14" i="34"/>
  <c r="J2" i="31"/>
  <c r="J2" i="34"/>
  <c r="K106" i="30"/>
  <c r="I106" i="32"/>
  <c r="K106" i="34"/>
  <c r="I106" i="36"/>
  <c r="I92" i="30"/>
  <c r="I92" i="32"/>
  <c r="I92" i="34"/>
  <c r="I92" i="36"/>
  <c r="K81" i="33"/>
  <c r="K67" i="33"/>
  <c r="K55" i="30"/>
  <c r="I55" i="32"/>
  <c r="I55" i="33"/>
  <c r="I55" i="36"/>
  <c r="I46" i="30"/>
  <c r="I46" i="32"/>
  <c r="K46" i="34"/>
  <c r="K46" i="36"/>
  <c r="I39" i="33"/>
  <c r="I32" i="30"/>
  <c r="K32" i="33"/>
  <c r="I32" i="34"/>
  <c r="K32" i="36"/>
  <c r="K14" i="30"/>
  <c r="K14" i="32"/>
  <c r="K14" i="33"/>
  <c r="K14" i="36"/>
  <c r="I2" i="33"/>
  <c r="I2" i="34"/>
  <c r="J59" i="31"/>
  <c r="J59" i="35"/>
  <c r="J24" i="30"/>
  <c r="J24" i="34"/>
  <c r="J8" i="32"/>
  <c r="K125" i="30"/>
  <c r="I125" i="32"/>
  <c r="I125" i="34"/>
  <c r="I125" i="36"/>
  <c r="K114" i="32"/>
  <c r="K98" i="30"/>
  <c r="I98" i="32"/>
  <c r="I98" i="34"/>
  <c r="K98" i="36"/>
  <c r="K77" i="33"/>
  <c r="I59" i="32"/>
  <c r="I24" i="30"/>
  <c r="K24" i="32"/>
  <c r="K24" i="34"/>
  <c r="I24" i="36"/>
  <c r="I8" i="34"/>
  <c r="K8" i="34"/>
  <c r="J106" i="31"/>
  <c r="J106" i="35"/>
  <c r="J92" i="32"/>
  <c r="J81" i="30"/>
  <c r="J81" i="34"/>
  <c r="J67" i="32"/>
  <c r="J67" i="36"/>
  <c r="J55" i="33"/>
  <c r="J46" i="34"/>
  <c r="J39" i="32"/>
  <c r="J39" i="36"/>
  <c r="J32" i="31"/>
  <c r="J32" i="35"/>
  <c r="J14" i="31"/>
  <c r="J14" i="35"/>
  <c r="J2" i="33"/>
  <c r="J2" i="36"/>
  <c r="I106" i="30"/>
  <c r="K106" i="32"/>
  <c r="I106" i="34"/>
  <c r="K106" i="36"/>
  <c r="K92" i="30"/>
  <c r="K92" i="32"/>
  <c r="K92" i="36"/>
  <c r="K81" i="34"/>
  <c r="I67" i="33"/>
  <c r="I55" i="30"/>
  <c r="K55" i="32"/>
  <c r="I55" i="34"/>
  <c r="K55" i="36"/>
  <c r="K46" i="30"/>
  <c r="K46" i="32"/>
  <c r="I46" i="34"/>
  <c r="I46" i="36"/>
  <c r="I39" i="36"/>
  <c r="K39" i="34"/>
  <c r="K32" i="30"/>
  <c r="K32" i="32"/>
  <c r="I32" i="36"/>
  <c r="I14" i="30"/>
  <c r="I14" i="33"/>
  <c r="K14" i="34"/>
  <c r="I14" i="36"/>
  <c r="K2" i="34"/>
  <c r="J24" i="31"/>
  <c r="J24" i="35"/>
  <c r="J8" i="30"/>
  <c r="J8" i="34"/>
  <c r="I125" i="30"/>
  <c r="K125" i="32"/>
  <c r="K125" i="34"/>
  <c r="K125" i="36"/>
  <c r="K114" i="34"/>
  <c r="I98" i="30"/>
  <c r="K98" i="32"/>
  <c r="K98" i="34"/>
  <c r="I98" i="36"/>
  <c r="K59" i="33"/>
  <c r="K59" i="36"/>
  <c r="K24" i="30"/>
  <c r="K24" i="33"/>
  <c r="K24" i="36"/>
  <c r="K8" i="33"/>
  <c r="J106" i="32"/>
  <c r="J106" i="36"/>
  <c r="J92" i="30"/>
  <c r="J92" i="34"/>
  <c r="J81" i="31"/>
  <c r="J81" i="35"/>
  <c r="J67" i="33"/>
  <c r="J55" i="30"/>
  <c r="J55" i="34"/>
  <c r="J46" i="30"/>
  <c r="J46" i="33"/>
  <c r="J39" i="33"/>
  <c r="J32" i="32"/>
  <c r="J32" i="36"/>
  <c r="J14" i="32"/>
  <c r="J14" i="36"/>
  <c r="J2" i="32"/>
  <c r="I106" i="33"/>
  <c r="K92" i="33"/>
  <c r="K92" i="34"/>
  <c r="I81" i="30"/>
  <c r="I81" i="32"/>
  <c r="I81" i="33"/>
  <c r="I81" i="36"/>
  <c r="K67" i="30"/>
  <c r="I67" i="32"/>
  <c r="I67" i="34"/>
  <c r="I67" i="36"/>
  <c r="K55" i="33"/>
  <c r="K46" i="33"/>
  <c r="I39" i="30"/>
  <c r="K39" i="32"/>
  <c r="K39" i="33"/>
  <c r="I32" i="32"/>
  <c r="I2" i="30"/>
  <c r="K2" i="32"/>
  <c r="K2" i="33"/>
  <c r="K2" i="36"/>
  <c r="J24" i="32"/>
  <c r="J24" i="36"/>
  <c r="K125" i="33"/>
  <c r="K114" i="30"/>
  <c r="I114" i="32"/>
  <c r="I114" i="33"/>
  <c r="K114" i="36"/>
  <c r="I98" i="33"/>
  <c r="I59" i="30"/>
  <c r="K59" i="32"/>
  <c r="I59" i="34"/>
  <c r="I24" i="32"/>
  <c r="K8" i="30"/>
  <c r="K8" i="32"/>
  <c r="J106" i="33"/>
  <c r="J92" i="31"/>
  <c r="J92" i="35"/>
  <c r="J81" i="33"/>
  <c r="J81" i="36"/>
  <c r="J67" i="30"/>
  <c r="J67" i="34"/>
  <c r="J55" i="31"/>
  <c r="J55" i="35"/>
  <c r="J46" i="31"/>
  <c r="J46" i="35"/>
  <c r="J39" i="30"/>
  <c r="J39" i="34"/>
  <c r="J32" i="33"/>
  <c r="J14" i="33"/>
  <c r="J2" i="30"/>
  <c r="J2" i="35"/>
  <c r="K106" i="33"/>
  <c r="I92" i="33"/>
  <c r="K81" i="30"/>
  <c r="K81" i="32"/>
  <c r="I81" i="34"/>
  <c r="K81" i="36"/>
  <c r="I67" i="30"/>
  <c r="K67" i="32"/>
  <c r="K67" i="34"/>
  <c r="K67" i="36"/>
  <c r="K55" i="34"/>
  <c r="I46" i="33"/>
  <c r="K39" i="30"/>
  <c r="I39" i="32"/>
  <c r="I39" i="34"/>
  <c r="K39" i="36"/>
  <c r="I32" i="33"/>
  <c r="K32" i="34"/>
  <c r="I14" i="32"/>
  <c r="I14" i="34"/>
  <c r="K2" i="30"/>
  <c r="I2" i="32"/>
  <c r="I2" i="36"/>
  <c r="J55" i="28"/>
  <c r="J32" i="27"/>
  <c r="I32" i="28"/>
  <c r="K92" i="28"/>
  <c r="K59" i="28"/>
  <c r="K125" i="28"/>
  <c r="D8" i="25"/>
  <c r="C157" i="29"/>
  <c r="F157" i="29" s="1"/>
  <c r="C157" i="28"/>
  <c r="F157" i="28" s="1"/>
  <c r="D12" i="25"/>
  <c r="C161" i="29"/>
  <c r="C161" i="28"/>
  <c r="D20" i="25"/>
  <c r="C169" i="29"/>
  <c r="F169" i="29" s="1"/>
  <c r="C169" i="28"/>
  <c r="F169" i="28" s="1"/>
  <c r="D6" i="25"/>
  <c r="C155" i="29"/>
  <c r="C155" i="28"/>
  <c r="D10" i="25"/>
  <c r="C159" i="29"/>
  <c r="F159" i="29" s="1"/>
  <c r="C159" i="28"/>
  <c r="F159" i="28" s="1"/>
  <c r="D14" i="25"/>
  <c r="C163" i="29"/>
  <c r="F163" i="29" s="1"/>
  <c r="C163" i="28"/>
  <c r="F163" i="28" s="1"/>
  <c r="D18" i="25"/>
  <c r="C167" i="29"/>
  <c r="F167" i="29" s="1"/>
  <c r="C167" i="28"/>
  <c r="F167" i="28" s="1"/>
  <c r="C171" i="29"/>
  <c r="C171" i="28"/>
  <c r="J114" i="28"/>
  <c r="J59" i="28"/>
  <c r="J24" i="29"/>
  <c r="J8" i="29"/>
  <c r="K114" i="28"/>
  <c r="I24" i="29"/>
  <c r="K8" i="28"/>
  <c r="J106" i="28"/>
  <c r="J39" i="28"/>
  <c r="J32" i="29"/>
  <c r="J14" i="29"/>
  <c r="K39" i="28"/>
  <c r="K32" i="29"/>
  <c r="K14" i="28"/>
  <c r="I2" i="28"/>
  <c r="D7" i="25"/>
  <c r="C156" i="29"/>
  <c r="F156" i="29" s="1"/>
  <c r="C156" i="28"/>
  <c r="F156" i="28" s="1"/>
  <c r="D11" i="25"/>
  <c r="C160" i="29"/>
  <c r="C160" i="28"/>
  <c r="D15" i="25"/>
  <c r="C164" i="29"/>
  <c r="F164" i="29" s="1"/>
  <c r="C164" i="28"/>
  <c r="F164" i="28" s="1"/>
  <c r="D19" i="25"/>
  <c r="C168" i="29"/>
  <c r="F168" i="29" s="1"/>
  <c r="C168" i="28"/>
  <c r="F168" i="28" s="1"/>
  <c r="J46" i="27"/>
  <c r="J125" i="28"/>
  <c r="J98" i="28"/>
  <c r="J77" i="28"/>
  <c r="I125" i="28"/>
  <c r="I114" i="28"/>
  <c r="I98" i="28"/>
  <c r="K24" i="28"/>
  <c r="I8" i="29"/>
  <c r="J92" i="28"/>
  <c r="J46" i="28"/>
  <c r="J2" i="28"/>
  <c r="K55" i="28"/>
  <c r="I46" i="28"/>
  <c r="K32" i="28"/>
  <c r="K14" i="29"/>
  <c r="K2" i="28"/>
  <c r="D16" i="25"/>
  <c r="C165" i="29"/>
  <c r="F165" i="29" s="1"/>
  <c r="C165" i="28"/>
  <c r="F165" i="28" s="1"/>
  <c r="K98" i="28"/>
  <c r="I77" i="28"/>
  <c r="I24" i="28"/>
  <c r="K8" i="29"/>
  <c r="J67" i="28"/>
  <c r="J2" i="29"/>
  <c r="I106" i="28"/>
  <c r="I81" i="28"/>
  <c r="I67" i="28"/>
  <c r="I55" i="28"/>
  <c r="K46" i="28"/>
  <c r="I14" i="29"/>
  <c r="I2" i="29"/>
  <c r="D9" i="25"/>
  <c r="C158" i="29"/>
  <c r="F158" i="29" s="1"/>
  <c r="C158" i="28"/>
  <c r="F158" i="28" s="1"/>
  <c r="D13" i="25"/>
  <c r="C162" i="29"/>
  <c r="F162" i="29" s="1"/>
  <c r="C162" i="28"/>
  <c r="F162" i="28" s="1"/>
  <c r="D17" i="25"/>
  <c r="C166" i="29"/>
  <c r="F166" i="29" s="1"/>
  <c r="C166" i="28"/>
  <c r="F166" i="28" s="1"/>
  <c r="D21" i="25"/>
  <c r="C170" i="29"/>
  <c r="C170" i="28"/>
  <c r="J8" i="27"/>
  <c r="J24" i="28"/>
  <c r="J8" i="28"/>
  <c r="K77" i="28"/>
  <c r="I59" i="28"/>
  <c r="K24" i="29"/>
  <c r="I8" i="28"/>
  <c r="J81" i="28"/>
  <c r="J32" i="28"/>
  <c r="J14" i="28"/>
  <c r="K106" i="28"/>
  <c r="I92" i="28"/>
  <c r="K81" i="28"/>
  <c r="K67" i="28"/>
  <c r="I39" i="28"/>
  <c r="I32" i="29"/>
  <c r="I14" i="28"/>
  <c r="K2" i="29"/>
  <c r="J81" i="27"/>
  <c r="J24" i="27"/>
  <c r="I92" i="27"/>
  <c r="K14" i="27"/>
  <c r="J77" i="27"/>
  <c r="K24" i="26"/>
  <c r="J67" i="26"/>
  <c r="F20" i="25" s="1"/>
  <c r="K77" i="27"/>
  <c r="J59" i="27"/>
  <c r="K55" i="26"/>
  <c r="J77" i="26"/>
  <c r="F12" i="25" s="1"/>
  <c r="J8" i="26"/>
  <c r="F7" i="25" s="1"/>
  <c r="K2" i="26"/>
  <c r="J55" i="26"/>
  <c r="F18" i="25" s="1"/>
  <c r="I8" i="26"/>
  <c r="E7" i="25" s="1"/>
  <c r="G7" i="25" s="1"/>
  <c r="I98" i="26"/>
  <c r="E15" i="25" s="1"/>
  <c r="K98" i="26"/>
  <c r="K77" i="26"/>
  <c r="K46" i="26"/>
  <c r="I24" i="26"/>
  <c r="E9" i="25" s="1"/>
  <c r="G9" i="25" s="1"/>
  <c r="J32" i="26"/>
  <c r="F10" i="25" s="1"/>
  <c r="I92" i="26"/>
  <c r="E14" i="25" s="1"/>
  <c r="G14" i="25" s="1"/>
  <c r="K81" i="26"/>
  <c r="J24" i="26"/>
  <c r="F9" i="25" s="1"/>
  <c r="J125" i="26"/>
  <c r="F22" i="25" s="1"/>
  <c r="J92" i="26"/>
  <c r="F14" i="25" s="1"/>
  <c r="J98" i="26"/>
  <c r="F15" i="25" s="1"/>
  <c r="K39" i="26"/>
  <c r="I125" i="26"/>
  <c r="E22" i="25" s="1"/>
  <c r="K92" i="26"/>
  <c r="I46" i="26"/>
  <c r="E17" i="25" s="1"/>
  <c r="I59" i="26"/>
  <c r="E19" i="25" s="1"/>
  <c r="G19" i="25" s="1"/>
  <c r="I114" i="26"/>
  <c r="E21" i="25" s="1"/>
  <c r="G21" i="25" s="1"/>
  <c r="I81" i="26"/>
  <c r="E13" i="25" s="1"/>
  <c r="J106" i="26"/>
  <c r="F16" i="25" s="1"/>
  <c r="J14" i="26"/>
  <c r="F8" i="25" s="1"/>
  <c r="F164" i="5"/>
  <c r="F160" i="5"/>
  <c r="J81" i="26"/>
  <c r="F13" i="25" s="1"/>
  <c r="I39" i="26"/>
  <c r="E11" i="25" s="1"/>
  <c r="J2" i="26"/>
  <c r="F6" i="25" s="1"/>
  <c r="K125" i="26"/>
  <c r="I32" i="26"/>
  <c r="E10" i="25" s="1"/>
  <c r="I2" i="26"/>
  <c r="E6" i="25" s="1"/>
  <c r="G6" i="25" s="1"/>
  <c r="I2" i="27"/>
  <c r="J14" i="27"/>
  <c r="K114" i="27"/>
  <c r="I77" i="27"/>
  <c r="I8" i="27"/>
  <c r="K2" i="27"/>
  <c r="J67" i="27"/>
  <c r="J39" i="27"/>
  <c r="K98" i="27"/>
  <c r="K24" i="27"/>
  <c r="J98" i="27"/>
  <c r="J92" i="27"/>
  <c r="I106" i="27"/>
  <c r="I59" i="27"/>
  <c r="I32" i="27"/>
  <c r="K8" i="27"/>
  <c r="K67" i="27"/>
  <c r="K46" i="27"/>
  <c r="J55" i="27"/>
  <c r="K92" i="27"/>
  <c r="I46" i="27"/>
  <c r="K32" i="27"/>
  <c r="I14" i="27"/>
  <c r="J2" i="27"/>
  <c r="F169" i="5"/>
  <c r="J114" i="26"/>
  <c r="F21" i="25" s="1"/>
  <c r="K55" i="27"/>
  <c r="I39" i="27"/>
  <c r="K114" i="26"/>
  <c r="J39" i="26"/>
  <c r="F11" i="25" s="1"/>
  <c r="F165" i="5"/>
  <c r="J114" i="27"/>
  <c r="K106" i="27"/>
  <c r="I67" i="26"/>
  <c r="E20" i="25" s="1"/>
  <c r="G20" i="25" s="1"/>
  <c r="K59" i="26"/>
  <c r="I24" i="27"/>
  <c r="F161" i="5"/>
  <c r="J59" i="26"/>
  <c r="F19" i="25" s="1"/>
  <c r="I106" i="26"/>
  <c r="E16" i="25" s="1"/>
  <c r="I81" i="27"/>
  <c r="K81" i="27"/>
  <c r="K67" i="26"/>
  <c r="I67" i="27"/>
  <c r="K14" i="26"/>
  <c r="K8" i="26"/>
  <c r="I77" i="26"/>
  <c r="E12" i="25" s="1"/>
  <c r="I114" i="27"/>
  <c r="K59" i="27"/>
  <c r="I14" i="26"/>
  <c r="E8" i="25" s="1"/>
  <c r="F157" i="5"/>
  <c r="J106" i="27"/>
  <c r="K106" i="26"/>
  <c r="I55" i="26"/>
  <c r="E18" i="25" s="1"/>
  <c r="I55" i="27"/>
  <c r="K39" i="27"/>
  <c r="K32" i="26"/>
  <c r="J46" i="26"/>
  <c r="F17" i="25" s="1"/>
  <c r="I98" i="27"/>
  <c r="F175" i="5"/>
  <c r="F166" i="5"/>
  <c r="D22" i="25"/>
  <c r="F176" i="5"/>
  <c r="F171" i="5"/>
  <c r="F163" i="5"/>
  <c r="F155" i="5"/>
  <c r="F174" i="5"/>
  <c r="F158" i="5"/>
  <c r="F170" i="5"/>
  <c r="F162" i="5"/>
  <c r="F172" i="5"/>
  <c r="F167" i="5"/>
  <c r="F159" i="5"/>
  <c r="F168" i="5"/>
  <c r="F173" i="5"/>
  <c r="F156" i="5"/>
  <c r="C156" i="27"/>
  <c r="F156" i="27" s="1"/>
  <c r="C156" i="26"/>
  <c r="F156" i="26" s="1"/>
  <c r="C160" i="27"/>
  <c r="C160" i="26"/>
  <c r="C164" i="27"/>
  <c r="F164" i="27" s="1"/>
  <c r="C164" i="26"/>
  <c r="F164" i="26" s="1"/>
  <c r="C170" i="27"/>
  <c r="C170" i="26"/>
  <c r="C155" i="27"/>
  <c r="C155" i="26"/>
  <c r="C159" i="27"/>
  <c r="F159" i="27" s="1"/>
  <c r="C159" i="26"/>
  <c r="F159" i="26" s="1"/>
  <c r="C163" i="27"/>
  <c r="F163" i="27" s="1"/>
  <c r="C163" i="26"/>
  <c r="F163" i="26" s="1"/>
  <c r="C167" i="27"/>
  <c r="F167" i="27" s="1"/>
  <c r="C167" i="26"/>
  <c r="F167" i="26" s="1"/>
  <c r="C168" i="27"/>
  <c r="F168" i="27" s="1"/>
  <c r="C168" i="26"/>
  <c r="F168" i="26" s="1"/>
  <c r="C169" i="27"/>
  <c r="F169" i="27" s="1"/>
  <c r="C169" i="26"/>
  <c r="F169" i="26" s="1"/>
  <c r="C158" i="27"/>
  <c r="F158" i="27" s="1"/>
  <c r="C158" i="26"/>
  <c r="F158" i="26" s="1"/>
  <c r="C162" i="27"/>
  <c r="F162" i="27" s="1"/>
  <c r="C162" i="26"/>
  <c r="F162" i="26" s="1"/>
  <c r="C166" i="27"/>
  <c r="F166" i="27" s="1"/>
  <c r="C166" i="26"/>
  <c r="F166" i="26" s="1"/>
  <c r="C157" i="27"/>
  <c r="F157" i="27" s="1"/>
  <c r="C157" i="26"/>
  <c r="F157" i="26" s="1"/>
  <c r="C161" i="27"/>
  <c r="C161" i="26"/>
  <c r="C165" i="27"/>
  <c r="F165" i="27" s="1"/>
  <c r="C165" i="26"/>
  <c r="F165" i="26" s="1"/>
  <c r="C171" i="26"/>
  <c r="C171" i="27"/>
  <c r="I32" i="47" l="1"/>
  <c r="I114" i="47"/>
  <c r="K92" i="47"/>
  <c r="K59" i="47"/>
  <c r="K24" i="46"/>
  <c r="K32" i="47"/>
  <c r="I8" i="47"/>
  <c r="K14" i="46"/>
  <c r="C149" i="46" s="1"/>
  <c r="I39" i="47"/>
  <c r="I93" i="48"/>
  <c r="K93" i="48"/>
  <c r="K57" i="47"/>
  <c r="I57" i="47"/>
  <c r="I28" i="48"/>
  <c r="K28" i="48"/>
  <c r="I78" i="48"/>
  <c r="K78" i="48"/>
  <c r="I23" i="48"/>
  <c r="K23" i="48"/>
  <c r="I123" i="48"/>
  <c r="K123" i="48"/>
  <c r="I61" i="48"/>
  <c r="K61" i="48"/>
  <c r="K58" i="48"/>
  <c r="I58" i="48"/>
  <c r="I122" i="48"/>
  <c r="K122" i="48"/>
  <c r="I18" i="48"/>
  <c r="K18" i="48"/>
  <c r="I42" i="48"/>
  <c r="K42" i="48"/>
  <c r="K60" i="48"/>
  <c r="I60" i="48"/>
  <c r="K36" i="48"/>
  <c r="I36" i="48"/>
  <c r="K70" i="48"/>
  <c r="I70" i="48"/>
  <c r="I12" i="48"/>
  <c r="K12" i="48"/>
  <c r="K140" i="48"/>
  <c r="I140" i="48"/>
  <c r="I49" i="48"/>
  <c r="K49" i="48"/>
  <c r="I38" i="48"/>
  <c r="K38" i="48"/>
  <c r="I33" i="48"/>
  <c r="K33" i="48"/>
  <c r="K117" i="48"/>
  <c r="I117" i="48"/>
  <c r="K26" i="48"/>
  <c r="I26" i="48"/>
  <c r="K99" i="48"/>
  <c r="I99" i="48"/>
  <c r="K97" i="48"/>
  <c r="I97" i="48"/>
  <c r="I131" i="48"/>
  <c r="K131" i="48"/>
  <c r="I137" i="48"/>
  <c r="K137" i="48"/>
  <c r="K4" i="47"/>
  <c r="K2" i="47" s="1"/>
  <c r="I4" i="47"/>
  <c r="K84" i="47"/>
  <c r="K81" i="47" s="1"/>
  <c r="I84" i="47"/>
  <c r="K75" i="48"/>
  <c r="I75" i="48"/>
  <c r="I43" i="48"/>
  <c r="K43" i="48"/>
  <c r="K29" i="48"/>
  <c r="I29" i="48"/>
  <c r="K16" i="48"/>
  <c r="I16" i="48"/>
  <c r="K76" i="48"/>
  <c r="I76" i="48"/>
  <c r="I95" i="48"/>
  <c r="K95" i="48"/>
  <c r="K3" i="48"/>
  <c r="I3" i="48"/>
  <c r="K48" i="48"/>
  <c r="I48" i="48"/>
  <c r="K66" i="48"/>
  <c r="I66" i="48"/>
  <c r="K21" i="48"/>
  <c r="I21" i="48"/>
  <c r="K115" i="48"/>
  <c r="I115" i="48"/>
  <c r="K86" i="48"/>
  <c r="I86" i="48"/>
  <c r="I79" i="48"/>
  <c r="K79" i="48"/>
  <c r="K31" i="47"/>
  <c r="I31" i="47"/>
  <c r="K74" i="48"/>
  <c r="I74" i="48"/>
  <c r="I116" i="48"/>
  <c r="K116" i="48"/>
  <c r="I65" i="48"/>
  <c r="K65" i="48"/>
  <c r="I113" i="48"/>
  <c r="K113" i="48"/>
  <c r="K56" i="47"/>
  <c r="K55" i="47" s="1"/>
  <c r="I56" i="47"/>
  <c r="K50" i="48"/>
  <c r="I50" i="48"/>
  <c r="I134" i="48"/>
  <c r="K134" i="48"/>
  <c r="I133" i="48"/>
  <c r="K133" i="48"/>
  <c r="K139" i="48"/>
  <c r="I139" i="48"/>
  <c r="K51" i="48"/>
  <c r="I51" i="48"/>
  <c r="K45" i="48"/>
  <c r="I45" i="48"/>
  <c r="K25" i="48"/>
  <c r="I25" i="48"/>
  <c r="I104" i="48"/>
  <c r="K104" i="48"/>
  <c r="K124" i="48"/>
  <c r="I124" i="48"/>
  <c r="K62" i="48"/>
  <c r="I62" i="48"/>
  <c r="K69" i="47"/>
  <c r="K67" i="47" s="1"/>
  <c r="I69" i="47"/>
  <c r="I94" i="48"/>
  <c r="K94" i="48"/>
  <c r="K52" i="48"/>
  <c r="I52" i="48"/>
  <c r="I120" i="48"/>
  <c r="K120" i="48"/>
  <c r="K108" i="47"/>
  <c r="K106" i="47" s="1"/>
  <c r="I108" i="47"/>
  <c r="I17" i="48"/>
  <c r="K17" i="48"/>
  <c r="I91" i="48"/>
  <c r="K91" i="48"/>
  <c r="I5" i="48"/>
  <c r="K5" i="48"/>
  <c r="I141" i="48"/>
  <c r="K141" i="48"/>
  <c r="I54" i="48"/>
  <c r="K54" i="48"/>
  <c r="I89" i="48"/>
  <c r="K89" i="48"/>
  <c r="I11" i="48"/>
  <c r="K11" i="48"/>
  <c r="I73" i="48"/>
  <c r="K73" i="48"/>
  <c r="I112" i="48"/>
  <c r="K112" i="48"/>
  <c r="K41" i="48"/>
  <c r="I41" i="48"/>
  <c r="K39" i="47"/>
  <c r="K132" i="48"/>
  <c r="I132" i="48"/>
  <c r="K96" i="48"/>
  <c r="I96" i="48"/>
  <c r="K64" i="48"/>
  <c r="I64" i="48"/>
  <c r="I107" i="48"/>
  <c r="K107" i="48"/>
  <c r="K9" i="48"/>
  <c r="I9" i="48"/>
  <c r="I102" i="48"/>
  <c r="K102" i="48"/>
  <c r="I88" i="48"/>
  <c r="K88" i="48"/>
  <c r="I119" i="48"/>
  <c r="K119" i="48"/>
  <c r="I118" i="48"/>
  <c r="K118" i="48"/>
  <c r="I34" i="48"/>
  <c r="K34" i="48"/>
  <c r="K109" i="48"/>
  <c r="I109" i="48"/>
  <c r="I129" i="48"/>
  <c r="K129" i="48"/>
  <c r="K13" i="48"/>
  <c r="I13" i="48"/>
  <c r="K82" i="48"/>
  <c r="I82" i="48"/>
  <c r="I103" i="48"/>
  <c r="K103" i="48"/>
  <c r="K111" i="48"/>
  <c r="I111" i="48"/>
  <c r="I19" i="48"/>
  <c r="K19" i="48"/>
  <c r="I81" i="47"/>
  <c r="I59" i="47"/>
  <c r="I7" i="48"/>
  <c r="K7" i="48"/>
  <c r="K101" i="47"/>
  <c r="K98" i="47" s="1"/>
  <c r="I101" i="47"/>
  <c r="K144" i="47"/>
  <c r="I144" i="47"/>
  <c r="K27" i="47"/>
  <c r="I27" i="47"/>
  <c r="K47" i="47"/>
  <c r="I47" i="47"/>
  <c r="K128" i="47"/>
  <c r="I128" i="47"/>
  <c r="I22" i="47"/>
  <c r="K22" i="47"/>
  <c r="K53" i="47"/>
  <c r="I53" i="47"/>
  <c r="I44" i="48"/>
  <c r="K44" i="48"/>
  <c r="I30" i="48"/>
  <c r="K30" i="48"/>
  <c r="I72" i="48"/>
  <c r="K72" i="48"/>
  <c r="I138" i="48"/>
  <c r="K138" i="48"/>
  <c r="K40" i="48"/>
  <c r="I40" i="48"/>
  <c r="I87" i="48"/>
  <c r="K87" i="48"/>
  <c r="K127" i="48"/>
  <c r="I127" i="48"/>
  <c r="K20" i="48"/>
  <c r="I20" i="48"/>
  <c r="I63" i="48"/>
  <c r="K63" i="48"/>
  <c r="I130" i="48"/>
  <c r="K130" i="48"/>
  <c r="K35" i="48"/>
  <c r="I35" i="48"/>
  <c r="I142" i="48"/>
  <c r="K142" i="48"/>
  <c r="K15" i="47"/>
  <c r="I15" i="47"/>
  <c r="K37" i="48"/>
  <c r="I37" i="48"/>
  <c r="I85" i="48"/>
  <c r="K85" i="48"/>
  <c r="K6" i="48"/>
  <c r="I6" i="48"/>
  <c r="K143" i="48"/>
  <c r="I143" i="48"/>
  <c r="K100" i="48"/>
  <c r="I100" i="48"/>
  <c r="K135" i="48"/>
  <c r="I135" i="48"/>
  <c r="K68" i="48"/>
  <c r="I68" i="48"/>
  <c r="K10" i="48"/>
  <c r="I10" i="48"/>
  <c r="K136" i="47"/>
  <c r="I136" i="47"/>
  <c r="K80" i="48"/>
  <c r="I80" i="48"/>
  <c r="K83" i="48"/>
  <c r="I83" i="48"/>
  <c r="I121" i="48"/>
  <c r="K121" i="48"/>
  <c r="K71" i="48"/>
  <c r="I71" i="48"/>
  <c r="K90" i="48"/>
  <c r="I90" i="48"/>
  <c r="K110" i="48"/>
  <c r="I110" i="48"/>
  <c r="K105" i="47"/>
  <c r="I105" i="47"/>
  <c r="K126" i="48"/>
  <c r="I126" i="48"/>
  <c r="C149" i="50"/>
  <c r="F176" i="37"/>
  <c r="F171" i="37"/>
  <c r="F171" i="54"/>
  <c r="F176" i="54"/>
  <c r="F155" i="42"/>
  <c r="F172" i="42"/>
  <c r="F155" i="51"/>
  <c r="F172" i="51"/>
  <c r="F155" i="53"/>
  <c r="F172" i="53"/>
  <c r="F174" i="39"/>
  <c r="F161" i="39"/>
  <c r="F174" i="46"/>
  <c r="F161" i="46"/>
  <c r="F174" i="48"/>
  <c r="F161" i="48"/>
  <c r="F161" i="52"/>
  <c r="F174" i="52"/>
  <c r="F160" i="41"/>
  <c r="F173" i="41"/>
  <c r="F160" i="49"/>
  <c r="F173" i="49"/>
  <c r="F160" i="52"/>
  <c r="F173" i="52"/>
  <c r="F170" i="40"/>
  <c r="F175" i="40"/>
  <c r="F175" i="49"/>
  <c r="F170" i="49"/>
  <c r="C149" i="42"/>
  <c r="F171" i="38"/>
  <c r="F176" i="38"/>
  <c r="F176" i="43"/>
  <c r="F171" i="43"/>
  <c r="F171" i="51"/>
  <c r="F176" i="51"/>
  <c r="F172" i="41"/>
  <c r="F155" i="41"/>
  <c r="F155" i="46"/>
  <c r="F172" i="46"/>
  <c r="F173" i="38"/>
  <c r="F160" i="38"/>
  <c r="F160" i="46"/>
  <c r="F173" i="46"/>
  <c r="F160" i="53"/>
  <c r="F173" i="53"/>
  <c r="F175" i="42"/>
  <c r="F170" i="42"/>
  <c r="F175" i="54"/>
  <c r="F170" i="54"/>
  <c r="C149" i="53"/>
  <c r="F176" i="39"/>
  <c r="F171" i="39"/>
  <c r="F155" i="40"/>
  <c r="F172" i="40"/>
  <c r="F172" i="44"/>
  <c r="F155" i="44"/>
  <c r="F155" i="48"/>
  <c r="F172" i="48"/>
  <c r="F155" i="50"/>
  <c r="F172" i="50"/>
  <c r="F161" i="38"/>
  <c r="F174" i="38"/>
  <c r="F174" i="42"/>
  <c r="F161" i="42"/>
  <c r="F161" i="49"/>
  <c r="F174" i="49"/>
  <c r="F174" i="54"/>
  <c r="F161" i="54"/>
  <c r="F160" i="40"/>
  <c r="F173" i="40"/>
  <c r="F160" i="44"/>
  <c r="F173" i="44"/>
  <c r="F160" i="48"/>
  <c r="F173" i="48"/>
  <c r="F160" i="54"/>
  <c r="F173" i="54"/>
  <c r="F175" i="39"/>
  <c r="F170" i="39"/>
  <c r="F170" i="43"/>
  <c r="F175" i="43"/>
  <c r="F175" i="47"/>
  <c r="F170" i="47"/>
  <c r="F175" i="51"/>
  <c r="F170" i="51"/>
  <c r="C149" i="45"/>
  <c r="F176" i="42"/>
  <c r="F171" i="42"/>
  <c r="F171" i="46"/>
  <c r="F176" i="46"/>
  <c r="F171" i="53"/>
  <c r="F176" i="53"/>
  <c r="F172" i="38"/>
  <c r="F155" i="38"/>
  <c r="F155" i="47"/>
  <c r="F172" i="47"/>
  <c r="C149" i="51"/>
  <c r="F174" i="41"/>
  <c r="F161" i="41"/>
  <c r="C149" i="38"/>
  <c r="C149" i="54"/>
  <c r="F160" i="37"/>
  <c r="F173" i="37"/>
  <c r="F173" i="47"/>
  <c r="F160" i="47"/>
  <c r="F175" i="38"/>
  <c r="F170" i="38"/>
  <c r="F175" i="45"/>
  <c r="F170" i="45"/>
  <c r="F175" i="50"/>
  <c r="F170" i="50"/>
  <c r="F176" i="47"/>
  <c r="F171" i="47"/>
  <c r="F155" i="43"/>
  <c r="F172" i="43"/>
  <c r="F155" i="52"/>
  <c r="F172" i="52"/>
  <c r="F174" i="37"/>
  <c r="F161" i="37"/>
  <c r="F174" i="44"/>
  <c r="F161" i="44"/>
  <c r="F161" i="45"/>
  <c r="F174" i="45"/>
  <c r="F174" i="50"/>
  <c r="F161" i="50"/>
  <c r="F174" i="53"/>
  <c r="F161" i="53"/>
  <c r="F160" i="42"/>
  <c r="F173" i="42"/>
  <c r="F160" i="50"/>
  <c r="F173" i="50"/>
  <c r="C149" i="43"/>
  <c r="F175" i="41"/>
  <c r="F170" i="41"/>
  <c r="F175" i="46"/>
  <c r="F170" i="46"/>
  <c r="F175" i="53"/>
  <c r="F170" i="53"/>
  <c r="C149" i="37"/>
  <c r="F171" i="44"/>
  <c r="F176" i="44"/>
  <c r="F171" i="48"/>
  <c r="F176" i="48"/>
  <c r="F171" i="52"/>
  <c r="F176" i="52"/>
  <c r="C149" i="49"/>
  <c r="C149" i="40"/>
  <c r="F176" i="41"/>
  <c r="F171" i="41"/>
  <c r="F176" i="40"/>
  <c r="F171" i="40"/>
  <c r="F171" i="45"/>
  <c r="F176" i="45"/>
  <c r="F171" i="49"/>
  <c r="F176" i="49"/>
  <c r="F171" i="50"/>
  <c r="F176" i="50"/>
  <c r="F155" i="37"/>
  <c r="F172" i="37"/>
  <c r="F155" i="39"/>
  <c r="F172" i="39"/>
  <c r="F172" i="45"/>
  <c r="F155" i="45"/>
  <c r="F155" i="49"/>
  <c r="F172" i="49"/>
  <c r="F155" i="54"/>
  <c r="F172" i="54"/>
  <c r="C149" i="44"/>
  <c r="F161" i="40"/>
  <c r="F174" i="40"/>
  <c r="F161" i="43"/>
  <c r="F174" i="43"/>
  <c r="F174" i="47"/>
  <c r="F161" i="47"/>
  <c r="F161" i="51"/>
  <c r="F174" i="51"/>
  <c r="C149" i="39"/>
  <c r="F160" i="39"/>
  <c r="F173" i="39"/>
  <c r="F160" i="43"/>
  <c r="F173" i="43"/>
  <c r="F160" i="45"/>
  <c r="F173" i="45"/>
  <c r="F160" i="51"/>
  <c r="F173" i="51"/>
  <c r="F175" i="37"/>
  <c r="F170" i="37"/>
  <c r="F175" i="44"/>
  <c r="F170" i="44"/>
  <c r="F170" i="48"/>
  <c r="F175" i="48"/>
  <c r="F175" i="52"/>
  <c r="F170" i="52"/>
  <c r="C149" i="41"/>
  <c r="C149" i="36"/>
  <c r="F171" i="36"/>
  <c r="F176" i="36"/>
  <c r="F176" i="35"/>
  <c r="F171" i="35"/>
  <c r="F155" i="32"/>
  <c r="F172" i="32"/>
  <c r="F161" i="32"/>
  <c r="F174" i="32"/>
  <c r="F161" i="36"/>
  <c r="F174" i="36"/>
  <c r="F171" i="31"/>
  <c r="F176" i="31"/>
  <c r="F171" i="33"/>
  <c r="F176" i="33"/>
  <c r="F173" i="32"/>
  <c r="F160" i="32"/>
  <c r="F155" i="33"/>
  <c r="F172" i="33"/>
  <c r="F155" i="36"/>
  <c r="F172" i="36"/>
  <c r="F170" i="33"/>
  <c r="F175" i="33"/>
  <c r="C149" i="34"/>
  <c r="F160" i="30"/>
  <c r="F173" i="30"/>
  <c r="F173" i="34"/>
  <c r="F160" i="34"/>
  <c r="F175" i="34"/>
  <c r="F170" i="34"/>
  <c r="C149" i="33"/>
  <c r="F174" i="30"/>
  <c r="F161" i="30"/>
  <c r="F161" i="33"/>
  <c r="F174" i="33"/>
  <c r="F176" i="32"/>
  <c r="F171" i="32"/>
  <c r="F173" i="31"/>
  <c r="F160" i="31"/>
  <c r="F173" i="35"/>
  <c r="F160" i="35"/>
  <c r="F155" i="30"/>
  <c r="F172" i="30"/>
  <c r="F155" i="34"/>
  <c r="F172" i="34"/>
  <c r="F170" i="31"/>
  <c r="F175" i="31"/>
  <c r="F175" i="35"/>
  <c r="F170" i="35"/>
  <c r="F161" i="35"/>
  <c r="F174" i="35"/>
  <c r="F170" i="30"/>
  <c r="F175" i="30"/>
  <c r="C149" i="30"/>
  <c r="C149" i="32"/>
  <c r="F161" i="31"/>
  <c r="F174" i="31"/>
  <c r="F161" i="34"/>
  <c r="F174" i="34"/>
  <c r="F176" i="30"/>
  <c r="F171" i="30"/>
  <c r="F171" i="34"/>
  <c r="F176" i="34"/>
  <c r="F160" i="33"/>
  <c r="F173" i="33"/>
  <c r="F160" i="36"/>
  <c r="F173" i="36"/>
  <c r="F172" i="31"/>
  <c r="F155" i="31"/>
  <c r="F155" i="35"/>
  <c r="F172" i="35"/>
  <c r="F170" i="32"/>
  <c r="F175" i="32"/>
  <c r="F175" i="36"/>
  <c r="F170" i="36"/>
  <c r="G8" i="25"/>
  <c r="G16" i="25"/>
  <c r="G13" i="25"/>
  <c r="F175" i="29"/>
  <c r="F170" i="29"/>
  <c r="F176" i="28"/>
  <c r="F171" i="28"/>
  <c r="F155" i="29"/>
  <c r="F172" i="29"/>
  <c r="G11" i="25"/>
  <c r="G15" i="25"/>
  <c r="C149" i="29"/>
  <c r="F173" i="28"/>
  <c r="F160" i="28"/>
  <c r="F171" i="29"/>
  <c r="F176" i="29"/>
  <c r="F161" i="28"/>
  <c r="F174" i="28"/>
  <c r="F155" i="28"/>
  <c r="F172" i="28"/>
  <c r="G17" i="25"/>
  <c r="F175" i="28"/>
  <c r="F170" i="28"/>
  <c r="F160" i="29"/>
  <c r="F173" i="29"/>
  <c r="C149" i="28"/>
  <c r="F174" i="29"/>
  <c r="F161" i="29"/>
  <c r="H9" i="25"/>
  <c r="H18" i="25"/>
  <c r="H12" i="25"/>
  <c r="H19" i="25"/>
  <c r="H11" i="25"/>
  <c r="H13" i="25"/>
  <c r="H22" i="25"/>
  <c r="H7" i="25"/>
  <c r="G26" i="25"/>
  <c r="H8" i="25"/>
  <c r="G18" i="25"/>
  <c r="G25" i="25"/>
  <c r="H27" i="25"/>
  <c r="H16" i="25"/>
  <c r="G24" i="25"/>
  <c r="H14" i="25"/>
  <c r="H10" i="25"/>
  <c r="H15" i="25"/>
  <c r="H6" i="25"/>
  <c r="H23" i="25"/>
  <c r="H25" i="25"/>
  <c r="G12" i="25"/>
  <c r="H24" i="25"/>
  <c r="H17" i="25"/>
  <c r="H26" i="25"/>
  <c r="H21" i="25"/>
  <c r="H20" i="25"/>
  <c r="G23" i="25"/>
  <c r="G10" i="25"/>
  <c r="C149" i="27"/>
  <c r="F175" i="27"/>
  <c r="F170" i="27"/>
  <c r="F160" i="27"/>
  <c r="F173" i="27"/>
  <c r="F176" i="27"/>
  <c r="F171" i="27"/>
  <c r="F161" i="26"/>
  <c r="F174" i="26"/>
  <c r="F155" i="26"/>
  <c r="F172" i="26"/>
  <c r="G22" i="25"/>
  <c r="G27" i="25"/>
  <c r="F171" i="26"/>
  <c r="F176" i="26"/>
  <c r="F161" i="27"/>
  <c r="F174" i="27"/>
  <c r="F172" i="27"/>
  <c r="F155" i="27"/>
  <c r="F175" i="26"/>
  <c r="F170" i="26"/>
  <c r="F173" i="26"/>
  <c r="F160" i="26"/>
  <c r="K125" i="47" l="1"/>
  <c r="K68" i="52"/>
  <c r="I68" i="52"/>
  <c r="I105" i="48"/>
  <c r="K105" i="48"/>
  <c r="K90" i="52"/>
  <c r="I90" i="52"/>
  <c r="I80" i="52"/>
  <c r="K80" i="52"/>
  <c r="I10" i="52"/>
  <c r="K10" i="52"/>
  <c r="K135" i="52"/>
  <c r="I135" i="52"/>
  <c r="I143" i="52"/>
  <c r="K143" i="52"/>
  <c r="I15" i="48"/>
  <c r="K15" i="48"/>
  <c r="I14" i="47"/>
  <c r="K35" i="52"/>
  <c r="I35" i="52"/>
  <c r="K127" i="52"/>
  <c r="I127" i="52"/>
  <c r="K40" i="52"/>
  <c r="I40" i="52"/>
  <c r="I39" i="48"/>
  <c r="K47" i="48"/>
  <c r="I47" i="48"/>
  <c r="I46" i="47"/>
  <c r="K144" i="48"/>
  <c r="I144" i="48"/>
  <c r="I111" i="52"/>
  <c r="K111" i="52"/>
  <c r="K82" i="52"/>
  <c r="I82" i="52"/>
  <c r="I96" i="52"/>
  <c r="K96" i="52"/>
  <c r="I112" i="52"/>
  <c r="K112" i="52"/>
  <c r="I11" i="52"/>
  <c r="K11" i="52"/>
  <c r="K54" i="52"/>
  <c r="I54" i="52"/>
  <c r="K5" i="52"/>
  <c r="I5" i="52"/>
  <c r="I17" i="52"/>
  <c r="K17" i="52"/>
  <c r="K120" i="52"/>
  <c r="I120" i="52"/>
  <c r="K94" i="52"/>
  <c r="I94" i="52"/>
  <c r="K104" i="52"/>
  <c r="I104" i="52"/>
  <c r="K134" i="52"/>
  <c r="I134" i="52"/>
  <c r="K65" i="52"/>
  <c r="I65" i="52"/>
  <c r="K79" i="52"/>
  <c r="I79" i="52"/>
  <c r="K114" i="48"/>
  <c r="I131" i="52"/>
  <c r="K131" i="52"/>
  <c r="K38" i="52"/>
  <c r="I38" i="52"/>
  <c r="K59" i="48"/>
  <c r="I18" i="52"/>
  <c r="K18" i="52"/>
  <c r="K123" i="52"/>
  <c r="I123" i="52"/>
  <c r="K78" i="52"/>
  <c r="I78" i="52"/>
  <c r="I77" i="48"/>
  <c r="K121" i="52"/>
  <c r="I121" i="52"/>
  <c r="K85" i="52"/>
  <c r="I85" i="52"/>
  <c r="K14" i="47"/>
  <c r="I63" i="52"/>
  <c r="K63" i="52"/>
  <c r="K39" i="48"/>
  <c r="I72" i="52"/>
  <c r="K72" i="52"/>
  <c r="I44" i="52"/>
  <c r="K44" i="52"/>
  <c r="I22" i="48"/>
  <c r="K22" i="48"/>
  <c r="K46" i="47"/>
  <c r="I7" i="52"/>
  <c r="K7" i="52"/>
  <c r="I129" i="52"/>
  <c r="K129" i="52"/>
  <c r="K34" i="52"/>
  <c r="I34" i="52"/>
  <c r="K119" i="52"/>
  <c r="I119" i="52"/>
  <c r="K102" i="52"/>
  <c r="I102" i="52"/>
  <c r="I107" i="52"/>
  <c r="K107" i="52"/>
  <c r="I41" i="52"/>
  <c r="K41" i="52"/>
  <c r="I108" i="48"/>
  <c r="K108" i="48"/>
  <c r="K106" i="48" s="1"/>
  <c r="I106" i="47"/>
  <c r="I52" i="52"/>
  <c r="K52" i="52"/>
  <c r="I69" i="48"/>
  <c r="I67" i="48" s="1"/>
  <c r="K69" i="48"/>
  <c r="K67" i="48" s="1"/>
  <c r="I67" i="47"/>
  <c r="K124" i="52"/>
  <c r="I124" i="52"/>
  <c r="I25" i="52"/>
  <c r="K25" i="52"/>
  <c r="I51" i="52"/>
  <c r="K51" i="52"/>
  <c r="K50" i="52"/>
  <c r="I50" i="52"/>
  <c r="I31" i="48"/>
  <c r="K31" i="48"/>
  <c r="K86" i="52"/>
  <c r="I86" i="52"/>
  <c r="I21" i="52"/>
  <c r="K21" i="52"/>
  <c r="I48" i="52"/>
  <c r="K48" i="52"/>
  <c r="K16" i="52"/>
  <c r="I16" i="52"/>
  <c r="I84" i="48"/>
  <c r="I81" i="48" s="1"/>
  <c r="K84" i="48"/>
  <c r="K81" i="48" s="1"/>
  <c r="K97" i="52"/>
  <c r="I97" i="52"/>
  <c r="I26" i="52"/>
  <c r="K26" i="52"/>
  <c r="K32" i="48"/>
  <c r="I36" i="52"/>
  <c r="K36" i="52"/>
  <c r="K92" i="48"/>
  <c r="I126" i="52"/>
  <c r="K126" i="52"/>
  <c r="K110" i="52"/>
  <c r="I110" i="52"/>
  <c r="K71" i="52"/>
  <c r="I71" i="52"/>
  <c r="I83" i="52"/>
  <c r="K83" i="52"/>
  <c r="K136" i="48"/>
  <c r="I136" i="48"/>
  <c r="I100" i="52"/>
  <c r="K100" i="52"/>
  <c r="K6" i="52"/>
  <c r="I6" i="52"/>
  <c r="I37" i="52"/>
  <c r="K37" i="52"/>
  <c r="K20" i="52"/>
  <c r="I20" i="52"/>
  <c r="I53" i="48"/>
  <c r="K53" i="48"/>
  <c r="K128" i="48"/>
  <c r="I128" i="48"/>
  <c r="I125" i="47"/>
  <c r="I27" i="48"/>
  <c r="I24" i="48" s="1"/>
  <c r="K27" i="48"/>
  <c r="I101" i="48"/>
  <c r="K101" i="48"/>
  <c r="K98" i="48" s="1"/>
  <c r="I98" i="47"/>
  <c r="K13" i="52"/>
  <c r="I13" i="52"/>
  <c r="K109" i="52"/>
  <c r="I109" i="52"/>
  <c r="K9" i="52"/>
  <c r="I9" i="52"/>
  <c r="I8" i="48"/>
  <c r="I64" i="52"/>
  <c r="K64" i="52"/>
  <c r="I132" i="52"/>
  <c r="K132" i="52"/>
  <c r="I73" i="52"/>
  <c r="K73" i="52"/>
  <c r="K89" i="52"/>
  <c r="I89" i="52"/>
  <c r="I141" i="52"/>
  <c r="K141" i="52"/>
  <c r="I91" i="52"/>
  <c r="K91" i="52"/>
  <c r="I133" i="52"/>
  <c r="K133" i="52"/>
  <c r="K113" i="52"/>
  <c r="I113" i="52"/>
  <c r="K116" i="52"/>
  <c r="I116" i="52"/>
  <c r="I95" i="52"/>
  <c r="K95" i="52"/>
  <c r="I43" i="52"/>
  <c r="K43" i="52"/>
  <c r="I137" i="52"/>
  <c r="K137" i="52"/>
  <c r="I33" i="52"/>
  <c r="K33" i="52"/>
  <c r="I32" i="48"/>
  <c r="K49" i="52"/>
  <c r="I49" i="52"/>
  <c r="K12" i="52"/>
  <c r="I12" i="52"/>
  <c r="K42" i="52"/>
  <c r="I42" i="52"/>
  <c r="I122" i="52"/>
  <c r="K122" i="52"/>
  <c r="K61" i="52"/>
  <c r="I61" i="52"/>
  <c r="I23" i="52"/>
  <c r="K23" i="52"/>
  <c r="I28" i="52"/>
  <c r="K28" i="52"/>
  <c r="I93" i="52"/>
  <c r="K93" i="52"/>
  <c r="I92" i="48"/>
  <c r="K142" i="52"/>
  <c r="I142" i="52"/>
  <c r="K130" i="52"/>
  <c r="I130" i="52"/>
  <c r="I87" i="52"/>
  <c r="K87" i="52"/>
  <c r="K138" i="52"/>
  <c r="I138" i="52"/>
  <c r="I30" i="52"/>
  <c r="K30" i="52"/>
  <c r="K24" i="47"/>
  <c r="I24" i="47"/>
  <c r="K19" i="52"/>
  <c r="I19" i="52"/>
  <c r="K103" i="52"/>
  <c r="I103" i="52"/>
  <c r="I118" i="52"/>
  <c r="K118" i="52"/>
  <c r="I88" i="52"/>
  <c r="K88" i="52"/>
  <c r="K8" i="48"/>
  <c r="K62" i="52"/>
  <c r="I62" i="52"/>
  <c r="I45" i="52"/>
  <c r="K45" i="52"/>
  <c r="K139" i="52"/>
  <c r="I139" i="52"/>
  <c r="I56" i="48"/>
  <c r="K56" i="48"/>
  <c r="I55" i="47"/>
  <c r="K74" i="52"/>
  <c r="I74" i="52"/>
  <c r="K115" i="52"/>
  <c r="I115" i="52"/>
  <c r="I114" i="48"/>
  <c r="K66" i="52"/>
  <c r="I66" i="52"/>
  <c r="K3" i="52"/>
  <c r="I3" i="52"/>
  <c r="K76" i="52"/>
  <c r="I76" i="52"/>
  <c r="K29" i="52"/>
  <c r="I29" i="52"/>
  <c r="K75" i="52"/>
  <c r="I75" i="52"/>
  <c r="I4" i="48"/>
  <c r="I2" i="48" s="1"/>
  <c r="K4" i="48"/>
  <c r="K2" i="48" s="1"/>
  <c r="I2" i="47"/>
  <c r="I99" i="52"/>
  <c r="K99" i="52"/>
  <c r="I117" i="52"/>
  <c r="K117" i="52"/>
  <c r="I140" i="52"/>
  <c r="K140" i="52"/>
  <c r="I70" i="52"/>
  <c r="K70" i="52"/>
  <c r="K60" i="52"/>
  <c r="I60" i="52"/>
  <c r="I59" i="48"/>
  <c r="K58" i="52"/>
  <c r="I58" i="52"/>
  <c r="K77" i="48"/>
  <c r="I57" i="48"/>
  <c r="K57" i="48"/>
  <c r="I98" i="48" l="1"/>
  <c r="K24" i="48"/>
  <c r="K46" i="48"/>
  <c r="K92" i="52"/>
  <c r="K125" i="48"/>
  <c r="K114" i="52"/>
  <c r="K55" i="48"/>
  <c r="C149" i="47"/>
  <c r="K117" i="31"/>
  <c r="I117" i="31"/>
  <c r="I66" i="31"/>
  <c r="K66" i="31"/>
  <c r="I87" i="31"/>
  <c r="K87" i="31"/>
  <c r="K137" i="31"/>
  <c r="I137" i="31"/>
  <c r="K89" i="31"/>
  <c r="I89" i="31"/>
  <c r="K37" i="31"/>
  <c r="I37" i="31"/>
  <c r="K83" i="31"/>
  <c r="I83" i="31"/>
  <c r="I86" i="31"/>
  <c r="K86" i="31"/>
  <c r="I108" i="52"/>
  <c r="I106" i="52" s="1"/>
  <c r="K108" i="52"/>
  <c r="K106" i="52" s="1"/>
  <c r="I119" i="31"/>
  <c r="K119" i="31"/>
  <c r="I7" i="31"/>
  <c r="K7" i="31"/>
  <c r="K131" i="31"/>
  <c r="I131" i="31"/>
  <c r="I17" i="31"/>
  <c r="K17" i="31"/>
  <c r="I112" i="31"/>
  <c r="K112" i="31"/>
  <c r="K111" i="31"/>
  <c r="I111" i="31"/>
  <c r="I47" i="52"/>
  <c r="K47" i="52"/>
  <c r="I46" i="48"/>
  <c r="K90" i="31"/>
  <c r="I90" i="31"/>
  <c r="K74" i="31"/>
  <c r="I74" i="31"/>
  <c r="I45" i="31"/>
  <c r="K45" i="31"/>
  <c r="I103" i="31"/>
  <c r="K103" i="31"/>
  <c r="I138" i="31"/>
  <c r="K138" i="31"/>
  <c r="I93" i="31"/>
  <c r="K93" i="31"/>
  <c r="I122" i="31"/>
  <c r="K122" i="31"/>
  <c r="K9" i="31"/>
  <c r="I9" i="31"/>
  <c r="I8" i="52"/>
  <c r="I128" i="52"/>
  <c r="K128" i="52"/>
  <c r="I6" i="31"/>
  <c r="K6" i="31"/>
  <c r="K71" i="31"/>
  <c r="I71" i="31"/>
  <c r="I125" i="48"/>
  <c r="I26" i="31"/>
  <c r="K26" i="31"/>
  <c r="I84" i="52"/>
  <c r="I81" i="52" s="1"/>
  <c r="K84" i="52"/>
  <c r="K81" i="52" s="1"/>
  <c r="I48" i="31"/>
  <c r="K48" i="31"/>
  <c r="I52" i="31"/>
  <c r="K52" i="31"/>
  <c r="I107" i="31"/>
  <c r="K107" i="31"/>
  <c r="I129" i="31"/>
  <c r="K129" i="31"/>
  <c r="K44" i="31"/>
  <c r="I44" i="31"/>
  <c r="K78" i="31"/>
  <c r="I78" i="31"/>
  <c r="I77" i="52"/>
  <c r="I65" i="31"/>
  <c r="K65" i="31"/>
  <c r="K104" i="31"/>
  <c r="I104" i="31"/>
  <c r="I120" i="31"/>
  <c r="K120" i="31"/>
  <c r="K5" i="31"/>
  <c r="I5" i="31"/>
  <c r="K82" i="31"/>
  <c r="I82" i="31"/>
  <c r="I144" i="52"/>
  <c r="K144" i="52"/>
  <c r="I127" i="31"/>
  <c r="K127" i="31"/>
  <c r="K143" i="31"/>
  <c r="I143" i="31"/>
  <c r="I10" i="31"/>
  <c r="K10" i="31"/>
  <c r="I68" i="31"/>
  <c r="K68" i="31"/>
  <c r="I58" i="31"/>
  <c r="K58" i="31"/>
  <c r="K59" i="52"/>
  <c r="I140" i="31"/>
  <c r="K140" i="31"/>
  <c r="I4" i="52"/>
  <c r="K4" i="52"/>
  <c r="K2" i="52" s="1"/>
  <c r="K3" i="31"/>
  <c r="I3" i="31"/>
  <c r="I2" i="52"/>
  <c r="K139" i="31"/>
  <c r="I139" i="31"/>
  <c r="I62" i="31"/>
  <c r="K62" i="31"/>
  <c r="I88" i="31"/>
  <c r="K88" i="31"/>
  <c r="K61" i="31"/>
  <c r="I61" i="31"/>
  <c r="K42" i="31"/>
  <c r="I42" i="31"/>
  <c r="K49" i="31"/>
  <c r="I49" i="31"/>
  <c r="K33" i="31"/>
  <c r="I33" i="31"/>
  <c r="I32" i="52"/>
  <c r="I43" i="31"/>
  <c r="K43" i="31"/>
  <c r="K133" i="31"/>
  <c r="I133" i="31"/>
  <c r="K8" i="52"/>
  <c r="I36" i="31"/>
  <c r="K36" i="31"/>
  <c r="I92" i="52"/>
  <c r="I97" i="31"/>
  <c r="K97" i="31"/>
  <c r="I16" i="31"/>
  <c r="K16" i="31"/>
  <c r="I25" i="31"/>
  <c r="K25" i="31"/>
  <c r="I41" i="31"/>
  <c r="K41" i="31"/>
  <c r="I102" i="31"/>
  <c r="K102" i="31"/>
  <c r="K34" i="31"/>
  <c r="I34" i="31"/>
  <c r="I63" i="31"/>
  <c r="K63" i="31"/>
  <c r="I121" i="31"/>
  <c r="K121" i="31"/>
  <c r="K77" i="52"/>
  <c r="K18" i="31"/>
  <c r="I18" i="31"/>
  <c r="I11" i="31"/>
  <c r="K11" i="31"/>
  <c r="I96" i="31"/>
  <c r="K96" i="31"/>
  <c r="K14" i="48"/>
  <c r="C149" i="48" s="1"/>
  <c r="K135" i="31"/>
  <c r="I135" i="31"/>
  <c r="I57" i="52"/>
  <c r="K57" i="52"/>
  <c r="I70" i="31"/>
  <c r="K70" i="31"/>
  <c r="I118" i="31"/>
  <c r="K118" i="31"/>
  <c r="I30" i="31"/>
  <c r="K30" i="31"/>
  <c r="K12" i="31"/>
  <c r="I12" i="31"/>
  <c r="I95" i="31"/>
  <c r="K95" i="31"/>
  <c r="K53" i="52"/>
  <c r="I53" i="52"/>
  <c r="K100" i="31"/>
  <c r="I100" i="31"/>
  <c r="K50" i="31"/>
  <c r="I50" i="31"/>
  <c r="I85" i="31"/>
  <c r="K85" i="31"/>
  <c r="K38" i="31"/>
  <c r="I38" i="31"/>
  <c r="K39" i="52"/>
  <c r="K60" i="31"/>
  <c r="I60" i="31"/>
  <c r="I59" i="52"/>
  <c r="K29" i="31"/>
  <c r="I29" i="31"/>
  <c r="K56" i="52"/>
  <c r="I56" i="52"/>
  <c r="I55" i="48"/>
  <c r="I130" i="31"/>
  <c r="K130" i="31"/>
  <c r="K23" i="31"/>
  <c r="I23" i="31"/>
  <c r="K32" i="52"/>
  <c r="I116" i="31"/>
  <c r="K116" i="31"/>
  <c r="I91" i="31"/>
  <c r="K91" i="31"/>
  <c r="I132" i="31"/>
  <c r="K132" i="31"/>
  <c r="I13" i="31"/>
  <c r="K13" i="31"/>
  <c r="I101" i="52"/>
  <c r="K101" i="52"/>
  <c r="I20" i="31"/>
  <c r="K20" i="31"/>
  <c r="K136" i="52"/>
  <c r="I136" i="52"/>
  <c r="K99" i="31"/>
  <c r="I99" i="31"/>
  <c r="K75" i="31"/>
  <c r="I75" i="31"/>
  <c r="I76" i="31"/>
  <c r="K76" i="31"/>
  <c r="K115" i="31"/>
  <c r="I115" i="31"/>
  <c r="I114" i="52"/>
  <c r="K19" i="31"/>
  <c r="I19" i="31"/>
  <c r="I142" i="31"/>
  <c r="K142" i="31"/>
  <c r="K28" i="31"/>
  <c r="I28" i="31"/>
  <c r="K113" i="31"/>
  <c r="I113" i="31"/>
  <c r="K141" i="31"/>
  <c r="I141" i="31"/>
  <c r="K73" i="31"/>
  <c r="I73" i="31"/>
  <c r="K64" i="31"/>
  <c r="I64" i="31"/>
  <c r="K109" i="31"/>
  <c r="I109" i="31"/>
  <c r="I27" i="52"/>
  <c r="K27" i="52"/>
  <c r="K110" i="31"/>
  <c r="I110" i="31"/>
  <c r="K126" i="31"/>
  <c r="I126" i="31"/>
  <c r="I21" i="31"/>
  <c r="K21" i="31"/>
  <c r="I31" i="52"/>
  <c r="K31" i="52"/>
  <c r="I51" i="31"/>
  <c r="K51" i="31"/>
  <c r="I124" i="31"/>
  <c r="K124" i="31"/>
  <c r="I69" i="52"/>
  <c r="K69" i="52"/>
  <c r="K67" i="52" s="1"/>
  <c r="I106" i="48"/>
  <c r="I22" i="52"/>
  <c r="K22" i="52"/>
  <c r="I72" i="31"/>
  <c r="K72" i="31"/>
  <c r="K123" i="31"/>
  <c r="I123" i="31"/>
  <c r="I79" i="31"/>
  <c r="K79" i="31"/>
  <c r="I134" i="31"/>
  <c r="K134" i="31"/>
  <c r="I94" i="31"/>
  <c r="K94" i="31"/>
  <c r="K54" i="31"/>
  <c r="I54" i="31"/>
  <c r="K40" i="31"/>
  <c r="I40" i="31"/>
  <c r="I39" i="52"/>
  <c r="K35" i="31"/>
  <c r="I35" i="31"/>
  <c r="I15" i="52"/>
  <c r="K15" i="52"/>
  <c r="I14" i="48"/>
  <c r="K80" i="31"/>
  <c r="I80" i="31"/>
  <c r="K105" i="52"/>
  <c r="I105" i="52"/>
  <c r="K125" i="52" l="1"/>
  <c r="K24" i="52"/>
  <c r="K98" i="52"/>
  <c r="K46" i="52"/>
  <c r="K114" i="31"/>
  <c r="K14" i="52"/>
  <c r="I98" i="52"/>
  <c r="K39" i="31"/>
  <c r="I125" i="52"/>
  <c r="I35" i="35"/>
  <c r="K35" i="35"/>
  <c r="K94" i="35"/>
  <c r="I94" i="35"/>
  <c r="K72" i="35"/>
  <c r="I72" i="35"/>
  <c r="K124" i="35"/>
  <c r="I124" i="35"/>
  <c r="I126" i="35"/>
  <c r="K126" i="35"/>
  <c r="K64" i="35"/>
  <c r="I64" i="35"/>
  <c r="K134" i="35"/>
  <c r="I134" i="35"/>
  <c r="K22" i="31"/>
  <c r="I22" i="31"/>
  <c r="I69" i="31"/>
  <c r="I67" i="31" s="1"/>
  <c r="K69" i="31"/>
  <c r="K67" i="31" s="1"/>
  <c r="K51" i="35"/>
  <c r="I51" i="35"/>
  <c r="I21" i="35"/>
  <c r="K21" i="35"/>
  <c r="K110" i="35"/>
  <c r="I110" i="35"/>
  <c r="K109" i="35"/>
  <c r="I109" i="35"/>
  <c r="K73" i="35"/>
  <c r="I73" i="35"/>
  <c r="K113" i="35"/>
  <c r="I113" i="35"/>
  <c r="I99" i="35"/>
  <c r="K99" i="35"/>
  <c r="K130" i="35"/>
  <c r="I130" i="35"/>
  <c r="I29" i="35"/>
  <c r="K29" i="35"/>
  <c r="K59" i="31"/>
  <c r="I100" i="35"/>
  <c r="K100" i="35"/>
  <c r="K11" i="35"/>
  <c r="I11" i="35"/>
  <c r="K34" i="35"/>
  <c r="I34" i="35"/>
  <c r="K25" i="35"/>
  <c r="I25" i="35"/>
  <c r="K97" i="35"/>
  <c r="I97" i="35"/>
  <c r="K32" i="31"/>
  <c r="I88" i="35"/>
  <c r="K88" i="35"/>
  <c r="I143" i="35"/>
  <c r="K143" i="35"/>
  <c r="K120" i="35"/>
  <c r="I120" i="35"/>
  <c r="K65" i="35"/>
  <c r="I65" i="35"/>
  <c r="K44" i="35"/>
  <c r="I44" i="35"/>
  <c r="I52" i="35"/>
  <c r="K52" i="35"/>
  <c r="I6" i="35"/>
  <c r="K6" i="35"/>
  <c r="K9" i="35"/>
  <c r="I9" i="35"/>
  <c r="I8" i="31"/>
  <c r="K92" i="31"/>
  <c r="K45" i="35"/>
  <c r="I45" i="35"/>
  <c r="K111" i="35"/>
  <c r="I111" i="35"/>
  <c r="I83" i="35"/>
  <c r="K83" i="35"/>
  <c r="K89" i="35"/>
  <c r="I89" i="35"/>
  <c r="K66" i="35"/>
  <c r="I66" i="35"/>
  <c r="K80" i="35"/>
  <c r="I80" i="35"/>
  <c r="K15" i="31"/>
  <c r="K14" i="31" s="1"/>
  <c r="I15" i="31"/>
  <c r="I14" i="52"/>
  <c r="K40" i="35"/>
  <c r="I40" i="35"/>
  <c r="I39" i="31"/>
  <c r="K142" i="35"/>
  <c r="I142" i="35"/>
  <c r="K115" i="35"/>
  <c r="I115" i="35"/>
  <c r="I114" i="31"/>
  <c r="I76" i="35"/>
  <c r="K76" i="35"/>
  <c r="I20" i="35"/>
  <c r="K20" i="35"/>
  <c r="I13" i="35"/>
  <c r="K13" i="35"/>
  <c r="K91" i="35"/>
  <c r="I91" i="35"/>
  <c r="K23" i="35"/>
  <c r="I23" i="35"/>
  <c r="K85" i="35"/>
  <c r="I85" i="35"/>
  <c r="I95" i="35"/>
  <c r="K95" i="35"/>
  <c r="I30" i="35"/>
  <c r="K30" i="35"/>
  <c r="K70" i="35"/>
  <c r="I70" i="35"/>
  <c r="I135" i="35"/>
  <c r="K135" i="35"/>
  <c r="K18" i="35"/>
  <c r="I18" i="35"/>
  <c r="K121" i="35"/>
  <c r="I121" i="35"/>
  <c r="K41" i="35"/>
  <c r="I41" i="35"/>
  <c r="K43" i="35"/>
  <c r="I43" i="35"/>
  <c r="K49" i="35"/>
  <c r="I49" i="35"/>
  <c r="K61" i="35"/>
  <c r="I61" i="35"/>
  <c r="K4" i="31"/>
  <c r="K2" i="31" s="1"/>
  <c r="I4" i="31"/>
  <c r="K68" i="35"/>
  <c r="I68" i="35"/>
  <c r="I144" i="31"/>
  <c r="K144" i="31"/>
  <c r="K5" i="35"/>
  <c r="I5" i="35"/>
  <c r="I104" i="35"/>
  <c r="K104" i="35"/>
  <c r="I84" i="31"/>
  <c r="K84" i="31"/>
  <c r="K81" i="31" s="1"/>
  <c r="K71" i="35"/>
  <c r="I71" i="35"/>
  <c r="K8" i="31"/>
  <c r="I93" i="35"/>
  <c r="K93" i="35"/>
  <c r="I92" i="31"/>
  <c r="K103" i="35"/>
  <c r="I103" i="35"/>
  <c r="K74" i="35"/>
  <c r="I74" i="35"/>
  <c r="K17" i="35"/>
  <c r="I17" i="35"/>
  <c r="I7" i="35"/>
  <c r="K7" i="35"/>
  <c r="I108" i="31"/>
  <c r="K108" i="31"/>
  <c r="K106" i="31" s="1"/>
  <c r="I117" i="35"/>
  <c r="K117" i="35"/>
  <c r="K79" i="35"/>
  <c r="I79" i="35"/>
  <c r="K31" i="31"/>
  <c r="I31" i="31"/>
  <c r="K141" i="35"/>
  <c r="I141" i="35"/>
  <c r="K28" i="35"/>
  <c r="I28" i="35"/>
  <c r="K19" i="35"/>
  <c r="I19" i="35"/>
  <c r="K75" i="35"/>
  <c r="I75" i="35"/>
  <c r="I136" i="31"/>
  <c r="K136" i="31"/>
  <c r="K56" i="31"/>
  <c r="I56" i="31"/>
  <c r="I55" i="52"/>
  <c r="K38" i="35"/>
  <c r="I38" i="35"/>
  <c r="K50" i="35"/>
  <c r="I50" i="35"/>
  <c r="K53" i="31"/>
  <c r="I53" i="31"/>
  <c r="K12" i="35"/>
  <c r="I12" i="35"/>
  <c r="I96" i="35"/>
  <c r="K96" i="35"/>
  <c r="I24" i="52"/>
  <c r="I16" i="35"/>
  <c r="K16" i="35"/>
  <c r="K133" i="35"/>
  <c r="I133" i="35"/>
  <c r="K62" i="35"/>
  <c r="I62" i="35"/>
  <c r="I3" i="35"/>
  <c r="K3" i="35"/>
  <c r="K58" i="35"/>
  <c r="I58" i="35"/>
  <c r="K78" i="35"/>
  <c r="I78" i="35"/>
  <c r="I77" i="31"/>
  <c r="I107" i="35"/>
  <c r="K107" i="35"/>
  <c r="I106" i="31"/>
  <c r="I128" i="31"/>
  <c r="K128" i="31"/>
  <c r="K131" i="35"/>
  <c r="I131" i="35"/>
  <c r="I37" i="35"/>
  <c r="K37" i="35"/>
  <c r="K87" i="35"/>
  <c r="I87" i="35"/>
  <c r="I105" i="31"/>
  <c r="K105" i="31"/>
  <c r="K54" i="35"/>
  <c r="I54" i="35"/>
  <c r="K123" i="35"/>
  <c r="I123" i="35"/>
  <c r="I27" i="31"/>
  <c r="K27" i="31"/>
  <c r="K24" i="31" s="1"/>
  <c r="I101" i="31"/>
  <c r="K101" i="31"/>
  <c r="K98" i="31" s="1"/>
  <c r="I132" i="35"/>
  <c r="K132" i="35"/>
  <c r="K116" i="35"/>
  <c r="I116" i="35"/>
  <c r="K55" i="52"/>
  <c r="K60" i="35"/>
  <c r="K59" i="35" s="1"/>
  <c r="I60" i="35"/>
  <c r="I59" i="31"/>
  <c r="I118" i="35"/>
  <c r="K118" i="35"/>
  <c r="K57" i="31"/>
  <c r="I57" i="31"/>
  <c r="K63" i="35"/>
  <c r="I63" i="35"/>
  <c r="K102" i="35"/>
  <c r="I102" i="35"/>
  <c r="K36" i="35"/>
  <c r="I36" i="35"/>
  <c r="I33" i="35"/>
  <c r="K33" i="35"/>
  <c r="I32" i="31"/>
  <c r="I42" i="35"/>
  <c r="K42" i="35"/>
  <c r="K139" i="35"/>
  <c r="I139" i="35"/>
  <c r="I140" i="35"/>
  <c r="K140" i="35"/>
  <c r="I67" i="52"/>
  <c r="K10" i="35"/>
  <c r="I10" i="35"/>
  <c r="I127" i="35"/>
  <c r="K127" i="35"/>
  <c r="K82" i="35"/>
  <c r="I82" i="35"/>
  <c r="I81" i="31"/>
  <c r="K77" i="31"/>
  <c r="K129" i="35"/>
  <c r="I129" i="35"/>
  <c r="I48" i="35"/>
  <c r="K48" i="35"/>
  <c r="I26" i="35"/>
  <c r="K26" i="35"/>
  <c r="I122" i="35"/>
  <c r="K122" i="35"/>
  <c r="K138" i="35"/>
  <c r="I138" i="35"/>
  <c r="K90" i="35"/>
  <c r="I90" i="35"/>
  <c r="K47" i="31"/>
  <c r="I47" i="31"/>
  <c r="I46" i="52"/>
  <c r="I112" i="35"/>
  <c r="K112" i="35"/>
  <c r="K119" i="35"/>
  <c r="I119" i="35"/>
  <c r="K86" i="35"/>
  <c r="I86" i="35"/>
  <c r="K137" i="35"/>
  <c r="I137" i="35"/>
  <c r="I82" i="58" l="1"/>
  <c r="K82" i="58"/>
  <c r="K140" i="58"/>
  <c r="I140" i="58"/>
  <c r="I36" i="58"/>
  <c r="K36" i="58"/>
  <c r="I87" i="58"/>
  <c r="K87" i="58"/>
  <c r="K78" i="58"/>
  <c r="I78" i="58"/>
  <c r="K133" i="58"/>
  <c r="I133" i="58"/>
  <c r="K74" i="58"/>
  <c r="I74" i="58"/>
  <c r="I41" i="58"/>
  <c r="K41" i="58"/>
  <c r="K70" i="58"/>
  <c r="I70" i="58"/>
  <c r="K23" i="58"/>
  <c r="I23" i="58"/>
  <c r="I40" i="58"/>
  <c r="K40" i="58"/>
  <c r="I52" i="58"/>
  <c r="K52" i="58"/>
  <c r="I143" i="58"/>
  <c r="K143" i="58"/>
  <c r="K34" i="58"/>
  <c r="I34" i="58"/>
  <c r="I29" i="58"/>
  <c r="K29" i="58"/>
  <c r="I86" i="58"/>
  <c r="K86" i="58"/>
  <c r="I139" i="58"/>
  <c r="K139" i="58"/>
  <c r="K132" i="58"/>
  <c r="I132" i="58"/>
  <c r="I117" i="58"/>
  <c r="K117" i="58"/>
  <c r="I95" i="58"/>
  <c r="K95" i="58"/>
  <c r="I13" i="58"/>
  <c r="K13" i="58"/>
  <c r="I142" i="58"/>
  <c r="K142" i="58"/>
  <c r="I80" i="58"/>
  <c r="K80" i="58"/>
  <c r="I111" i="58"/>
  <c r="K111" i="58"/>
  <c r="I44" i="58"/>
  <c r="K44" i="58"/>
  <c r="I130" i="58"/>
  <c r="K130" i="58"/>
  <c r="K109" i="58"/>
  <c r="I109" i="58"/>
  <c r="I134" i="58"/>
  <c r="K134" i="58"/>
  <c r="I72" i="58"/>
  <c r="K72" i="58"/>
  <c r="K112" i="58"/>
  <c r="I112" i="58"/>
  <c r="I90" i="58"/>
  <c r="K90" i="58"/>
  <c r="K102" i="58"/>
  <c r="I102" i="58"/>
  <c r="I116" i="58"/>
  <c r="K116" i="58"/>
  <c r="K123" i="58"/>
  <c r="I123" i="58"/>
  <c r="K107" i="58"/>
  <c r="I107" i="58"/>
  <c r="K58" i="58"/>
  <c r="I58" i="58"/>
  <c r="I62" i="58"/>
  <c r="K62" i="58"/>
  <c r="K96" i="58"/>
  <c r="I96" i="58"/>
  <c r="K19" i="58"/>
  <c r="I19" i="58"/>
  <c r="K141" i="58"/>
  <c r="I141" i="58"/>
  <c r="K79" i="58"/>
  <c r="I79" i="58"/>
  <c r="I17" i="58"/>
  <c r="K17" i="58"/>
  <c r="I103" i="58"/>
  <c r="K103" i="58"/>
  <c r="K93" i="58"/>
  <c r="I93" i="58"/>
  <c r="K5" i="58"/>
  <c r="I5" i="58"/>
  <c r="I68" i="58"/>
  <c r="K68" i="58"/>
  <c r="K61" i="58"/>
  <c r="I61" i="58"/>
  <c r="K43" i="58"/>
  <c r="I43" i="58"/>
  <c r="I121" i="58"/>
  <c r="K121" i="58"/>
  <c r="K85" i="58"/>
  <c r="I85" i="58"/>
  <c r="I91" i="58"/>
  <c r="K91" i="58"/>
  <c r="I6" i="58"/>
  <c r="K6" i="58"/>
  <c r="K88" i="58"/>
  <c r="I88" i="58"/>
  <c r="I25" i="58"/>
  <c r="K25" i="58"/>
  <c r="K11" i="58"/>
  <c r="I11" i="58"/>
  <c r="I21" i="58"/>
  <c r="K21" i="58"/>
  <c r="I126" i="58"/>
  <c r="K126" i="58"/>
  <c r="I35" i="58"/>
  <c r="K35" i="58"/>
  <c r="I138" i="58"/>
  <c r="K138" i="58"/>
  <c r="K129" i="58"/>
  <c r="I129" i="58"/>
  <c r="I10" i="58"/>
  <c r="K10" i="58"/>
  <c r="K42" i="58"/>
  <c r="I42" i="58"/>
  <c r="I63" i="58"/>
  <c r="K63" i="58"/>
  <c r="K54" i="58"/>
  <c r="I54" i="58"/>
  <c r="I131" i="58"/>
  <c r="K131" i="58"/>
  <c r="I75" i="58"/>
  <c r="K75" i="58"/>
  <c r="K28" i="58"/>
  <c r="I28" i="58"/>
  <c r="I71" i="58"/>
  <c r="K71" i="58"/>
  <c r="K49" i="58"/>
  <c r="I49" i="58"/>
  <c r="K18" i="58"/>
  <c r="I18" i="58"/>
  <c r="I83" i="58"/>
  <c r="K83" i="58"/>
  <c r="K97" i="58"/>
  <c r="I97" i="58"/>
  <c r="I99" i="58"/>
  <c r="K99" i="58"/>
  <c r="I26" i="58"/>
  <c r="K26" i="58"/>
  <c r="K118" i="58"/>
  <c r="I118" i="58"/>
  <c r="I3" i="58"/>
  <c r="K3" i="58"/>
  <c r="K38" i="58"/>
  <c r="I38" i="58"/>
  <c r="I7" i="58"/>
  <c r="K7" i="58"/>
  <c r="I104" i="58"/>
  <c r="K104" i="58"/>
  <c r="I76" i="58"/>
  <c r="K76" i="58"/>
  <c r="K89" i="58"/>
  <c r="I89" i="58"/>
  <c r="I120" i="58"/>
  <c r="K120" i="58"/>
  <c r="I100" i="58"/>
  <c r="K100" i="58"/>
  <c r="K113" i="58"/>
  <c r="I113" i="58"/>
  <c r="K137" i="58"/>
  <c r="I137" i="58"/>
  <c r="K119" i="58"/>
  <c r="I119" i="58"/>
  <c r="K122" i="58"/>
  <c r="I122" i="58"/>
  <c r="I48" i="58"/>
  <c r="K48" i="58"/>
  <c r="I127" i="58"/>
  <c r="K127" i="58"/>
  <c r="K33" i="58"/>
  <c r="I33" i="58"/>
  <c r="K60" i="58"/>
  <c r="I60" i="58"/>
  <c r="K37" i="58"/>
  <c r="I37" i="58"/>
  <c r="I16" i="58"/>
  <c r="K16" i="58"/>
  <c r="K12" i="58"/>
  <c r="I12" i="58"/>
  <c r="K50" i="58"/>
  <c r="I50" i="58"/>
  <c r="I135" i="58"/>
  <c r="K135" i="58"/>
  <c r="I30" i="58"/>
  <c r="K30" i="58"/>
  <c r="I20" i="58"/>
  <c r="K20" i="58"/>
  <c r="K115" i="58"/>
  <c r="I115" i="58"/>
  <c r="I66" i="58"/>
  <c r="K66" i="58"/>
  <c r="I45" i="58"/>
  <c r="K45" i="58"/>
  <c r="K9" i="58"/>
  <c r="I9" i="58"/>
  <c r="K65" i="58"/>
  <c r="I65" i="58"/>
  <c r="K73" i="58"/>
  <c r="I73" i="58"/>
  <c r="I110" i="58"/>
  <c r="K110" i="58"/>
  <c r="I51" i="58"/>
  <c r="K51" i="58"/>
  <c r="K64" i="58"/>
  <c r="I64" i="58"/>
  <c r="I124" i="58"/>
  <c r="K124" i="58"/>
  <c r="I94" i="58"/>
  <c r="K94" i="58"/>
  <c r="I125" i="31"/>
  <c r="C149" i="52"/>
  <c r="K77" i="35"/>
  <c r="I114" i="35"/>
  <c r="K125" i="31"/>
  <c r="K105" i="35"/>
  <c r="I105" i="35"/>
  <c r="I92" i="35"/>
  <c r="I144" i="35"/>
  <c r="K144" i="35"/>
  <c r="K47" i="35"/>
  <c r="I47" i="35"/>
  <c r="I46" i="31"/>
  <c r="I32" i="35"/>
  <c r="K57" i="35"/>
  <c r="I57" i="35"/>
  <c r="K56" i="35"/>
  <c r="I56" i="35"/>
  <c r="I55" i="31"/>
  <c r="I31" i="35"/>
  <c r="K31" i="35"/>
  <c r="K39" i="35"/>
  <c r="K46" i="31"/>
  <c r="I59" i="35"/>
  <c r="K101" i="35"/>
  <c r="I101" i="35"/>
  <c r="I53" i="35"/>
  <c r="K53" i="35"/>
  <c r="K55" i="31"/>
  <c r="K92" i="35"/>
  <c r="I98" i="31"/>
  <c r="I69" i="35"/>
  <c r="K69" i="35"/>
  <c r="K67" i="35" s="1"/>
  <c r="K128" i="35"/>
  <c r="I128" i="35"/>
  <c r="I4" i="35"/>
  <c r="K4" i="35"/>
  <c r="K2" i="35" s="1"/>
  <c r="K15" i="35"/>
  <c r="I15" i="35"/>
  <c r="I14" i="31"/>
  <c r="I8" i="35"/>
  <c r="I22" i="35"/>
  <c r="K22" i="35"/>
  <c r="K32" i="35"/>
  <c r="I27" i="35"/>
  <c r="K27" i="35"/>
  <c r="K24" i="35" s="1"/>
  <c r="I77" i="35"/>
  <c r="I2" i="31"/>
  <c r="I136" i="35"/>
  <c r="K136" i="35"/>
  <c r="I108" i="35"/>
  <c r="K108" i="35"/>
  <c r="K106" i="35" s="1"/>
  <c r="I84" i="35"/>
  <c r="K84" i="35"/>
  <c r="K81" i="35" s="1"/>
  <c r="K114" i="35"/>
  <c r="I39" i="35"/>
  <c r="K8" i="35"/>
  <c r="I24" i="31"/>
  <c r="K32" i="58" l="1"/>
  <c r="K8" i="58"/>
  <c r="K73" i="59"/>
  <c r="I73" i="59"/>
  <c r="I12" i="59"/>
  <c r="K12" i="59"/>
  <c r="K119" i="59"/>
  <c r="I119" i="59"/>
  <c r="K97" i="59"/>
  <c r="I97" i="59"/>
  <c r="K43" i="59"/>
  <c r="I43" i="59"/>
  <c r="K58" i="59"/>
  <c r="I58" i="59"/>
  <c r="K112" i="59"/>
  <c r="I112" i="59"/>
  <c r="I23" i="59"/>
  <c r="K23" i="59"/>
  <c r="K140" i="59"/>
  <c r="I140" i="59"/>
  <c r="K136" i="58"/>
  <c r="I136" i="58"/>
  <c r="K144" i="58"/>
  <c r="I144" i="58"/>
  <c r="I66" i="59"/>
  <c r="K66" i="59"/>
  <c r="I135" i="59"/>
  <c r="K135" i="59"/>
  <c r="I76" i="59"/>
  <c r="K76" i="59"/>
  <c r="I26" i="59"/>
  <c r="K26" i="59"/>
  <c r="I71" i="59"/>
  <c r="K71" i="59"/>
  <c r="K39" i="58"/>
  <c r="I35" i="59"/>
  <c r="K35" i="59"/>
  <c r="K6" i="59"/>
  <c r="I6" i="59"/>
  <c r="I68" i="59"/>
  <c r="K68" i="59"/>
  <c r="I17" i="59"/>
  <c r="K17" i="59"/>
  <c r="I130" i="59"/>
  <c r="K130" i="59"/>
  <c r="I95" i="59"/>
  <c r="K95" i="59"/>
  <c r="I86" i="59"/>
  <c r="K86" i="59"/>
  <c r="I87" i="59"/>
  <c r="K87" i="59"/>
  <c r="I67" i="35"/>
  <c r="K69" i="58"/>
  <c r="K67" i="58" s="1"/>
  <c r="I69" i="58"/>
  <c r="I67" i="58" s="1"/>
  <c r="K57" i="58"/>
  <c r="I57" i="58"/>
  <c r="K47" i="58"/>
  <c r="I47" i="58"/>
  <c r="K64" i="59"/>
  <c r="I64" i="59"/>
  <c r="K65" i="59"/>
  <c r="I65" i="59"/>
  <c r="K115" i="59"/>
  <c r="I115" i="59"/>
  <c r="I114" i="58"/>
  <c r="K50" i="59"/>
  <c r="I50" i="59"/>
  <c r="K60" i="59"/>
  <c r="I60" i="59"/>
  <c r="I59" i="58"/>
  <c r="K122" i="59"/>
  <c r="I122" i="59"/>
  <c r="K137" i="59"/>
  <c r="I137" i="59"/>
  <c r="K89" i="59"/>
  <c r="I89" i="59"/>
  <c r="K38" i="59"/>
  <c r="I38" i="59"/>
  <c r="K118" i="59"/>
  <c r="I118" i="59"/>
  <c r="K49" i="59"/>
  <c r="I49" i="59"/>
  <c r="K28" i="59"/>
  <c r="I28" i="59"/>
  <c r="I11" i="59"/>
  <c r="K11" i="59"/>
  <c r="K88" i="59"/>
  <c r="I88" i="59"/>
  <c r="K61" i="59"/>
  <c r="I61" i="59"/>
  <c r="I5" i="59"/>
  <c r="K5" i="59"/>
  <c r="K79" i="59"/>
  <c r="I79" i="59"/>
  <c r="K19" i="59"/>
  <c r="I19" i="59"/>
  <c r="K107" i="59"/>
  <c r="I107" i="59"/>
  <c r="K109" i="59"/>
  <c r="I109" i="59"/>
  <c r="K70" i="59"/>
  <c r="I70" i="59"/>
  <c r="K74" i="59"/>
  <c r="I74" i="59"/>
  <c r="K78" i="59"/>
  <c r="I78" i="59"/>
  <c r="I77" i="58"/>
  <c r="K22" i="58"/>
  <c r="I22" i="58"/>
  <c r="K101" i="58"/>
  <c r="I101" i="58"/>
  <c r="K56" i="58"/>
  <c r="I56" i="58"/>
  <c r="I9" i="59"/>
  <c r="K9" i="59"/>
  <c r="I8" i="58"/>
  <c r="K37" i="59"/>
  <c r="I37" i="59"/>
  <c r="I32" i="58"/>
  <c r="K33" i="59"/>
  <c r="I33" i="59"/>
  <c r="K113" i="59"/>
  <c r="I113" i="59"/>
  <c r="K18" i="59"/>
  <c r="I18" i="59"/>
  <c r="K54" i="59"/>
  <c r="I54" i="59"/>
  <c r="K42" i="59"/>
  <c r="I42" i="59"/>
  <c r="K129" i="59"/>
  <c r="I129" i="59"/>
  <c r="K85" i="59"/>
  <c r="I85" i="59"/>
  <c r="K93" i="59"/>
  <c r="I92" i="58"/>
  <c r="I93" i="59"/>
  <c r="K141" i="59"/>
  <c r="I141" i="59"/>
  <c r="K96" i="59"/>
  <c r="I96" i="59"/>
  <c r="K123" i="59"/>
  <c r="I123" i="59"/>
  <c r="K102" i="59"/>
  <c r="I102" i="59"/>
  <c r="K132" i="59"/>
  <c r="I132" i="59"/>
  <c r="K34" i="59"/>
  <c r="I34" i="59"/>
  <c r="K133" i="59"/>
  <c r="I133" i="59"/>
  <c r="I81" i="35"/>
  <c r="K84" i="58"/>
  <c r="K81" i="58" s="1"/>
  <c r="I84" i="58"/>
  <c r="I81" i="58" s="1"/>
  <c r="K27" i="58"/>
  <c r="I27" i="58"/>
  <c r="I124" i="59"/>
  <c r="K124" i="59"/>
  <c r="I51" i="59"/>
  <c r="K51" i="59"/>
  <c r="I20" i="59"/>
  <c r="K20" i="59"/>
  <c r="I48" i="59"/>
  <c r="K48" i="59"/>
  <c r="I120" i="59"/>
  <c r="K120" i="59"/>
  <c r="K7" i="59"/>
  <c r="I7" i="59"/>
  <c r="K3" i="59"/>
  <c r="I3" i="59"/>
  <c r="I75" i="59"/>
  <c r="K75" i="59"/>
  <c r="I21" i="59"/>
  <c r="K21" i="59"/>
  <c r="I25" i="59"/>
  <c r="K25" i="59"/>
  <c r="K92" i="58"/>
  <c r="I134" i="59"/>
  <c r="K134" i="59"/>
  <c r="I111" i="59"/>
  <c r="K111" i="59"/>
  <c r="I142" i="59"/>
  <c r="K142" i="59"/>
  <c r="I52" i="59"/>
  <c r="K52" i="59"/>
  <c r="I41" i="59"/>
  <c r="K41" i="59"/>
  <c r="I2" i="35"/>
  <c r="K4" i="58"/>
  <c r="K2" i="58" s="1"/>
  <c r="I4" i="58"/>
  <c r="I2" i="58" s="1"/>
  <c r="K31" i="58"/>
  <c r="K24" i="58" s="1"/>
  <c r="I31" i="58"/>
  <c r="I106" i="35"/>
  <c r="K108" i="58"/>
  <c r="K106" i="58" s="1"/>
  <c r="I108" i="58"/>
  <c r="K15" i="58"/>
  <c r="I15" i="58"/>
  <c r="K128" i="58"/>
  <c r="I128" i="58"/>
  <c r="K53" i="58"/>
  <c r="I53" i="58"/>
  <c r="K105" i="58"/>
  <c r="I105" i="58"/>
  <c r="I94" i="59"/>
  <c r="K94" i="59"/>
  <c r="I110" i="59"/>
  <c r="K110" i="59"/>
  <c r="I45" i="59"/>
  <c r="K45" i="59"/>
  <c r="K114" i="58"/>
  <c r="I30" i="59"/>
  <c r="K30" i="59"/>
  <c r="I16" i="59"/>
  <c r="K16" i="59"/>
  <c r="I127" i="59"/>
  <c r="K127" i="59"/>
  <c r="I100" i="59"/>
  <c r="K100" i="59"/>
  <c r="I104" i="59"/>
  <c r="K104" i="59"/>
  <c r="I99" i="59"/>
  <c r="K99" i="59"/>
  <c r="I83" i="59"/>
  <c r="K83" i="59"/>
  <c r="I131" i="59"/>
  <c r="K131" i="59"/>
  <c r="I63" i="59"/>
  <c r="K63" i="59"/>
  <c r="K10" i="59"/>
  <c r="I10" i="59"/>
  <c r="I138" i="59"/>
  <c r="K138" i="59"/>
  <c r="I126" i="59"/>
  <c r="K126" i="59"/>
  <c r="I91" i="59"/>
  <c r="K91" i="59"/>
  <c r="I121" i="59"/>
  <c r="K121" i="59"/>
  <c r="K59" i="58"/>
  <c r="I103" i="59"/>
  <c r="K103" i="59"/>
  <c r="I62" i="59"/>
  <c r="K62" i="59"/>
  <c r="I116" i="59"/>
  <c r="K116" i="59"/>
  <c r="I90" i="59"/>
  <c r="K90" i="59"/>
  <c r="I72" i="59"/>
  <c r="K72" i="59"/>
  <c r="I44" i="59"/>
  <c r="K44" i="59"/>
  <c r="I80" i="59"/>
  <c r="K80" i="59"/>
  <c r="K13" i="59"/>
  <c r="I13" i="59"/>
  <c r="I117" i="59"/>
  <c r="K117" i="59"/>
  <c r="I139" i="59"/>
  <c r="K139" i="59"/>
  <c r="I29" i="59"/>
  <c r="K29" i="59"/>
  <c r="I143" i="59"/>
  <c r="K143" i="59"/>
  <c r="I40" i="59"/>
  <c r="I39" i="58"/>
  <c r="K40" i="59"/>
  <c r="K77" i="58"/>
  <c r="I36" i="59"/>
  <c r="K36" i="59"/>
  <c r="I82" i="59"/>
  <c r="K82" i="59"/>
  <c r="I98" i="35"/>
  <c r="K55" i="35"/>
  <c r="I55" i="35"/>
  <c r="I46" i="35"/>
  <c r="K14" i="35"/>
  <c r="I24" i="35"/>
  <c r="C149" i="31"/>
  <c r="K98" i="35"/>
  <c r="I125" i="35"/>
  <c r="K125" i="35"/>
  <c r="I14" i="35"/>
  <c r="K46" i="35"/>
  <c r="K125" i="58" l="1"/>
  <c r="K98" i="58"/>
  <c r="I98" i="58"/>
  <c r="I36" i="60"/>
  <c r="K36" i="60"/>
  <c r="I40" i="60"/>
  <c r="K40" i="60"/>
  <c r="I29" i="60"/>
  <c r="K29" i="60"/>
  <c r="K117" i="60"/>
  <c r="I117" i="60"/>
  <c r="K80" i="60"/>
  <c r="I80" i="60"/>
  <c r="K72" i="60"/>
  <c r="I72" i="60"/>
  <c r="K116" i="60"/>
  <c r="I116" i="60"/>
  <c r="K103" i="60"/>
  <c r="I103" i="60"/>
  <c r="I45" i="60"/>
  <c r="K45" i="60"/>
  <c r="K94" i="60"/>
  <c r="I94" i="60"/>
  <c r="K52" i="60"/>
  <c r="I52" i="60"/>
  <c r="K111" i="60"/>
  <c r="I111" i="60"/>
  <c r="I7" i="60"/>
  <c r="K7" i="60"/>
  <c r="I129" i="60"/>
  <c r="K129" i="60"/>
  <c r="K54" i="60"/>
  <c r="I54" i="60"/>
  <c r="I113" i="60"/>
  <c r="K113" i="60"/>
  <c r="I74" i="60"/>
  <c r="K74" i="60"/>
  <c r="K11" i="60"/>
  <c r="I11" i="60"/>
  <c r="I60" i="60"/>
  <c r="K60" i="60"/>
  <c r="K71" i="60"/>
  <c r="I71" i="60"/>
  <c r="K76" i="60"/>
  <c r="I76" i="60"/>
  <c r="K66" i="60"/>
  <c r="I66" i="60"/>
  <c r="K23" i="60"/>
  <c r="I23" i="60"/>
  <c r="K12" i="60"/>
  <c r="I12" i="60"/>
  <c r="I13" i="60"/>
  <c r="K13" i="60"/>
  <c r="K91" i="60"/>
  <c r="I91" i="60"/>
  <c r="K138" i="60"/>
  <c r="I138" i="60"/>
  <c r="K63" i="60"/>
  <c r="I63" i="60"/>
  <c r="K83" i="60"/>
  <c r="I83" i="60"/>
  <c r="K104" i="60"/>
  <c r="I104" i="60"/>
  <c r="K127" i="60"/>
  <c r="I127" i="60"/>
  <c r="I30" i="60"/>
  <c r="K30" i="60"/>
  <c r="I25" i="60"/>
  <c r="K25" i="60"/>
  <c r="K75" i="60"/>
  <c r="I75" i="60"/>
  <c r="K48" i="60"/>
  <c r="I48" i="60"/>
  <c r="K51" i="60"/>
  <c r="I51" i="60"/>
  <c r="I133" i="60"/>
  <c r="K133" i="60"/>
  <c r="I132" i="60"/>
  <c r="K132" i="60"/>
  <c r="I123" i="60"/>
  <c r="K123" i="60"/>
  <c r="I141" i="60"/>
  <c r="K141" i="60"/>
  <c r="K37" i="60"/>
  <c r="I37" i="60"/>
  <c r="K9" i="60"/>
  <c r="I9" i="60"/>
  <c r="I109" i="60"/>
  <c r="K109" i="60"/>
  <c r="K19" i="60"/>
  <c r="I19" i="60"/>
  <c r="I88" i="60"/>
  <c r="K88" i="60"/>
  <c r="K28" i="60"/>
  <c r="I28" i="60"/>
  <c r="I118" i="60"/>
  <c r="K118" i="60"/>
  <c r="I89" i="60"/>
  <c r="K89" i="60"/>
  <c r="I122" i="60"/>
  <c r="K122" i="60"/>
  <c r="I115" i="60"/>
  <c r="K115" i="60"/>
  <c r="I64" i="60"/>
  <c r="K64" i="60"/>
  <c r="K86" i="60"/>
  <c r="I86" i="60"/>
  <c r="K130" i="60"/>
  <c r="I130" i="60"/>
  <c r="K68" i="60"/>
  <c r="I68" i="60"/>
  <c r="I35" i="60"/>
  <c r="K35" i="60"/>
  <c r="I140" i="60"/>
  <c r="K140" i="60"/>
  <c r="I112" i="60"/>
  <c r="K112" i="60"/>
  <c r="K43" i="60"/>
  <c r="I43" i="60"/>
  <c r="I119" i="60"/>
  <c r="K119" i="60"/>
  <c r="I73" i="60"/>
  <c r="K73" i="60"/>
  <c r="K82" i="60"/>
  <c r="I82" i="60"/>
  <c r="K143" i="60"/>
  <c r="I143" i="60"/>
  <c r="K139" i="60"/>
  <c r="I139" i="60"/>
  <c r="I44" i="60"/>
  <c r="K44" i="60"/>
  <c r="K90" i="60"/>
  <c r="I90" i="60"/>
  <c r="K62" i="60"/>
  <c r="I62" i="60"/>
  <c r="I10" i="60"/>
  <c r="K10" i="60"/>
  <c r="K110" i="60"/>
  <c r="I110" i="60"/>
  <c r="I41" i="60"/>
  <c r="K41" i="60"/>
  <c r="K142" i="60"/>
  <c r="I142" i="60"/>
  <c r="K134" i="60"/>
  <c r="I134" i="60"/>
  <c r="I3" i="60"/>
  <c r="K3" i="60"/>
  <c r="I85" i="60"/>
  <c r="K85" i="60"/>
  <c r="K42" i="60"/>
  <c r="I42" i="60"/>
  <c r="K18" i="60"/>
  <c r="I18" i="60"/>
  <c r="K33" i="60"/>
  <c r="I33" i="60"/>
  <c r="I78" i="60"/>
  <c r="K78" i="60"/>
  <c r="I70" i="60"/>
  <c r="K70" i="60"/>
  <c r="K5" i="60"/>
  <c r="I5" i="60"/>
  <c r="I50" i="60"/>
  <c r="K50" i="60"/>
  <c r="I6" i="60"/>
  <c r="K6" i="60"/>
  <c r="I26" i="60"/>
  <c r="K26" i="60"/>
  <c r="K135" i="60"/>
  <c r="I135" i="60"/>
  <c r="K121" i="60"/>
  <c r="I121" i="60"/>
  <c r="K126" i="60"/>
  <c r="I126" i="60"/>
  <c r="K131" i="60"/>
  <c r="I131" i="60"/>
  <c r="K99" i="60"/>
  <c r="I99" i="60"/>
  <c r="K100" i="60"/>
  <c r="I100" i="60"/>
  <c r="I16" i="60"/>
  <c r="K16" i="60"/>
  <c r="I21" i="60"/>
  <c r="K21" i="60"/>
  <c r="K120" i="60"/>
  <c r="I120" i="60"/>
  <c r="I20" i="60"/>
  <c r="K20" i="60"/>
  <c r="K124" i="60"/>
  <c r="I124" i="60"/>
  <c r="K34" i="60"/>
  <c r="I34" i="60"/>
  <c r="I102" i="60"/>
  <c r="K102" i="60"/>
  <c r="I96" i="60"/>
  <c r="K96" i="60"/>
  <c r="I93" i="60"/>
  <c r="K93" i="60"/>
  <c r="I107" i="60"/>
  <c r="K107" i="60"/>
  <c r="I79" i="60"/>
  <c r="K79" i="60"/>
  <c r="I61" i="60"/>
  <c r="K61" i="60"/>
  <c r="I49" i="60"/>
  <c r="K49" i="60"/>
  <c r="K38" i="60"/>
  <c r="I38" i="60"/>
  <c r="I137" i="60"/>
  <c r="K137" i="60"/>
  <c r="I65" i="60"/>
  <c r="K65" i="60"/>
  <c r="K87" i="60"/>
  <c r="I87" i="60"/>
  <c r="K95" i="60"/>
  <c r="I95" i="60"/>
  <c r="I17" i="60"/>
  <c r="K17" i="60"/>
  <c r="I58" i="60"/>
  <c r="K58" i="60"/>
  <c r="I97" i="60"/>
  <c r="K97" i="60"/>
  <c r="I59" i="59"/>
  <c r="K46" i="58"/>
  <c r="K55" i="58"/>
  <c r="K77" i="59"/>
  <c r="K114" i="59"/>
  <c r="I8" i="59"/>
  <c r="K128" i="59"/>
  <c r="I128" i="59"/>
  <c r="K27" i="59"/>
  <c r="I27" i="59"/>
  <c r="I4" i="59"/>
  <c r="K4" i="59"/>
  <c r="K2" i="59" s="1"/>
  <c r="K101" i="59"/>
  <c r="I101" i="59"/>
  <c r="I114" i="59"/>
  <c r="K144" i="59"/>
  <c r="I144" i="59"/>
  <c r="I39" i="59"/>
  <c r="K39" i="59"/>
  <c r="K53" i="59"/>
  <c r="I53" i="59"/>
  <c r="I15" i="59"/>
  <c r="K15" i="59"/>
  <c r="I14" i="58"/>
  <c r="K84" i="59"/>
  <c r="K81" i="59" s="1"/>
  <c r="I84" i="59"/>
  <c r="I81" i="59" s="1"/>
  <c r="K59" i="59"/>
  <c r="K92" i="59"/>
  <c r="K105" i="59"/>
  <c r="I105" i="59"/>
  <c r="I106" i="58"/>
  <c r="K108" i="59"/>
  <c r="K106" i="59" s="1"/>
  <c r="I108" i="59"/>
  <c r="K32" i="59"/>
  <c r="K8" i="59"/>
  <c r="K57" i="59"/>
  <c r="I57" i="59"/>
  <c r="I125" i="58"/>
  <c r="K14" i="58"/>
  <c r="K31" i="59"/>
  <c r="I31" i="59"/>
  <c r="I24" i="58"/>
  <c r="I92" i="59"/>
  <c r="I32" i="59"/>
  <c r="K56" i="59"/>
  <c r="I55" i="58"/>
  <c r="I56" i="59"/>
  <c r="I22" i="59"/>
  <c r="K22" i="59"/>
  <c r="I77" i="59"/>
  <c r="K47" i="59"/>
  <c r="K46" i="59" s="1"/>
  <c r="I47" i="59"/>
  <c r="I46" i="58"/>
  <c r="K69" i="59"/>
  <c r="K67" i="59" s="1"/>
  <c r="I69" i="59"/>
  <c r="I67" i="59" s="1"/>
  <c r="K136" i="59"/>
  <c r="I136" i="59"/>
  <c r="C149" i="35"/>
  <c r="K55" i="59" l="1"/>
  <c r="I57" i="60"/>
  <c r="K57" i="60"/>
  <c r="I108" i="60"/>
  <c r="I106" i="60" s="1"/>
  <c r="K108" i="60"/>
  <c r="K106" i="60" s="1"/>
  <c r="I53" i="60"/>
  <c r="K53" i="60"/>
  <c r="I144" i="60"/>
  <c r="K144" i="60"/>
  <c r="K98" i="59"/>
  <c r="I24" i="59"/>
  <c r="K27" i="60"/>
  <c r="I27" i="60"/>
  <c r="K95" i="61"/>
  <c r="I95" i="61"/>
  <c r="I38" i="61"/>
  <c r="K38" i="61"/>
  <c r="K34" i="61"/>
  <c r="I34" i="61"/>
  <c r="I100" i="61"/>
  <c r="K100" i="61"/>
  <c r="I131" i="61"/>
  <c r="K131" i="61"/>
  <c r="K121" i="61"/>
  <c r="I121" i="61"/>
  <c r="K33" i="61"/>
  <c r="I32" i="60"/>
  <c r="I33" i="61"/>
  <c r="I42" i="61"/>
  <c r="K42" i="61"/>
  <c r="I142" i="61"/>
  <c r="K142" i="61"/>
  <c r="I110" i="61"/>
  <c r="K110" i="61"/>
  <c r="I62" i="61"/>
  <c r="K62" i="61"/>
  <c r="I143" i="61"/>
  <c r="K143" i="61"/>
  <c r="K43" i="61"/>
  <c r="I43" i="61"/>
  <c r="K68" i="61"/>
  <c r="I68" i="61"/>
  <c r="I86" i="61"/>
  <c r="K86" i="61"/>
  <c r="I28" i="61"/>
  <c r="K28" i="61"/>
  <c r="I19" i="61"/>
  <c r="K19" i="61"/>
  <c r="I9" i="61"/>
  <c r="K9" i="61"/>
  <c r="I8" i="60"/>
  <c r="K51" i="61"/>
  <c r="I51" i="61"/>
  <c r="K75" i="61"/>
  <c r="I75" i="61"/>
  <c r="K104" i="61"/>
  <c r="I104" i="61"/>
  <c r="I63" i="61"/>
  <c r="K63" i="61"/>
  <c r="I91" i="61"/>
  <c r="K91" i="61"/>
  <c r="K12" i="61"/>
  <c r="I12" i="61"/>
  <c r="I66" i="61"/>
  <c r="K66" i="61"/>
  <c r="K71" i="61"/>
  <c r="I71" i="61"/>
  <c r="K11" i="61"/>
  <c r="I11" i="61"/>
  <c r="I111" i="61"/>
  <c r="K111" i="61"/>
  <c r="I94" i="61"/>
  <c r="K94" i="61"/>
  <c r="I103" i="61"/>
  <c r="K103" i="61"/>
  <c r="I72" i="61"/>
  <c r="K72" i="61"/>
  <c r="I117" i="61"/>
  <c r="K117" i="61"/>
  <c r="K39" i="60"/>
  <c r="I136" i="60"/>
  <c r="K136" i="60"/>
  <c r="K14" i="59"/>
  <c r="K31" i="60"/>
  <c r="I31" i="60"/>
  <c r="I106" i="59"/>
  <c r="K58" i="61"/>
  <c r="I58" i="61"/>
  <c r="K65" i="61"/>
  <c r="I65" i="61"/>
  <c r="K61" i="61"/>
  <c r="I61" i="61"/>
  <c r="K107" i="61"/>
  <c r="I107" i="61"/>
  <c r="K96" i="61"/>
  <c r="I96" i="61"/>
  <c r="I20" i="61"/>
  <c r="K20" i="61"/>
  <c r="K21" i="61"/>
  <c r="I21" i="61"/>
  <c r="K26" i="61"/>
  <c r="I26" i="61"/>
  <c r="K50" i="61"/>
  <c r="I50" i="61"/>
  <c r="K70" i="61"/>
  <c r="I70" i="61"/>
  <c r="K32" i="60"/>
  <c r="I3" i="61"/>
  <c r="K3" i="61"/>
  <c r="K59" i="60"/>
  <c r="I44" i="61"/>
  <c r="K44" i="61"/>
  <c r="K73" i="61"/>
  <c r="I73" i="61"/>
  <c r="K140" i="61"/>
  <c r="I140" i="61"/>
  <c r="I115" i="61"/>
  <c r="K115" i="61"/>
  <c r="I114" i="60"/>
  <c r="I89" i="61"/>
  <c r="K89" i="61"/>
  <c r="K8" i="60"/>
  <c r="I141" i="61"/>
  <c r="K141" i="61"/>
  <c r="K132" i="61"/>
  <c r="I132" i="61"/>
  <c r="K30" i="61"/>
  <c r="I30" i="61"/>
  <c r="I113" i="61"/>
  <c r="K113" i="61"/>
  <c r="K129" i="61"/>
  <c r="I129" i="61"/>
  <c r="K114" i="60"/>
  <c r="K40" i="61"/>
  <c r="I39" i="60"/>
  <c r="I40" i="61"/>
  <c r="I46" i="59"/>
  <c r="K47" i="60"/>
  <c r="I47" i="60"/>
  <c r="K22" i="60"/>
  <c r="I22" i="60"/>
  <c r="I2" i="59"/>
  <c r="K4" i="60"/>
  <c r="K2" i="60" s="1"/>
  <c r="I4" i="60"/>
  <c r="I2" i="60" s="1"/>
  <c r="I128" i="60"/>
  <c r="K128" i="60"/>
  <c r="I87" i="61"/>
  <c r="K87" i="61"/>
  <c r="K92" i="60"/>
  <c r="I124" i="61"/>
  <c r="K124" i="61"/>
  <c r="I120" i="61"/>
  <c r="K120" i="61"/>
  <c r="I99" i="61"/>
  <c r="K99" i="61"/>
  <c r="K126" i="61"/>
  <c r="I126" i="61"/>
  <c r="I135" i="61"/>
  <c r="K135" i="61"/>
  <c r="I5" i="61"/>
  <c r="K5" i="61"/>
  <c r="K77" i="60"/>
  <c r="K18" i="61"/>
  <c r="I18" i="61"/>
  <c r="K134" i="61"/>
  <c r="I134" i="61"/>
  <c r="I90" i="61"/>
  <c r="K90" i="61"/>
  <c r="I139" i="61"/>
  <c r="K139" i="61"/>
  <c r="K82" i="61"/>
  <c r="I82" i="61"/>
  <c r="I130" i="61"/>
  <c r="K130" i="61"/>
  <c r="K37" i="61"/>
  <c r="I37" i="61"/>
  <c r="I48" i="61"/>
  <c r="K48" i="61"/>
  <c r="I127" i="61"/>
  <c r="K127" i="61"/>
  <c r="I83" i="61"/>
  <c r="K83" i="61"/>
  <c r="K138" i="61"/>
  <c r="I138" i="61"/>
  <c r="I23" i="61"/>
  <c r="K23" i="61"/>
  <c r="I76" i="61"/>
  <c r="K76" i="61"/>
  <c r="K54" i="61"/>
  <c r="I54" i="61"/>
  <c r="I52" i="61"/>
  <c r="K52" i="61"/>
  <c r="I116" i="61"/>
  <c r="K116" i="61"/>
  <c r="I80" i="61"/>
  <c r="K80" i="61"/>
  <c r="I69" i="60"/>
  <c r="K69" i="60"/>
  <c r="K67" i="60" s="1"/>
  <c r="I56" i="60"/>
  <c r="K56" i="60"/>
  <c r="I98" i="59"/>
  <c r="I105" i="60"/>
  <c r="K105" i="60"/>
  <c r="I84" i="60"/>
  <c r="I81" i="60" s="1"/>
  <c r="K84" i="60"/>
  <c r="K81" i="60" s="1"/>
  <c r="K15" i="60"/>
  <c r="I15" i="60"/>
  <c r="I101" i="60"/>
  <c r="K101" i="60"/>
  <c r="K97" i="61"/>
  <c r="I97" i="61"/>
  <c r="K17" i="61"/>
  <c r="I17" i="61"/>
  <c r="I137" i="61"/>
  <c r="K137" i="61"/>
  <c r="K49" i="61"/>
  <c r="I49" i="61"/>
  <c r="K79" i="61"/>
  <c r="I79" i="61"/>
  <c r="K93" i="61"/>
  <c r="I93" i="61"/>
  <c r="I92" i="60"/>
  <c r="I102" i="61"/>
  <c r="K102" i="61"/>
  <c r="I16" i="61"/>
  <c r="K16" i="61"/>
  <c r="I6" i="61"/>
  <c r="K6" i="61"/>
  <c r="I78" i="61"/>
  <c r="K78" i="61"/>
  <c r="I77" i="60"/>
  <c r="I85" i="61"/>
  <c r="K85" i="61"/>
  <c r="I41" i="61"/>
  <c r="K41" i="61"/>
  <c r="K10" i="61"/>
  <c r="I10" i="61"/>
  <c r="I119" i="61"/>
  <c r="K119" i="61"/>
  <c r="K112" i="61"/>
  <c r="I112" i="61"/>
  <c r="K35" i="61"/>
  <c r="I35" i="61"/>
  <c r="I64" i="61"/>
  <c r="K64" i="61"/>
  <c r="K122" i="61"/>
  <c r="I122" i="61"/>
  <c r="K118" i="61"/>
  <c r="I118" i="61"/>
  <c r="K88" i="61"/>
  <c r="I88" i="61"/>
  <c r="K109" i="61"/>
  <c r="I109" i="61"/>
  <c r="K123" i="61"/>
  <c r="I123" i="61"/>
  <c r="I133" i="61"/>
  <c r="K133" i="61"/>
  <c r="K25" i="61"/>
  <c r="I25" i="61"/>
  <c r="I13" i="61"/>
  <c r="K13" i="61"/>
  <c r="K60" i="61"/>
  <c r="I60" i="61"/>
  <c r="I59" i="60"/>
  <c r="K74" i="61"/>
  <c r="I74" i="61"/>
  <c r="K7" i="61"/>
  <c r="I7" i="61"/>
  <c r="K45" i="61"/>
  <c r="I45" i="61"/>
  <c r="I29" i="61"/>
  <c r="K29" i="61"/>
  <c r="I36" i="61"/>
  <c r="K36" i="61"/>
  <c r="I55" i="59"/>
  <c r="C149" i="58"/>
  <c r="I14" i="59"/>
  <c r="K24" i="59"/>
  <c r="I125" i="59"/>
  <c r="K125" i="59"/>
  <c r="K46" i="60" l="1"/>
  <c r="K24" i="60"/>
  <c r="K77" i="61"/>
  <c r="I24" i="60"/>
  <c r="C149" i="59"/>
  <c r="K98" i="60"/>
  <c r="K14" i="60"/>
  <c r="K59" i="61"/>
  <c r="K92" i="61"/>
  <c r="K125" i="60"/>
  <c r="K119" i="62"/>
  <c r="I119" i="62"/>
  <c r="K6" i="62"/>
  <c r="I6" i="62"/>
  <c r="K93" i="62"/>
  <c r="I93" i="62"/>
  <c r="I92" i="61"/>
  <c r="I17" i="62"/>
  <c r="K17" i="62"/>
  <c r="K69" i="61"/>
  <c r="K67" i="61" s="1"/>
  <c r="I69" i="61"/>
  <c r="I67" i="61" s="1"/>
  <c r="I23" i="62"/>
  <c r="K23" i="62"/>
  <c r="I90" i="62"/>
  <c r="K90" i="62"/>
  <c r="K128" i="61"/>
  <c r="I128" i="61"/>
  <c r="I45" i="62"/>
  <c r="K45" i="62"/>
  <c r="K74" i="62"/>
  <c r="I74" i="62"/>
  <c r="I133" i="62"/>
  <c r="K133" i="62"/>
  <c r="K64" i="62"/>
  <c r="I64" i="62"/>
  <c r="K10" i="62"/>
  <c r="I10" i="62"/>
  <c r="K78" i="62"/>
  <c r="I78" i="62"/>
  <c r="K102" i="62"/>
  <c r="I102" i="62"/>
  <c r="I77" i="61"/>
  <c r="I79" i="62"/>
  <c r="K79" i="62"/>
  <c r="K97" i="62"/>
  <c r="I97" i="62"/>
  <c r="I14" i="60"/>
  <c r="I15" i="61"/>
  <c r="K15" i="61"/>
  <c r="I56" i="61"/>
  <c r="I55" i="60"/>
  <c r="K56" i="61"/>
  <c r="I80" i="62"/>
  <c r="K80" i="62"/>
  <c r="I52" i="62"/>
  <c r="K52" i="62"/>
  <c r="I76" i="62"/>
  <c r="K76" i="62"/>
  <c r="K127" i="62"/>
  <c r="I127" i="62"/>
  <c r="K37" i="62"/>
  <c r="I37" i="62"/>
  <c r="K82" i="62"/>
  <c r="I82" i="62"/>
  <c r="K139" i="62"/>
  <c r="I139" i="62"/>
  <c r="I125" i="60"/>
  <c r="I87" i="62"/>
  <c r="K87" i="62"/>
  <c r="K47" i="61"/>
  <c r="I46" i="60"/>
  <c r="I47" i="61"/>
  <c r="I129" i="62"/>
  <c r="K129" i="62"/>
  <c r="I30" i="62"/>
  <c r="K30" i="62"/>
  <c r="K89" i="62"/>
  <c r="I89" i="62"/>
  <c r="I70" i="62"/>
  <c r="K70" i="62"/>
  <c r="I26" i="62"/>
  <c r="K26" i="62"/>
  <c r="K71" i="62"/>
  <c r="I71" i="62"/>
  <c r="K12" i="62"/>
  <c r="I12" i="62"/>
  <c r="I75" i="62"/>
  <c r="K75" i="62"/>
  <c r="I19" i="62"/>
  <c r="K19" i="62"/>
  <c r="I86" i="62"/>
  <c r="K86" i="62"/>
  <c r="I43" i="62"/>
  <c r="K43" i="62"/>
  <c r="K42" i="62"/>
  <c r="I42" i="62"/>
  <c r="I121" i="62"/>
  <c r="K121" i="62"/>
  <c r="K27" i="61"/>
  <c r="I27" i="61"/>
  <c r="I36" i="62"/>
  <c r="K36" i="62"/>
  <c r="K123" i="62"/>
  <c r="I123" i="62"/>
  <c r="K88" i="62"/>
  <c r="I88" i="62"/>
  <c r="K122" i="62"/>
  <c r="I122" i="62"/>
  <c r="I35" i="62"/>
  <c r="K35" i="62"/>
  <c r="K85" i="62"/>
  <c r="I85" i="62"/>
  <c r="I137" i="62"/>
  <c r="K137" i="62"/>
  <c r="K105" i="61"/>
  <c r="I105" i="61"/>
  <c r="K54" i="62"/>
  <c r="I54" i="62"/>
  <c r="K18" i="62"/>
  <c r="I18" i="62"/>
  <c r="I5" i="62"/>
  <c r="K5" i="62"/>
  <c r="I126" i="62"/>
  <c r="K126" i="62"/>
  <c r="I99" i="62"/>
  <c r="K99" i="62"/>
  <c r="K124" i="62"/>
  <c r="I124" i="62"/>
  <c r="K39" i="61"/>
  <c r="I141" i="62"/>
  <c r="K141" i="62"/>
  <c r="K140" i="62"/>
  <c r="I140" i="62"/>
  <c r="K20" i="62"/>
  <c r="I20" i="62"/>
  <c r="K107" i="62"/>
  <c r="I107" i="62"/>
  <c r="K65" i="62"/>
  <c r="I65" i="62"/>
  <c r="K117" i="62"/>
  <c r="I117" i="62"/>
  <c r="K103" i="62"/>
  <c r="I103" i="62"/>
  <c r="I111" i="62"/>
  <c r="K111" i="62"/>
  <c r="K8" i="61"/>
  <c r="I63" i="62"/>
  <c r="K63" i="62"/>
  <c r="I68" i="62"/>
  <c r="K68" i="62"/>
  <c r="K62" i="62"/>
  <c r="I62" i="62"/>
  <c r="K142" i="62"/>
  <c r="I142" i="62"/>
  <c r="K33" i="62"/>
  <c r="I33" i="62"/>
  <c r="I32" i="61"/>
  <c r="I100" i="62"/>
  <c r="K100" i="62"/>
  <c r="I38" i="62"/>
  <c r="K38" i="62"/>
  <c r="K144" i="61"/>
  <c r="I144" i="61"/>
  <c r="I108" i="61"/>
  <c r="I106" i="61" s="1"/>
  <c r="K108" i="61"/>
  <c r="K106" i="61" s="1"/>
  <c r="K7" i="62"/>
  <c r="I7" i="62"/>
  <c r="K13" i="62"/>
  <c r="I13" i="62"/>
  <c r="K16" i="62"/>
  <c r="I16" i="62"/>
  <c r="I49" i="62"/>
  <c r="K49" i="62"/>
  <c r="I116" i="62"/>
  <c r="K116" i="62"/>
  <c r="I83" i="62"/>
  <c r="K83" i="62"/>
  <c r="K22" i="61"/>
  <c r="I22" i="61"/>
  <c r="K132" i="62"/>
  <c r="I132" i="62"/>
  <c r="K114" i="61"/>
  <c r="I44" i="62"/>
  <c r="K44" i="62"/>
  <c r="K3" i="62"/>
  <c r="I3" i="62"/>
  <c r="I50" i="62"/>
  <c r="K50" i="62"/>
  <c r="K21" i="62"/>
  <c r="I21" i="62"/>
  <c r="I96" i="62"/>
  <c r="K96" i="62"/>
  <c r="K31" i="61"/>
  <c r="I31" i="61"/>
  <c r="K136" i="61"/>
  <c r="I136" i="61"/>
  <c r="I11" i="62"/>
  <c r="K11" i="62"/>
  <c r="I104" i="62"/>
  <c r="K104" i="62"/>
  <c r="I51" i="62"/>
  <c r="K51" i="62"/>
  <c r="I9" i="62"/>
  <c r="K9" i="62"/>
  <c r="I8" i="61"/>
  <c r="K28" i="62"/>
  <c r="I28" i="62"/>
  <c r="I34" i="62"/>
  <c r="K34" i="62"/>
  <c r="I95" i="62"/>
  <c r="K95" i="62"/>
  <c r="I29" i="62"/>
  <c r="K29" i="62"/>
  <c r="K60" i="62"/>
  <c r="I59" i="61"/>
  <c r="I60" i="62"/>
  <c r="I25" i="62"/>
  <c r="K25" i="62"/>
  <c r="K109" i="62"/>
  <c r="I109" i="62"/>
  <c r="I118" i="62"/>
  <c r="K118" i="62"/>
  <c r="K112" i="62"/>
  <c r="I112" i="62"/>
  <c r="I41" i="62"/>
  <c r="K41" i="62"/>
  <c r="K101" i="61"/>
  <c r="I101" i="61"/>
  <c r="K84" i="61"/>
  <c r="K81" i="61" s="1"/>
  <c r="I84" i="61"/>
  <c r="I81" i="61" s="1"/>
  <c r="K55" i="60"/>
  <c r="K138" i="62"/>
  <c r="I138" i="62"/>
  <c r="K48" i="62"/>
  <c r="I48" i="62"/>
  <c r="K130" i="62"/>
  <c r="I130" i="62"/>
  <c r="K134" i="62"/>
  <c r="I134" i="62"/>
  <c r="I135" i="62"/>
  <c r="K135" i="62"/>
  <c r="I98" i="60"/>
  <c r="I120" i="62"/>
  <c r="K120" i="62"/>
  <c r="K4" i="61"/>
  <c r="K2" i="61" s="1"/>
  <c r="I4" i="61"/>
  <c r="I2" i="61" s="1"/>
  <c r="K40" i="62"/>
  <c r="I40" i="62"/>
  <c r="I39" i="61"/>
  <c r="I113" i="62"/>
  <c r="K113" i="62"/>
  <c r="K115" i="62"/>
  <c r="I115" i="62"/>
  <c r="I114" i="61"/>
  <c r="I73" i="62"/>
  <c r="K73" i="62"/>
  <c r="K61" i="62"/>
  <c r="I61" i="62"/>
  <c r="I58" i="62"/>
  <c r="K58" i="62"/>
  <c r="I72" i="62"/>
  <c r="K72" i="62"/>
  <c r="K94" i="62"/>
  <c r="I94" i="62"/>
  <c r="I66" i="62"/>
  <c r="K66" i="62"/>
  <c r="K91" i="62"/>
  <c r="I91" i="62"/>
  <c r="I67" i="60"/>
  <c r="K143" i="62"/>
  <c r="I143" i="62"/>
  <c r="I110" i="62"/>
  <c r="K110" i="62"/>
  <c r="K32" i="61"/>
  <c r="I131" i="62"/>
  <c r="K131" i="62"/>
  <c r="I53" i="61"/>
  <c r="K53" i="61"/>
  <c r="I57" i="61"/>
  <c r="K57" i="61"/>
  <c r="I98" i="61" l="1"/>
  <c r="K24" i="61"/>
  <c r="I125" i="61"/>
  <c r="K55" i="61"/>
  <c r="K14" i="61"/>
  <c r="K8" i="62"/>
  <c r="K46" i="61"/>
  <c r="C149" i="60"/>
  <c r="K98" i="61"/>
  <c r="K114" i="62"/>
  <c r="K32" i="62"/>
  <c r="K125" i="61"/>
  <c r="I66" i="63"/>
  <c r="K66" i="63"/>
  <c r="I113" i="63"/>
  <c r="K113" i="63"/>
  <c r="I60" i="63"/>
  <c r="I59" i="62"/>
  <c r="K60" i="63"/>
  <c r="I34" i="63"/>
  <c r="K34" i="63"/>
  <c r="K11" i="63"/>
  <c r="I11" i="63"/>
  <c r="K3" i="63"/>
  <c r="I3" i="63"/>
  <c r="I22" i="62"/>
  <c r="K22" i="62"/>
  <c r="K57" i="62"/>
  <c r="I57" i="62"/>
  <c r="I131" i="63"/>
  <c r="K131" i="63"/>
  <c r="I143" i="63"/>
  <c r="K143" i="63"/>
  <c r="K58" i="63"/>
  <c r="I58" i="63"/>
  <c r="K73" i="63"/>
  <c r="I73" i="63"/>
  <c r="I40" i="63"/>
  <c r="K40" i="63"/>
  <c r="I39" i="62"/>
  <c r="I135" i="63"/>
  <c r="K135" i="63"/>
  <c r="K138" i="63"/>
  <c r="I138" i="63"/>
  <c r="K41" i="63"/>
  <c r="I41" i="63"/>
  <c r="I118" i="63"/>
  <c r="K118" i="63"/>
  <c r="K59" i="62"/>
  <c r="K95" i="63"/>
  <c r="I95" i="63"/>
  <c r="I28" i="63"/>
  <c r="K28" i="63"/>
  <c r="K9" i="63"/>
  <c r="I9" i="63"/>
  <c r="I8" i="62"/>
  <c r="K104" i="63"/>
  <c r="I104" i="63"/>
  <c r="K96" i="63"/>
  <c r="I96" i="63"/>
  <c r="I50" i="63"/>
  <c r="K50" i="63"/>
  <c r="I132" i="63"/>
  <c r="K132" i="63"/>
  <c r="I13" i="63"/>
  <c r="K13" i="63"/>
  <c r="I63" i="63"/>
  <c r="K63" i="63"/>
  <c r="K103" i="63"/>
  <c r="I103" i="63"/>
  <c r="K140" i="63"/>
  <c r="I140" i="63"/>
  <c r="K99" i="63"/>
  <c r="I99" i="63"/>
  <c r="K54" i="63"/>
  <c r="I54" i="63"/>
  <c r="I85" i="63"/>
  <c r="K85" i="63"/>
  <c r="K122" i="63"/>
  <c r="I122" i="63"/>
  <c r="I123" i="63"/>
  <c r="K123" i="63"/>
  <c r="I27" i="62"/>
  <c r="K27" i="62"/>
  <c r="K42" i="63"/>
  <c r="I42" i="63"/>
  <c r="I71" i="63"/>
  <c r="K71" i="63"/>
  <c r="I26" i="63"/>
  <c r="K26" i="63"/>
  <c r="K129" i="63"/>
  <c r="I129" i="63"/>
  <c r="K37" i="63"/>
  <c r="I37" i="63"/>
  <c r="K56" i="62"/>
  <c r="I56" i="62"/>
  <c r="I55" i="61"/>
  <c r="K97" i="63"/>
  <c r="I97" i="63"/>
  <c r="K77" i="62"/>
  <c r="I23" i="63"/>
  <c r="K23" i="63"/>
  <c r="K17" i="63"/>
  <c r="I17" i="63"/>
  <c r="K6" i="63"/>
  <c r="I6" i="63"/>
  <c r="K61" i="63"/>
  <c r="I61" i="63"/>
  <c r="K120" i="63"/>
  <c r="I120" i="63"/>
  <c r="K134" i="63"/>
  <c r="I134" i="63"/>
  <c r="I48" i="63"/>
  <c r="K48" i="63"/>
  <c r="I101" i="62"/>
  <c r="K101" i="62"/>
  <c r="I112" i="63"/>
  <c r="K112" i="63"/>
  <c r="I109" i="63"/>
  <c r="K109" i="63"/>
  <c r="K25" i="63"/>
  <c r="I25" i="63"/>
  <c r="K31" i="62"/>
  <c r="I31" i="62"/>
  <c r="K21" i="63"/>
  <c r="I21" i="63"/>
  <c r="I44" i="63"/>
  <c r="K44" i="63"/>
  <c r="K83" i="63"/>
  <c r="I83" i="63"/>
  <c r="I49" i="63"/>
  <c r="K49" i="63"/>
  <c r="K108" i="62"/>
  <c r="K106" i="62" s="1"/>
  <c r="I108" i="62"/>
  <c r="I38" i="63"/>
  <c r="K38" i="63"/>
  <c r="I33" i="63"/>
  <c r="I32" i="62"/>
  <c r="K33" i="63"/>
  <c r="K62" i="63"/>
  <c r="I62" i="63"/>
  <c r="K68" i="63"/>
  <c r="I68" i="63"/>
  <c r="K65" i="63"/>
  <c r="I65" i="63"/>
  <c r="I124" i="63"/>
  <c r="K124" i="63"/>
  <c r="K5" i="63"/>
  <c r="I5" i="63"/>
  <c r="I137" i="63"/>
  <c r="K137" i="63"/>
  <c r="I86" i="63"/>
  <c r="K86" i="63"/>
  <c r="K75" i="63"/>
  <c r="I75" i="63"/>
  <c r="K47" i="62"/>
  <c r="I47" i="62"/>
  <c r="I46" i="61"/>
  <c r="I87" i="63"/>
  <c r="K87" i="63"/>
  <c r="K76" i="63"/>
  <c r="I76" i="63"/>
  <c r="K80" i="63"/>
  <c r="I80" i="63"/>
  <c r="I102" i="63"/>
  <c r="K102" i="63"/>
  <c r="K10" i="63"/>
  <c r="I10" i="63"/>
  <c r="K69" i="62"/>
  <c r="K67" i="62" s="1"/>
  <c r="I69" i="62"/>
  <c r="K53" i="62"/>
  <c r="I53" i="62"/>
  <c r="I72" i="63"/>
  <c r="K72" i="63"/>
  <c r="I115" i="63"/>
  <c r="K115" i="63"/>
  <c r="I114" i="62"/>
  <c r="K4" i="62"/>
  <c r="K2" i="62" s="1"/>
  <c r="I4" i="62"/>
  <c r="I29" i="63"/>
  <c r="K29" i="63"/>
  <c r="K51" i="63"/>
  <c r="I51" i="63"/>
  <c r="I16" i="63"/>
  <c r="K16" i="63"/>
  <c r="I7" i="63"/>
  <c r="K7" i="63"/>
  <c r="I144" i="62"/>
  <c r="K144" i="62"/>
  <c r="K20" i="63"/>
  <c r="I20" i="63"/>
  <c r="K18" i="63"/>
  <c r="I18" i="63"/>
  <c r="K105" i="62"/>
  <c r="I105" i="62"/>
  <c r="K88" i="63"/>
  <c r="I88" i="63"/>
  <c r="K12" i="63"/>
  <c r="I12" i="63"/>
  <c r="K70" i="63"/>
  <c r="I70" i="63"/>
  <c r="I30" i="63"/>
  <c r="K30" i="63"/>
  <c r="K82" i="63"/>
  <c r="I82" i="63"/>
  <c r="K127" i="63"/>
  <c r="I127" i="63"/>
  <c r="I14" i="61"/>
  <c r="I15" i="62"/>
  <c r="K15" i="62"/>
  <c r="I133" i="63"/>
  <c r="K133" i="63"/>
  <c r="I45" i="63"/>
  <c r="K45" i="63"/>
  <c r="K90" i="63"/>
  <c r="I90" i="63"/>
  <c r="K93" i="63"/>
  <c r="I92" i="62"/>
  <c r="I93" i="63"/>
  <c r="I119" i="63"/>
  <c r="K119" i="63"/>
  <c r="I110" i="63"/>
  <c r="K110" i="63"/>
  <c r="K91" i="63"/>
  <c r="I91" i="63"/>
  <c r="K94" i="63"/>
  <c r="I94" i="63"/>
  <c r="K130" i="63"/>
  <c r="I130" i="63"/>
  <c r="K84" i="62"/>
  <c r="K81" i="62" s="1"/>
  <c r="I84" i="62"/>
  <c r="I81" i="62" s="1"/>
  <c r="K39" i="62"/>
  <c r="I24" i="61"/>
  <c r="I136" i="62"/>
  <c r="K136" i="62"/>
  <c r="I116" i="63"/>
  <c r="K116" i="63"/>
  <c r="I100" i="63"/>
  <c r="K100" i="63"/>
  <c r="I142" i="63"/>
  <c r="K142" i="63"/>
  <c r="K111" i="63"/>
  <c r="I111" i="63"/>
  <c r="I117" i="63"/>
  <c r="K117" i="63"/>
  <c r="I107" i="63"/>
  <c r="K107" i="63"/>
  <c r="K141" i="63"/>
  <c r="I141" i="63"/>
  <c r="I126" i="63"/>
  <c r="K126" i="63"/>
  <c r="K35" i="63"/>
  <c r="I35" i="63"/>
  <c r="K36" i="63"/>
  <c r="I36" i="63"/>
  <c r="I121" i="63"/>
  <c r="K121" i="63"/>
  <c r="I43" i="63"/>
  <c r="K43" i="63"/>
  <c r="K19" i="63"/>
  <c r="I19" i="63"/>
  <c r="I89" i="63"/>
  <c r="K89" i="63"/>
  <c r="I139" i="63"/>
  <c r="K139" i="63"/>
  <c r="I52" i="63"/>
  <c r="K52" i="63"/>
  <c r="K79" i="63"/>
  <c r="I79" i="63"/>
  <c r="I77" i="62"/>
  <c r="I78" i="63"/>
  <c r="K78" i="63"/>
  <c r="I64" i="63"/>
  <c r="K64" i="63"/>
  <c r="K74" i="63"/>
  <c r="I74" i="63"/>
  <c r="I128" i="62"/>
  <c r="K128" i="62"/>
  <c r="K92" i="62"/>
  <c r="C149" i="61" l="1"/>
  <c r="K98" i="62"/>
  <c r="K55" i="62"/>
  <c r="K77" i="63"/>
  <c r="K46" i="62"/>
  <c r="I24" i="62"/>
  <c r="K24" i="62"/>
  <c r="K125" i="62"/>
  <c r="K74" i="64"/>
  <c r="I74" i="64"/>
  <c r="K111" i="64"/>
  <c r="I111" i="64"/>
  <c r="I52" i="64"/>
  <c r="K52" i="64"/>
  <c r="I89" i="64"/>
  <c r="K89" i="64"/>
  <c r="I43" i="64"/>
  <c r="K43" i="64"/>
  <c r="K114" i="63"/>
  <c r="I136" i="63"/>
  <c r="K136" i="63"/>
  <c r="I110" i="64"/>
  <c r="K110" i="64"/>
  <c r="K127" i="64"/>
  <c r="I127" i="64"/>
  <c r="I144" i="63"/>
  <c r="K144" i="63"/>
  <c r="I16" i="64"/>
  <c r="K16" i="64"/>
  <c r="K29" i="64"/>
  <c r="I29" i="64"/>
  <c r="K53" i="63"/>
  <c r="I53" i="63"/>
  <c r="I10" i="64"/>
  <c r="K10" i="64"/>
  <c r="I80" i="64"/>
  <c r="K80" i="64"/>
  <c r="K5" i="64"/>
  <c r="I5" i="64"/>
  <c r="I65" i="64"/>
  <c r="K65" i="64"/>
  <c r="I108" i="63"/>
  <c r="I106" i="63" s="1"/>
  <c r="K108" i="63"/>
  <c r="K106" i="63" s="1"/>
  <c r="I83" i="64"/>
  <c r="K83" i="64"/>
  <c r="I21" i="64"/>
  <c r="K21" i="64"/>
  <c r="I109" i="64"/>
  <c r="K109" i="64"/>
  <c r="I101" i="63"/>
  <c r="K101" i="63"/>
  <c r="I97" i="64"/>
  <c r="K97" i="64"/>
  <c r="I71" i="64"/>
  <c r="K71" i="64"/>
  <c r="I27" i="63"/>
  <c r="K27" i="63"/>
  <c r="I140" i="64"/>
  <c r="K140" i="64"/>
  <c r="I50" i="64"/>
  <c r="K50" i="64"/>
  <c r="I41" i="64"/>
  <c r="K41" i="64"/>
  <c r="I40" i="64"/>
  <c r="K40" i="64"/>
  <c r="I39" i="63"/>
  <c r="I131" i="64"/>
  <c r="K131" i="64"/>
  <c r="I22" i="63"/>
  <c r="K22" i="63"/>
  <c r="I11" i="64"/>
  <c r="K11" i="64"/>
  <c r="K59" i="63"/>
  <c r="K128" i="63"/>
  <c r="I128" i="63"/>
  <c r="I64" i="64"/>
  <c r="K64" i="64"/>
  <c r="I79" i="64"/>
  <c r="K79" i="64"/>
  <c r="K19" i="64"/>
  <c r="I19" i="64"/>
  <c r="I35" i="64"/>
  <c r="K35" i="64"/>
  <c r="K126" i="64"/>
  <c r="I126" i="64"/>
  <c r="K117" i="64"/>
  <c r="I117" i="64"/>
  <c r="K142" i="64"/>
  <c r="I142" i="64"/>
  <c r="K116" i="64"/>
  <c r="I116" i="64"/>
  <c r="I130" i="64"/>
  <c r="K130" i="64"/>
  <c r="I91" i="64"/>
  <c r="K91" i="64"/>
  <c r="K92" i="63"/>
  <c r="K45" i="64"/>
  <c r="I45" i="64"/>
  <c r="I14" i="62"/>
  <c r="K15" i="63"/>
  <c r="I15" i="63"/>
  <c r="K12" i="64"/>
  <c r="I12" i="64"/>
  <c r="I105" i="63"/>
  <c r="K105" i="63"/>
  <c r="K20" i="64"/>
  <c r="I20" i="64"/>
  <c r="I51" i="64"/>
  <c r="K51" i="64"/>
  <c r="I4" i="63"/>
  <c r="I2" i="63" s="1"/>
  <c r="K4" i="63"/>
  <c r="K2" i="63" s="1"/>
  <c r="I115" i="64"/>
  <c r="K115" i="64"/>
  <c r="I114" i="63"/>
  <c r="K87" i="64"/>
  <c r="I87" i="64"/>
  <c r="I86" i="64"/>
  <c r="K86" i="64"/>
  <c r="K62" i="64"/>
  <c r="I62" i="64"/>
  <c r="I33" i="64"/>
  <c r="I32" i="63"/>
  <c r="K33" i="64"/>
  <c r="K25" i="64"/>
  <c r="I25" i="64"/>
  <c r="K120" i="64"/>
  <c r="I120" i="64"/>
  <c r="K6" i="64"/>
  <c r="I6" i="64"/>
  <c r="K37" i="64"/>
  <c r="I37" i="64"/>
  <c r="I42" i="64"/>
  <c r="K42" i="64"/>
  <c r="I98" i="62"/>
  <c r="I63" i="64"/>
  <c r="K63" i="64"/>
  <c r="K96" i="64"/>
  <c r="I96" i="64"/>
  <c r="K28" i="64"/>
  <c r="I28" i="64"/>
  <c r="K39" i="63"/>
  <c r="K135" i="64"/>
  <c r="I135" i="64"/>
  <c r="I73" i="64"/>
  <c r="K73" i="64"/>
  <c r="I57" i="63"/>
  <c r="K57" i="63"/>
  <c r="I2" i="62"/>
  <c r="I113" i="64"/>
  <c r="K113" i="64"/>
  <c r="I139" i="64"/>
  <c r="K139" i="64"/>
  <c r="I121" i="64"/>
  <c r="K121" i="64"/>
  <c r="K107" i="64"/>
  <c r="I107" i="64"/>
  <c r="I119" i="64"/>
  <c r="K119" i="64"/>
  <c r="I90" i="64"/>
  <c r="K90" i="64"/>
  <c r="K30" i="64"/>
  <c r="I30" i="64"/>
  <c r="I7" i="64"/>
  <c r="K7" i="64"/>
  <c r="I69" i="63"/>
  <c r="I67" i="63" s="1"/>
  <c r="K69" i="63"/>
  <c r="K67" i="63" s="1"/>
  <c r="K76" i="64"/>
  <c r="I76" i="64"/>
  <c r="I75" i="64"/>
  <c r="K75" i="64"/>
  <c r="I67" i="62"/>
  <c r="I31" i="63"/>
  <c r="K31" i="63"/>
  <c r="I112" i="64"/>
  <c r="K112" i="64"/>
  <c r="K48" i="64"/>
  <c r="I48" i="64"/>
  <c r="K23" i="64"/>
  <c r="I23" i="64"/>
  <c r="K26" i="64"/>
  <c r="I26" i="64"/>
  <c r="K123" i="64"/>
  <c r="I123" i="64"/>
  <c r="K85" i="64"/>
  <c r="I85" i="64"/>
  <c r="K99" i="64"/>
  <c r="I99" i="64"/>
  <c r="K103" i="64"/>
  <c r="I103" i="64"/>
  <c r="K132" i="64"/>
  <c r="I132" i="64"/>
  <c r="K9" i="64"/>
  <c r="I9" i="64"/>
  <c r="I8" i="63"/>
  <c r="K95" i="64"/>
  <c r="I95" i="64"/>
  <c r="I138" i="64"/>
  <c r="K138" i="64"/>
  <c r="K143" i="64"/>
  <c r="I143" i="64"/>
  <c r="K3" i="64"/>
  <c r="I3" i="64"/>
  <c r="I60" i="64"/>
  <c r="K60" i="64"/>
  <c r="I59" i="63"/>
  <c r="K78" i="64"/>
  <c r="I78" i="64"/>
  <c r="I77" i="63"/>
  <c r="K36" i="64"/>
  <c r="I36" i="64"/>
  <c r="I125" i="62"/>
  <c r="K141" i="64"/>
  <c r="I141" i="64"/>
  <c r="I106" i="62"/>
  <c r="I100" i="64"/>
  <c r="K100" i="64"/>
  <c r="I84" i="63"/>
  <c r="I81" i="63" s="1"/>
  <c r="K84" i="63"/>
  <c r="K81" i="63" s="1"/>
  <c r="K94" i="64"/>
  <c r="I94" i="64"/>
  <c r="K93" i="64"/>
  <c r="I92" i="63"/>
  <c r="I93" i="64"/>
  <c r="I133" i="64"/>
  <c r="K133" i="64"/>
  <c r="K82" i="64"/>
  <c r="I82" i="64"/>
  <c r="K70" i="64"/>
  <c r="I70" i="64"/>
  <c r="K88" i="64"/>
  <c r="I88" i="64"/>
  <c r="I18" i="64"/>
  <c r="K18" i="64"/>
  <c r="K72" i="64"/>
  <c r="I72" i="64"/>
  <c r="K102" i="64"/>
  <c r="I102" i="64"/>
  <c r="K47" i="63"/>
  <c r="I46" i="62"/>
  <c r="I47" i="63"/>
  <c r="I137" i="64"/>
  <c r="K137" i="64"/>
  <c r="I124" i="64"/>
  <c r="K124" i="64"/>
  <c r="I68" i="64"/>
  <c r="K68" i="64"/>
  <c r="K32" i="63"/>
  <c r="I38" i="64"/>
  <c r="K38" i="64"/>
  <c r="I49" i="64"/>
  <c r="K49" i="64"/>
  <c r="I44" i="64"/>
  <c r="K44" i="64"/>
  <c r="I134" i="64"/>
  <c r="K134" i="64"/>
  <c r="K61" i="64"/>
  <c r="I61" i="64"/>
  <c r="I17" i="64"/>
  <c r="K17" i="64"/>
  <c r="K56" i="63"/>
  <c r="I56" i="63"/>
  <c r="I55" i="62"/>
  <c r="K129" i="64"/>
  <c r="I129" i="64"/>
  <c r="K122" i="64"/>
  <c r="I122" i="64"/>
  <c r="K54" i="64"/>
  <c r="I54" i="64"/>
  <c r="K13" i="64"/>
  <c r="I13" i="64"/>
  <c r="K104" i="64"/>
  <c r="I104" i="64"/>
  <c r="K8" i="63"/>
  <c r="K118" i="64"/>
  <c r="I118" i="64"/>
  <c r="I58" i="64"/>
  <c r="K58" i="64"/>
  <c r="K14" i="62"/>
  <c r="K34" i="64"/>
  <c r="I34" i="64"/>
  <c r="K66" i="64"/>
  <c r="I66" i="64"/>
  <c r="K55" i="63" l="1"/>
  <c r="K77" i="64"/>
  <c r="I98" i="63"/>
  <c r="K14" i="63"/>
  <c r="C149" i="62"/>
  <c r="K98" i="63"/>
  <c r="K125" i="63"/>
  <c r="K134" i="65"/>
  <c r="I134" i="65"/>
  <c r="I118" i="65"/>
  <c r="K118" i="65"/>
  <c r="I54" i="65"/>
  <c r="K54" i="65"/>
  <c r="I129" i="65"/>
  <c r="K129" i="65"/>
  <c r="K44" i="65"/>
  <c r="I44" i="65"/>
  <c r="K38" i="65"/>
  <c r="I38" i="65"/>
  <c r="K68" i="65"/>
  <c r="I68" i="65"/>
  <c r="K137" i="65"/>
  <c r="I137" i="65"/>
  <c r="K102" i="65"/>
  <c r="I102" i="65"/>
  <c r="I70" i="65"/>
  <c r="K70" i="65"/>
  <c r="I36" i="65"/>
  <c r="K36" i="65"/>
  <c r="I132" i="65"/>
  <c r="K132" i="65"/>
  <c r="I31" i="64"/>
  <c r="K31" i="64"/>
  <c r="K76" i="65"/>
  <c r="I76" i="65"/>
  <c r="K57" i="64"/>
  <c r="I57" i="64"/>
  <c r="I96" i="65"/>
  <c r="K96" i="65"/>
  <c r="K32" i="64"/>
  <c r="I20" i="65"/>
  <c r="K20" i="65"/>
  <c r="K12" i="65"/>
  <c r="I12" i="65"/>
  <c r="I116" i="65"/>
  <c r="K116" i="65"/>
  <c r="I117" i="65"/>
  <c r="K117" i="65"/>
  <c r="K126" i="65"/>
  <c r="I126" i="65"/>
  <c r="I19" i="65"/>
  <c r="K19" i="65"/>
  <c r="K22" i="64"/>
  <c r="I22" i="64"/>
  <c r="I10" i="65"/>
  <c r="K10" i="65"/>
  <c r="I144" i="64"/>
  <c r="K144" i="64"/>
  <c r="I111" i="65"/>
  <c r="K111" i="65"/>
  <c r="I66" i="65"/>
  <c r="K66" i="65"/>
  <c r="I13" i="65"/>
  <c r="K13" i="65"/>
  <c r="K47" i="64"/>
  <c r="I46" i="63"/>
  <c r="I47" i="64"/>
  <c r="I18" i="65"/>
  <c r="K18" i="65"/>
  <c r="K92" i="64"/>
  <c r="I84" i="64"/>
  <c r="I81" i="64" s="1"/>
  <c r="K84" i="64"/>
  <c r="K81" i="64" s="1"/>
  <c r="I141" i="65"/>
  <c r="K141" i="65"/>
  <c r="I3" i="65"/>
  <c r="K3" i="65"/>
  <c r="I99" i="65"/>
  <c r="K99" i="65"/>
  <c r="I123" i="65"/>
  <c r="K123" i="65"/>
  <c r="K23" i="65"/>
  <c r="I23" i="65"/>
  <c r="I7" i="65"/>
  <c r="K7" i="65"/>
  <c r="I90" i="65"/>
  <c r="K90" i="65"/>
  <c r="I121" i="65"/>
  <c r="K121" i="65"/>
  <c r="K113" i="65"/>
  <c r="I113" i="65"/>
  <c r="I6" i="65"/>
  <c r="K6" i="65"/>
  <c r="I24" i="63"/>
  <c r="I4" i="64"/>
  <c r="I2" i="64" s="1"/>
  <c r="K4" i="64"/>
  <c r="K2" i="64" s="1"/>
  <c r="I45" i="65"/>
  <c r="K45" i="65"/>
  <c r="K91" i="65"/>
  <c r="I91" i="65"/>
  <c r="K114" i="64"/>
  <c r="I64" i="65"/>
  <c r="K64" i="65"/>
  <c r="K40" i="65"/>
  <c r="I40" i="65"/>
  <c r="I39" i="64"/>
  <c r="K50" i="65"/>
  <c r="I50" i="65"/>
  <c r="K27" i="64"/>
  <c r="I27" i="64"/>
  <c r="K97" i="65"/>
  <c r="I97" i="65"/>
  <c r="K109" i="65"/>
  <c r="I109" i="65"/>
  <c r="I83" i="65"/>
  <c r="K83" i="65"/>
  <c r="K53" i="64"/>
  <c r="I53" i="64"/>
  <c r="K110" i="65"/>
  <c r="I110" i="65"/>
  <c r="K89" i="65"/>
  <c r="I89" i="65"/>
  <c r="K122" i="65"/>
  <c r="I122" i="65"/>
  <c r="K17" i="65"/>
  <c r="I17" i="65"/>
  <c r="I49" i="65"/>
  <c r="K49" i="65"/>
  <c r="K124" i="65"/>
  <c r="I124" i="65"/>
  <c r="I72" i="65"/>
  <c r="K72" i="65"/>
  <c r="I88" i="65"/>
  <c r="K88" i="65"/>
  <c r="K133" i="65"/>
  <c r="I133" i="65"/>
  <c r="K94" i="65"/>
  <c r="I94" i="65"/>
  <c r="K59" i="64"/>
  <c r="I138" i="65"/>
  <c r="K138" i="65"/>
  <c r="K9" i="65"/>
  <c r="I9" i="65"/>
  <c r="I8" i="64"/>
  <c r="K103" i="65"/>
  <c r="I103" i="65"/>
  <c r="K112" i="65"/>
  <c r="I112" i="65"/>
  <c r="K30" i="65"/>
  <c r="I30" i="65"/>
  <c r="I107" i="65"/>
  <c r="K107" i="65"/>
  <c r="K73" i="65"/>
  <c r="I73" i="65"/>
  <c r="K28" i="65"/>
  <c r="I28" i="65"/>
  <c r="I42" i="65"/>
  <c r="K42" i="65"/>
  <c r="I25" i="65"/>
  <c r="K25" i="65"/>
  <c r="I33" i="65"/>
  <c r="K33" i="65"/>
  <c r="I32" i="64"/>
  <c r="I86" i="65"/>
  <c r="K86" i="65"/>
  <c r="I14" i="63"/>
  <c r="I15" i="64"/>
  <c r="K15" i="64"/>
  <c r="I142" i="65"/>
  <c r="K142" i="65"/>
  <c r="I128" i="64"/>
  <c r="K128" i="64"/>
  <c r="K11" i="65"/>
  <c r="I11" i="65"/>
  <c r="I131" i="65"/>
  <c r="K131" i="65"/>
  <c r="K39" i="64"/>
  <c r="K65" i="65"/>
  <c r="I65" i="65"/>
  <c r="K80" i="65"/>
  <c r="I80" i="65"/>
  <c r="K16" i="65"/>
  <c r="I16" i="65"/>
  <c r="K127" i="65"/>
  <c r="I127" i="65"/>
  <c r="K74" i="65"/>
  <c r="I74" i="65"/>
  <c r="K34" i="65"/>
  <c r="I34" i="65"/>
  <c r="I58" i="65"/>
  <c r="K58" i="65"/>
  <c r="I104" i="65"/>
  <c r="K104" i="65"/>
  <c r="I56" i="64"/>
  <c r="I55" i="63"/>
  <c r="K56" i="64"/>
  <c r="K61" i="65"/>
  <c r="I61" i="65"/>
  <c r="K46" i="63"/>
  <c r="I82" i="65"/>
  <c r="K82" i="65"/>
  <c r="K93" i="65"/>
  <c r="I92" i="64"/>
  <c r="I93" i="65"/>
  <c r="I100" i="65"/>
  <c r="K100" i="65"/>
  <c r="I77" i="64"/>
  <c r="K78" i="65"/>
  <c r="I78" i="65"/>
  <c r="I59" i="64"/>
  <c r="I60" i="65"/>
  <c r="K60" i="65"/>
  <c r="K143" i="65"/>
  <c r="I143" i="65"/>
  <c r="I95" i="65"/>
  <c r="K95" i="65"/>
  <c r="K8" i="64"/>
  <c r="K85" i="65"/>
  <c r="I85" i="65"/>
  <c r="K26" i="65"/>
  <c r="I26" i="65"/>
  <c r="I48" i="65"/>
  <c r="K48" i="65"/>
  <c r="K24" i="63"/>
  <c r="K75" i="65"/>
  <c r="I75" i="65"/>
  <c r="K69" i="64"/>
  <c r="K67" i="64" s="1"/>
  <c r="I69" i="64"/>
  <c r="I67" i="64" s="1"/>
  <c r="K119" i="65"/>
  <c r="I119" i="65"/>
  <c r="I139" i="65"/>
  <c r="K139" i="65"/>
  <c r="K135" i="65"/>
  <c r="I135" i="65"/>
  <c r="I63" i="65"/>
  <c r="K63" i="65"/>
  <c r="I37" i="65"/>
  <c r="K37" i="65"/>
  <c r="K120" i="65"/>
  <c r="I120" i="65"/>
  <c r="I62" i="65"/>
  <c r="K62" i="65"/>
  <c r="I87" i="65"/>
  <c r="K87" i="65"/>
  <c r="I115" i="65"/>
  <c r="K115" i="65"/>
  <c r="I114" i="64"/>
  <c r="K51" i="65"/>
  <c r="I51" i="65"/>
  <c r="I105" i="64"/>
  <c r="K105" i="64"/>
  <c r="I130" i="65"/>
  <c r="K130" i="65"/>
  <c r="I125" i="63"/>
  <c r="I35" i="65"/>
  <c r="K35" i="65"/>
  <c r="I79" i="65"/>
  <c r="K79" i="65"/>
  <c r="K41" i="65"/>
  <c r="I41" i="65"/>
  <c r="I140" i="65"/>
  <c r="K140" i="65"/>
  <c r="K71" i="65"/>
  <c r="I71" i="65"/>
  <c r="I101" i="64"/>
  <c r="K101" i="64"/>
  <c r="I21" i="65"/>
  <c r="K21" i="65"/>
  <c r="K108" i="64"/>
  <c r="K106" i="64" s="1"/>
  <c r="I108" i="64"/>
  <c r="K5" i="65"/>
  <c r="I5" i="65"/>
  <c r="I29" i="65"/>
  <c r="K29" i="65"/>
  <c r="I136" i="64"/>
  <c r="K136" i="64"/>
  <c r="K43" i="65"/>
  <c r="I43" i="65"/>
  <c r="I52" i="65"/>
  <c r="K52" i="65"/>
  <c r="K98" i="64" l="1"/>
  <c r="C149" i="63"/>
  <c r="I24" i="64"/>
  <c r="K55" i="64"/>
  <c r="K125" i="64"/>
  <c r="K8" i="65"/>
  <c r="I26" i="66"/>
  <c r="K26" i="66"/>
  <c r="K43" i="66"/>
  <c r="I43" i="66"/>
  <c r="I108" i="65"/>
  <c r="I106" i="65" s="1"/>
  <c r="K108" i="65"/>
  <c r="K106" i="65" s="1"/>
  <c r="I105" i="65"/>
  <c r="K105" i="65"/>
  <c r="K135" i="66"/>
  <c r="I135" i="66"/>
  <c r="I85" i="66"/>
  <c r="K85" i="66"/>
  <c r="I95" i="66"/>
  <c r="K95" i="66"/>
  <c r="I60" i="66"/>
  <c r="I59" i="65"/>
  <c r="K60" i="66"/>
  <c r="I82" i="66"/>
  <c r="K82" i="66"/>
  <c r="K34" i="66"/>
  <c r="I34" i="66"/>
  <c r="K127" i="66"/>
  <c r="I127" i="66"/>
  <c r="K80" i="66"/>
  <c r="I80" i="66"/>
  <c r="K142" i="66"/>
  <c r="I142" i="66"/>
  <c r="K33" i="66"/>
  <c r="I32" i="65"/>
  <c r="I33" i="66"/>
  <c r="K73" i="66"/>
  <c r="I73" i="66"/>
  <c r="I106" i="64"/>
  <c r="I138" i="66"/>
  <c r="K138" i="66"/>
  <c r="K88" i="66"/>
  <c r="I88" i="66"/>
  <c r="I40" i="66"/>
  <c r="K40" i="66"/>
  <c r="I39" i="65"/>
  <c r="I90" i="66"/>
  <c r="K90" i="66"/>
  <c r="I3" i="66"/>
  <c r="K3" i="66"/>
  <c r="K84" i="65"/>
  <c r="K81" i="65" s="1"/>
  <c r="I84" i="65"/>
  <c r="K47" i="65"/>
  <c r="I47" i="65"/>
  <c r="I46" i="64"/>
  <c r="K13" i="66"/>
  <c r="I13" i="66"/>
  <c r="K111" i="66"/>
  <c r="I111" i="66"/>
  <c r="K10" i="66"/>
  <c r="I10" i="66"/>
  <c r="K19" i="66"/>
  <c r="I19" i="66"/>
  <c r="I12" i="66"/>
  <c r="K12" i="66"/>
  <c r="I57" i="65"/>
  <c r="K57" i="65"/>
  <c r="K24" i="64"/>
  <c r="K70" i="66"/>
  <c r="I70" i="66"/>
  <c r="I38" i="66"/>
  <c r="K38" i="66"/>
  <c r="K29" i="66"/>
  <c r="I29" i="66"/>
  <c r="I101" i="65"/>
  <c r="K101" i="65"/>
  <c r="I140" i="66"/>
  <c r="K140" i="66"/>
  <c r="I79" i="66"/>
  <c r="K79" i="66"/>
  <c r="K51" i="66"/>
  <c r="I51" i="66"/>
  <c r="I115" i="66"/>
  <c r="K115" i="66"/>
  <c r="I114" i="65"/>
  <c r="K62" i="66"/>
  <c r="I62" i="66"/>
  <c r="I37" i="66"/>
  <c r="K37" i="66"/>
  <c r="I119" i="66"/>
  <c r="K119" i="66"/>
  <c r="K75" i="66"/>
  <c r="I75" i="66"/>
  <c r="I48" i="66"/>
  <c r="K48" i="66"/>
  <c r="K143" i="66"/>
  <c r="I143" i="66"/>
  <c r="K92" i="65"/>
  <c r="I104" i="66"/>
  <c r="K104" i="66"/>
  <c r="K14" i="64"/>
  <c r="K86" i="66"/>
  <c r="I86" i="66"/>
  <c r="I42" i="66"/>
  <c r="K42" i="66"/>
  <c r="K30" i="66"/>
  <c r="I30" i="66"/>
  <c r="I9" i="66"/>
  <c r="K9" i="66"/>
  <c r="I8" i="65"/>
  <c r="I133" i="66"/>
  <c r="K133" i="66"/>
  <c r="I122" i="66"/>
  <c r="K122" i="66"/>
  <c r="I110" i="66"/>
  <c r="K110" i="66"/>
  <c r="K97" i="66"/>
  <c r="I97" i="66"/>
  <c r="I50" i="66"/>
  <c r="K50" i="66"/>
  <c r="I45" i="66"/>
  <c r="K45" i="66"/>
  <c r="K99" i="66"/>
  <c r="I99" i="66"/>
  <c r="I22" i="65"/>
  <c r="K22" i="65"/>
  <c r="I126" i="66"/>
  <c r="K126" i="66"/>
  <c r="I117" i="66"/>
  <c r="K117" i="66"/>
  <c r="I31" i="65"/>
  <c r="K31" i="65"/>
  <c r="I36" i="66"/>
  <c r="K36" i="66"/>
  <c r="K102" i="66"/>
  <c r="I102" i="66"/>
  <c r="K129" i="66"/>
  <c r="I129" i="66"/>
  <c r="I118" i="66"/>
  <c r="K118" i="66"/>
  <c r="I5" i="66"/>
  <c r="K5" i="66"/>
  <c r="I71" i="66"/>
  <c r="K71" i="66"/>
  <c r="K41" i="66"/>
  <c r="I41" i="66"/>
  <c r="I130" i="66"/>
  <c r="K130" i="66"/>
  <c r="K120" i="66"/>
  <c r="I120" i="66"/>
  <c r="I77" i="65"/>
  <c r="I78" i="66"/>
  <c r="K78" i="66"/>
  <c r="I100" i="66"/>
  <c r="K100" i="66"/>
  <c r="I74" i="66"/>
  <c r="K74" i="66"/>
  <c r="I16" i="66"/>
  <c r="K16" i="66"/>
  <c r="I65" i="66"/>
  <c r="K65" i="66"/>
  <c r="I131" i="66"/>
  <c r="K131" i="66"/>
  <c r="I128" i="65"/>
  <c r="K128" i="65"/>
  <c r="I15" i="65"/>
  <c r="K15" i="65"/>
  <c r="I14" i="64"/>
  <c r="I28" i="66"/>
  <c r="K28" i="66"/>
  <c r="I103" i="66"/>
  <c r="K103" i="66"/>
  <c r="K72" i="66"/>
  <c r="I72" i="66"/>
  <c r="K49" i="66"/>
  <c r="I49" i="66"/>
  <c r="I83" i="66"/>
  <c r="K83" i="66"/>
  <c r="I91" i="66"/>
  <c r="K91" i="66"/>
  <c r="K6" i="66"/>
  <c r="I6" i="66"/>
  <c r="K121" i="66"/>
  <c r="I121" i="66"/>
  <c r="I7" i="66"/>
  <c r="K7" i="66"/>
  <c r="I123" i="66"/>
  <c r="K123" i="66"/>
  <c r="I141" i="66"/>
  <c r="K141" i="66"/>
  <c r="K46" i="64"/>
  <c r="I66" i="66"/>
  <c r="K66" i="66"/>
  <c r="K144" i="65"/>
  <c r="I144" i="65"/>
  <c r="I125" i="64"/>
  <c r="K114" i="65"/>
  <c r="K76" i="66"/>
  <c r="I76" i="66"/>
  <c r="K68" i="66"/>
  <c r="I68" i="66"/>
  <c r="I44" i="66"/>
  <c r="K44" i="66"/>
  <c r="K134" i="66"/>
  <c r="I134" i="66"/>
  <c r="K52" i="66"/>
  <c r="I52" i="66"/>
  <c r="I136" i="65"/>
  <c r="K136" i="65"/>
  <c r="K21" i="66"/>
  <c r="I21" i="66"/>
  <c r="K39" i="65"/>
  <c r="I35" i="66"/>
  <c r="K35" i="66"/>
  <c r="K87" i="66"/>
  <c r="I87" i="66"/>
  <c r="I63" i="66"/>
  <c r="K63" i="66"/>
  <c r="I139" i="66"/>
  <c r="K139" i="66"/>
  <c r="I69" i="65"/>
  <c r="K69" i="65"/>
  <c r="K67" i="65" s="1"/>
  <c r="K59" i="65"/>
  <c r="K77" i="65"/>
  <c r="I93" i="66"/>
  <c r="I92" i="65"/>
  <c r="K93" i="66"/>
  <c r="K61" i="66"/>
  <c r="I61" i="66"/>
  <c r="K56" i="65"/>
  <c r="I55" i="64"/>
  <c r="I56" i="65"/>
  <c r="K58" i="66"/>
  <c r="I58" i="66"/>
  <c r="I11" i="66"/>
  <c r="K11" i="66"/>
  <c r="K32" i="65"/>
  <c r="K25" i="66"/>
  <c r="I25" i="66"/>
  <c r="I107" i="66"/>
  <c r="K107" i="66"/>
  <c r="I112" i="66"/>
  <c r="K112" i="66"/>
  <c r="K94" i="66"/>
  <c r="I94" i="66"/>
  <c r="I124" i="66"/>
  <c r="K124" i="66"/>
  <c r="I17" i="66"/>
  <c r="K17" i="66"/>
  <c r="I89" i="66"/>
  <c r="K89" i="66"/>
  <c r="I53" i="65"/>
  <c r="K53" i="65"/>
  <c r="K109" i="66"/>
  <c r="I109" i="66"/>
  <c r="I27" i="65"/>
  <c r="K27" i="65"/>
  <c r="I64" i="66"/>
  <c r="K64" i="66"/>
  <c r="I4" i="65"/>
  <c r="I2" i="65" s="1"/>
  <c r="K4" i="65"/>
  <c r="K2" i="65" s="1"/>
  <c r="K113" i="66"/>
  <c r="I113" i="66"/>
  <c r="K23" i="66"/>
  <c r="I23" i="66"/>
  <c r="I98" i="64"/>
  <c r="K18" i="66"/>
  <c r="I18" i="66"/>
  <c r="K116" i="66"/>
  <c r="I116" i="66"/>
  <c r="I20" i="66"/>
  <c r="K20" i="66"/>
  <c r="I96" i="66"/>
  <c r="K96" i="66"/>
  <c r="K132" i="66"/>
  <c r="I132" i="66"/>
  <c r="I137" i="66"/>
  <c r="K137" i="66"/>
  <c r="I54" i="66"/>
  <c r="K54" i="66"/>
  <c r="K98" i="65" l="1"/>
  <c r="K125" i="65"/>
  <c r="I24" i="65"/>
  <c r="I39" i="66"/>
  <c r="E11" i="55" s="1"/>
  <c r="I77" i="66"/>
  <c r="E12" i="55" s="1"/>
  <c r="C149" i="64"/>
  <c r="I8" i="66"/>
  <c r="E7" i="55" s="1"/>
  <c r="K55" i="65"/>
  <c r="K14" i="65"/>
  <c r="K114" i="66"/>
  <c r="I55" i="65"/>
  <c r="K56" i="66"/>
  <c r="I56" i="66"/>
  <c r="K144" i="66"/>
  <c r="I144" i="66"/>
  <c r="I128" i="66"/>
  <c r="K128" i="66"/>
  <c r="K24" i="65"/>
  <c r="K22" i="66"/>
  <c r="I22" i="66"/>
  <c r="K101" i="66"/>
  <c r="I101" i="66"/>
  <c r="I32" i="66"/>
  <c r="E10" i="55" s="1"/>
  <c r="I59" i="66"/>
  <c r="E19" i="55" s="1"/>
  <c r="K105" i="66"/>
  <c r="I105" i="66"/>
  <c r="I92" i="66"/>
  <c r="E14" i="55" s="1"/>
  <c r="I69" i="66"/>
  <c r="I67" i="66" s="1"/>
  <c r="E20" i="55" s="1"/>
  <c r="K69" i="66"/>
  <c r="K67" i="66" s="1"/>
  <c r="I67" i="65"/>
  <c r="K31" i="66"/>
  <c r="I31" i="66"/>
  <c r="I98" i="65"/>
  <c r="K57" i="66"/>
  <c r="I57" i="66"/>
  <c r="I47" i="66"/>
  <c r="I46" i="65"/>
  <c r="K47" i="66"/>
  <c r="I136" i="66"/>
  <c r="K136" i="66"/>
  <c r="I15" i="66"/>
  <c r="I14" i="65"/>
  <c r="K15" i="66"/>
  <c r="I125" i="65"/>
  <c r="K46" i="65"/>
  <c r="K32" i="66"/>
  <c r="K59" i="66"/>
  <c r="I108" i="66"/>
  <c r="I106" i="66" s="1"/>
  <c r="E16" i="55" s="1"/>
  <c r="K108" i="66"/>
  <c r="I114" i="66"/>
  <c r="E21" i="55" s="1"/>
  <c r="I4" i="66"/>
  <c r="I2" i="66" s="1"/>
  <c r="E6" i="55" s="1"/>
  <c r="K4" i="66"/>
  <c r="K2" i="66" s="1"/>
  <c r="I27" i="66"/>
  <c r="K27" i="66"/>
  <c r="K53" i="66"/>
  <c r="I53" i="66"/>
  <c r="K106" i="66"/>
  <c r="K92" i="66"/>
  <c r="K77" i="66"/>
  <c r="K39" i="66"/>
  <c r="K8" i="66"/>
  <c r="K84" i="66"/>
  <c r="K81" i="66" s="1"/>
  <c r="I84" i="66"/>
  <c r="I81" i="66" s="1"/>
  <c r="E13" i="55" s="1"/>
  <c r="I81" i="65"/>
  <c r="I125" i="66" l="1"/>
  <c r="E22" i="55" s="1"/>
  <c r="H22" i="55" s="1"/>
  <c r="H13" i="55"/>
  <c r="G13" i="55"/>
  <c r="H20" i="55"/>
  <c r="G20" i="55"/>
  <c r="K125" i="66"/>
  <c r="H12" i="55"/>
  <c r="G12" i="55"/>
  <c r="H26" i="55"/>
  <c r="G26" i="55"/>
  <c r="H21" i="55"/>
  <c r="G21" i="55"/>
  <c r="G19" i="55"/>
  <c r="H19" i="55"/>
  <c r="G11" i="55"/>
  <c r="H11" i="55"/>
  <c r="G16" i="55"/>
  <c r="H16" i="55"/>
  <c r="H6" i="55"/>
  <c r="G6" i="55"/>
  <c r="K98" i="66"/>
  <c r="K24" i="66"/>
  <c r="H14" i="55"/>
  <c r="G14" i="55"/>
  <c r="H10" i="55"/>
  <c r="G10" i="55"/>
  <c r="H7" i="55"/>
  <c r="G7" i="55"/>
  <c r="I55" i="66"/>
  <c r="E18" i="55" s="1"/>
  <c r="K14" i="66"/>
  <c r="I46" i="66"/>
  <c r="E17" i="55" s="1"/>
  <c r="I98" i="66"/>
  <c r="E15" i="55" s="1"/>
  <c r="H25" i="55" s="1"/>
  <c r="C149" i="65"/>
  <c r="I14" i="66"/>
  <c r="E8" i="55" s="1"/>
  <c r="I24" i="66"/>
  <c r="E9" i="55" s="1"/>
  <c r="K55" i="66"/>
  <c r="K46" i="66"/>
  <c r="H27" i="55" l="1"/>
  <c r="G27" i="55"/>
  <c r="G22" i="55"/>
  <c r="C149" i="66"/>
  <c r="G23" i="55"/>
  <c r="G17" i="55"/>
  <c r="H17" i="55"/>
  <c r="H18" i="55"/>
  <c r="G18" i="55"/>
  <c r="G24" i="55"/>
  <c r="H8" i="55"/>
  <c r="G8" i="55"/>
  <c r="H23" i="55"/>
  <c r="H24" i="55"/>
  <c r="G9" i="55"/>
  <c r="H9" i="55"/>
  <c r="G15" i="55"/>
  <c r="H15" i="55"/>
  <c r="G25" i="55"/>
</calcChain>
</file>

<file path=xl/sharedStrings.xml><?xml version="1.0" encoding="utf-8"?>
<sst xmlns="http://schemas.openxmlformats.org/spreadsheetml/2006/main" count="15407" uniqueCount="1679">
  <si>
    <t>SDGs Goals/Targets</t>
  </si>
  <si>
    <t>Thematic Area/Sector, as Identified in Key Government Planning Documents</t>
  </si>
  <si>
    <t>National Development Plan Identify closest Goal/Target presented in Document addressing the issues in the corresponding SDG Goal/Target</t>
  </si>
  <si>
    <t>Identify National Indicators for the Specific Targets</t>
  </si>
  <si>
    <t>Institution Responsible for Target implementation (line ministries)</t>
  </si>
  <si>
    <t>Any relevant comment related to this priority target area in the National Development Plan?</t>
  </si>
  <si>
    <t>Goal 1. End poverty in all its forms everywhere</t>
  </si>
  <si>
    <t>1.1 By 2030, eradicate extreme poverty for all people everywhere, currently measured as people living on less than $1.25 a day</t>
  </si>
  <si>
    <t>1.2 By 2030, reduce at least by half the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</si>
  <si>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</si>
  <si>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</si>
  <si>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1.5 By 2030, build the resilience of the poor and those in vulnerable situations and reduce their exposure and vulnerability to climate-related extreme events and other economic, social and environmental shocks and disasters</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</si>
  <si>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</si>
  <si>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</si>
  <si>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</si>
  <si>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</si>
  <si>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</si>
  <si>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t>
  </si>
  <si>
    <t>Goal 3. Ensure healthy lives and promote well-being for all at all ages</t>
  </si>
  <si>
    <t>3.1 By 2030, reduce the global maternal mortality ratio to less than 70 per 100,000 live births</t>
  </si>
  <si>
    <t>3.2 By 2030, end preventable deaths of newborns and children under 5 years of age, with all countries aiming to reduce neonatal mortality to at least as low as 12 per 1,000 live births and under-5 mortality to at least as low as 25 per 1,000 live births</t>
  </si>
  <si>
    <t>3.3 By 2030, end the epidemics of AIDS, tuberculosis, malaria and neglected tropical diseases and combat hepatitis, water-borne diseases and other communicable diseases</t>
  </si>
  <si>
    <t>3.4 By 2030, reduce by one third premature mortality from non-communicable diseases through prevention and treatment and promote mental health and well-being</t>
  </si>
  <si>
    <t>3.5 Strengthen the prevention and treatment of substance abuse, including narcotic drug abuse and harmful use of alcohol</t>
  </si>
  <si>
    <t>3.6 By 2020, halve the number of global deaths and injuries from road traffic accidents</t>
  </si>
  <si>
    <t>3.7 By 2030, ensure universal access to sexual and reproductive health-care services, including for family planning, information and education, and the integration of reproductive health into national strategies and programmes</t>
  </si>
  <si>
    <t>3.8 Achieve universal health coverage, including financial risk protection, access to quality essential health-care services and access to safe, effective, quality and affordable essential medicines and vaccines for all</t>
  </si>
  <si>
    <t>3.9 By 2030, substantially reduce the number of deaths and illnesses from hazardous chemicals and air, water and soil pollution and contamination</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</si>
  <si>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</si>
  <si>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</si>
  <si>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4.2 By 2030, ensure that all girls and boys have access to quality early childhood development, care and pre-primary education so that they are ready for primary education</t>
  </si>
  <si>
    <t>4.3 By 2030, ensure equal access for all women and men to affordable and quality technical, vocational and tertiary education, including university</t>
  </si>
  <si>
    <t>4.4 By 2030, substantially increase the number of youth and adults who have relevant skills, including technical and vocational skills, for employment, decent jobs and entrepreneurship</t>
  </si>
  <si>
    <t>4.5 By 2030, eliminate gender disparities in education and ensure equal access to all levels of education and vocational training for the vulnerable, including persons with disabilities, indigenous peoples and children in vulnerable situations</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</si>
  <si>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</si>
  <si>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</si>
  <si>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Goal 5. Achieve gender equality and empower all women and girls</t>
  </si>
  <si>
    <t>5.1 End all forms of discrimination against all women and girls everywhere</t>
  </si>
  <si>
    <t>5.2 Eliminate all forms of violence against all women and girls in the public and private spheres, including trafficking and sexual and other types of exploitation</t>
  </si>
  <si>
    <t>5.3 Eliminate all harmful practices, such as child, early and forced marriage and female genital mutilation</t>
  </si>
  <si>
    <t>5.4 Recognize and value unpaid care and domestic work through the provision of public services, infrastructure and social protection policies and the promotion of shared responsibility within the household and the family as nationally appropriate</t>
  </si>
  <si>
    <t>5.5 Ensure women’s full and effective participation and equal opportunities for leadership at all levels of decision making in political, economic and public life</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</si>
  <si>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</si>
  <si>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Goal 6. Ensure availability and sustainable management of water and sanitation for all</t>
  </si>
  <si>
    <t>6.1 By 2030, achieve universal and equitable access to safe and affordable drinking water for all</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</si>
  <si>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</si>
  <si>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</si>
  <si>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6.4 By 2030, substantially increase water-use efficiency across all sectors and ensure sustainable withdrawals and supply of freshwater to address water scarcity and substantially reduce the number of people suffering from water scarcity</t>
  </si>
  <si>
    <t>6.5 By 2030, implement integrated water resources management at all levels, including through transboundary cooperation as appropriate</t>
  </si>
  <si>
    <t>6.6 By 2020, protect and restore water-related ecosystems, including mountains, forests, wetlands, rivers, aquifers and lakes</t>
  </si>
  <si>
    <t>Goal 12. Ensure sustainable consumption and production patterns</t>
  </si>
  <si>
    <t>12.1 Implement the 10-year framework of programmes on sustainable consumption and production, all countries taking action, with developed countries taking the lead, taking into account the development and capabilities of developing countries</t>
  </si>
  <si>
    <t>12.2 By 2030, achieve the sustainable management and efficient use of natural resources</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</si>
  <si>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</si>
  <si>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</si>
  <si>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 By 2030, substantially reduce waste generation through prevention, reduction, recycling and reuse</t>
  </si>
  <si>
    <t>12.6 Encourage companies, especially large and transnational companies, to adopt sustainable practices and to integrate sustainability information into their reporting cycle</t>
  </si>
  <si>
    <t>12.7 Promote public procurement practices that are sustainable, in accordance with national policies and priorities</t>
  </si>
  <si>
    <t>12.8 By 2030, ensure that people everywhere have the relevant information and awareness for sustainable development and lifestyles in harmony with nature</t>
  </si>
  <si>
    <t>Goal 13. Take urgent action to combat climate change and its impacts</t>
  </si>
  <si>
    <t>13.1 Strengthen resilience and adaptive capacity to climate-related hazards and natural disasters in all countries</t>
  </si>
  <si>
    <t>13.2 Integrate climate change measures into national policies, strategies and planning</t>
  </si>
  <si>
    <t>13.3 Improve education, awareness-raising and human and institutional capacity on climate change mitigation, adaptation, impact reduction and early warning</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</si>
  <si>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</si>
  <si>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</si>
  <si>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</si>
  <si>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14.3 Minimize and address the impacts of ocean acidification, including through enhanced scientific cooperation at all levels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</si>
  <si>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</si>
  <si>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14.5 By 2020, conserve at least 10 per cent of coastal and marine areas, consistent with national and international law and based on the best available scientific information</t>
  </si>
  <si>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</si>
  <si>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14.7 By 2030, increase the economic benefits to Small Island developing States and least developed countries from the sustainable use of marine resources, including through sustainable management of fisheries, aquaculture and tourism</t>
  </si>
  <si>
    <t>15.1 By 2020, ensure the conservation, restoration and sustainable use of terrestrial and inland freshwater ecosystems and their services, in particular forests, wetlands, mountains and drylands, in line with obligations under international agreements</t>
  </si>
  <si>
    <t>Goal 15. Protect, restore and promote sustainable use of terrestrial ecosystems, sustainably manage forests, combat desertification, and halt and reverse land degradation and halt biodiversity loss</t>
  </si>
  <si>
    <t>15.2 By 2020, promote the implementation of sustainable management of all types of forests, halt deforestation, restore degraded forests and substantially increase afforestation and reforestation globally</t>
  </si>
  <si>
    <t>15.3 By 2030, combat desertification, restore degraded land and soil, including land affected by desertification, drought and floods, and strive to achieve a land degradation-neutral world</t>
  </si>
  <si>
    <t>15.4 By 2030, ensure the conservation of mountain ecosystems, including their biodiversity, in order to enhance their capacity to provide benefits that are essential for sustainable development</t>
  </si>
  <si>
    <t>15.5 Take urgent and significant action to reduce the degradation of natural habitats, halt the loss of biodiversity and, by 2020, protect and prevent the extinction of threatened species</t>
  </si>
  <si>
    <t>15.6 Ensure fair and equitable sharing of the benefits arising from the utilization of genetic resources and promote appropriate access to such resources</t>
  </si>
  <si>
    <t>15.7 Take urgent action to end poaching and trafficking of protected species of flora and fauna and address both demand and supply of illegal wildlife products</t>
  </si>
  <si>
    <t>15.8 By 2020, introduce measures to prevent the introduction and significantly reduce the impact of invasive alien species on land and water ecosystems and control or eradicate the priority species</t>
  </si>
  <si>
    <t>15.9 By 2020, integrate ecosystem and biodiversity values into national and local planning, development processes, poverty reduction strategies and accounts</t>
  </si>
  <si>
    <t>Goal 7. Ensure access to affordable, reliable, sustainable and modern energy for all</t>
  </si>
  <si>
    <t>7.1 By 2030, ensure universal access to affordable, reliable and modern energy services</t>
  </si>
  <si>
    <t>7.2 By 2030, increase substantially the share of renewable energy in the global energy mix</t>
  </si>
  <si>
    <t>7.3 By 2030, double the global rate of improvement in energy efficiency</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</si>
  <si>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</si>
  <si>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</si>
  <si>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8.2 Achieve higher levels of economic productivity through diversification, technological upgrading and innovation, including through a focus on high-value added and labour-intensive sectors</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</si>
  <si>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</si>
  <si>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8.4 Improve progressively, through 2030, global resource efficiency in consumption and production and endeavor to decouple economic growth from environmental degradation, in accordance with the 10-year framework of programmes on sustainable consumption and production, with developed countries taking the lead</t>
  </si>
  <si>
    <t>8.5 By 2030, achieve full and productive employment and decent work for all women and men, including for young people and persons with disabilities, and equal pay for work of equal value</t>
  </si>
  <si>
    <t>8.6 By 2020, substantially reduce the proportion of youth not in employment, education or training</t>
  </si>
  <si>
    <t>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</si>
  <si>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8.8 Protect labour rights and promote safe and secure working environments for all workers, including migrant workers, in particular women migrants, and those in precarious employment</t>
  </si>
  <si>
    <t>8.9 By 2030, devise and implement policies to promote sustainable tourism that creates jobs and promotes local culture and products</t>
  </si>
  <si>
    <t>8.10 Strengthen the capacity of domestic financial institutions to encourage and expand access to banking, insurance and financial services for all</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</si>
  <si>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</si>
  <si>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</si>
  <si>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9.2 Promote inclusive and sustainable industrialization and, by 2030, significantly raise industry’s share of employment and gross domestic product, in line with national circumstances, and double its share in least developed countries</t>
  </si>
  <si>
    <t>9.3 Increase the access of small-scale industrial and other enterprises, in particular in developing countries, to financial services, including affordable credit, and their integration into value chains and markets</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</si>
  <si>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</si>
  <si>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</si>
  <si>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Goal 10. Reduce inequality within and among countries</t>
  </si>
  <si>
    <t>10.1 By 2030, progressively achieve and sustain income growth of the bottom 40 per cent of the population at a rate higher than the national average</t>
  </si>
  <si>
    <t>10.2 By 2030, empower and promote the social, economic and political inclusion of all, irrespective of age, sex, disability, race, ethnicity, origin, religion or economic or other status</t>
  </si>
  <si>
    <t>10.3 Ensure equal opportunity and reduce inequalities of outcome, including by eliminating discriminatory laws, policies and practices and promoting appropriate legislation, policies and action in this regard</t>
  </si>
  <si>
    <t>10.4 Adopt policies, especially fiscal, wage and social protection policies, and progressively achieve greater equality</t>
  </si>
  <si>
    <t>10.5 Improve the regulation and monitoring of global financial markets and institutions and strengthen the implementation of such regulations</t>
  </si>
  <si>
    <t>10.6 Ensure enhanced representation and voice for developing countries in decision-making in global international economic and financial institutions in order to deliver more effective, credible, accountable and legitimate institutions</t>
  </si>
  <si>
    <t>10.7 Facilitate orderly, safe, regular and responsible migration and mobility of people, including through the implementation of planned and well-managed migration policies</t>
  </si>
  <si>
    <t>Goal 11. Make cities and human settlements inclusive, safe, resilient and sustainable</t>
  </si>
  <si>
    <t>11.1 By 2030, ensure access for all to adequate, safe and affordable housing and basic services and upgrade slums</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</si>
  <si>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</si>
  <si>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11.3 By 2030, enhance inclusive and sustainable urbanization and capacity for participatory, integrated and sustainable human settlement planning and management in all countries</t>
  </si>
  <si>
    <t>11.4 Strengthen efforts to protect and safeguard the world’s cultural and natural heritage</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</si>
  <si>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</si>
  <si>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11.6 By 2030, reduce the adverse per capita environmental impact of cities, including by paying special attention to air quality and municipal and other waste management</t>
  </si>
  <si>
    <t>11.7 By 2030, provide universal access to safe, inclusive and accessible, green and public spaces, in particular for women and children, older persons and persons with disabilities</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</si>
  <si>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</si>
  <si>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</si>
  <si>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16.2 End abuse, exploitation, trafficking and all forms of violence against and torture of children</t>
  </si>
  <si>
    <t>16.3 Promote the rule of law at the national and international levels and ensure equal access to justice for all</t>
  </si>
  <si>
    <t>16.4 By 2030, significantly reduce illicit financial and arms flows, strengthen the recovery and return of stolen assets and combat all forms of organized crime</t>
  </si>
  <si>
    <t>16.5 Substantially reduce corruption and bribery in all their forms</t>
  </si>
  <si>
    <t>16.6 Develop effective, accountable and transparent institutions at all levels</t>
  </si>
  <si>
    <t>16.7 Ensure responsive, inclusive, participatory and representative decision-making at all levels</t>
  </si>
  <si>
    <t>16.8 Broaden and strengthen the participation of developing countries in the institutions of global governance</t>
  </si>
  <si>
    <t>16.9 By 2030, provide legal identity for all, including birth registration</t>
  </si>
  <si>
    <t>16.10 Ensure public access to information and protect fundamental freedoms, in accordance with national legislation and international agreements</t>
  </si>
  <si>
    <t>Goal 17. Strengthen the means of implementation and revitalize the global partnership for sustainable development</t>
  </si>
  <si>
    <t>Finance 17.1 Strengthen domestic resource mobilization, including through international support to developing countries, to improve domestic capacity for tax and other revenue collection</t>
  </si>
  <si>
    <t>Finance 17.2 Developed countries to implement fully their official development assistance commitments, including the commitment by many developed countries to achieve the target of 0.7 per cent of ODA/GNI to developing countries and 0.15 to 0.20 per cent of ODA/GNI to least developed countries; ODA providers are encouraged to consider setting a target to provide at least 0.20 per cent of ODA/GNI to least developed countries</t>
  </si>
  <si>
    <t>Finance 17.3 Mobilize additional financial resources for developing countries from multiple sources</t>
  </si>
  <si>
    <t>Finance 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</si>
  <si>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Finance 17.5 Adopt and implement investment promotion regimes for least developed countries</t>
  </si>
  <si>
    <t>Technology 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</si>
  <si>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Technology 17.7 Promote the development, transfer, dissemination and diffusion of environmentally sound technologies to developing countries on favourable terms, including on concessional and preferential terms, as mutually agreed</t>
  </si>
  <si>
    <t>Technology 17.8 Fully operationalize the technology bank and science, technology and innovation capacity-building mechanism for least developed countries by 2017 and enhance the use of enabling technology, in particular information and communications technology</t>
  </si>
  <si>
    <t>Capacity-building 17.9 Enhance international support for implementing effective and targeted capacity-building in developing countries to support national plans to implement all the sustainable development goals, including through North-South, South-South and triangular cooperation</t>
  </si>
  <si>
    <t>Trade 17.10 Promote a universal, rules-based, open, non-discriminatory and equitable multilateral trading system under the World Trade Organization, including through the conclusion of negotiations under its Doha Development Agenda</t>
  </si>
  <si>
    <t>Trade 17.11 Significantly increase the exports of developing countries, in particular with a view to doubling the least developed countries’ share of global exports by 2020</t>
  </si>
  <si>
    <t>Trade 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 Systemic issues</t>
  </si>
  <si>
    <t>Policy and institutional coherence 17.13 Enhance global macroeconomic stability, including through policy coordination and policy coherence</t>
  </si>
  <si>
    <t>Policy and institutional coherence 17.14 Enhance policy coherence for sustainable development</t>
  </si>
  <si>
    <t>Policy and institutional coherence 17.15 Respect each country’s policy space and leadership to establish and implement policies for poverty eradication and sustainable development</t>
  </si>
  <si>
    <t>Multi-stakeholder partnership 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</si>
  <si>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Multi-stakeholder partnership 17.17 Encourage and promote effective public, public-private and civil society partnerships, building on the experience and resourcing strategies of partnerships</t>
  </si>
  <si>
    <t>Data, monitoring and accountability 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</si>
  <si>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Data, monitoring and accountability 17.19 By 2030, build on existing initiatives to develop measurements of progress on sustainable development that complement gross domestic product, and support statistical capacity-building in developing countries</t>
  </si>
  <si>
    <t>People</t>
  </si>
  <si>
    <t>Planet</t>
  </si>
  <si>
    <t>Prosperity</t>
  </si>
  <si>
    <t>Peace</t>
  </si>
  <si>
    <t>Partnership</t>
  </si>
  <si>
    <t>Goal #</t>
  </si>
  <si>
    <t># Targets</t>
  </si>
  <si>
    <t>Short Title</t>
  </si>
  <si>
    <t>No Poverty</t>
  </si>
  <si>
    <t>Zero Hunger</t>
  </si>
  <si>
    <t>Good Health and Well-being</t>
  </si>
  <si>
    <t>Quality Education</t>
  </si>
  <si>
    <t>Gender Equality</t>
  </si>
  <si>
    <t>Clean Water and Sanitation</t>
  </si>
  <si>
    <t>Affordable and Clean Energy</t>
  </si>
  <si>
    <t>Decent Work and Economic Development</t>
  </si>
  <si>
    <t>Industry, Innovation, and Infrastructure</t>
  </si>
  <si>
    <t>Reduced Inequalities</t>
  </si>
  <si>
    <t>Sustainable Cities and Communities</t>
  </si>
  <si>
    <t>Responsible Consumption and Production</t>
  </si>
  <si>
    <t>Climate Action</t>
  </si>
  <si>
    <t>Life below Water</t>
  </si>
  <si>
    <t>Life on Land</t>
  </si>
  <si>
    <t>Peace, Justice, and Strong Institutions</t>
  </si>
  <si>
    <t>Partnerships for the Goals</t>
  </si>
  <si>
    <t># Targets w Indicators</t>
  </si>
  <si>
    <t>% Targets Covered</t>
  </si>
  <si>
    <t>% Targets w Indicators</t>
  </si>
  <si>
    <t>Policy Document Analysis</t>
  </si>
  <si>
    <t>NO</t>
  </si>
  <si>
    <t>Applicable?</t>
  </si>
  <si>
    <t># Targets Covered</t>
  </si>
  <si>
    <t>Partnerships</t>
  </si>
  <si>
    <t>target covered (accumulated)</t>
  </si>
  <si>
    <t>target w indicator (acc)</t>
  </si>
  <si>
    <t>error</t>
  </si>
  <si>
    <t>Policy Document Analysis (lt + mt)</t>
  </si>
  <si>
    <t>- enter here -</t>
  </si>
  <si>
    <t>Document title</t>
  </si>
  <si>
    <t>Errors</t>
  </si>
  <si>
    <t>01_National Development Plan_Vision 2030</t>
  </si>
  <si>
    <t>Outcome 1. A Healthy and Stable Population</t>
  </si>
  <si>
    <t>Outcome 2. World-Class Education and Training</t>
  </si>
  <si>
    <t>Outcome 3. Effective Social Protection</t>
  </si>
  <si>
    <t>Outcome 4. Authentic and Transformational Culture</t>
  </si>
  <si>
    <t>Outocome 5. Security and Safety</t>
  </si>
  <si>
    <t>Outcome 6. Effective Governance</t>
  </si>
  <si>
    <t>Outcome 7. A Stable Macroeconomy</t>
  </si>
  <si>
    <t>Outcome 8. An Enabling Business Environment</t>
  </si>
  <si>
    <t>Outcome 9. Strong Economic Infrastructure</t>
  </si>
  <si>
    <t>Outcome 10. Energy Security and Efficiency</t>
  </si>
  <si>
    <t>Outcome 11. A Technology-Enabled Society</t>
  </si>
  <si>
    <t>Outcome 12. Internationally Competitive Industry Structures</t>
  </si>
  <si>
    <t>Outcome 13. Sustainable Management and Use of Environmental and Natural Resources</t>
  </si>
  <si>
    <t>Outcome 14. Hazard Risk Reduction and Adaptation to Climate Change</t>
  </si>
  <si>
    <t>Outcome 15. Sustainable Urban and Rural Development</t>
  </si>
  <si>
    <t>¬ Planning Institute of Jamaica
¬ Ministry of Health and Environment
¬ Statistical Institute of Jamaica
¬ National Family Planning Board</t>
  </si>
  <si>
    <t>¬ Prioritize national epidemiology issues</t>
  </si>
  <si>
    <t>¬ Strengthen and improve policies, plans, programmes and other relevant capacities to provide reproductive health services and commodities for all who need them</t>
  </si>
  <si>
    <t>¬ Ensure conformity to international health regulations/requirements</t>
  </si>
  <si>
    <t>¬ Strengthen policies, systems and programmes for mortality reductions and improvement in health status
¬ Enhance early screening/detection programmes
¬ Strengthen primary, secondary and tertiary prevention programmes
¬ Strengthen the policy framework and reorient the health system to support the healthy lifestyle approach
¬ Empower communities to support enhancement of the healthy lifestyle approach
¬ Mainstream demographic considerations, such as gender differentials in health conditions and health-seeking behaviour, to address issues such as the reluctance of men to seek health care</t>
  </si>
  <si>
    <t>Interesting references to masculinities</t>
  </si>
  <si>
    <t>¬ Develop and strengthen systems and mechanisms to measure international migration flows for monitoring demographic characteristics
¬ Establish a system to manage the impact of migration of critical health care personnel</t>
  </si>
  <si>
    <t>Refering to food only</t>
  </si>
  <si>
    <t>¬ Align food import and local production policies with recommended dietary goals
¬ Promote consumption of legumes, ground provisions, fruits, vegetables and low fat foods to meet recommended dietary goals through education and public awareness programmes</t>
  </si>
  <si>
    <t>¬ Ministry of Health and Environment
¬ Ministry of Agriculture
¬ Office of the Prime Minister (Lands)</t>
  </si>
  <si>
    <t>¬ Strengthen existing programmes to improve and facilitate access to health care (e.g. National Health Fund, NIGold)
¬ Establish a sustainable financing mechanism for the public health system</t>
  </si>
  <si>
    <t>Vague, does not imply improvement</t>
  </si>
  <si>
    <t>¬ Ministry of Health and Environment
¬ Ministry of Finance and the Public Office</t>
  </si>
  <si>
    <t>¬ Life expectancy at birth (segregated female and male)</t>
  </si>
  <si>
    <t>¬ Life expectancy (segregated female and male)</t>
  </si>
  <si>
    <t>¬ Life expectancy (segregated female and male)
¬ HDI</t>
  </si>
  <si>
    <t>¬ Population growth rate</t>
  </si>
  <si>
    <t>¬ Ministry of Education
¬ Early Childhood Commission</t>
  </si>
  <si>
    <t xml:space="preserve">¬ Enable a Satisfactory Learning Environment at the Primary Level
¬ Ensure that the Secondary School System Equips School Leavers to Access Further Education, Training and/or Decent Work
</t>
  </si>
  <si>
    <t>¬ Ensure that schools are gender sensitive</t>
  </si>
  <si>
    <t>¬ Ensure that Children 0-8 Years Old Have Access to Adequate Early Childhood Education and Development Programmes</t>
  </si>
  <si>
    <t>only gender</t>
  </si>
  <si>
    <t>¬ Ensure that Adequate and High Quality Tertiary Education is Provided with Emphasis on the Interface with Work and School</t>
  </si>
  <si>
    <t>¬ Expand Mechanisms to Provide Access to Education and Training for All including Unattached Youth</t>
  </si>
  <si>
    <t>¬ Ministry of Health and Environment</t>
  </si>
  <si>
    <t>¬ Ministry of Education
¬ University Council of Jamaica</t>
  </si>
  <si>
    <t>¬ Ensure that the Secondary School System Equips School Leavers to Access Further Education, Training and/or Decent Work
¬ Expand Mechanisms to Provide Access to Education and Training for All including Unattached Youth
¬ Strengthen the Mechanisms to Align Training with Demands of the Labour Market</t>
  </si>
  <si>
    <t>¬ Ministry of Education
¬ Early Childhood Commission
¬ HEART Trust</t>
  </si>
  <si>
    <t>¬ Ministry of Education
¬ HEART Trust</t>
  </si>
  <si>
    <t>¬ Ministry of Education</t>
  </si>
  <si>
    <t>¬ Adult (15+) literacy rate (female, male)</t>
  </si>
  <si>
    <t>¬ % of population with tertiary level certification (24+)</t>
  </si>
  <si>
    <t>¬ % of labour force (14+) that is certified</t>
  </si>
  <si>
    <t>¬ Cabinet Office
¬ Office of the Prime Minister
¬ Jamaica Council for Persons with Disabilities
¬ Ministry of Labour and Social Security</t>
  </si>
  <si>
    <t>¬ Expand Opportunities for the Poor to Engage in Sustainable Livelihoods</t>
  </si>
  <si>
    <t>¬ Cabinet Office
¬ Office of the Prime Minister
¬ Jamaica Social Investment Fund
¬ Ministry of Labour and Social Security</t>
  </si>
  <si>
    <t>¬ Infuse Poverty and Vulnerability Issues in all Public Policies
¬ Promote Greater Participation in and Viability of Social Insurance and Pension Schemes</t>
  </si>
  <si>
    <t>¬ Preserve, develop, and promote Jamaica's cultural heritage</t>
  </si>
  <si>
    <t>¬ Ministry of Information, Culture, Youth and Sports
¬ Institute of Jamaica
¬ Jamaica Cultural Development Commission
¬ Jamaica Natural Heritage Trust
¬ Jamaica Library Service</t>
  </si>
  <si>
    <t>¬ Strengthen the Role of Sport in all Aspects of National Development</t>
  </si>
  <si>
    <t>focused on sport-related spaces</t>
  </si>
  <si>
    <t>¬ Ministry of Information, Culture, Youth and Sports
¬ INSPORT
¬ National Sporting Association</t>
  </si>
  <si>
    <t>¬ "Use of cultural resource" Index (Tourism Competitiveness Index)</t>
  </si>
  <si>
    <t>¬ Strengthen the Capacity of Communities to Participate in Creating a Safe and Secure Society</t>
  </si>
  <si>
    <t>¬ Ministry of National Security
¬ Department of Correctional Services
¬ Jamaica Constabulary Force
¬ Ministry of Education</t>
  </si>
  <si>
    <t>¬ Ministry of National Security
¬ Jamaica Constabulary Force
¬ Jamaica Defence Force
¬ Ministry of Justice
¬ Department of Customs</t>
  </si>
  <si>
    <t>¬ Improve the Security of the Border and Territorial Waters
¬ Strengthen the anti-crime capability of law enforcement agencies</t>
  </si>
  <si>
    <t>¬ Cabinet Office
¬ Office of the Prime Minister
¬ Jamaica Council for Persons with Disabilities
¬ Ministry of Labour and Social Security
¬ Department of Correctional Services</t>
  </si>
  <si>
    <t>Only people with disabilities; only former convicts</t>
  </si>
  <si>
    <t>¬ Crime rate
¬ Crime rate (major crimes)
¬ Murder rate</t>
  </si>
  <si>
    <t>¬ Crime rate
¬ Crime rate (major crimes)</t>
  </si>
  <si>
    <t>¬ Strengthen the Processof Citizen Participation in Governance</t>
  </si>
  <si>
    <t>¬ Cabinet Office
¬ Department of Local Government
¬ Office of the Prime Minister
¬ Local Authorities
¬ Social Development Commission
¬ Ministry of Justice</t>
  </si>
  <si>
    <t>¬ Reform and Modernize the Law Enforcement System
¬ Reform the Justice System</t>
  </si>
  <si>
    <t>¬ Ministry of National Security
¬ Ministry of Justice
¬ Passport Inmigration and Citizen Agency
¬ Department of Customs
¬ Cabinet Office</t>
  </si>
  <si>
    <t>Outocome 5. Security and Safety
Outcome 6. Effective Governance</t>
  </si>
  <si>
    <t>Does not mention access to justice for all</t>
  </si>
  <si>
    <t>¬ Ensure Tolerance and Respect for Human Rights and Freedoms</t>
  </si>
  <si>
    <t>Does not specify children</t>
  </si>
  <si>
    <t>¬ Foster Equity in all Spheres of the Society</t>
  </si>
  <si>
    <t>¬ Create an Enabling Environment for Persons with Disabilities
¬ Strengthen the management, rehabilitation and reintegration of clients of correctional services
¬ Foster Equity in all Spheres of the Society</t>
  </si>
  <si>
    <t xml:space="preserve">Outcome 3. Effective Social Protection
Outocome 5. Security and Safety
Outcome 6. Effective Governance
</t>
  </si>
  <si>
    <t>¬ Ministry of Justice
¬ Office of the Political Ombudsman
¬ Public Defender</t>
  </si>
  <si>
    <t>¬ Infuse Poverty and Vulnerability Issues in all Public Policies
¬ Foster Equity in all Spheres of the Society</t>
  </si>
  <si>
    <t>Outcome 3. Effective Social Protection
Outcome 6. Effective Governance</t>
  </si>
  <si>
    <t>¬ Cabinet Office
¬ Office of the Prime Minister
¬ Jamaica Council for Persons with Disabilities
¬ Ministry of Labour and Social Security
¬ Bureau of Women's Affairs
¬ Government Ministries, Departments and Agencies</t>
  </si>
  <si>
    <t>¬ Office of the Prime Minister
¬ Ministry of Labour and Social Security
¬ Bureau of Women's Affairs
¬ Government Ministries, Departments and Agencies</t>
  </si>
  <si>
    <t>¬ Develop a protocol to promote gender equality in all levels and stages of the electoral process</t>
  </si>
  <si>
    <t>Partially only</t>
  </si>
  <si>
    <t>¬ Cabinet Office
¬ Government Ministries, Departments, and Agencies
¬ Houses of Parliament
¬ Auditor General
¬ Contractor Gerneral
¬ Local Authorities
¬ Office of the Political Ombudsman</t>
  </si>
  <si>
    <t>¬ Voice and Accountability Index</t>
  </si>
  <si>
    <t>¬ Rule of Law Index</t>
  </si>
  <si>
    <t>¬ Voice and Accountability Index
¬ Government Effectiveness Index</t>
  </si>
  <si>
    <t>¬ Reform and Modernize the Law Enforcement System</t>
  </si>
  <si>
    <t>¬ Control of Corruption Index</t>
  </si>
  <si>
    <t>¬ Ensure Tolerance and Respect for Human Rights and Freedoms
¬ Strengthen Accountability and Transparency Mechanisms</t>
  </si>
  <si>
    <t>¬ Rule of Law Index
¬ Voice and Accountability Index</t>
  </si>
  <si>
    <t>¬ Infuse Poverty and Vulnerability Issues in all Public Policies
¬ Develop an Efficient and Equitable Tax System</t>
  </si>
  <si>
    <t>Outcome 3. Effective Social Protection
Outcome 7. A Stable Macroeconomy</t>
  </si>
  <si>
    <t>¬ Cabinet Office
¬ Office of the Prime Minister
¬ Jamaica Council for Persons with Disabilities
¬ Ministry of Labour and Social Security
¬ Ministry of Finance and the Public Service</t>
  </si>
  <si>
    <t>¬ Maintain Financial System Stability</t>
  </si>
  <si>
    <t>¬ Ministry of Finance and the Public Service Bank of Jamaica
¬ Financial Services Commission</t>
  </si>
  <si>
    <t>Refers to strengthening regulation on financial institutions</t>
  </si>
  <si>
    <t>¬ Strengthen Public Institutions to Deliver Efficient and Effective Public Goods and Services
¬ Strengthen Accountability and Transparency Mechanisms
¬ Maintain Financial System Stability</t>
  </si>
  <si>
    <t>Outcome 6. Effective Governance
Outcome 7. A Stable Macroeconomy</t>
  </si>
  <si>
    <t>¬ Ensure Fiscal and Debt Sustainability</t>
  </si>
  <si>
    <t>¬ Real GDP Annual Growth Rate
¬ Debt to GDP Ratio
¬ Fiscal Balance as % of GDP
¬ Inflation Rate</t>
  </si>
  <si>
    <t>¬ Ministry of Finance and the Public Service Bank of Jamaica</t>
  </si>
  <si>
    <t>¬ Increase Access to Capital</t>
  </si>
  <si>
    <t>¬ Ministry of Industry, Investment and Commerce
¬ Ministry of Finance and the Public Service</t>
  </si>
  <si>
    <t>¬ Use Trade and Foreign Relations to Create an Enabling External Environment for Economic Growth
¬ Strengthen Investment Promotion and Trade Facilitation</t>
  </si>
  <si>
    <t>¬ Ministry of Industry, Investment and Commerce
¬ Ministry of Foreign Affairs and Foreign Trade</t>
  </si>
  <si>
    <t>Outcome 8. An Enabling Business Environment
Outcome 6. Effective Governance</t>
  </si>
  <si>
    <t>¬ Develop an Efficient Labour Market
¬ Foster Equity in all Spheres of the Society</t>
  </si>
  <si>
    <t>¬ Improve the Labour Environment to Enhance Labour Productivity and Worker Satisfaction</t>
  </si>
  <si>
    <t>¬ Ministry of Labour and Social Security</t>
  </si>
  <si>
    <t>¬ Emplyment rate
¬ Female to male wage ratio at managerial level</t>
  </si>
  <si>
    <t>¬ Develop a Modernized Public Transport System</t>
  </si>
  <si>
    <t>¬ Ministry of Transport and Works
¬ Jamaica Urban Transport Company
¬ Transport Authorities
¬ Local Authorities</t>
  </si>
  <si>
    <t>¬ Ministry of Transport and Works
¬ National Works Agency
¬ National Road Operating and Construction Company
¬ Local Authorities
¬ Port Authority of Jamaica
¬ Airports Authority of Jamaica
¬ Civil Aviation Authority
¬ Maritime Authority of Jamaica</t>
  </si>
  <si>
    <t>¬ Expand and Rationalize Land Transport Infrastructure and Services
¬ Expand Domestic and International Air Transport Infrastructure and Services
¬ Expand and Diversify Maritime Infrastructure and Services
¬ Develop Jamaica as a Regional Logistics Hub with Multimodal Transport Linkages</t>
  </si>
  <si>
    <t>¬ Ministry of Water and Housing
¬ Water Resources Authority
¬ National Water Commission
¬ National Irrigation Commission</t>
  </si>
  <si>
    <t>¬ Ensure Adequate and Safe Water Supply and Sanitation Services</t>
  </si>
  <si>
    <t>Gender aspects not mentioned</t>
  </si>
  <si>
    <t>¬ Infrastructure Index
¬ Connectivity and Technology Infrastructure Index</t>
  </si>
  <si>
    <t>¬ % of renewable fresh water resources that is produced</t>
  </si>
  <si>
    <t>¬ Ministry of Energy
¬ Ministry of Mining and Telecommunications
¬ Petroleum Corporation of Jamaica
¬ Ministry of Transport and Works</t>
  </si>
  <si>
    <t>15% by 2020</t>
  </si>
  <si>
    <t>¬ Promote Energy Efficiency and Conservation</t>
  </si>
  <si>
    <t>¬ Diversify the Energy Supply</t>
  </si>
  <si>
    <t>¬ Percentage of renewables in the energy mix</t>
  </si>
  <si>
    <t>¬ Energy Intensity Index</t>
  </si>
  <si>
    <t>¬ National Commission on Science and Technology
¬ Scientific Research Council
¬ Ministry of Mining and Telecommunications
¬ Ministry of Education
¬ Office of the Prime Minister
¬ Jamaica Library Service</t>
  </si>
  <si>
    <t>¬ Integrate Science and Technology into All Areas of Development
¬ Establish a Dynamic and Responsive National Innovation System</t>
  </si>
  <si>
    <t>¬ # of scientific publications/million population
¬ Resident patent filling per million population
¬ e-readiness Index</t>
  </si>
  <si>
    <t>Outcome 12. Internationally Competitive Industry Structures
Outcome 8. An Enabling Business Environment</t>
  </si>
  <si>
    <t>¬ Ministry of Labour and Social Security
¬ Ministry of Industry, Investment, and Commerce
¬ Jamaica Trade and Invest</t>
  </si>
  <si>
    <t>¬ Develop Company Sophistication and Productivity
¬ Develop Economic Linkages and Clusters
¬ Improve the Labour Environment to Enhance Labour Productivity and Worker Satisfaction</t>
  </si>
  <si>
    <t>¬ Develop Economies of Scale and Scope through Collaboration among Enterprises in the Region</t>
  </si>
  <si>
    <t>¬ Ministry of Industry, Investment and Commerce
¬ Ministry of Finance and the Public Service
¬ Fair Trading Commission</t>
  </si>
  <si>
    <t>¬ Promote Eco-Efficiency and the Green Economy</t>
  </si>
  <si>
    <t>¬ Ministry of Industry, Investment and Commerce
¬ National Environment and Planning Agency
¬ Jamaica Bureau of Standards</t>
  </si>
  <si>
    <t>Outcome 12. Internationally Competitive Industry Structures: Agriculture</t>
  </si>
  <si>
    <t>¬ Ministry of Agriculture
¬ Rural Agricultural Development Authority</t>
  </si>
  <si>
    <t>¬ Develop modern, efficient farming systems through research and application of local and international best practices
¬ Encourage participation of youth in agriculture
¬ Strengthen existing educational institutions for agricultural training</t>
  </si>
  <si>
    <t>¬ Promote zero waste in agriculture production and processingsector</t>
  </si>
  <si>
    <t>¬ Apply land use policy and legislation to halt the change of use and degradation of agricultural lands
¬ Increase application of environmental best practices throughout the agricultural sector
¬ Strengthen hazard mitigation for the agricultural sector
¬ Develop organic farming as a major mode of production</t>
  </si>
  <si>
    <t>¬ Design food policy from a nutrition/health perspective and support the production of safe foods
¬ Promote national food security</t>
  </si>
  <si>
    <t>Outcome 1. A Healthy and Stable Population
Outcome 12. Internationally Competitive Industry Structures: Agriculture</t>
  </si>
  <si>
    <t>¬ Ministry of Health and Environment
¬ Ministry of Agriculture
¬ Office of the Prime Minister (Lands)
¬ Ministry of Agriculture
¬ Rural Agricultural Development Authority</t>
  </si>
  <si>
    <t>¬ Agriculture Production Index</t>
  </si>
  <si>
    <t xml:space="preserve">¬ Promote and encourage compliance with relevant environmental regulations and
standards
¬ Develop mechanisms to manage effectively shipping and distribution costs
¬ Encourage reduction and elimination of waste in construction through improved design and procurement
</t>
  </si>
  <si>
    <t>Outcome 12. Internationally Competitive Industry Structures: Manufacturing
Outcome 12. Internationally Competitive Industry Structures: Construction</t>
  </si>
  <si>
    <t>¬ Ministry of Industry, Investment and Commerce
¬ Ministry of Transport and Works</t>
  </si>
  <si>
    <t>¬ Ensure a facilitating policy, regulatory and institutional framework for business development
¬ Develop capabilities for micro, small and medium-sized enterprises
¬ Establish processes to encourage formalization of creative enterprises</t>
  </si>
  <si>
    <t>Outcome 8. An Enabling Business Environment
Outcome 12. Internationally Competitive Industry Structures: Creative Industries</t>
  </si>
  <si>
    <t>¬ Ministry of Industry, Investment and Commerce
¬ Cabinet Office
¬ Jamaica Business Development Centre
¬ Jamaica Trade and Invest
¬ Ministry of Information, Culture, Youth, and Sports</t>
  </si>
  <si>
    <t xml:space="preserve">¬ Ease of Doing Business Index
</t>
  </si>
  <si>
    <t>¬ Labout Market Efficiency Index
¬ Unit Labour Productivity Index - construction
¬ Contribution of copyright industry to th GDP
¬ Contribution of sports to GDP</t>
  </si>
  <si>
    <t>¬ Increase Access to Capital
¬ Encourage the increased use of ecommerce operations
¬ Establish mechanisms for funding ICT ventures</t>
  </si>
  <si>
    <t>¬ Ministry of Industry, Investment and Commerce
¬ Ministry of Finance and the Public Service
¬ Ministry of Mining and Telecommunications
¬ Central Information Technology Office</t>
  </si>
  <si>
    <t>Outcome 8. An Enabling Business Environment
Outcome 12. Internationally Competitive Industry Structures: ICT</t>
  </si>
  <si>
    <t>¬ Ensure that the activities of the tourism industry support biodiversity conservation objectives
¬ Promote the application of local sustainable development planning (LSDP) to resort areas
¬ Ensure that environmental management systems are implemented by tourism entities
¬ Develop and apply multi-hazard mitigation measures for tourism
¬ Promote Jamaica as a sports tourism destination</t>
  </si>
  <si>
    <t>Outcome 12. Internationally Competitive Industry Structures: Tourism
Outcome 12. Internationally Competitive Industry Structures: Sport</t>
  </si>
  <si>
    <t>¬ Ministry of Tourism
¬ Jamaica Tourist Board
¬ Ministry of Information, Culture, Youth, and Sports</t>
  </si>
  <si>
    <t>¬ Travel and Tourism Competitiveness Index</t>
  </si>
  <si>
    <t>¬ Integrate Environmental Issues in Economic and Social Decision-Making Policies and Processes</t>
  </si>
  <si>
    <t>¬ Cabinet Office
¬ Ministry of Health and Environment
¬ National Environment and Planning Agency
¬ Planning Institute of Jamaica
¬ Office of the Prime Minister</t>
  </si>
  <si>
    <t>¬ Create frameworks that will enable the integrated management and sustainable use of Jamaica’s natural resources (e.g. guidelines for resource use, phased mining etc.)</t>
  </si>
  <si>
    <t>¬ Develop and Implement Mechanisms for Biodiversity Conservation and Ecosystems Management</t>
  </si>
  <si>
    <t>¬ Forestry Department
¬ Fisheries Division
¬ National Solid Waste Management Authority
¬ Ministry of Health and Environment
¬ National Environment and Planning Agency
¬ Office of the Prime Minister</t>
  </si>
  <si>
    <t>Outcome 9. Strong Economic Infrastructure
Outcome 13. Sustainable Management and Use of Environmental and Natural Resources</t>
  </si>
  <si>
    <t>¬ Ensure Adequate and Safe Water Supply and Sanitation Services
¬ Develop and Implement Mechanisms for Biodiversity Conservation and Ecosystems Management</t>
  </si>
  <si>
    <t>¬ Ministry of Water and Housing
¬ Water Resources Authority
¬ National Water Commission
¬ Forestry Department
¬ Fisheries Division
¬ National Solid Waste Management Authority
¬ Ministry of Health and Environment
¬ National Environment and Planning Agency
¬ Office of the Prime Minister
¬ National Irrigation Commission</t>
  </si>
  <si>
    <t>Outcome 13. Sustainable Management and Use of Environmental and Natural Resources
Outcome 12. Internationally Competitive Industry Structures: Manufacturing
Outcome 12. Internationally Competitive Industry Structures: Mining and Quarrying
Outcome 12. Internationally Competitive Industry Structures: Construction</t>
  </si>
  <si>
    <t>¬ Ministry of Industry, Investment and Commerce
¬ Ministry of Mining and Telecommunications
¬ Ministry of Energy
¬ Ministry of Transport and Works
¬ Forestry Department
¬ Fisheries Division
¬ National Solid Waste Management Authority
¬ Ministry of Health and Environment
¬ National Environment and Planning Agency
¬ Office of the Prime Minister</t>
  </si>
  <si>
    <t>¬ Develop Efficient and Effective Governance Structures for Environmental
Management</t>
  </si>
  <si>
    <t>¬ Create mechanisms to enhance accountability among all segments of society, i.e. the state, private and public organizations and individual citizens</t>
  </si>
  <si>
    <t>¬ Cabinet Office
¬ Ministry of Health and Environment
¬ National Environment and Planning Agency
¬ Local Authorities
¬ Office of the Prime Minister</t>
  </si>
  <si>
    <t>¬ National Solid Waste Management Authority
¬ Ministry of Health and Environment
¬ National Environment and Planning Agency
¬ Office of the Prime Minister</t>
  </si>
  <si>
    <t>¬ Manage all Forms of Waste Effectively</t>
  </si>
  <si>
    <t>¬ Manage all Forms of Waste Effectively
¬ Develop and Implement Mechanisms for Biodiversity Conservation and Ecosystems Management
¬ Encourage development and use of environmentally friendly products and processes
¬ Promote clean technology and use of alternative energy
¬ Promote compliance with environmental standards and legislation relevant to the mining and quarrying sector
¬ Encourage reduction and elimination of waste in construction through improved design and procurement</t>
  </si>
  <si>
    <t>¬ Environmental Performance Index</t>
  </si>
  <si>
    <t>¬ Ministry of Health and Environment
¬ Office of Disaster Preparedness and Emergency Management
¬ Ministry of Agriculture
¬ National Environmental and Planning Agency
¬ Ministry of Finance and the Public Service
¬ Jamaica Information Service
¬ Local Authorities
¬ Metereological Office
¬ Office of the Prime Minister</t>
  </si>
  <si>
    <t xml:space="preserve">¬ Use knowledge, innovation and education to build a culture of safety and resilience at all levels by integrating hazard risk reduction in the early childhood, pre-primary, primary, secondary and tertiary education syllabuses and research
community; and develop hazard risk reduction training for different
groups of stakeholders </t>
  </si>
  <si>
    <t>¬ Promote an efficient distribution system for consistent supplies and price stability
¬ Establish a comprehensive recovery system to mitigate food shortages resulting from natural and manmade hazards and emergency situations
¬ Promote Family Responsibility and Community Participation for the Protection of Vulnerable Groups
¬ Establish mechanisms for increasing
resilience of the poor and most
vulnerable</t>
  </si>
  <si>
    <t>Outcome 1. A Healthy and Stable Population
Outcome 14. Hazard Risk Reduction and Adaptation to Climate Change</t>
  </si>
  <si>
    <t>¬ Office of the Prime Minister (Lands)
¬ Ministry of Labour and Social Security
¬ Jamaica Council for Persons with Disabilities
¬ Ministry of Health and Environment
¬ Office of Disaster Preparedness and Emergency Management
¬ Ministry of Agriculture
¬ National Environmental and Planning Agency
¬ Ministry of Finance and the Public Service
¬ Jamaica Information Service
¬ Local Authorities
¬ Metereological Office</t>
  </si>
  <si>
    <t>¬ Develop Measures to Adapt to Climate Change</t>
  </si>
  <si>
    <t>¬ Lobby at the international level for high greenhouse gas-producing countries to ecome more energy and resource efficient</t>
  </si>
  <si>
    <t>Only on Climate Change</t>
  </si>
  <si>
    <t>¬ Improve Resilience to all Forms of Hazards
¬ Improve Emergency Response Capability
¬ Develop Measures to Adapt to Climate Change
¬ Contribute to the Effort to Reduce Global Rate of Climate Change</t>
  </si>
  <si>
    <t>¬ Loss of lives due to disasters</t>
  </si>
  <si>
    <t>¬ Cost of damage caused by disasters as % of GDP
¬ Greenhouse Gas Emission</t>
  </si>
  <si>
    <t>¬ Department of Local Government
¬ Local Authorities
¬ Ministry of Water and Housing
¬ Office of the Prime Minister
¬ Ministry of Health an Environment
¬ National Housing Trust
¬ Planning Institute of Jamaica
¬ Ministry of Transport and Works
¬ Ministry of Energy</t>
  </si>
  <si>
    <t>¬ Create Sustainable Urban Centres, Including Urban Renewal and Upgrading</t>
  </si>
  <si>
    <t>¬ Department of Local Government
¬ Local Authorities
¬ Ministry of Water and Housing
¬ Office of the Prime Minister
¬ Ministry of Health an Environment
¬ National Housing Trust
¬ Planning Institute of Jamaica
¬ Ministry of Transport and Works
¬ Ministry of Energy
¬ Ministry of Mining and Telecommunications
¬ Central Information Technology Office</t>
  </si>
  <si>
    <t>Outcome 15. Sustainable Urban and Rural Development
Outcome 9. Strong Economic Infrastructure</t>
  </si>
  <si>
    <t>¬ Ensure Safe, Sanitary and Affordable Shelter for All
¬ Create Sustainable Urban Centres, Including Urban Renewal and Upgrading
¬ Expand the Broadband Network Island-Wide</t>
  </si>
  <si>
    <t>¬ Ensure Safe, Sanitary and Affordable Shelter for All
¬ Improve risk/disaster mitigation through prevention, preparedness and response
¬ Design housing settlements that are not vulnerable to hazards based on construction and rehabilitation techniques that enhance the long term usability</t>
  </si>
  <si>
    <t>Outcome 15. Sustainable Urban and Rural Development
Outcome 1. A Healthy and Stable Population
Outcome 14. Hazard Risk Reduction and Adaptation to Climate Change</t>
  </si>
  <si>
    <t>¬ # of parishes with sustainable development plans not older than 5 years</t>
  </si>
  <si>
    <t>¬ % of population with secure housing tenure
¬ Housing Quality Index</t>
  </si>
  <si>
    <t>¬ Poverty in rural areas
¬ % recidivism</t>
  </si>
  <si>
    <t>¬Adolescent (10 – 19 y.o.) fertility rate (births per 1000)</t>
  </si>
  <si>
    <t>¬ Maternal mortality ratio</t>
  </si>
  <si>
    <t>¬ Child (&lt;5 yrs) mortality rate</t>
  </si>
  <si>
    <t>¬ Life Expectancy (LE) at Birth – Total (years)
¬ Life Expectancy (LE) at Birth – Male (years)
¬ Life Expectancy (LE) at Birth – Female (years)
¬ Unconditional probability of dying between ages of 30 and 70 from cardiovascular diseases, cancer, diabetes or chronic respiratory diseases</t>
  </si>
  <si>
    <t>National Outcome # 1 – A Healthy and Stable Population</t>
  </si>
  <si>
    <t>¬ NFPB, MOH &amp;MOE</t>
  </si>
  <si>
    <t>¬ Develop and strengthen systems and mechanisms to measure international migration flows for monitoring demographic characteristics and assessing impact on national development
¬ Improve national statistical and data systems for population development, including the Civil Registration and Vital Statistics System</t>
  </si>
  <si>
    <t>¬ STATIN, PIOJ
¬ IOM, MFAFT
¬ RGD, MOH
¬ JCF, MOJ</t>
  </si>
  <si>
    <t>¬ Improve national statistical and data systems for population development, including the Civil Registration and Vital Statistics System</t>
  </si>
  <si>
    <t>¬ MOH, NHF</t>
  </si>
  <si>
    <t>¬ Strengthen the systems for the diagnosis, treatment and care of non-communicable diseases
¬ Strengthen disease surveillance, mitigation, risk reduction and the responsiveness of the health system</t>
  </si>
  <si>
    <t>¬ Develop and strengthen policies, legislation, plans, systems and spaces for the holistic development, care and protection of children</t>
  </si>
  <si>
    <t>¬ OCA
¬ MYC
¬ CDA</t>
  </si>
  <si>
    <t>¬ Broaden primary health care services to improve accessibility, targeting and convenience
¬ Strengthen and rationalize primary and secondary health care systems
¬ Improve access to health facilities and services by the vulnerable
¬ Ensure access to essential medicines
¬ Strengthen and improve health services and care provided to children and adolescents</t>
  </si>
  <si>
    <t>¬ MOH
¬ NHF
¬ OCA, MYC
¬ UHWI</t>
  </si>
  <si>
    <t>¬ CRP, DBJ, IDPs, Diaspora Groups, NYS, SDC
¬ HEART Trust/NTA, DCS</t>
  </si>
  <si>
    <t>¬ Strengthen and improve policies, plans, programmes and other relevant capacities to provide reproductive health services and commodities for all who need them
¬ Provide appropriate and gender sensitive health services to all youth</t>
  </si>
  <si>
    <t>¬ NFPB, MOH &amp;MOE
¬ JSIF (Poverty Reduction Programme IV); MOH
¬ MYC, MOH, NFPB, NHF</t>
  </si>
  <si>
    <t>02_MTF 2015 2018_Mid Term Plan</t>
  </si>
  <si>
    <t>¬ Adult Literacy Rate (15 and over) - Both sexes (%)
¬ Adult Literacy Rate (15 and over) – Male (%)
¬ Adult Literacy Rate (15 and over) – Female (%)</t>
  </si>
  <si>
    <t>¬ Gross Enrolment Rate at the tertiary level (%)</t>
  </si>
  <si>
    <t>¬ % of labour Force (14 to 65) that is certified - Both sexes
¬ Grade 4 literacy rates (%) – Both sexes (1)
¬ Grade 4 literacy rates (%) – Male
¬ Grade 4 literacy rates (%) – Female
¬ Grade 4 Numeracy Rates
¬ % of students sitting CSEC exams passing 5 or more subjects including English Language and/or Maths</t>
  </si>
  <si>
    <t>¬ Secondary level enrolment rates (%)
¬ Attendance rates – Early Childhood (%)
¬ Attendance rates – Primary (%)
¬ Attendance rates – Secondary (%)</t>
  </si>
  <si>
    <t>National Outcome # 2 - World Class Education and Training</t>
  </si>
  <si>
    <t>¬ Ensure that children 0-8 years old have access to adequate early childhood education and development programmes
¬ Accelerate the process of creating and implementing a standards-driven and outcomes-based education system</t>
  </si>
  <si>
    <t>¬ ECC
¬ MOE, NEI</t>
  </si>
  <si>
    <t>¬ Ensure that the secondary school system equips school leavers to access further education, training and/or decent work
¬ Strengthen and provide greater educational and training opportunities for young people
¬ Ensure that post-secondary and tertiary education and training are aligned to labour market demands</t>
  </si>
  <si>
    <t>¬ J-TEC, MOE
¬ HEART Trust/NTA, MOE, MLSS</t>
  </si>
  <si>
    <t>¬ Expand mechanisms to provide access to education and training for all including unattached youth</t>
  </si>
  <si>
    <t>¬ Ensure that adequate and high quality tertiary education is provided with emphasis on the interface with work and school
¬ Ensure that post-secondary and tertiary education and training are aligned to labour market demands
¬ Expand mechanisms to provide access to education and training for all including unattached youth</t>
  </si>
  <si>
    <t>¬ MOE</t>
  </si>
  <si>
    <t>¬ Promote a culture of lifelong learning among the general populace</t>
  </si>
  <si>
    <t>¬ HEART Trust/NTA, JFLL</t>
  </si>
  <si>
    <t>Does not mention gender</t>
  </si>
  <si>
    <t>National Outcome # 3 – Effective Social Protection</t>
  </si>
  <si>
    <t>¬ % of eligible population benefiting from social assistance programmes
¬ % of eligible population contributing to the National Insurance Scheme</t>
  </si>
  <si>
    <t>¬ National poverty rate</t>
  </si>
  <si>
    <t>¬ Infuse Poverty and Vulnerability Issues in all Public Policies</t>
  </si>
  <si>
    <t>¬ Percentage of children in quintile 1 receiving PATH benefits (%) (2)
¬ Percentage of PATH beneficiaries in consumption quintiles 1 and 2 (%) (2)
¬ Population Growth Rate (%)</t>
  </si>
  <si>
    <t>¬ PIOJ, STATIN</t>
  </si>
  <si>
    <t>¬ Infuse poverty and vulnerability considerations in all public policies
¬ Ensure structured national policy and plan of action for poverty reduction</t>
  </si>
  <si>
    <t>¬ MLSS, NCSC
¬ National Social Protection Committee (NSPC), PIOJ</t>
  </si>
  <si>
    <t>¬ Strengthen social assistance delivery to vulnerable population groups
¬ Enable and facilitate appropriate pension policies, regulations and provisions to expand social insurance and pension coverage, including private pensions
¬ Create and sustain an effective social protection system</t>
  </si>
  <si>
    <t>National Outcome # 4 – Authentic and Transformational Culture</t>
  </si>
  <si>
    <t>¬ "Use of cultural resources" Index (Tourism Competitiveness Index)</t>
  </si>
  <si>
    <t>¬ Preserve, develop and promote Jamaica’s cultural heritage
¬ Promote awareness of the social and economic development value of Jamaica’s natural and cultural heritage with a view to stimulate entrepreneurial activities</t>
  </si>
  <si>
    <t>¬ MYC, MOE, MTE, JCDC, PSOJ, SBAJ,
¬ JNHT, MYC
¬ IOJ</t>
  </si>
  <si>
    <t>¬ Major Crimes (Category 1 Crimes)/100,000 population (1)
¬ Murder Rate/100,000 population</t>
  </si>
  <si>
    <t>¬ % Recidivism</t>
  </si>
  <si>
    <t>National Outcome # 5–Security and Safety</t>
  </si>
  <si>
    <t>¬ Develop the capacity of law enforcement and other national security institutions and arrangements to facilitate reduction of crime , violence and corruption, and promote acceleration of the justice process</t>
  </si>
  <si>
    <t>¬ MNS, Attorney General, JCF
¬ MOJ</t>
  </si>
  <si>
    <t>¬ Develop the capacity of law enforcement and other national security institutions and arrangements to facilitate reduction of crime , violence and corruption, and promote acceleration of the justice process
¬ Reform the Justice System to accelerate the pace of the justice process</t>
  </si>
  <si>
    <t>¬ Improve the security of the border and territorial waters
¬ Develop the capacity of law enforcement and other national security institutions and arrangements to facilitate reduction of crime , violence and corruption, and promote acceleration of the justice process
¬ Adopt a coherent strategy to reduce gangs and the activities of other transnational and organized criminal organizations</t>
  </si>
  <si>
    <t>¬ MNS, PICA, JCF, JDF
¬ Jamaica Customs
¬ JPU</t>
  </si>
  <si>
    <t>¬ Develop and strengthen systems and mechanisms for mainstreaming migration into national development planning
¬ Facilitate reintegration support as well as monitoring of high risk deported persons</t>
  </si>
  <si>
    <t>¬ PIOJ, Cabinet Office, Parliament
¬ MNS, RGD, PICA, MoH, MLSS, Selected Local Authorities</t>
  </si>
  <si>
    <t>National Outcome # 1 – A Healthy and Stable Population
National Outcome # 5–Security and Safety</t>
  </si>
  <si>
    <t>¬ Voice and Accountability Index
¬ Government Effectiveness Index
¬ Regulatory Quality Index</t>
  </si>
  <si>
    <t>¬ Rule of Law Index
¬ Case clearance rate (%)</t>
  </si>
  <si>
    <t>¬ Strengthen the process of citizen participation in governance</t>
  </si>
  <si>
    <t>National Outcome #6 – Effective Governance</t>
  </si>
  <si>
    <t>¬ MLGCD, SDC, National Association of PDCs, UWI, PIOJ</t>
  </si>
  <si>
    <t>¬ Ensure tolerance and respect for human rights and freedoms
¬ Incorporate human rights issues in all relevant national policies</t>
  </si>
  <si>
    <t>¬ MOJ, OCR, OCA, PIOJ
¬ MOFP</t>
  </si>
  <si>
    <t>¬ Institutionalize a culture of openness and accountability
¬ Strengthen public institutions to deliver efficient and effective public goods and services</t>
  </si>
  <si>
    <t>¬ LAs, PDCs, MLGCD, Cabinet Office
¬ MOFP</t>
  </si>
  <si>
    <t>¬ Address issues of gender-based violence</t>
  </si>
  <si>
    <t>¬ Create a psychological and structural environment that facilitates equal access for employment by both sexes, including vulnerable groups
¬ Provide employment and entrepreneurship opportunities to youth</t>
  </si>
  <si>
    <t>National Outcome #6 – Effective Governance
National Outcome # 1 – A Healthy and Stable Population</t>
  </si>
  <si>
    <t>¬ JSIF ( Poverty Reduction Programme III &amp; IV, Integrated Community Development Project), HEART Trust-NTA, NYS
¬ OPM, BWA, UN Agencies, PIOJ</t>
  </si>
  <si>
    <t>¬ OPM, BWA</t>
  </si>
  <si>
    <t>¬ Houses of Parliament, EOJ, OPM, BWA, IGDS, Jamaica Women’s Political Caucus</t>
  </si>
  <si>
    <t>Only political participation</t>
  </si>
  <si>
    <t>¬ Manage the composition of the public debt to minimize servicing costs, taking account of risk</t>
  </si>
  <si>
    <t>National Outcome # 7 – A Stable Macroeconomy</t>
  </si>
  <si>
    <t>¬ MOFP</t>
  </si>
  <si>
    <t>¬ Develop an efficient and equitable tax system</t>
  </si>
  <si>
    <t>¬ JCA, MOFP
¬ TAJ</t>
  </si>
  <si>
    <t>¬ Maintain financial system stability
¬ Strengthen the institutional framework and capacity to effectively regulate financial institutions and combat financial crimes</t>
  </si>
  <si>
    <t>¬ MOFP, BOJ
¬ FSC</t>
  </si>
  <si>
    <t>¬ Ease of Doing Business Ranking</t>
  </si>
  <si>
    <t>¬ Unemployment Rate</t>
  </si>
  <si>
    <t>¬ Labour Market Efficiency Index</t>
  </si>
  <si>
    <t>¬ Increase access to capital</t>
  </si>
  <si>
    <t>¬ DBJ, MOFP,
UWI, NCU, UTECH,MIIC and PSOJ</t>
  </si>
  <si>
    <t>National Outcome #8 – An Enabling Business Environment</t>
  </si>
  <si>
    <t>National Outcome #8 – An Enabling Business Environment
National Outcome # 7 – A Stable Macroeconomy</t>
  </si>
  <si>
    <t>¬ MFAFT, MOAF, MTWH, PAJ, MAJ, NEPA</t>
  </si>
  <si>
    <t>¬ Nominal GDP/Capita (US$)
¬ Real GDP Annual Growth rate (%)
¬ Debt to GDP ratio
¬ Fiscal balance as % of GDP
¬ Inflation rate (CPI) (%)</t>
  </si>
  <si>
    <t>¬  Use trade and foreign relations to create and enabling external environment for economic growth
¬ Align domestic inflation with that of Jamaica’s major trading partners consistent with desired macroeconomic outcomes</t>
  </si>
  <si>
    <t>¬ Strengthen investment promotion and trade facilitation
¬ Use trade and foreign relations to create and enabling external environment for economic growth</t>
  </si>
  <si>
    <t>¬ Trade Board, Jamaica, Customs, PAJ, MIIC , MTWH, eGov, MoH, MoAF
¬ MFAFT, MOAF, MTWH, PAJ, MAJ, NEPA</t>
  </si>
  <si>
    <t>¬ Improve the labour environment to enhance labour productivity and worker satisfaction</t>
  </si>
  <si>
    <t>¬ MLSS. JCPD</t>
  </si>
  <si>
    <t>¬ Expand and rationalise land transport infrastructure and services</t>
  </si>
  <si>
    <t>National Outcome #9 – Strong Economic Infrastructure</t>
  </si>
  <si>
    <t>¬ NWA, MTWH, MLGCD, Local Authorities, MoAF</t>
  </si>
  <si>
    <t>¬ Improve safety and security of all road users</t>
  </si>
  <si>
    <t>¬ National Outcome #9 – Strong Economic Infrastructure</t>
  </si>
  <si>
    <t>¬ MTWH</t>
  </si>
  <si>
    <t>¬ MTWH, TBL, ITA, BSJ, CAC, MOH, MIIC, automobile dealers, Insurance Association of Jamaica</t>
  </si>
  <si>
    <t>¬ Develop a modernised public transport system</t>
  </si>
  <si>
    <t>¬ Ensure adequate and safe water supply and sanitation services</t>
  </si>
  <si>
    <t>¬ NWC, MWLECC</t>
  </si>
  <si>
    <t>¬ Advance development of infrastructure for sewerage treatment and disposal</t>
  </si>
  <si>
    <t>¬ Percentage of renewables in energy mix</t>
  </si>
  <si>
    <t>¬ Energy intensity index (EII) BTU/US$1 Unit of output (Constant Year 2007 US$)</t>
  </si>
  <si>
    <t>National Outcome #10 – Energy Security and Efficiency</t>
  </si>
  <si>
    <t>¬ Diversify the energy supply</t>
  </si>
  <si>
    <t>¬ Office of the Cabinet, MSTEM</t>
  </si>
  <si>
    <t>Expand oil and gas exploration!!!</t>
  </si>
  <si>
    <t>¬ Promote energy efficiency and conservation</t>
  </si>
  <si>
    <t>¬ MSTEM, CPC, MLSS
¬ NEPA, BSJ</t>
  </si>
  <si>
    <t>¬ # of scientific publications/million population
¬ Resident Patent filing per million population</t>
  </si>
  <si>
    <t>National Outcome #11 – A Technology-Enabled Society</t>
  </si>
  <si>
    <t>¬ Integrate science and technology in all areas of development
¬ Create a responsive national innovation system</t>
  </si>
  <si>
    <t>¬ SRC, MOE
¬ MSTEM, NCST, SRC, PIOJ</t>
  </si>
  <si>
    <t>¬ Develop company sophistication and productivity
¬ Develop an efficient labour market</t>
  </si>
  <si>
    <t>National Outcome #12 – Internationally Competitive Industry Structures
National Outcome #8 – An Enabling Business Environment</t>
  </si>
  <si>
    <t>¬ MLSS
¬ MIIC, JBS</t>
  </si>
  <si>
    <t>¬ Agriculture production index</t>
  </si>
  <si>
    <t>National Outcome # 12 – Internationally Competitive Industry Structures: Agriculture</t>
  </si>
  <si>
    <t>¬ MOAF - R&amp;D, JDDB
¬ JOAM, JGGA</t>
  </si>
  <si>
    <t>¬ Promote increased local content and use of indigenous methods in animal feeding systems through research on alternative feeds and feeding systems, including development of climate resilient fodder varieties
¬ Increase resilience of the agricultural sector to natural hazards
¬ Expand utilization of organic and protective agriculture technologies to mitigate the impacts of climate change</t>
  </si>
  <si>
    <t>¬MOAF – Fisheries Div.</t>
  </si>
  <si>
    <t>National Outcome #12: Internationally Competitive Industry Structures: Agriculture</t>
  </si>
  <si>
    <t>¬ Promote national food and nutrition security and safety</t>
  </si>
  <si>
    <t>¬ MOH, MOAF, MIIC</t>
  </si>
  <si>
    <t>¬ Strengthen the framework for greater competitiveness of a diversified range of agricultural products and increase agricultural output particularly crops, livestock and aquaculture
¬ Provide adequate water supply, irrigation and drainage to boost agriculture productivity and meet the needs of rural communities
¬ Increase access to resources and provide effective services to youth and women in agriculture</t>
  </si>
  <si>
    <t>¬ AIC, MOAF, NIC, RADA, VSD
¬ NIC
¬ 4H, JNRWP, BWA, JAS</t>
  </si>
  <si>
    <t>¬ Expand special fisheries and conservation areas
¬ Promote the proper utilization of fisheries resources including the maintenance of no fish zones and the regulation of fishing practices in domestic waters</t>
  </si>
  <si>
    <t>¬ Implement species diversification fishing mechanism and develop policies to regulate species harvesting and prevent exploitation
¬ ¬ Promote the proper utilization of fisheries resources including the maintenance of no fish zones and the regulation of fishing practices in domestic waters</t>
  </si>
  <si>
    <t>¬ Develop the capabilities of micro, small and medium-sized enterprises (MSMEs)
¬ Ensure a facilitating policy, regulatory and institutional framework for business development
¬ Promote and support human capital development and entrepreneurship
¬ Create an enabling business environment which fosters and supports the establishment, growth and survival of manufacturing enterprises</t>
  </si>
  <si>
    <t>¬ MSME Task Force: MIIC, DBJ, MOFP, PIOJ
¬ NEPA, MLGCD, Local Authorities (LAs), Cabinet Office, Referral Agencies
¬ EXIM BANK, MLSS, FSC, MOFP, BOJ, MOAF, and PSOJ
¬ MOE, HEART Trust/NTA, PSOJ, JBDC
¬ MIIC, JMA</t>
  </si>
  <si>
    <t>National Outcome #8 – An Enabling Business Environment
National Outcome # 3 – Effective Social Protection
National Outcome #12 – Internationally Competitive Industry Structures: Manufacture</t>
  </si>
  <si>
    <t>¬ Promote environmental awareness of the manufacturing sector as a means of improving efficiencies</t>
  </si>
  <si>
    <t>National Outcome #12 – Internationally Competitive Industry Structures: Manufacture</t>
  </si>
  <si>
    <t>¬ JMA, JEA, BSJ, MSTEM, NEPA
¬ MIIC, JBS</t>
  </si>
  <si>
    <t>¬ Promote asset creation among the poor and vulnerable
¬ Expand opportunities for the poor to engage in sustainable livelihoods
¬Improve processes related to land ownership, titling and transfer
¬ Improve the operation of the financial sector through greater inclusion, education and protection of economic actors</t>
  </si>
  <si>
    <t>National Outcome #8 – An Enabling Business Environment
National Outcome # 3 – Effective Social Protection
National Outcome #12 – Internationally Competitive Industry Structures: Services</t>
  </si>
  <si>
    <t>¬ MLSS, MLGCD, MTWH, MOH, MLWECC and JSIF
¬ MOFP, FSC, IIC, BOJ
¬ MTWH, HAJ, NLA, Administrator General, MOAF, LAMP
¬ Member Organisations of the National Council, Steering Committee and Financial Inclusion Working Groups</t>
  </si>
  <si>
    <t>¬ Foster equity in all spheres of society
¬ Strengthen and develop policies and programmes that support development and livelihoods of the elderly
¬ Develop and strengthen state systems and responses to the abuse of children, including the vulnerable and Persons with Disabilities (PWDs)
¬ Create an enabling environment for persons with disabilities (PWDs)
¬ Improve the management, rehabilitation and reintegration of clients of correctional services
¬ Improve the operation of the financial sector through greater inclusion, education and protection of economic actors</t>
  </si>
  <si>
    <t xml:space="preserve">National Outcome #6 – Effective Governance
National Outcome # 1 – A Healthy and Stable Population
National Outcome # 3 – Effective Social Protection
National Outcome #12 – Internationally Competitive Industry Structures: Services
</t>
  </si>
  <si>
    <t>¬ NCSC
¬ OCA, MYC
¬ MLSS, JCPD
¬ MNS, DCS
¬ MoJ, MoH
¬ Member Organisations of the National Council, Steering Committee and Financial Inclusion Working Groups</t>
  </si>
  <si>
    <t>National Outcome # 12 – Internationally Competitive Industry Structures: Tourism</t>
  </si>
  <si>
    <t>¬ % change in foreign exchange earnings from tourism
¬ % change in visitor arrivals (stopover)
¬ % change in visitor arrivals (Cruise passenger)
¬ % change in the number of persons employed in the accommodations sector</t>
  </si>
  <si>
    <t>¬ Ensure that activities in the tourism sector support the country’s environmental sustainability goals
¬ Reduce the vulnerability of the tourism sector to natural hazards and adapt the sector to climate change</t>
  </si>
  <si>
    <t>¬ Environmental Performance Index (EPI)</t>
  </si>
  <si>
    <t>National Outcome #13 – Sustainable Management and Use of Environmental and Natural Resources</t>
  </si>
  <si>
    <t>¬ MOWLEEC, NEPA, MOFP, Forestry Department, CPC</t>
  </si>
  <si>
    <t>¬ Implement best management practices for air, forest, ground and surface water, land management, soils and resources consumption</t>
  </si>
  <si>
    <t>¬ Forestry Department</t>
  </si>
  <si>
    <t>¬ Develop and implement mechanisms for biodiversity conservation and ecosystems management</t>
  </si>
  <si>
    <t>¬ MWLECC, Forestry Department, NEPA</t>
  </si>
  <si>
    <t>¬ Develop infrastructure for efficient and sustainable supply of water
¬ Promote the sustainable management and use of water resources</t>
  </si>
  <si>
    <t>National Outcome #9 – Strong Economic Infrastructure
National Outcome #13 – Sustainable Management and Use of Environmental and Natural Resources</t>
  </si>
  <si>
    <t>¬ NWC, MWLECC
¬ WRA , NEPA</t>
  </si>
  <si>
    <t>¬ Expand special fisheries and conservation areas
¬ Promote the proper utilization of fisheries resources including the maintenance of no fish zones and the regulation of fishing practices in domestic waters
¬ Reverse loss of environmental resources through restoration initiatives</t>
  </si>
  <si>
    <t>National Outcome #12: Internationally Competitive Industry Structures: Agriculture
National Outcome #13 – Sustainable Management and Use of Environmental and Natural Resources</t>
  </si>
  <si>
    <t>¬MOAF – Fisheries Div.
¬ MWLECC</t>
  </si>
  <si>
    <t>¬ Reverse loss of environmental resources through restoration initiatives</t>
  </si>
  <si>
    <t>¬ MOAF, NEPA, Forestry Department</t>
  </si>
  <si>
    <t>¬ Promote sustainable use of biological resources</t>
  </si>
  <si>
    <t>¬ NEPA, Ministry of Finance and Planning, MWLECC
¬ Forestry Department</t>
  </si>
  <si>
    <t>¬ Integrate environmental issues in economic and social decision-making policies and processes
¬ Develop efficient and effective governance structures for environmental management</t>
  </si>
  <si>
    <t>¬ Promote the use of new and clean technologies in the private sector</t>
  </si>
  <si>
    <t>Sustainable Management and Use of Environmental and Natural Resources</t>
  </si>
  <si>
    <t>¬ NEPA, MWLECC, MIIC, JMA, PSOJ</t>
  </si>
  <si>
    <t>¬ Manage all forms of waste effectively</t>
  </si>
  <si>
    <t>¬ NSWMA, MLGCD, MOH, MWLECC, NEPA</t>
  </si>
  <si>
    <t>¬ Create an framework for the management of air quality</t>
  </si>
  <si>
    <t>¬ NEPA</t>
  </si>
  <si>
    <t>¬ Cost of damage caused by disasters as % of GDP</t>
  </si>
  <si>
    <t>National Outcome # 14 – Hazard Risk Reduction and Adaptation to Climate Change</t>
  </si>
  <si>
    <t>¬ Greenhouse Gas Emission (Mt per annum)</t>
  </si>
  <si>
    <t>¬ ODPEM, MLGCD, NEPA, MWLECC, Forestry Department</t>
  </si>
  <si>
    <t>¬ Improve resilience to all forms of hazards
¬ Improve emergency response capability</t>
  </si>
  <si>
    <t>¬ Develop mechanisms that integrate disaster risk reduction in development planning
¬ Develop measures to adapt to climate change</t>
  </si>
  <si>
    <t>¬ ODPEM, MLGCD, NEPA, Climate Change Division, MWLECC, Forestry Department
¬ Office of the Cabinet</t>
  </si>
  <si>
    <t>¬ Improve resilience to all forms of hazards
¬ Implement best practices in hazard risk management
¬ Improve emergency response capability
¬ Adopt best practices for climate change adaptation</t>
  </si>
  <si>
    <t>¬ ODPEM, UWI, WRA, MGD, NSDM, Met Office, NEPA, RADA, Forestry Department
¬ Climate Change Division, MWLECC</t>
  </si>
  <si>
    <t>¬ Promote knowledge of climate change and facilitate knowledge transfer</t>
  </si>
  <si>
    <t>¬ Climate Change Division, PIOJ, Forestry Department</t>
  </si>
  <si>
    <t>¬ Contribute to the effort to reduce the global rate of climate change</t>
  </si>
  <si>
    <t>Hazard Risk Reduction and Adaptation to Climate Change</t>
  </si>
  <si>
    <t>¬ MWLECC, Climate Change Division, MFAFT, Met Office</t>
  </si>
  <si>
    <t>¬ Human Development Index (HDI)
¬ National Poverty Rate (prevalence) (%) (1)
¬ Poverty in Rural Areas (%)</t>
  </si>
  <si>
    <t>¬ Create sustainable urban centres, including urban renewal and upgrading</t>
  </si>
  <si>
    <t>National Outcome #15 – Sustainable Urban and Rural Development</t>
  </si>
  <si>
    <t>National Outcome #15 – Sustainable Urban and Rural Development
National Outcome #9 – Strong Economic Infrastructure</t>
  </si>
  <si>
    <t>¬ NEPA, MLGCD, Local Planning Authorities, MTWH, MWLECC, UDC, NHT</t>
  </si>
  <si>
    <t>¬ Ensure safe, sanitary and affordable shelter for all
¬ Create sustainable urban centres, including urban renewal and upgrading
¬ Expand the broadband network island-wide</t>
  </si>
  <si>
    <t>¬ MTWH, MWLECC, MLGCD, ODPEM, NEPA Sector Strategy: Develop and maintain a comprehensive up-to-date information of housing concerns
¬ NEPA, MLGCD, Local Planning Authorities, MTWH, MWLECC, UDC, NHT
¬ MTSEM, SMA, E-Gov. Ja.</t>
  </si>
  <si>
    <t>Partial alignment</t>
  </si>
  <si>
    <t>There is an indicator, but no specific target to be attached to</t>
  </si>
  <si>
    <t>?</t>
  </si>
  <si>
    <t>Global goal needs to be adapted to national circumstances</t>
  </si>
  <si>
    <t>18_Water Sector Plan</t>
  </si>
  <si>
    <t>¬ Implementation of IWRM in an established institutional framework anchored in the Dublin and other related principles and informed by regional and national research findings</t>
  </si>
  <si>
    <t>Goal # 1 - Adequate and safe water supply and sanitation to support the social and economic development of Jamaica</t>
  </si>
  <si>
    <t>¬ WRA, MoWH, NIC, NWC, RWSL
¬ Ministry of Water and Housing, STATIN, PIOJ, WRA, Meteorology Department</t>
  </si>
  <si>
    <t>¬ Ensure that Millennium Development Goals for safe and adequate water and sanitation are met and surpassed</t>
  </si>
  <si>
    <t>¬ Ministry of Water and Housing, PIOJ</t>
  </si>
  <si>
    <t>Institute efficient water use all sub-sectors-irrigation, domestic, hydropower, industry, environment and tourism</t>
  </si>
  <si>
    <t>¬ NIC, WRA, RADA, Ministry of Agriculture</t>
  </si>
  <si>
    <t>¬ NIC, WRA, RADA, Ministry of Agriculture
¬ NEPA, MoH, WRA</t>
  </si>
  <si>
    <t>¬ Continue and increase green practices in the tourism sector</t>
  </si>
  <si>
    <t>¬ TPDCo, JTB, Ministry of Tourism, JHTA</t>
  </si>
  <si>
    <t>¬ Provide sufficient water for achieving food security</t>
  </si>
  <si>
    <t>¬ NIC, Ministry of Agriculture, RADA, WRA</t>
  </si>
  <si>
    <t>¬ Design &amp; implement community education and awareness programmes for water resources protection and water conservation</t>
  </si>
  <si>
    <t>¬ WRA, NEPA, NIC, RADA</t>
  </si>
  <si>
    <t>¬ Improve the application of climate information and develop and implement ‘drought, flood and desertification strategies’ in long term hydrological basin plans</t>
  </si>
  <si>
    <t>¬ ODPEM, WRA, NIC, RADA, Meteorological Department</t>
  </si>
  <si>
    <t>¬ Increase public awareness of the advantages of rainwater harvesting and introduce measures to implement this modality</t>
  </si>
  <si>
    <t>¬ WRA, NEPA, JBS, Cabinet Office, OPM</t>
  </si>
  <si>
    <t>¬ Using participatory approaches to design, manage, maintain and protect watershed areas, catchments and networks and promote effective programmes for water conservation and prevention of contamination</t>
  </si>
  <si>
    <t>¬ NEPA, WRA, Ministry of Water and Housing, Forestry Department</t>
  </si>
  <si>
    <t>¬ Foster the protection of the natural resources of the basin as a means of conserving water resources</t>
  </si>
  <si>
    <t>¬ Government</t>
  </si>
  <si>
    <t>¬ Address land tenure systems in order to provide incentives for the sustainable management of natural resources &amp; investments in land improvements
¬ Adopt and implement measures that guarantee access to technology and research, in particular women, disadvantaged groups and people living in poverty in order to ensure sustainable use of land and water resources</t>
  </si>
  <si>
    <t>¬ Build capacity for community management and for mainstreaming gender into water resources management</t>
  </si>
  <si>
    <t>¬ Enhance education and career development opportunities in the water sector with special emphasis on women and communities, including: Scholarships for advanced training courses; Local and regional training workshops; Applied research and implementation projects; Technology transfer</t>
  </si>
  <si>
    <t>¬ Ministries, CBOs, NGOs</t>
  </si>
  <si>
    <t>¬ Introduce mechanisms towards NWC, WRA equitable water allocation and to encourage recycling of industrial effluent and domestic wastewater</t>
  </si>
  <si>
    <t>¬ NWC, WRA
¬ NWC, Ministry of Water and Housing</t>
  </si>
  <si>
    <t>¬ Review current subsidies for Government water services from the social standpoint establishing subsidies in the sphere of demand rather than supply and making water available to the weakest sectors of society</t>
  </si>
  <si>
    <t>¬ Allow for increased private/public sector partnership preferably in denser populated areas and leave low density areas for government systems</t>
  </si>
  <si>
    <t>¬ WRA, Ministry of Water and Housing, Local, Regional and International bodies, CBOs and NGOs</t>
  </si>
  <si>
    <t>¬ Ensure all hydrological basin plans give due consideration to the sustainable allocation of water for environmental management. This may include the establishment of watershed management, protection and buffer zones
¬ Establish monitoring and enforcement mechanisms to protect water resources</t>
  </si>
  <si>
    <t>Partially aligned. Ecosystems not protected per se</t>
  </si>
  <si>
    <t>19_Agriculture Sector Plan</t>
  </si>
  <si>
    <t>¬ Agricultural production index
¬ % change in exports of nontraditional agricultural products
¬ Irrigated land as % of total cropland</t>
  </si>
  <si>
    <t>¬ MOAF, RADA</t>
  </si>
  <si>
    <t>¬ JAS,MOAF, RADA</t>
  </si>
  <si>
    <t>¬ Promote increased labour productivity
¬ Develop modern, efficient farming systems through research and application of local and international best practices</t>
  </si>
  <si>
    <t>¬ Utilize value chain approach</t>
  </si>
  <si>
    <t>¬ MOAF, RADA, JAS, JLA</t>
  </si>
  <si>
    <t>¬ Promote conservation of select root crop, vegetable and fruit tree germplasm
¬ Promote and strengthen conservation, research and export of genetic material including livestock and endemic species</t>
  </si>
  <si>
    <t>¬ MOAF, CARDI, SRC</t>
  </si>
  <si>
    <t>¬ Develop and strengthen partnerships between the private sector and research and development institutions
¬ Strengthen agricultural research institutions and programmes
¬ Carry out research on new and high- value niche crops which may be added to the mix of crops being cultivated</t>
  </si>
  <si>
    <t>¬ MOAF, SRC,Tertiary Institutions
¬ RADA, CARDI, SRC, JOAM</t>
  </si>
  <si>
    <t>¬ Develop and implement strategic plans and programmes for forestry</t>
  </si>
  <si>
    <t>¬ Forestry Department/Agency, MOAF, RADA,</t>
  </si>
  <si>
    <t>Goal #1: Efficient Competitive Diversified Value-Added Agricultural Production</t>
  </si>
  <si>
    <t>Goal #2: Strong Marketing Systems for Domestic and Export Markets</t>
  </si>
  <si>
    <t>¬ Establish comprehensive marketing database that is accessible, user friendly and constantly updated</t>
  </si>
  <si>
    <t>¬ MOAF, RADA, STATIN, JAS, JEA</t>
  </si>
  <si>
    <t>¬ Continue introduction of new technologies from other countries that have similar conditions as Jamaica
¬ Establish linkages with other local and international databases</t>
  </si>
  <si>
    <t>Goal #1: Efficient Competitive Diversified Value-Added Agricultural Production
Goal #2: Strong Marketing Systems for Domestic and Export Markets</t>
  </si>
  <si>
    <t>¬ MOAF, RADA, CARDI, SRC
¬ JEA, JTI, STATIN</t>
  </si>
  <si>
    <t>¬ Encourage adoption of best practices and innovations by higglers, truckers, purveyors and marketers including through media recognition of top achievers</t>
  </si>
  <si>
    <t>¬ MOAF, JCC, JMA, JEA, JTI, JHTA, MIIC, RADA, JAS, JIS</t>
  </si>
  <si>
    <t>¬ Strengthen post harvest facilitating insfrastructure</t>
  </si>
  <si>
    <t>Partially aligned</t>
  </si>
  <si>
    <t>¬ MOAF, MFPS, MIIC, JAS, RADA, JEA, JAPA</t>
  </si>
  <si>
    <t>¬ Strengthen linkages with other economic sectors including manufacturing and tourism</t>
  </si>
  <si>
    <t>¬ MOAF, RADA, JAS, MIIC, JCC</t>
  </si>
  <si>
    <t>¬ MOAF, MOT, JTB, TPDCo, JEA, AAAJ, RADA, JAS, JTI, JHTA, MIIC</t>
  </si>
  <si>
    <t>¬ Undertake local and global promotion of Jamaican agricultural products
¬ Develop new and emerging markets
¬ Develop favourable external trade relations for marketing of Jamaican agricultural products</t>
  </si>
  <si>
    <t>¬ MOAF, MFAFT, JTAT</t>
  </si>
  <si>
    <t>¬ Broaden range and access for agricultural education and training at all levels</t>
  </si>
  <si>
    <t>Goal #3: Competent and Adequate Human Resources</t>
  </si>
  <si>
    <t>¬ Promote infusion of agriculture in primary and secondary education</t>
  </si>
  <si>
    <t>¬ MOAF, MOE</t>
  </si>
  <si>
    <t>¬ Adequate Long-Term Supply of Labour Force for Sector Development</t>
  </si>
  <si>
    <t>¬ MOAF, OPM, NLA, MCYS, 4H</t>
  </si>
  <si>
    <t>¬ Integrate environmental sustainability issues in sector policies</t>
  </si>
  <si>
    <t>Goal #4: Enabling and Facilitating Framework, Infrastructure and Support Services</t>
  </si>
  <si>
    <t>¬ MOAF, NEPA, OPM, CO</t>
  </si>
  <si>
    <t>¬ Integrate gender equity issues in sector policies</t>
  </si>
  <si>
    <t>¬ MOAF, MYCS, MLSS, OPM, CO</t>
  </si>
  <si>
    <t>¬ Ensure that the access of Jamaican agricultural products to domestic, regional and international markets are adequately defended in trade negotiations and agreements
¬ Ensure effective participation in international trade negotiations on agriculture, including the WTO Doha Development Round</t>
  </si>
  <si>
    <t xml:space="preserve">Goal #2: Strong Marketing Systems for Domestic and Export Markets
Goal #4: Enabling and Facilitating Framework, Infrastructure and Support Services
</t>
  </si>
  <si>
    <t>¬ Develop policies to ensure increased social inclusion in agriculture sector</t>
  </si>
  <si>
    <t>¬ Improved Access to Financing</t>
  </si>
  <si>
    <t>¬ MOAF, DBJ, MFPS, PMOs,</t>
  </si>
  <si>
    <t>¬ MOAF, PMOs, RADA
¬ CO, MFPS</t>
  </si>
  <si>
    <t>¬ Modernized and Upgraded Infrastructure</t>
  </si>
  <si>
    <t>¬ MOAF, NIC, RADA, MWA</t>
  </si>
  <si>
    <t>¬ Provide adequate water supply, irrigation and drainage to meet needs of sector</t>
  </si>
  <si>
    <t>¬ MOAF, NIC, RADA</t>
  </si>
  <si>
    <t>¬ Develop reliable marketing distribution and communications network and infrastructure
¬ Improve and rationalize road infrastructure including farm roads network</t>
  </si>
  <si>
    <t>Goal #2: Strong Marketing Systems for Domestic and Export Markets
Goal #4: Enabling and Facilitating Framework, Infrastructure and Support Services</t>
  </si>
  <si>
    <t>¬ MOAF, RADA, JAS, JHTA, MTW, Parish Councils, JEA, MIIC, JAPA, Local Authorities</t>
  </si>
  <si>
    <t>¬ Satisfactory Working Conditions, Health and Safety of Sector Employees</t>
  </si>
  <si>
    <t>¬ MOAF, MOHE, MLSS, NEPA, BSJ</t>
  </si>
  <si>
    <t>¬ Increase small farmers production and productivity by the utilization of appropriate farm machinery, small tools and implements through acceleration of the small farm mechanization programme
¬ Provision of Sustainable Livelihoods for Agricultural Community Residents</t>
  </si>
  <si>
    <t>Goal #1: Efficient Competitive Diversified Value-Added Agricultural Production
Goal #5: Contributor to Long-Term Rural Development</t>
  </si>
  <si>
    <t>¬ Develop and implement strategic plans and programmes for key agricultural subsectors
¬ Strengthen the capacity of Government to play a supporting role in development of the agricultural sector
¬ Strengthen Production and Marketing Organizations (PMOs) and farmer organizations to effectively promote agriculture and encourage agricultural investment
¬ Promote the integration of rural producers and micro, small- and medium-scale agricultural enterprises into production and marketing/trade chains contributing to a sustainable income</t>
  </si>
  <si>
    <t>Goal #1: Efficient Competitive Diversified Value-Added Agricultural Production
Goal #4: Enabling and Facilitating Framework, Infrastructure and Support Services
Goal #5: Contributor to Long-Term Rural Development</t>
  </si>
  <si>
    <t>¬ Comprehensive Land Use Planning and Utilization for Agricultural Development</t>
  </si>
  <si>
    <t>Goal #5: Contributor to Long-Term Rural Development</t>
  </si>
  <si>
    <t>¬ MOAF, RPPD, NEPA, NLA</t>
  </si>
  <si>
    <t>¬ Strengthen partnerships between public, private and community stakeholders</t>
  </si>
  <si>
    <t>¬ MOAF, RADA, SDC, JSIF, PDCs, CBOs, JAS, OPM, Private Sector</t>
  </si>
  <si>
    <t>¬ Promote social equity in rural development</t>
  </si>
  <si>
    <t>¬ MOAF, MLSS, MCYS, RADA, SDC, JSIF, PDCs, CBOs</t>
  </si>
  <si>
    <t>¬ Conduct public consultations as a means of broadening participation and engendering inclusiveness in policy development
¬ Support and encourage participatory methodologies in development of rural agricultural communities</t>
  </si>
  <si>
    <t>¬ MOAF
¬ OPM, SDC, RADA, JSIF, LAs, JAS, CBOs, CDCs, DACs, PDCs</t>
  </si>
  <si>
    <t>Goal #4: Enabling and Facilitating Framework, Infrastructure and Support Services
Goal #5: Contributor to Long-Term Rural Development</t>
  </si>
  <si>
    <t>¬ High Application of Environmental Standards and Good Agricultural Practices (GAPS)</t>
  </si>
  <si>
    <t>Goal #6: An Environmentally Sustainable Sector</t>
  </si>
  <si>
    <t>¬ MOAF, RADA, CAPE, JAS, SRC
¬ MEM, MFAFT, OPM</t>
  </si>
  <si>
    <t>¬ Increase utilization of conservation practices throughout the sector</t>
  </si>
  <si>
    <t>¬ MOAF, JAS, NEPA, RADA</t>
  </si>
  <si>
    <t>¬ Integrate soil management, clean energy technology and watershed management with agricultural production</t>
  </si>
  <si>
    <t>¬ Increase recycling of organic residue and waste</t>
  </si>
  <si>
    <t>¬ NSWMA, MOAF, RADA, JAS</t>
  </si>
  <si>
    <t>¬ Develop and implement strategic plans and programmes for fisheries
¬ Conclude bilateral fishing agreements to protect fishery resources within Jamaica’s Exclusive Economic Zone (EEZ)
¬ Establish and enforce rules and regulations for sustainable fishing practices</t>
  </si>
  <si>
    <t xml:space="preserve">Goal #1: Efficient Competitive Diversified Value-Added Agricultural Production
Goal #4: Enabling and Facilitating Framework, Infrastructure and Support Services
Goal #6: An Environmentally Sustainable Sector
</t>
  </si>
  <si>
    <t>¬ MOAF
¬ NEPA, MNS, JCF, Coast Guard, ENGOs</t>
  </si>
  <si>
    <t>Goal #1: Efficient Competitive Diversified Value-Added Agricultural Production
Goal #6: An Environmentally Sustainable Sector</t>
  </si>
  <si>
    <t>¬ Identify production systems that are appropriate to production zones and size of enterprise
¬ Develop modern, efficient farming systems through research and application of local and international best practices
¬ Organic Farming as Major Mode of Production
¬ Strengthened Risk and Hazard Mitigation for Sector</t>
  </si>
  <si>
    <t>¬ MOAF, RADA, JAS, JOAM
¬ MFPS, ODPEM</t>
  </si>
  <si>
    <t>¬ MOAF, RADA, ODPEM, PMOs, JIS</t>
  </si>
  <si>
    <t>¬ Strengthen on farm hazard mitigation measures
¬ Develop comprehensive hazard preparedness activities for the agricultural sector
¬ Strengthen disaster response and recovery mechanisms for the agricultural sector</t>
  </si>
  <si>
    <t>Goal #7: National Food Security</t>
  </si>
  <si>
    <t>¬ Ensure consistent and dependable access to adequate food supplies
¬ Enhance affordability of food supplies
¬ Ensure safety of food supplies
¬ Increased Domestic Food Production</t>
  </si>
  <si>
    <t>¬ MOAF, MIIC, MOHE, ODPEM
¬ MLSS, MFPS, RADA, JAS</t>
  </si>
  <si>
    <t>¬ Establish fishing sanctuaries to protect breeding grounds</t>
  </si>
  <si>
    <t>¬ MOAF, NEPA, MNS, JCF, Coast Guard</t>
  </si>
  <si>
    <t>¬ MOHE, MOAF,
MIIC, BSJ, JIS, JAS,
CBOs, CFNI, MOE</t>
  </si>
  <si>
    <t>¬ Promote increased consumption of healthy foods</t>
  </si>
  <si>
    <t>20_Natural Resources Environment Climate Change Sector Plan</t>
  </si>
  <si>
    <t>¬ Urban particulates PM10</t>
  </si>
  <si>
    <t>¬ Total renewable fresh water resources (Million cubic metres/year)
¬ Total renewable water resources
¬ % of tested fresh water sources with results within ambient water quality
¬ Pollutants in surface water ( broken down by types of pollutants)</t>
  </si>
  <si>
    <t>¬ % of country covered with forest</t>
  </si>
  <si>
    <t>¬ # of extinct species
¬ # of /endangered/vulnerable species</t>
  </si>
  <si>
    <t>¬ % of the habitat within each biome that is protected and conserved</t>
  </si>
  <si>
    <t>¬ Proportion of agricultural area that is arable land</t>
  </si>
  <si>
    <t>¬ % of population using solid fuels</t>
  </si>
  <si>
    <t>¬ Average number of days taken to restore production after a national disaster</t>
  </si>
  <si>
    <t>¬ % of national policies that includes consideration of climate change</t>
  </si>
  <si>
    <t>Goal # 1: Healthy, Productive and Biologically Diverse Ecosystems</t>
  </si>
  <si>
    <t>¬ NEPA, Environmental Management Division in the Office of the Prime Minister</t>
  </si>
  <si>
    <t>¬ Develop public/community/private sector partnership for integrated ecosystem management, planning and implementation</t>
  </si>
  <si>
    <t>¬ NEPA, Environmental Management Division in the Office of the Prime Minister, Institute of Jamaica</t>
  </si>
  <si>
    <t>¬ Promote sustainable use of biological resources
¬ Facilitate access to biological resources for benefit sharing
¬ Ensure safe transfer, handling and use of living modified organisms</t>
  </si>
  <si>
    <t>¬ NCST, NEPA, Environmental Management Division in the Office of the Prime Minister, Forestry Department, Institute of Jamaica</t>
  </si>
  <si>
    <t>¬ Reverse loss of environmental resources through restoration initiatives
¬ Support the implementation of forestry management initiatives</t>
  </si>
  <si>
    <t>¬ NEPA, Environmental Management Division in the Office of the Prime Minister, Forestry Department, Ministry of Agriculture</t>
  </si>
  <si>
    <t>¬ Adopt an ecosystems management approach
¬ Support implementation of the terrestrial and marine protected areas</t>
  </si>
  <si>
    <t>¬ Promote and coordinate research to enhance scientific understanding of ecosystems, including their economic contributions to national development</t>
  </si>
  <si>
    <t>¬ Forestry Department, Ministry of Agriculture</t>
  </si>
  <si>
    <t>¬ Create an integrated framework for the management of all types of waste</t>
  </si>
  <si>
    <t>¬ Ministry of Health and the Environment, Environmental Management Division in the Office of the Prime Minister, NSWMA, NEPA</t>
  </si>
  <si>
    <t>¬ PCJ, NSWMA, NEPA, PIOJ, Ministry of Energy and Mining</t>
  </si>
  <si>
    <t>¬ Create incentives for the development of markets for waste
¬ Integrate the informal sector in the management of wastes</t>
  </si>
  <si>
    <t>¬ Create processes that will enable the integrated management and sustainable development of Jamaica’s natural resources</t>
  </si>
  <si>
    <t>¬ NEPA, Office of the Prime Minister</t>
  </si>
  <si>
    <t>¬ Ministry of Health and the Environment, Environmental Management Division in the Office of the Prime Minister, NSWMA, NEPA
¬ Ministry of Agriculture Forestry Department</t>
  </si>
  <si>
    <t>Goal # 1: Healthy, Productive and Biologically Diverse Ecosystems
Goal # 2 - Sustainable Management &amp; Utilization of Natural Resources</t>
  </si>
  <si>
    <t>¬ % of solid waste that is disposed at landfills</t>
  </si>
  <si>
    <t>¬ Develop a programme for monitoring municipal sewage and industrial waste water treatment plants
¬ Establish and introduce instruments for the reduction of water pollution</t>
  </si>
  <si>
    <t>¬ NEPA, NWC, National Solid Waste Management Authority
¬ Ministry of Finance and the Public Service, Office of the Prime Minister</t>
  </si>
  <si>
    <t>¬ Support dynamic and ongoing initiatives on the implications of waste on ecosystems
¬ Control the use of hazardous and dangerous chemicals to avoid soil contamination
¬ Implement best management practices for air, forest, ground and surface water, land management, soils and resources consumption</t>
  </si>
  <si>
    <t>¬ Preserve scenic, cultural and historic resources</t>
  </si>
  <si>
    <t>Goal # 2 - Sustainable Management &amp; Utilization of Natural Resources</t>
  </si>
  <si>
    <t>¬ Office of the Prime Minister, NEPA, UDC, Jamaica National Heritage Trust
¬ Jamaica Conservation and Development Trust</t>
  </si>
  <si>
    <t>¬ Promote the use of new and clean technologies</t>
  </si>
  <si>
    <t>¬ NEPA, Office of the Prime Minister, Ministry of Energy and Mining, Petroleum Corporation of Jamaica, Jamaica Bureau of Standards
¬ Jamaica Institution of Engineers, Ministry of Finance and the Public Service</t>
  </si>
  <si>
    <t>¬ Provide institutional support to initiatives for use of clean technologies and renewable resources</t>
  </si>
  <si>
    <t>¬ Develop regulations for the energy performance of buildings</t>
  </si>
  <si>
    <t>¬ NEPA, Office of the Prime Minister, Ministry of Energy and Mining, Petroleum Corporation of Jamaica, Jamaica Bureau of Standards</t>
  </si>
  <si>
    <t>¬ NEPA, Office of the Prime Minister, Ministry of Energy and Mining, Petroleum Corporation of Jamaica</t>
  </si>
  <si>
    <t>¬ Develop mechanisms that effectively integrate environmental management with urban planning and regional development
¬ Engage communities in sustainable natural resources development</t>
  </si>
  <si>
    <t>¬ NEPA, UDC, Office of the Prime Minister, National Land Agency, National Solid Waste Management Authority
¬ Forestry Department, Ministry of Agriculture</t>
  </si>
  <si>
    <t>¬ NEPA, Office of the Prime Minister, Ministry of Industry, Investment and Commerce, Jamaica Trade and Invest</t>
  </si>
  <si>
    <t>¬ Create mechanisms at the national level and in decision making process to ensure the use of impact assessments (biodiversity impact assessments/SEA/HIA etc. in sectoral policy development
¬ Build sustainability principles into sectoral policy and programme development to protect the environment and to satisfy the needs of the population and the economy</t>
  </si>
  <si>
    <t>¬ Cabinet Office, Office of the Prime Minister
¬ NEPA, Ministry of Industry, Investment and Commerce, Ministry of Finance and the Public Service
¬ Ministry of Transport and Works, Climate Change Unit, Met Office, Ministry of Water and Housing</t>
  </si>
  <si>
    <t>¬ Build openness and accountability into organizational practices and principles</t>
  </si>
  <si>
    <t>Goal # 3 - Effective, Efficient, and Accountable Governance Framework for Environment and Natural Resources</t>
  </si>
  <si>
    <t>¬ Infuse environmental education in the curricula at all levels of the Jamaican education system</t>
  </si>
  <si>
    <t>¬ Strengthen the capacity of local organizations to facilitate citizen participation in decision-making affecting natural resources
¬ Promote environmental awareness by the public to enable effective participation environmental initiatives</t>
  </si>
  <si>
    <t>¬ Ensure environmental compliance by all sectors in the country through the creation of the necessary mechanisms</t>
  </si>
  <si>
    <t>¬ NEPA, Office of the Prime Minister, Ministry of Industry, Investment and Commerce, JMA, JTI, BSJ</t>
  </si>
  <si>
    <t>¬ Promote environmental awareness by the public to enable effective participation environmental initiatives</t>
  </si>
  <si>
    <t>Goal # 4: Culture of Hazard Risk Reduction</t>
  </si>
  <si>
    <t>¬ Build awareness of natural hazards among all stakeholders</t>
  </si>
  <si>
    <t>¬ Office of the Prime Minister, ODPEM, National Disaster Management Committee, Ministry of Education, UWI, UTECH</t>
  </si>
  <si>
    <t>¬ Implement best practices for hazard risk management</t>
  </si>
  <si>
    <t>¬ Office of the Prime Minister, ODPEM, National Disaster Management Committee, Ministry of Information and Telecommunications</t>
  </si>
  <si>
    <t>¬ Implement best practices for hazard risk management
¬ Adopt best practices for climate change adaptation</t>
  </si>
  <si>
    <t>¬ Office of the Prime Minister, ODPEM, National Disaster Management Committee, Ministry of Information and Telecommunications
¬ Met. Office, NEPA, NEEC, OPM</t>
  </si>
  <si>
    <t>¬ Develop mechanisms that integrate disaster risk reduction in development planning
¬ Create mechanisms to enable all government policies and plans fully consider the implementation of climate change</t>
  </si>
  <si>
    <t>¬ ODPEM, Cabinet Office, Office of the Prime Minister
¬ WRA, ODPEM, NEPA</t>
  </si>
  <si>
    <t>¬ Rehabilitate coral reef ecosystems
¬ Support implementation of the terrestrial and marine protected areas
¬ Undertake hazard risk management for coastal communities</t>
  </si>
  <si>
    <t>¬ Forestry Department
¬ NEPA, Environmental Management Division in the Office of the Prime Minister
¬ ODPEM</t>
  </si>
  <si>
    <t>Goal # 1: Healthy, Productive and Biologically Diverse Ecosystems
Goal # 4: Culture of Hazard Risk Reduction</t>
  </si>
  <si>
    <t>¬ % of the habitat within each biome that is protected and conserved
¬ % of Economic Exclusive Zone are that is Protected (Marine areas)</t>
  </si>
  <si>
    <t>¬ Average number of days taken to restore basic social services after a national disaster
¬ % of population displaced by hazards
¬ Average response time to disasters
¬ % of damage covered by insurance</t>
  </si>
  <si>
    <t>¬ Adopt an ecosystems management approach
¬ Promote sustainable use of biological resources</t>
  </si>
  <si>
    <t>21_Urban Planning and Regional Development Sector Plan</t>
  </si>
  <si>
    <t>¬ # of pieces of land/land related legislations</t>
  </si>
  <si>
    <t>¬ # of pieces of land/land related legislations
¬ # of institutional planning bodies
¬ % of staff which are adequately trained in planning
¬ % of institutions that have full staff compliment
¬ Turnaround time for approval processing
¬ % of development that receives Post-permit monitoring
¬ # of sanctions applied for development breaches</t>
  </si>
  <si>
    <t>¬ Development of minimum development standards
¬ #/% of developments not meeting standards
¬ Policies to combat sprawls</t>
  </si>
  <si>
    <t>¬ Level of building violations
¬ Level of sub-division violations
¬ # of squatter communities</t>
  </si>
  <si>
    <t>¬ Traffic congestions- use of private cars</t>
  </si>
  <si>
    <t>¬ Air Quality</t>
  </si>
  <si>
    <t>¬ Inadequate garbage disposal</t>
  </si>
  <si>
    <t>¬ Inadequate sanitary conveniences</t>
  </si>
  <si>
    <t>Goal #1 – Comprehensive, efficient and effective planning system</t>
  </si>
  <si>
    <t>¬ Ensure that the planning framework is able to cope with current and future challenges brought about by globalization, urbanization, demographic changes, natural hazards and climate change</t>
  </si>
  <si>
    <t>¬ NEPA, KSAC, Parish Councils, Legislative Council, PDCs</t>
  </si>
  <si>
    <t>¬ Establish partnerships to execute research in urban &amp; regional planning</t>
  </si>
  <si>
    <t>¬ GOJ – Ministries and Agencies</t>
  </si>
  <si>
    <t>¬ Increase budgetary allocation for research in urban &amp; regional planning</t>
  </si>
  <si>
    <t>¬ Use GIS tools to reduce the lengthy plan preparation process and ensure the regular updating of plans
¬ Provide a transparent and accountable system</t>
  </si>
  <si>
    <t>¬ NEPA
¬ KSAC, Parish Councils/PDCs</t>
  </si>
  <si>
    <t>¬ Improve citizen participation in decision making</t>
  </si>
  <si>
    <t>¬ NEPA, KSAC, Parish Councils/PDCs, OPM, PIOJ, SDC</t>
  </si>
  <si>
    <t>Goal #1 – Comprehensive, efficient and effective planning system
Goal #2 – National land-use &amp; development planning that guides physical development and optimizes scarce land resources</t>
  </si>
  <si>
    <t>¬ Support integrated public transport and make walking and cycling accessible, attractive and essential components of new developments</t>
  </si>
  <si>
    <t>Goal #3 – Liveable, equitable and ecologically sensitive communities</t>
  </si>
  <si>
    <t>¬ NEPA, PIOJ, NLA, OPM, MA, Local Planning Authorities, UDC</t>
  </si>
  <si>
    <t>Goal #3 – Liveable, equitable and ecologically sensitive communities
Goal #1 – Comprehensive, efficient and effective planning system</t>
  </si>
  <si>
    <t>¬ NEPA, PIOJ, NLA, OPM, MA, Local Planning Authorities, KSAC, UDC</t>
  </si>
  <si>
    <t>¬ Preserve historic buildings and districts and integrate their potential in town centre policy for encouraging economic and investment opportunities</t>
  </si>
  <si>
    <t>¬ NEPA, PIOJ, NLA, OPM, MA, Local Planning Authorities, UDC, JNHT</t>
  </si>
  <si>
    <t>¬ Plan safer, fairer cities</t>
  </si>
  <si>
    <t>¬ NEPA, PIOJ, NLA, OPM, Local Planning Authorities, Cabinet Office, Ministry of Labour and Social Security</t>
  </si>
  <si>
    <t>¬ Provide safe and adequate water supplies and sanitation</t>
  </si>
  <si>
    <t>¬ MWH, WRA, OPM, NEPA, NWC</t>
  </si>
  <si>
    <t>¬ MWH, WRA, NWC, OPM, ODPEM
¬ NEPA, KSAC, Parish Councils, Legislative Council, PDCs</t>
  </si>
  <si>
    <t>¬ Plan and implement drainage and flood control measures
¬ Ensure emergency plans and disaster mitigation plans are in
¬ Ensure that the planning framework is able to cope with current and future challenges brought about by globalization, urbanization, demographic changes, natural hazards and climate change</t>
  </si>
  <si>
    <t>¬ Improve access to green space and preserve biodiversity</t>
  </si>
  <si>
    <t>¬ NEPA, PIOJ, OPM, Cabinet Office, Local Planning Authorities, UDC, NLA</t>
  </si>
  <si>
    <t>¬ Provide a high level of protection to our most valued townscapes and landscapes, wildlife habitats and natural resources</t>
  </si>
  <si>
    <t>¬ Facilitate urban regeneration
¬ Create inclusive cities whereby all citizens are incorporated in decisions and policies
¬ Ensure the social, economic and environmental sustainability of an area through the preparation of a development plan
¬ Ensure that the planning framework is able to cope with current and future challenges brought about by globalization, urbanization, demographic changes, natural hazards and climate change</t>
  </si>
  <si>
    <t>¬ Support public access to information about local government decision making and action</t>
  </si>
  <si>
    <t>¬ NEPA, PIOJ, OPM, Cabinet Office, Local Planning Authorities, UDC, NLA, Department of Local Government</t>
  </si>
  <si>
    <t>Goal #4 – Vibrant and diversified rural areas</t>
  </si>
  <si>
    <t>¬ Address land tenure systems in order to provide adequate incentives for the sustainable management of natural resources and investments in land improvements and agriculture</t>
  </si>
  <si>
    <t>¬ MOAF, NLA, NEPA, OPM, Local Planning Authorities, JTI</t>
  </si>
  <si>
    <t>¬ Rationalize agricultural production and preserve good agricultural land through crop zoning and agricultural zoning</t>
  </si>
  <si>
    <t>¬ MOAF, NLA, NEPA, OPM, Local Planning Authorities</t>
  </si>
  <si>
    <t>¬ MOAF, MLSS, OPM. Local Planning Authorities, JTI, SDC, HEART/NTA</t>
  </si>
  <si>
    <t>¬ Support alternative sources of employment in selected towns and agricultural regions</t>
  </si>
  <si>
    <t>¬ Support the development of a quality tourism product in rural areas with tourism potential because of their natural and cultural resources</t>
  </si>
  <si>
    <t>¬ MT, JNHT, NEPA, Local Authorities</t>
  </si>
  <si>
    <t>¬ Promote a policy that is supportive of sustainable natural and cultural resources management
¬ Promote the sustainable management of natural resources while supporting income generation and growth</t>
  </si>
  <si>
    <t>¬ NEPA, PIOJ, JNHT, Local Planning Authorities
¬ Ministry of Finance and the Public Service, OPM</t>
  </si>
  <si>
    <t>Goal #2 – National land-use &amp; development planning that guides physical development and optimizes scarce land resources
Goal #4 – Vibrant and diversified rural areas</t>
  </si>
  <si>
    <t>¬ Ensure that the framework supports and encourages positive and proactive planning that actually shapes places through sustainable development
¬ Accelerate development of strategic regional centres to ensure that they play a key role in encouraging more balanced regional development
¬ Establish policies and strategies for rural roads and transport</t>
  </si>
  <si>
    <t>¬ NEPA, PIOJ, GOJ, Ministries and Agencies
¬ KSAC, Parish Councils/PDCs
¬ MTW, Local Authorities</t>
  </si>
  <si>
    <t>¬ Upgrade good fishing beaches</t>
  </si>
  <si>
    <t>¬ NEPA, UDC, OPM, MOAF, Fisheries Division</t>
  </si>
  <si>
    <t>¬ Design policies to minimize sprawl and encourage compact development, infill and urban regeneration</t>
  </si>
  <si>
    <t>28_Tourism Sector Plan</t>
  </si>
  <si>
    <t>14_Science Technology Innovation Sector Plan</t>
  </si>
  <si>
    <t>15_ICT Sector Plan</t>
  </si>
  <si>
    <t>16_Culture Creative Industries and Values Sector Plan</t>
  </si>
  <si>
    <t>29_National Security and Correctional Services Sector Plan</t>
  </si>
  <si>
    <t>¬ % Staff with Training</t>
  </si>
  <si>
    <t>¬ Labour productivity growth rate – tourism sector</t>
  </si>
  <si>
    <t>¬ % Change in Capital Investment in Tourism Sector</t>
  </si>
  <si>
    <t>¬ % Change in Number of Registered Bed and Breakfast Facilities
¬ % Change in Number of Attractions – Licensed and Non-Licensed</t>
  </si>
  <si>
    <t>¬ % Change in Number of Crimes against Tourists
¬ % Change in Incidence/Perception of Tourist Harassment</t>
  </si>
  <si>
    <t>¬ % Change in Number of Complaints in Relation to Labour Legislation
¬ % of establishments with schemes for:
• Pensions
• Health Insurance
¬ % Change in Number of Breaches of Health and Safety Standards</t>
  </si>
  <si>
    <t>¬ % Change in Number of Establishments with Environmental Management Systems
¬ Travel and Tourism Competitiveness Index
¬ % Change in Annual Visitor Arrivals (%):
• Total
• Stopover
• Cruise Passenger
¬ % of Cruise Passengers that are Pre-Booked
¬ % Visitor Arrivals by Source Country
¬ % Visitor Arrivals by Market Segment
¬ % Change in Visitor Accommodation Rooms
¬ Community-Based Tourism
¬ % Change in Direct Employment in Visitor Accommodation Sub-Sector 
¬ Visitor Satisfaction (Likert Scale Index)</t>
  </si>
  <si>
    <t>Goal # 1: A tourism sector which is inclusive and facilitates broad participation by Jamaicans</t>
  </si>
  <si>
    <t>¬ Develop a dynamic and flexible demand driven education and training system for tourism</t>
  </si>
  <si>
    <t>Goal # 2: An adequate workforce within the sector that is skilled, educated and motivated</t>
  </si>
  <si>
    <t>¬ MOT, TPDCo, tertiary institutions, HEART Trust/NTA</t>
  </si>
  <si>
    <t>¬ Promote and facilitate access to education and training opportunities</t>
  </si>
  <si>
    <t>¬ HEART Trust /NTA, TPDCo, trade associations, educational institutions, SDC</t>
  </si>
  <si>
    <t>¬ A sector with a worker-friendly environment</t>
  </si>
  <si>
    <t>¬ MLSS, MFPS, MOT, MOHE, JHTA, Insurance industry, JCTU</t>
  </si>
  <si>
    <t>¬ Establish pension scheme for workers in tourism sector</t>
  </si>
  <si>
    <t>¬ MLSS, MFPS, MOT, pensions industry, JCTU</t>
  </si>
  <si>
    <t>¬ Encourage establishment of health insurance schemes in industry</t>
  </si>
  <si>
    <t>¬ Provide education, awareness, policies and active programmes on health issues including HIV/AIDS</t>
  </si>
  <si>
    <t>¬ MOHE, TPDCo, MOT</t>
  </si>
  <si>
    <t>¬ Strengthen the social infrastructure for workers and adjoining communities of resort areas</t>
  </si>
  <si>
    <t>¬ JTI, Parish councils, NEPA, UDC, Resort Boards, NHT, NWA, NWC, MOT, MTW, MWH</t>
  </si>
  <si>
    <t>Goal # 3: A highly integrated sector which can act as a driver for economic development</t>
  </si>
  <si>
    <t>¬ MOT, MFAFT, MTW
¬ TEF, TPDCo, JTI, DBJ
¬ UWI, PAJ, JTB</t>
  </si>
  <si>
    <t>¬ Promote and enhance investment opportunities in the sector for both local and international investors</t>
  </si>
  <si>
    <t>¬ MOT, JTI, DBJ, TPDCo, UDC</t>
  </si>
  <si>
    <t>Goal # 2: An adequate workforce within the sector that is skilled, educated and motivated
Goal # 3: A highly integrated sector which can act as a driver for economic development
Goal # 4: A tourism product that is diverse and distinctly Jamaican with international competitive standards</t>
  </si>
  <si>
    <t>Goal # 4: A tourism product that is diverse and distinctly Jamaican with international competitive standards</t>
  </si>
  <si>
    <t>¬ Carry out determination of the carrying capacity for cultural and nature-based attraction projects as well as an assessment of the carrying capacity of beaches</t>
  </si>
  <si>
    <t>¬ NEPA, TEF, JNHT, MOT, TPDCo</t>
  </si>
  <si>
    <t>¬ MOT, TPDCo, TEF, NEPA, JNHT</t>
  </si>
  <si>
    <t>¬ Conduct biodiversity risk assessments and determine carrying capacity for protected and sensitive areas, which promote eco-tourism attraction</t>
  </si>
  <si>
    <t>¬ NEPA, JPAT, ENGOs, MOT</t>
  </si>
  <si>
    <t>¬ MOT, JHTA, TPDCo, IDB
¬ NEPA, JPAT</t>
  </si>
  <si>
    <t>¬ Support sustainable small hotel sub-sector
¬ Ensure that development takes place within the carrying capacity of resort areas
¬ Develop and implement sustainable tourism action plans for selected parks and protected areas</t>
  </si>
  <si>
    <t>¬ Create the framework to facilitate awareness, broad participation, business opportunity and access
¬ Facilitate involvement of local communities and stakeholders in attractions development</t>
  </si>
  <si>
    <t>Goal # 1: A tourism sector which is inclusive and facilitates broad participation by Jamaicans
Goal # 4: A tourism product that is diverse and distinctly Jamaican with international competitive standards</t>
  </si>
  <si>
    <t>¬ MOT, JHTA, NEPA, Parish Councils, PDCs
¬ JTI, JBDC, JTB, TPDCo
¬ AJAL, TPDCo</t>
  </si>
  <si>
    <t>¬ Expand and promote tourism-related entrepreneurial and employment opportunities for communities including community-based tourism
¬ Promote and support nature- and heritagebased tourism enterprises linked to conservation programmes</t>
  </si>
  <si>
    <t>¬ UWI, Institute of Hospitality and Tourism, CTO, JTB, TPDCo, SDC
¬ TPDCo, JBDC, TEF, JHTA, UWI, Institute of Hospitality and Tourism
¬ MOT, NEPA, JNHT, UWI, AJAL</t>
  </si>
  <si>
    <t>Goal # 3: A highly integrated sector which can act as a driver for economic development
Goal # 4: A tourism product that is diverse and distinctly Jamaican with international competitive standards</t>
  </si>
  <si>
    <t>¬ An economically viable sector
¬ Expand domestic tourism market
¬ Expand the existing viable tourism segments
¬ Develop new tourism market segments</t>
  </si>
  <si>
    <t>¬ JTI, STATIN, PIOJ, MOT, JTB
¬ NEPA, UDC, Parish councils, PDCs, public and private sector development organizations (e.g. KCCIC, SADCO, PRDCL)
 ¬ HEART Trust/NTA, MYSC</t>
  </si>
  <si>
    <t>¬ Create a working environment that leads to increased productivity
¬ Strong economic linkages between tourism and other industries and sectors
¬ A competitive mix of variety and category of accommodations
¬ A diversified cruise industry with increased value</t>
  </si>
  <si>
    <t>¬ Strengthen the social infrastructure for workers and adjoining communities of resort areas
¬ Improved ground transportation and travel trade</t>
  </si>
  <si>
    <t>Goal # 2: An adequate workforce within the sector that is skilled, educated and motivated
Goal # 4: A tourism product that is diverse and distinctly Jamaican with international competitive standards</t>
  </si>
  <si>
    <t>¬ Motivate and encourage tourism stakeholders to value and support cultural and natural heritage</t>
  </si>
  <si>
    <t>¬ MYSC, MFPS, JNHT, IOJ, UDC, Private Sector</t>
  </si>
  <si>
    <t>Goal # 5: A safe, secure, sustainably managed natural, social and built environment</t>
  </si>
  <si>
    <t>Goal # 4: A tourism product that is diverse and distinctly Jamaican with international competitive standards
Goal # 5: A safe, secure, sustainably managed natural, social and built environment</t>
  </si>
  <si>
    <t>¬ Promote development of authentic attractions utilizing country’s natural and cultural resources
¬ Develop and implement flagship heritage, cultural, historical and nature based attractions projects
¬ Motivate and encourage tourism stakeholders to value and support cultural and natural heritage</t>
  </si>
  <si>
    <t>¬ NEPA, JPAT, ENGOs, MOT
¬ OPM, MFPS, DBJ, JTI
¬ MYSC, MFPS, JNHT, IOJ, UDC</t>
  </si>
  <si>
    <t>¬ Develop and implement Jamaica’s parks and protected areas systems plan
¬ Ensure that the activities of the tourism sector support biodiversity conservation objectives</t>
  </si>
  <si>
    <t>¬ A sector whose development and operation take place within an effective health and environmental framework</t>
  </si>
  <si>
    <t>¬ NEPA, local authorities, MOT, TPDCo, PDCs</t>
  </si>
  <si>
    <t>¬ Rationalize resource management in tourism planning</t>
  </si>
  <si>
    <t>¬ NEPA, local authorities, MOHE, OPM, MOT</t>
  </si>
  <si>
    <t>¬ Develop and apply multi-hazard mitigation measures for tourism sector</t>
  </si>
  <si>
    <t>¬ ODPEM, NEPA, MOT, local authorities, UWI, Mines and Geology Division</t>
  </si>
  <si>
    <t>¬ Ensure that the Building Code is used in designing new facilities and in retrofitting existing facilities to best meet possible specifications for natural hazard mitigation</t>
  </si>
  <si>
    <t>¬ Ensure that waste, emission, water and energy are addressed in an integrated sustainable planning for the tourism sector</t>
  </si>
  <si>
    <t>¬ MOT, TEF, UDC, NEPA, PIOJ</t>
  </si>
  <si>
    <t>¬ Encourage corporate social responsibility which should lead to improved quality of life in adjoining communities
¬ Ensure that environmental management systems are implemented by tourism entities</t>
  </si>
  <si>
    <t>Goal # 1: A tourism sector which is inclusive and facilitates broad participation by Jamaicans
Goal # 5: A safe, secure, sustainably managed natural, social and built environment</t>
  </si>
  <si>
    <t>¬ Tourism trade associations, MFPS, MOT, NGOs, CBOs
¬ NEPA, TPDCo, BSJ</t>
  </si>
  <si>
    <t>¬ Promote road safety in resort areas</t>
  </si>
  <si>
    <t>¬ Local authorities, NWA, MOT</t>
  </si>
  <si>
    <t>¬ Consider pedestrian-only zones, parking outside central areas, increased use of bicycles for short trips and improved public transport to promote safety and reduce noise, congestion and pollution</t>
  </si>
  <si>
    <t>¬ A sector which is free from crime and violence</t>
  </si>
  <si>
    <t>¬ % Change in Balance of Payments Travel Earnings
¬ Visitor Expenditure – Stopover &amp; Cruise Passenger (US$ per day)
¬ % change in foreign exchange earnings from tourism</t>
  </si>
  <si>
    <t>¬ Develop and promote communitybased tourism projects through provision of micro-credit and technical assistance (e.g. Small Enterprises Assistance Programme)</t>
  </si>
  <si>
    <t>¬ TPDCo, TEF, JTB, EFJ, JPAT, JSIF, Other NGOs, Private financial institutions</t>
  </si>
  <si>
    <t>¬ # of scientists and engineers/population
¬ # of professionals in R&amp;D/million persons
¬ % change in Gov't. investment in R&amp;D</t>
  </si>
  <si>
    <t>¬ Personal computers ownership per 100 population</t>
  </si>
  <si>
    <t>¬ # of government services available on-line</t>
  </si>
  <si>
    <t>Outcome 1: Science, technology and innovation education institutionalized throughout the education system</t>
  </si>
  <si>
    <t>¬ Build high quality, dynamic and practical, interactive, inquiry based science curricula throughout the education system</t>
  </si>
  <si>
    <t>¬ Ministry of Education, JTA, Teachers Colleges</t>
  </si>
  <si>
    <t>¬ Create partnerships among primary, secondary and tertiary institutions to stimulate and foster knowledge exchange both locally and internationally</t>
  </si>
  <si>
    <t>¬ SRC, NCST</t>
  </si>
  <si>
    <t>¬ Improve infrastructural platform throughout the education system to augment the delivery of science education</t>
  </si>
  <si>
    <t>¬ SRC</t>
  </si>
  <si>
    <t>¬ Enhance public-private sector partnerships for furthering STI development
¬ Create and improve strategic public-private sector partnerships, especially in building STI knowledge, skills, competencies and processes for taking advantage of natural and human resources to diversify the economy</t>
  </si>
  <si>
    <t>¬ UTech, UWI, and other tertiary institutions, Ministry of Education, Ministry of Industry, Investment and Commerce, JMA, JEA, SRC</t>
  </si>
  <si>
    <t>¬ Create a demand-led  national research and development agenda and establish appropriate mechanisms to encourage the private sector to become the dominant player in STI and downstream R&amp;D activities (testing, product and process development)
¬ Create knowledge parks and centres of excellence to facilitate R&amp; D and innovation, with emphasis on consolidation of indigenous technologies</t>
  </si>
  <si>
    <t>Goal # 2 - Excellent and distinctive R&amp;D capability and a reputation for innovation</t>
  </si>
  <si>
    <t>¬ Create access to venture capital, including attracting FDI and setting up revolving loan schemes for SMEs or implementing a tax credit all aimed at attracting more research intensive activity in Jamaica</t>
  </si>
  <si>
    <t>¬ Enhance Government's leadership that provides a secure enabling platform for greater STI investment by the productive and service sectors
¬ Create and improve strategic public-private sector partnerships, especially in building STI knowledge, skills, competencies and processes for taking advantage of natural and human resources to diversify the economy
¬ Promote support for SMEs to diversify economy, provide jobs and boost innovation</t>
  </si>
  <si>
    <t>¬ Conduct wastewater feasibility studies and develop wastewater solutions</t>
  </si>
  <si>
    <t>Outcome 1: Science, technology and innovation education institutionalized throughout the education system
Goal # 2 - Excellent and distinctive R&amp;D capability and a reputation for innovation</t>
  </si>
  <si>
    <t>¬ Improve the connections between educational institutions and industry to enhance mutual interaction, stimulate creativity and innovation
¬ Identify and build capacity of indigenous industry to compete in the domestic and global marketplace
¬ Promote business incubation and formation of STI MSME
¬ Create mechanisms to capture raw creativity and skills and put them into the formal sector</t>
  </si>
  <si>
    <t>¬ Support access to STI in rural areas – e.g. via mobile STI labs and show
¬ Build world class infrastructure to attract external STI investment</t>
  </si>
  <si>
    <t>Goal # 3 - A Knowledge-Based Society</t>
  </si>
  <si>
    <t>¬ Broaden access to knowledge</t>
  </si>
  <si>
    <t>Partially aligned. Only on ICTs</t>
  </si>
  <si>
    <t>¬ Reposition industry to take up new and emerging technologies to improve international competitiveness of local manufacturing</t>
  </si>
  <si>
    <t>Goal # 4 - Jamaica repositions itself to take advantage of STI in all Aspects of National Development</t>
  </si>
  <si>
    <t>¬ MEM, MIIC, MIND, JMA
¬ Ministry of Energy and Mining, MFPS</t>
  </si>
  <si>
    <t>¬ E-readiness Index</t>
  </si>
  <si>
    <t xml:space="preserve">¬ Average growth rate of communication sub-sector
</t>
  </si>
  <si>
    <t>¬ Direct Investment in ICT as a % of GDP</t>
  </si>
  <si>
    <t>¬ # of government services available on-line
¬ % change in value of online collections by government</t>
  </si>
  <si>
    <t xml:space="preserve">¬ Fixed line penetration per 100 population
¬ Broadband subscribers per 100 population
¬ Proportion of households with a fixed line telephone (%)
¬ Proportion of households with a mobile cellular telephone (%)
¬ Proportion of households with a fixed cellular telephone (%)
</t>
  </si>
  <si>
    <t>¬ Connectivity and technology infrastructure Index
¬ percentage of population covered by mobile cellular telephony
¬ International Internet bandwidth per inhabitant
¬ Mobile penetration (subscribers)/100 population
¬ Personal computers ownership per 100 population
¬ Proportion of households with a computer (%)
¬ Proportion of households with Internet/broadband access – by type of access e.g. dial-up, ADSL, wireless (%)</t>
  </si>
  <si>
    <t>¬ Value added, imports, exports of ICT sector</t>
  </si>
  <si>
    <t>Goal # 1: A strong and competitive ICT sector</t>
  </si>
  <si>
    <t>¬ Jamaica is established as a regional investment centre for ICT companies and ICT reliant service industries</t>
  </si>
  <si>
    <t>¬ JTI, OPM, MIIC, MFAFT</t>
  </si>
  <si>
    <t>¬ ICT becomes a major contributor to the country’s GDP</t>
  </si>
  <si>
    <t>¬ MFPS, OPM, JTI
¬ MIIC, MFAFT, JBDC, JTI</t>
  </si>
  <si>
    <t>¬ MFPS, JTI, MIIC, OPM, MFAFT</t>
  </si>
  <si>
    <t>¬ Encourage the increased use of online business to business and business to consumer ecommerce operations</t>
  </si>
  <si>
    <t>¬ OPM, CITO, PSOJ, MIIC</t>
  </si>
  <si>
    <t>Goal # 2: Jamaica’s national development is advanced by widespread adoption and application of ICT</t>
  </si>
  <si>
    <t>¬ OPM, UAF, OUR, BCJ, MICYS. JLS, libraries
¬ CITO, JaLUG</t>
  </si>
  <si>
    <t>¬ Facilitate greater computing device ownership and improved penetration of computing devices throughout homes and businesses</t>
  </si>
  <si>
    <t>¬ OPM, MFPS, MIIC</t>
  </si>
  <si>
    <t>¬ OPM, MFPS, MIIC
¬ STATIN, PIOJ, IFIs</t>
  </si>
  <si>
    <t>¬ MOE, JFLL, ELearning Project, HEART/NTA, Council of Community Colleges, Universities, other relevant educational institutions</t>
  </si>
  <si>
    <t>¬ Establish full integration of ICT into the teaching and learning processes at all levels</t>
  </si>
  <si>
    <t>¬ MOE, OPM, CITO</t>
  </si>
  <si>
    <t>¬ An educated and trained workforce and citizenry that can function optimally in a knowledge – based society
¬ Ensure equitable access of all educational and training institutions to low cost, reliable high-speed internet and computer facilities</t>
  </si>
  <si>
    <t>¬ Universal and open access to ICTs
¬ Facilitate greater computing device ownership and improved penetration of computing devices throughout homes and businesses
¬ Widely accessible, affordable and efficient ICT networks</t>
  </si>
  <si>
    <t>¬ E-government services are widely provided by government and used by citizens</t>
  </si>
  <si>
    <t>¬ Widely accessible, affordable and efficient ICT networks</t>
  </si>
  <si>
    <t>¬ Cabinet Office, relevant MDAs, FSL, CITO</t>
  </si>
  <si>
    <t>¬ MFPS, OPM, OUR, SMA</t>
  </si>
  <si>
    <t>¬ Enabling environment for research and innovation in ICT</t>
  </si>
  <si>
    <t>¬ MFPS, NCST, OPM
¬ JIPO, JIS, Universities</t>
  </si>
  <si>
    <t>¬ A business environment which is conducive to the development of the ICT sector
¬ Support Micro, Small and Medium Enterprises (MSMEs) and NGOs in taking greater advantage of ICTs for strategic and operational effectiveness
¬ Culture and creative industries enhanced by application of ICT</t>
  </si>
  <si>
    <t>Goal # 1: A strong and competitive ICT sector
Goal # 2: Jamaica’s national development is advanced by widespread adoption and application of ICT</t>
  </si>
  <si>
    <t>¬ Protect, preserve and market Jamaica’s indigenous cultural resources through ICT</t>
  </si>
  <si>
    <t>¬ IOJ, JLS, MICYS</t>
  </si>
  <si>
    <t>¬ Develop appropriate financial and non-financial incentives and resource pools for domestic and foreign investment in the ICT sector</t>
  </si>
  <si>
    <t>Goal 1- A People who embrace diversity, indigenous expression, love of country, trust, peace and respect for self and others</t>
  </si>
  <si>
    <t>¬ Develop and strengthen local governance – Parish Councils, Community Based Organizations, Parish Development Committees, NGOs, CSOs and other community groups</t>
  </si>
  <si>
    <t>¬ MICYS, Parliament, SDC, Parish Councils, KSAC, Existing PDCs</t>
  </si>
  <si>
    <t>¬ Promote media literacy (for example understanding content as created and its impact) and positive use of media as change agent and source of empowerment</t>
  </si>
  <si>
    <t>¬ Ministry of Education, Joint Board of Teacher Education, Jamaica Teacher’s Association, Broadcasting Commission</t>
  </si>
  <si>
    <t>Goal 2 - Effective policy and institutional framework for cultural development and creative industries</t>
  </si>
  <si>
    <t>¬ MOH, Media Houses, Advertising agencies, JIS, JLS, FBOs, NCYD, NYS, SDC</t>
  </si>
  <si>
    <t>¬ Develop and utilize ICTs for partnering and sharing information</t>
  </si>
  <si>
    <t>¬ CITO – Ministry of Commerce and Industry, National Library of Jamaica</t>
  </si>
  <si>
    <t>¬ Create policy, legal and institutional arrangements for the economic growth (to facilitate and encourage the development) of the creative industries</t>
  </si>
  <si>
    <t>¬ Ministry with responsibility for culture, JIPO</t>
  </si>
  <si>
    <t>¬ MICYS/Cultural institutions/MOE</t>
  </si>
  <si>
    <t>¬ Prevent illicit trafficking in cultural goods</t>
  </si>
  <si>
    <t>¬ JCF, JIPO</t>
  </si>
  <si>
    <t>Goal 3 – Communities with strong and diverse cultural values</t>
  </si>
  <si>
    <t>¬ Promote Healthy Lifestyle
¬ Facilitate psycho-social and social healing (community health)</t>
  </si>
  <si>
    <t>Goal 1- A People who embrace diversity, indigenous expression, love of country, trust, peace and respect for self and others
Goal 3 – Communities with strong and diverse cultural values</t>
  </si>
  <si>
    <t>¬ Increase access to cultural institutions
¬ Increase awareness of the values of the physical and built environment</t>
  </si>
  <si>
    <t>Goal 2 - Effective policy and institutional framework for cultural development and creative industries
Goal 3 – Communities with strong and diverse cultural values</t>
  </si>
  <si>
    <t>¬ Strengthen the Environmental agencies to administer mandate and promote a culture of care for the environment</t>
  </si>
  <si>
    <t>¬ Introduce and strengthen community based programmes for clean and safe environment protection and management (recycling, solid waste management etc.). Establish recycling awareness campaign Public Education campaign to improve solid waste disposal</t>
  </si>
  <si>
    <t>¬ MOHE, NSWMA</t>
  </si>
  <si>
    <t>¬ Involve private sector in community development initiatives
¬ Develop physical and virtual cultural spaces with the requisite human and material resources for creating, learning, performing and sharing</t>
  </si>
  <si>
    <t>¬ Ministry of Finance
¬ Local Councils, CBOs</t>
  </si>
  <si>
    <t>¬ Strengthen community based tourism</t>
  </si>
  <si>
    <t>¬ JNHT, TPDCo, Jamaica Conservation, Development Trust</t>
  </si>
  <si>
    <t>Goal 5 – Good standing in relevant regional and international conventions and frameworks</t>
  </si>
  <si>
    <t>¬ MICYS, Cultural Advisory Committee, National Commission for UNESCO
¬ PIOJ</t>
  </si>
  <si>
    <t>¬ Ensure effective application in implementation and administration of cultural programmes
¬ Create and enhance legislative and policy framework</t>
  </si>
  <si>
    <t>Goal 6 – Valuable and Viable, Dynamic and Innovative Creative Enterprises</t>
  </si>
  <si>
    <t>Goal 2 - Effective policy and institutional framework for cultural development and creative industries
Goal 6 – Valuable and Viable, Dynamic and Innovative Creative Enterprises</t>
  </si>
  <si>
    <t>¬ Identify and develop sources of financing that are appropriate for each category, products and services in the creative industries</t>
  </si>
  <si>
    <t>¬ JTI, PIOJ</t>
  </si>
  <si>
    <t>¬ Build clusters and networks within the creative industries both horizontal and vertical</t>
  </si>
  <si>
    <t>¬ JTI/Competitiveness Committee, Ministry with responsibility for Culture, Ministry of Industry, Investment and Commerce</t>
  </si>
  <si>
    <t>¬ Establish strategic regional and global partnerships to support local creative industries including exchanges and co-production agreements</t>
  </si>
  <si>
    <t>¬ Strengthening coordination and rationalization between and within existing institutions with responsibilities for culture and the creative industries
¬ Establish processes to encourage [increase] formalization of creative enterprises
¬ Support and foster the development of new and innovative processes, products and business ideas in creative industries including through incubational and innovation centres</t>
  </si>
  <si>
    <t>¬ Ministry with responsibility for Culture, PSRU, Cabinet Office
¬ JTI, Scientific Research Council, PSOJ, UWI/UTech/NCU</t>
  </si>
  <si>
    <t>¬ Build capacity for professional training in arts and cultural industries
¬ Introduce professional development and capacity building training programmes in all key areas</t>
  </si>
  <si>
    <t>¬ Ministry of Education
¬ JTI, JBDC, PSOJ</t>
  </si>
  <si>
    <t>¬ Foster creativity and strengthen production, distribution and marketing capacities through: Educational, training and exchange programmes geared towards Culture Bearers including youth</t>
  </si>
  <si>
    <t>¬ JCDC, IOJ, EMCVPA, Teacher Training Institutions, Tertiary Institutions</t>
  </si>
  <si>
    <t>¬ Ensure culturally relevant education programmes
¬ Foster creativity and strengthen production, distribution and marketing capacities through: Educational, training and exchange programmes geared towards Culture Bearers including youth</t>
  </si>
  <si>
    <t>¬ Ministry of Education
¬ JCDC, IOJ, EMCVPA, Teacher Training Institutions, Tertiary Institutions</t>
  </si>
  <si>
    <t>Goal 1- A People who embrace diversity, indigenous expression, love of country, trust, peace and respect for self and others
Goal 2 - Effective policy and institutional framework for cultural development and creative industries
Goal 4 – Nation Brand established and managed to support social, cultural and economic development
Goal 6 – Valuable and Viable, Dynamic and Innovative Creative Enterprises
Goal 7 – A society that respects, unearths, safeguards, preserves and promotes Jamaica’s cultural expressions</t>
  </si>
  <si>
    <t>¬ Promote the importance and relevance of our National Symbols including Heroes
¬ Promote public awareness of the importance of cultural forms and retention of heritage
¬ Market and promote Nation Brand
¬ Carry out digitization of cultural content to preserve heritage
¬ Provide wider access to Jamaican cultural expression locally and
internationally
¬ Strengthen the process of identification, monitoring, maintenance and promotion of protected heritage sites
¬ Strengthen and institutionalize documentation of cultural heritage (tangible and intangible)</t>
  </si>
  <si>
    <t>¬ MICYS, Jamaica Library Service, JCDC, SDC, MOE, IOJ, FBOs, CARIMAC, CPTC
¬ JTI, PSOJ
¬ National Archives, National Library Institute of Jamaica, PBCJ
¬ JHTA
¬ Ministry Culture, JNHT</t>
  </si>
  <si>
    <t>¬ # of at Risk Communities
¬ % of crimes committed by youth
¬ % of murders that are committed with guns</t>
  </si>
  <si>
    <t>¬ % of known gangs dismantled</t>
  </si>
  <si>
    <t>¬ % of prison population engaged in education and or skills training activities</t>
  </si>
  <si>
    <t>¬ Cleared Up rate of murders</t>
  </si>
  <si>
    <t>Goal 1: Social Cohesion Within and Among Communities</t>
  </si>
  <si>
    <t>¬ MNS, JCF,CBOs</t>
  </si>
  <si>
    <t>¬ Promote gender equity in community intervention strategies</t>
  </si>
  <si>
    <t>¬ Improve implementation of targeted community interventions
¬ Implement holistic programmes focusing on intervention and suppression of youth involvement in crime</t>
  </si>
  <si>
    <t>¬ MNS, JCF,CBOs
¬ DCS, CDA, MCYS</t>
  </si>
  <si>
    <t>¬ MNS, Regulatory bodies, MNS, CBOs, FBOs, Local Governments</t>
  </si>
  <si>
    <t>¬ Develop and implement an anti-corruption policy in all law enforcement agencies</t>
  </si>
  <si>
    <t>¬ MNS</t>
  </si>
  <si>
    <t>¬ Strengthen accountability frameworks within law enforcement (police, JDF, customs and PICA) agencies</t>
  </si>
  <si>
    <t>¬ Improve community conformity to legal requirements
¬ Improve the quality of services provided by law enforcement (police, JDF, customs and PICA) agencies
¬ Adequately equip law enforcement (police, JDF, customs and PICA) agencies to deliver a timely service</t>
  </si>
  <si>
    <t>Goal 2: A Society that Adheres to Law and Order</t>
  </si>
  <si>
    <t>Goal 3: Protected Jamaican borders and territory</t>
  </si>
  <si>
    <t>¬ MNS, Airports Authority, Port Authority</t>
  </si>
  <si>
    <t>¬ Fortify collaboration with regional partners and international bodies</t>
  </si>
  <si>
    <t>¬ Strengthen security mechanisms at ports of entry
¬ Ensure a coordinated national response to threats of terrorism
¬ Develop protocols with partner nations to deal with common issues of the illicit trades of weapons, ammunition and narcotics, human trafficking and refugee control</t>
  </si>
  <si>
    <t>¬ Promote awareness and care for vulnerable groups
¬ Expand framework for rehabilitation of custodial and non custodial clients</t>
  </si>
  <si>
    <t>Goal 1: Social Cohesion Within and Among Communities
Goal 4: An integrated system that manages reintegration and rehabilitation</t>
  </si>
  <si>
    <t>¬ Establish a comprehensive system through partnership between state and non-state actors for the rehabilitation and reintegration of deported persons</t>
  </si>
  <si>
    <t>Goal 4: An integrated system that manages reintegration and rehabilitation</t>
  </si>
  <si>
    <t>04_Gender Sector Plan</t>
  </si>
  <si>
    <t>10_Population Sector Plan</t>
  </si>
  <si>
    <t>11_Education Sector Plan</t>
  </si>
  <si>
    <t>12_Labour Market and Productivity Sector Plan</t>
  </si>
  <si>
    <t>13_Training Sector Plan</t>
  </si>
  <si>
    <t>Outcome 4: Appropriate policy frameworks are established to ensure that gender inequities are mitigated</t>
  </si>
  <si>
    <t>Strategy 4.1 Reduce the impact of poverty on the most vulnerable groups</t>
  </si>
  <si>
    <t/>
  </si>
  <si>
    <t>Outcome 1: Socio-economic, political, legal and insitutional environments and arrangements facilitate and promote gender equity
Outcome 3: The judicial system is free from gender biases and the reproductive health and rights of men and women are fully protected</t>
  </si>
  <si>
    <t>Strategy 1.1. Transform the Prevailing gender ideologies
Strategy 3.1 Eliminate gender and class discrimination and bias in the language, structure and practice of the judicial system</t>
  </si>
  <si>
    <t>Outcome 2: Women's Unpaid Labour is valued and rewarded</t>
  </si>
  <si>
    <t>Strategy 2.1 Measure and account for women's unpaid work to the national economy and facilitate compensation equivalent to social protection benefits provided in the formal sector. 
Strategy 2.2 Measure and value the differential contribution of women and men in the informal economy to the national economy.</t>
  </si>
  <si>
    <t>Women's contribution to unpaid work measured, valued and counted in the national accounts.</t>
  </si>
  <si>
    <t>Outcome 5: Governance structures and processes reflect gender equity in representation and decision-making</t>
  </si>
  <si>
    <t>Strategy 5.1 Deepen democracy and good governance by increasing the participation of women in decision-making at all levels and in all sectors</t>
  </si>
  <si>
    <t>Outcome 3: The judicial system is free from gender biases and the reproductive health and rights of men and women are fully protected</t>
  </si>
  <si>
    <t>Strategy 3.2 Ensure the men and women have the freedom to exercise their sexual and reproductive rights and have access to quality reproductive health service throughout the life cycle.</t>
  </si>
  <si>
    <t>Strategy 4.4 Create an integrated, gendered and sustainable approach to environmental, planning, management and conservation</t>
  </si>
  <si>
    <t>Build public awareness of issues related to gender and trade and incorporate a gender framework in trade impact analysis</t>
  </si>
  <si>
    <t>Outcome 1: Socio-economic, political, legal and institutional environments and arrangements facilitate and promote gender equity
Outcome 4: Appropriate policy frameworks are established to ensure that gender inequities are mitigated</t>
  </si>
  <si>
    <t xml:space="preserve">Strategy 1.5 Support and monitor a cohesive multi-sectoral policy framework on gender
Strategy 4.2 Ensure consistent disaggregation of data by sex to guide policy and programme implementation variables such as location and class in all data sources and ensure public access to these sources
</t>
  </si>
  <si>
    <t>Goal 1: Stabilization of the population at zero growth by 2030</t>
  </si>
  <si>
    <t>¬ Reduction in infant, under-five and maternal mortality to levels obtained in developed countries by 2030</t>
  </si>
  <si>
    <t>¬ Reduction in the HIV prevalence rate in the general population and in the regional differences in prevalence</t>
  </si>
  <si>
    <t>¬ Reduction in the mortability rate from non-communicable diseases</t>
  </si>
  <si>
    <t>¬ Reduction in the mortability rate from non-communicable diseases
¬ Reduction in the number of homicides
¬ Programmes exist to identify, treat and rehabilitate adolescents and youth at risk of abuse and neglect</t>
  </si>
  <si>
    <t>¬ Reduction in the number of deaths from motor vehicle accidents</t>
  </si>
  <si>
    <t>¬ Quality reproductive health and family planning services that are affordable, acceptable and accessible to all who need and want them, while maintaining confidentiality
¬ Full access to reproductive health information and servicces for men, adolescents, youth and persons with disability
¬ Elimination of unmet need for family planning</t>
  </si>
  <si>
    <t>Goal 2: Full realization of the rights, survival and holistic development of the child so that he or she can become a productive and well-integrated member of the family and society.</t>
  </si>
  <si>
    <t xml:space="preserve">¬ Strengthen national and international law, protocol and agreements on the rights, protection and development of children
</t>
  </si>
  <si>
    <t>Goal 1: Stabilization of the population at zero growth by 2030
Goal 3: Empowerment and protection of adolescents and youth to enable them to fully realize their social, cultural and human rights and fulfill their physical, economic and social aspirations.</t>
  </si>
  <si>
    <t>¬ Reduction in the number of homicides
¬ Programmes exist to identify, treat and rehabilitate adolescents and youth at risk of abuse and neglect
¬ Existing institutions are strengthened to more effectively coordinate adolescent and youth development programmes</t>
  </si>
  <si>
    <t>¬ Reduction in the number of homicides
¬ Programmes exist to identify, treat and rehabilitate adolescents and youth at risk of abuse and neglect
¬ Existing institutions are strengthened to more effectively coordinate adolescent and youth development programmes
 ¬ Access to services and skills training are provided for adolescents and Youth with special needs.
¬ Employment opportunities are provided for youth including those with special needs.</t>
  </si>
  <si>
    <t>Goal 3: Empowerment and protection of adolescents and youth to enable them to fully realize their social, cultural and human rights and fulfill their physical, economic and social aspirations.</t>
  </si>
  <si>
    <t xml:space="preserve"> ¬ Access to services and skills training are provided for adolescents and Youth with special needs.
¬ Employment opportunities are provided for youth including those with special needs.</t>
  </si>
  <si>
    <t>¬  Adolescents and youth are numerate and literate by age 19</t>
  </si>
  <si>
    <t>Goal 6: International migration is adequately measured, monitored and influenced to serve the development needs of Jamaica.</t>
  </si>
  <si>
    <t xml:space="preserve">Measures to influence the flow of external migration area promoted in order to: (i) reduce unemployment; (ii) ensure the availability of skilled manpower; (iii) increase the return flow of skills and resources to meet the development needs of the country; and (iv) reduce the social cost of family separation due to migration. </t>
  </si>
  <si>
    <t>Goal 7: Optimal spatial distribution of the population for sustainable development</t>
  </si>
  <si>
    <t>¬ A sustainable balance is maintained between the spatial (urban/rural distribution of the population and that of development)</t>
  </si>
  <si>
    <t>Goal 8: Achievement of a balanced rate of population growth in urban centers to satisfy sustainable development needs in these areas.</t>
  </si>
  <si>
    <t>¬ An acceptable quality of life is provided for the population residing in urban centers. 
¬ The quality of life of persons living in rural areas is improved.</t>
  </si>
  <si>
    <t xml:space="preserve">Goal 10: Demographic factors are fully integrated in all national, regiona and sector planning and programme development systems and processes. 
Goal 11: Adequate capacities and systems for the measurement, analysis and dissemination of good quality demographic data and information for policy, planning and research. 
</t>
  </si>
  <si>
    <t xml:space="preserve"> ¬  High quality demographic data, advice and forecasting is collected and disseminated for use in policy development and planning
¬  Quality basic demographic and reproductive health data and information is provided for policy design and planning</t>
  </si>
  <si>
    <t>Outcome 2.2 School environments are safe, and alcohol- and drug-free and individuals there are disciplined abhor violence, demonstrate respect for others and uphold equal rights</t>
  </si>
  <si>
    <t>2.2.1. Develop mechanisms that encourage team work and collaboration within the whole school family
2.2.2. Expand partnerships with relevant agencies for the promotion of safety and well-being of students
2.2.3. Increase community involvement in school governance
2.2.4. Created a platform for parents, businesses, governmental and community organizations to work together to ensure the rights of students to study in a safe and secure environment that is free of drugs and crime, and that schools provide a healthy environment and are a safe haven for all children
2.2.5. Utilize alternative behaviour management techniques</t>
  </si>
  <si>
    <t>ETT/MOE/IDPs</t>
  </si>
  <si>
    <t xml:space="preserve">Outcome 1.4 Each primary school graduate has achieved his/her fullest potential/ talents and is fully prepared and ready to access secondary education
Outcome 1.5 Secondary school leavers attain standards necessary to access further education, training and/or decent work and be productive and successful Jamaicans
Outcome 3.1 Adequate number of school places available to meet all needs and reflective of emerging population trends
Outcome 3.2. Enforce compulsory education at three levels (early childhood, primary and secondary)
</t>
  </si>
  <si>
    <t>1.4.1 Develop an integrated and comprehensive curriculum that fosters an enquiry-based approach to learning, cultivates the skills and attitudes of reflective learning and self-disciplined study, effectively addressing new and emerging issues at both local and global levels
1.4.1. Institutionalise a system of support to provide services to students (public/private schools) towards addressing any deficiencies or challenges (eg., remedial programmes, counselling, behaviour management and parenting education)
1.5.1.Establish and implement curricula to create internationally competitive Jamaican graduates with skills, competencies, values and attitudes, and interests which meet
globally accepted norms ( a well-rounded individual who achieves academically, has a skill and is conversant in a foreign language, is IT literate and has exposure to sports and
the arts)
1.5.2. Create mechanisms that would enable the school system to integrate new and emerging technologies and ideas to improve the teaching and learning process.
1.5.3. Create opportunities and programmes to enable students to be responsible, caring and recognize the importance for contributing to the community, committing to service in the wider community in which they live.
3.1.1. Ensure adequate number of school places for all students including those with special needs
3.1.2. Create partnerships with other government entities (population, transportation planning) to facilitate access to schools
3.1.3. Rationalize programme offerings in schools to reflect community/ regional needs
3.2.1 Legislate and enforce compulsory education to the end of the secondary cycle with supporting mechanisms
3.2.2 Develop and enforce Frameworks to foster national attendance, mobilizing at all levels</t>
  </si>
  <si>
    <t xml:space="preserve">% of Grade 1 age cohort
achieving mastery in Grade 1
readiness test
48.40% 55% 60% 90%
GSAT Mean Score in
Mathematics
46% 63% (L) 70% 85%
GSAT Mean Score in
Language Arts
48% 60% (L) 66% 84%
Primary School Completion
rate (Graduates from last
grade of primary schools /age
cohort)
</t>
  </si>
  <si>
    <t>MOE, ECC
MOE, NGOs, ETT, Private Sector, HEART Trust, IDP</t>
  </si>
  <si>
    <t>Outcomes 1.3 Schools, communities and children are ready for early childhood development programmes</t>
  </si>
  <si>
    <t xml:space="preserve">1.3.1 Establish an environment for all children 0-8 yrs to access high quality and developmentally appropriate programmes
1.3.2 Strengthen school/home relationships and parental involvement in early education.
1.3.3 Enforce mechanisms to address the psycho-social needs of children
</t>
  </si>
  <si>
    <t>ECC/MOE</t>
  </si>
  <si>
    <t>Outcome 1.6 Adequate and high quality tertiary education provided with emphasis on interface with work and school</t>
  </si>
  <si>
    <t xml:space="preserve">1.6.1. Develop a broadbased, relevant curricula capturing new and emerging trends that enable the student to access the labour market (national, regional, global) readily upon completion
1.6.2. National Quality Assurance Mechanism enforced via legislation
1.6.3. Open tertiary education system to the wider world (including use of nontraditional education products, Prior Learning Assessment)
1.6.4. Create platforms to facilitate alternative methods of accessing tertiary education
1.6.8. Establish mechanisms in the tertiary sector to support and encourage research initiatives and development projects
3.1.3. Rationalize programme offerings in schools to reflect community/ regional needs
3.1.6 Provide mechanisms to facilitate access for all students (e.g. economic access facilitated through student loans)
</t>
  </si>
  <si>
    <t>MOE, Curriculum and Assessment Agency/JBTE, TEC through Boards of Studies for areas of concentration, tertiary institutions, JFLL, Teacher training institutions, Ministries, private sector, UCJ, TLIs, UTECH/TLIs and public/private partnership</t>
  </si>
  <si>
    <t>Outcome 1.6 Adequate and high quality tertiary education provided with emphasis on interface with work and school
Outcome 3.1 Adequate number of school places available to meet all needs and reflective of emerging population trends</t>
  </si>
  <si>
    <t>1.6.5. Increase the use of co-operative education
1.6.6. Create mechanisms for provision of costsharing in higher education. , etc.
1.6.7. Institutionalise entrepreneurship training
3.1.6 Provide mechanisms to facilitate access for all students (e.g. economic access facilitated through student loans)</t>
  </si>
  <si>
    <t>MOE, Curriculum and Assessment Agency/JBTE, TEC through Boards of Studies for areas of concentration, tertiary institutions, JFLL, Teacher training institutions, Ministries, private sector, UCJ, TLIs, UTECH/TLIs and public/private partnership
MOE, NGOs, ETT, Private Sector, HEART Trust, IDP</t>
  </si>
  <si>
    <t>Outcome 3.1 Adequate number of school places available to meet all needs and reflective of emerging population trends</t>
  </si>
  <si>
    <t>3.1.4. Ensure that schools are gender-sensitive
3.1.6 Provide mechanisms to facilitate access for all students (e.g. economic access facilitated through student loans)</t>
  </si>
  <si>
    <t>MOE, NGOs, ETT, Private Sector, HEART Trust, IDP</t>
  </si>
  <si>
    <t>Outcome 1.4 Each primary school graduate has achieved his/her fullest potential/ talents and is fully prepared and ready to access secondary education</t>
  </si>
  <si>
    <t>1.4.4 Ensure that literacy and numeracy as well as scientific inquiry are core components of teacher training</t>
  </si>
  <si>
    <t>% of illiterate population enrolled in an adult literacy programmes</t>
  </si>
  <si>
    <t>MOE/ Teacher training institutions</t>
  </si>
  <si>
    <t xml:space="preserve">4.2 Sustained international partnerships for supporting decentralised systems
</t>
  </si>
  <si>
    <t xml:space="preserve">4.2.2 Partner with other countries in developing and meeting standards established for teachers, administrators, as well as creating improvements in learning environment.
</t>
  </si>
  <si>
    <t>MOE/MFA/Respective Foreign Governments/ ETT</t>
  </si>
  <si>
    <t>Outcome 1.6 Adequate and high quality tertiary education provided with emphasis on interface with work and school
Outcome 3.1 Adequate number of school places available to meet all needs and reflective of emerging population trends
Outcome 4.2 An adequately managed and financed education system  assured</t>
  </si>
  <si>
    <t>1.6.5. Increase the use of co-operative education
1.6.6. Create mechanisms for provision of costsharing in higher education. , etc.
1.6.7. Institutionalise entrepreneurship training
3.1.6 Provide mechanisms to facilitate access for all students (e.g. economic access facilitated through student loans)
4.3.1 Create a mechanism that will establish a dedicated pool of funds for education</t>
  </si>
  <si>
    <t>MOE, Curriculum and Assessment Agency/JBTE, TEC through Boards of Studies for areas of concentration, tertiary institutions, JFLL, Teacher training institutions, Ministries, private sector, UCJ, TLIs, UTECH/TLIs and public/private partnership
MOE, NGOs, ETT, Private Sector, HEART Trust, IDPMOFPS/Private Financial Companies</t>
  </si>
  <si>
    <t xml:space="preserve">Goal 1. Effective supply- demand link between labour market and education/training systems
Goal 3. 
¬ Empowering special groups (seniors, youth, challenged and tertiary/post secondary level students)
¬ Integrate into the labour force, persons who are of working age and are outside of the labour fource because they do not want to work
</t>
  </si>
  <si>
    <t xml:space="preserve">1.1.1 Promote career guidance programmes and contextualize secondary and post-secondary levels to facilitate informed career choices
1.1.2 Promote work experience programmes at the secondary and post-secondary levels
1.1.3 Promote industry involvement in the output of the education and training systems
3.5.1 Introduce a variety of programmes to increase employment among the youth and women in the labour force
3.6.1 Conduct research into this category of persons
3.6.2 Acting upon the reasons gathered from the research, conduct interventions to
increase the labour market participation among persons in this category
</t>
  </si>
  <si>
    <t xml:space="preserve">1.1.1-1.1.3 HEART (Career Development Services Unit), MOE (Guidance and Counselling Unit), MLSS, STATIN, PIOJ, HEART, MOE, JEF (thought JYEN), MLSS
1.2.1-1.2.3 Ministry of Labour (Lead Agency), Ministry of Education (including HEART), NYS, Private Sector (including umbrella organisations and SMEs e.g. PSOJ, JEF, JCC and trade unions), MLSS (Lead) JEF, JCTU, MOE, Professional organisations.
3.5.1.1 - 3.5.1.3 MLSS, HEART, Min responsible for Youth and Gender Affairs, JBDC, Min. of Industry and Commerce, Tertiary Institutions etc)
3.5.2.1 - 3.5.2.44 MLSS, Trade Unions, Women's Bureau, other interest groups
3.5.3.1 - 3.5.3.5 MLSS, Parish Councils, HEART, Disabilities Foundation, Jamaica Library Service
3.6.1.1 STATIN, PIOJ
3.6.2.1 - 3.6.2.5 MLSS, JBDC, HEART, other training institutions, STATIN, PIOJ, JBDC
</t>
  </si>
  <si>
    <t>Goal 3. 
¬ Empowering special groups (seniors, youth, challenged and tertiary/post secondary level students)
¬ Integrate into the labour force, persons who are of working age and are outside of the labour fource because they do not want to work</t>
  </si>
  <si>
    <t>3.5.1 Introduce a variety of programmes to increase employment among the youth and women in the labour force
3.5.2 Remove discriminatory practices based on sex, class and ethnicity
3.5.3 Create avenues for increased participation of challenged persons in the labour market
3.6.1 Conduct research into this category of persons
3.6.2 Acting upon the reasons gathered from the research, conduct interventions to
increase the labour market participation among persons in this category</t>
  </si>
  <si>
    <t>3.5.1.1 - 3.5.1.3 MLSS, HEART, Min responsible for Youth and Gender Affairs, JBDC, Min. of Industry and Commerce, Tertiary Institutions etc)
3.5.2.1 - 3.5.2.44 MLSS, Trade Unions, Women's Bureau, other interest groups
3.5.3.1 - 3.5.3.5 MLSS, Parish Councils, HEART, Disabilities Foundation, Jamaica Library Service
3.6.1.1 STATIN, PIOJ
3.6.2.1 - 3.6.2.5 MLSS, JBDC, HEART, other training institutions, STATIN, PIOJ, JBDC</t>
  </si>
  <si>
    <t>Goal 4: Creating an environment that encourage and enables innovation, flexibility and productivity</t>
  </si>
  <si>
    <t>4.1.1 Develop and implement a national productivity promotion programme
4.1.2 Promote the use of improved technology for greater productivity
4.1.3 Develop and promote flexible arrangements, policies and legislation to enhance productivity
4.1.4 Increase opportunities for linkages with regional and global enterprises
4.1.5 Encourage the development of programmes in the education and training systems to induce innovation and creativity
4.1.6 Promote a national programme of resocialization to improve work ethics, values, attitudes and behaviour within the workforce
4.1.7 Develop and implement a national productivity management programme</t>
  </si>
  <si>
    <t>Labour Productivity
Labour Absorption Rate</t>
  </si>
  <si>
    <t xml:space="preserve">4.1.1 JPC. JCTU, JEF, MLSS, JCC and other private sector umbrella organisations, MOE, HEART, private education/training institutions
4.1.2 JPC, Ministry of Finance 
4.1.3 MLSS, JCTU, Min with responsibility for the Public Service, JPC, Min. of Finance, private sector umbrella organisations
4.1.4 JPC, JTI
4.1.5 JPC, MOE, private training providers, JEF, JCTU, MLSS, JPC, SRC, universities and other training institutions
4.1.6 MLSS, JCTU, JEF and other umbrella pricate sector organisations
4.1.7 MLSS, JPC, JCTU, JEF
</t>
  </si>
  <si>
    <t xml:space="preserve">Goal 3: 
¬ Increasing access to labour market information for informed decision making by stakeholders
¬ Highly qualified workforce
¬ Growing employment opportunities
¬ Fulfilling the decent work agenda
</t>
  </si>
  <si>
    <t xml:space="preserve">3.1.1 Strengthen the LMIS
3.1.2 Intensify the utilization and application of research e.g. best practices, case studies
3.1.3 Expand research development in LMI
3.2.1 Encourage the development of a workforce that is more adaptable, flexible and willing to learn
3.3.1 Promote entrepreneurship
3.3.2 Widen the modes of employment generation
3.4.1 Advance and enforce mechanisms for adequate social protection for workers
</t>
  </si>
  <si>
    <t>Labour absorption rate
Labour force participation rate</t>
  </si>
  <si>
    <t xml:space="preserve">3.1.1 - 3.1.1.4 PIOJ, MLSS, trade unions, employers organisations, training institutions, HEART, STATIN
3.1.2.1 - 3.1.2.3 MLSS, PIOJ, HEART, trade unions, employers organisations, training institutions, JTI, other related agencies
3.1.3.1 - 3.1.3.2 MLSS, private sector organisations, universities
3.2.1.1 - 3.2.1.4 MLSS, MOE, HEART
3.3.1.1 - 3.3.1.3 MLSS, HEART, JBDC, eduction and training institutions and programmes, Min. of Finance, Bureau of Standards, Companies Office of Jamaica etc
3.3.2.1 - 3.3.2.2 MLS, JEF, trade unions
3.4.1.1 - 3.4.1.3 MLSS, MEdia (JIS, PBC), MLSS (PCEB, Social Security, NIS, Occupational Safety &amp; Health, and other relevant agencies (Min. of Justice, Min. of M Security), Industry &amp; Commerce, Municipal Authorities, Min. of Nat Security, PIOJ
</t>
  </si>
  <si>
    <t>Goal 1. 
¬ Effective supply- demand link between labour market and education/training systems
¬ Adequate and efficient employment services
Goal 3.
¬ Empowering special groups (seniors, youth, challenged and tertiary/post secondary level students)
¬ Integrate into the labour force, persons who are of working age and are outside of the labour fource because they do not want to work</t>
  </si>
  <si>
    <t>1.1.1 Promote career guidance programmes and contextualize secondary and post-secondary levels to facilitate informed career choices
1.1.2 Promote work experience programmes at the secondary and post-secondary levels
1.1.3 Promote industry involvement in the output of the education and training systems
1.2.1 Broaden the geographical and occupational scope of the Government Employment Services
1.2.2 Improve the effectiveness of the Electronic Labour Exchange (ELE)
1.2.3 Enforce regulation of employment services sector to ensure their effectiveness and minimize the exploitation of job seekers
3.5.1 Introduce a variety of programmes to increase employment among the youth and women in the labour force
3.5.2 Remove discriminatory practices based on sex, class and ethnicity
3.5.3 Create avenues for increased participation of challenged persons in the labour market
3.6.1 Conduct research into this category of persons
3.6.2 Acting upon the reasons gathered from the research, conduct interventions to
increase the labour market participation among persons in this category</t>
  </si>
  <si>
    <t>Goal 2. Building and maintaining a harmonious industrial relations climate</t>
  </si>
  <si>
    <t>2.1.1 Build a model of trust and understanding among major stakeholders (Government, employers and workers).
2.1.2 Improve the industrial dispute resolution mechanism
2.1.3 Promote existing and create new mechanisms for defining and imparting shared values</t>
  </si>
  <si>
    <t>Reported incidences of violation of labour laws</t>
  </si>
  <si>
    <t>JCTU, MLSS, JEF, MOE</t>
  </si>
  <si>
    <t>3.5.2 Remove discriminatory practices based on sex, class and ethnicity
3.5.3 Create avenues for increased participation of challenged persons in the labour market
3.6.1 Conduct research into this category of persons
3.6.2 Acting upon the reasons gathered from the research, conduct interventions to increase the labour market participation among persons in this category</t>
  </si>
  <si>
    <t>3.5.2.1 - 3.5.2.44 MLSS, Trade Unions, Women's Bureau, other interest groups
3.5.3.1 - 3.5.3.5 MLSS, Parish Councils, HEART, Disabilities Foundation, Jamaica Library Service
3.6.1.1 STATIN, PIOJ
3.6.2.1 - 3.6.2.5 MLSS, JBDC, HEART, other training institutions, STATIN, PIOJ, JBDC</t>
  </si>
  <si>
    <t xml:space="preserve">Outcome 3.2 The use of alternative training modalities is increased to improve access
Outcome 1.4 An ICT Literate Society is Created
</t>
  </si>
  <si>
    <t>¬ Introduce technology-based training in all programmes
¬ Implement mandatory ICT training at all levels</t>
  </si>
  <si>
    <t>OPM, MOE, HEART, JBTE, IOE, Local and International Partners</t>
  </si>
  <si>
    <t>Outcome 1.5 Career Development is Integrated</t>
  </si>
  <si>
    <t>¬ Integrate Career Education in all subject areas
¬ Introduce Quarterly Careers Day Symposium to highlight new and emerging jobs
¬ Infuse Career Development programmes at the Teachers Colleage and University levels</t>
  </si>
  <si>
    <t>MOE, JBTE, Heart trust/NTA, Tertiary Institutions
Heart trust/NTA, MOE, Teachers colleges, MIND, MLSS, JEF/PSOJ
Heart in collaboration with MIND, TC and universities/MOE/JBTE</t>
  </si>
  <si>
    <t>Outcome 1.1. The Value of Learning is Promoted
Outcome 1.2 Appropriate Policy Support is developed
Outcome 1.3 Learning opportunities are increased
Outcome 2.1 Training institutions/facilities are strategically placed geographically</t>
  </si>
  <si>
    <t>¬ Infuse career education in school curricula at all levels¬
¬ Increase public education programmes emphasizing Lifelong Learning
¬ Expand mentorship programmes
¬ Establish career development centres and train persons to effectively guide individuals
¬ Expand technical vocational education and training programmes in all schools and training institutions
¬  Review and improve the legal framework for training and work force development
¬  Adopt a policy of Lifelong Learning
¬ Increase the use of technology driven training programmes
¬ Provide incentives to public and private sector companies and community-based organisations to create learning opportunities
¬ Expand cooperative education work-based learning including summer internship
¬ Utilize public education institutions for training fully
¬ Promote distance education/training programmes
¬ Develop and expand programmes to cater for the physically and mentally challenged
¬ Increase access for funding for learning
¬ Ensure that Labour Market analysis is done by locality, region/parish/community level (Labour Market Demand Driven Programming) 
¬ Create centres of Excellence according to where the need arises</t>
  </si>
  <si>
    <t>Heart Trust/NTA (Career Div.)
JIS/Heart Trust /NTA
UWI/Utech/Tertiary Institutions
Heart Trust/NTA/MOE
MOE/Tec Voc Unit
HEART Trust/NTA-Lead Agency, MIND, Private Sector training institutions, Economic Sectoral representatives, MOE
HEART Trust/NTA/MOE
Jamaica Foundation for Life Long Learning
HEART Trust/NTA
HEART/MICT
HEART, Training Institutions
MOF&amp;PS
MOE
MOE/Learning Institutions
MOF&amp;PS/MOE/HEART Trust
MOE/HEARTMLSS
SLB/MFPS/Private Financial Institutions
Heart Trust/NTA (Career Div.)
JIS/Heart Trust /NTA
UWI/Utech/Tertiary Institutions
Heart Trust/NTA/MOE
MOE/Tec Voc Unit</t>
  </si>
  <si>
    <t>1. % of youth that are unattached
2. % of labour force with training</t>
  </si>
  <si>
    <t>Outcome 3.1 Persons with special needs have meaningful access to training</t>
  </si>
  <si>
    <t>¬ Undertake Labour Market analysis of the needs of persons with special needs.
¬ Create the infrastructure to accommodate persons with special needs
¬ Provide incentives to stakeholders to offer special needs programmes
¬ Increase financial assistance to the poor/needy trainees
¬ Increase opportunities to create a more literate population
¬ Capacity for Remedial Education improved</t>
  </si>
  <si>
    <t>HEART Trust/NTA/JCPD/Bureau of Gender Affairs
MOE in collaboration with the private sector/JCPD/Bureau of Gender Affairs
Ministry of Finance and the Public Service
HEART/NTA, MOE, in partnership with Workplaces, NGOs, FBO, and CBOs
Jamaica Library Services (JLS)</t>
  </si>
  <si>
    <t>¬ Increase opportunities to create a more literate population</t>
  </si>
  <si>
    <t>% of illiterate adults enrolled in literacy programme</t>
  </si>
  <si>
    <t>HEART/NTA, MOE, in partnership with Workplaces, NGOs, FBO, and CBOs</t>
  </si>
  <si>
    <t>Outcome 1.1. The Value of Learning is Promoted
Outcome 1.2 Appropriate Policy Support is developed
Outcome 1.3 Learning opportunities are increased</t>
  </si>
  <si>
    <t xml:space="preserve">¬ Infuse career education in school curricula at all levels¬
¬ Increase public education programmes emphasizing Lifelong Learning
¬ Expand mentorship programmes
¬ Establish career development centres and train persons to effectively guide individuals
¬ Expand technical vocational education and training programmes in all schools and training institutions
¬  Review and improve the legal framework for training and work force development
¬  Adopt a policy of Lifelong Learning
¬ Increase the use of technology driven training programmes
</t>
  </si>
  <si>
    <t xml:space="preserve">1. % of youth that are unattached
</t>
  </si>
  <si>
    <t>Heart Trust/NTA (Career Div.)
JIS/Heart Trust /NTA
UWI/Utech/Tertiary Institutions
Heart Trust/NTA/MOE
MOE/Tec Voc Unit
HEART/MICT</t>
  </si>
  <si>
    <t>Outcome 1.3 Learning opportunities are increased</t>
  </si>
  <si>
    <t>¬ Increase the use of technology driven training programmes
¬ Provide incentives to public and private sector companies and community-based organisations to create learning opportunities
¬ Expand cooperative education work-based learning including summer internship
¬ Utilize public education institutions for training fully
¬ Promote distance education/training programmes
¬ Develop and expand programmes to cater for the physically and mentally challenged
¬ Increase access for funding for learning</t>
  </si>
  <si>
    <t>HEART/MICT
HEART, Training Institutions
MOF&amp;PS
MOE
MOE/Learning Institutions
MOF&amp;PS/MOE/HEART Trust
MOE/HEARTMLSS
SLB/MFPS/Private Financial Institutions</t>
  </si>
  <si>
    <t>Outcome 3.3. The financial resources for training is increased</t>
  </si>
  <si>
    <t>¬  Strengthen partnerships with International Development Partners and Private Sectors
¬  Mobilize support of Diaspora
¬  Increase grant and foundation funding
¬  Introduce innovative financing model for education and training with an emphasis on needs assessment and targeted interventions</t>
  </si>
  <si>
    <t>PIOJ, MFPS in collaboration with IDPs and other stakeholders
MFPS
MOE/HEART Trust/NTA
Ministry of Finance and Public Service</t>
  </si>
  <si>
    <t>05_Health Sector Plan</t>
  </si>
  <si>
    <t>07_Social Welfare and Vulnerable Groups Sector Plan</t>
  </si>
  <si>
    <t>09_Persons with Disabilities Sector Plan</t>
  </si>
  <si>
    <t>Integrate health care and social protection systems</t>
  </si>
  <si>
    <t>Collaborate with Ministry of Labour and Social Security to develop a system for sharing information and cross referencing common data points</t>
  </si>
  <si>
    <t>¬ MOHE                                          ¬ MLSS</t>
  </si>
  <si>
    <t>Partially compliant and timeframe is 2010-2011</t>
  </si>
  <si>
    <t>Deepen and expand
the shift to primary health
care and reduce reliance
on long-stay hospital care</t>
  </si>
  <si>
    <t>Expand and improve integration of family planning , maternal and child health, sexual and
reproductive and HIV/AIDS into primary health care</t>
  </si>
  <si>
    <t>¬ MOHE                                                                          ¬ NFPB</t>
  </si>
  <si>
    <t xml:space="preserve"> ¬ Expand and improve integration of family
planning , maternal and child health, sexual and reproductive and HIV/AIDS into primary health care</t>
  </si>
  <si>
    <t>¬ Child mortality rate (under 5/ 1000)</t>
  </si>
  <si>
    <t>Prirotize national epidemiology issues</t>
  </si>
  <si>
    <t>¬ Control and/or eliminate communicable diseases such as Malaria                                             ¬  ¬ Strengthen the current national response to
HIV/AIDS by scaling up prevention services and
access to treatment for persons with HIV/AIDS  ¬ Increase public awarenessand personal responsibility re communicable diseases</t>
  </si>
  <si>
    <t>¬ HIV/AIDS  prevalence rate (15- 49)
¬ # of New cases of
HIV/AIDS¬</t>
  </si>
  <si>
    <t>¬ MOHE                                                                              ¬ NGOs                                                                                      ¬ FBOs</t>
  </si>
  <si>
    <t>¬ A culture of responsibility for wellness in the Jamaican
population                                                ¬ The national food policy is supported</t>
  </si>
  <si>
    <t xml:space="preserve">¬ Strengthen the policy framework and reorient
the health system to support the healthy
lifestyle approach                                                              ¬ Empower communities to support enhancement of the healthy lifestyle approach       ¬ Build Strong alliances with key stakeholders to
support the healthy lifestyles approach                   Mainstream demographic considerations such as gender differentials in health conditions and
health seeking behaviour to address issues such as the reluctance of men to seek health care            ¬ Design a national food policy from a nutrition/health perspective and support the production of safe foods                                                  ¬ Design a public information campaign            </t>
  </si>
  <si>
    <t>¬ MOHE
¬ NGOs
¬ CBOs
¬ PDCs                                                                            ¬ Cabinet
¬ Local Government Authorities                                        ¬ MOE                                             ¬ MOA</t>
  </si>
  <si>
    <t xml:space="preserve"> ¬ Expand and improve integration of family
planning , maternal and child health, sexual and
reproductive and HIV/AIDS into primary health care                                                                          </t>
  </si>
  <si>
    <t xml:space="preserve"> ¬ Maternal mortality  (95/100,000) </t>
  </si>
  <si>
    <t>¬ MOHE                                                                  ¬ NFPB</t>
  </si>
  <si>
    <t>Eliminate catastrophic health costs to citizens</t>
  </si>
  <si>
    <t xml:space="preserve"> ¬ Review the role of private health financing and
introduce national health insurance to cover those without health insurance                                     ¬ Define and deliver a minimum health care
service package for all and remove out of pocket payment for the minimum
package                                                                                   ¬ Foster public/private partnership in financing
health care                                                                            ¬  Harmonize/integrate health care and social protection systems                                                            ¬  Promote and facilitate access to available health insurance (NHF, NIGold, JADEP) for high
risk/vulnerable</t>
  </si>
  <si>
    <t>NO INDICATOR, SEEMS THAT PART OF INDICATOR TABLE WAS CUT OFF</t>
  </si>
  <si>
    <t>¬ MOHE   
¬ MFPS
¬ Cabinet
¬ OPM
¬ Private sector                         ¬ MLSS</t>
  </si>
  <si>
    <t xml:space="preserve"> ¬ The physical environment in
Jamaica is healthy and sustains the health of the population           ¬ Strengthen the policy
framework and reorient the health system to support the healthy lifestyle approach                ¬ Empower communities to support enhancement of the
healthy lifestyle approach                ¬ Build strong alliances with key stakeholder to support the healthy lifestyles approach
</t>
  </si>
  <si>
    <t xml:space="preserve"> ¬ Create appropriate frameworks to strengthen
health security                                                                                        ¬ Identify and assess the linkages between the health of Jamaicans and the state of the
environment, and define appropriate long-term strategies to anticipate changing environmental
conditions.                                                                                                 ¬  Generate and sustain action across sectors to modify environmental determinants of health                 ¬ Infuse climate change issues into the National Health Policy                                                                                             ¬ Introduce and implement Tobacco Control Legislation
¬ Develop and implement the appropriate legislation, standards, guidelines to support healthy lifestyles                                                                                                       ¬ Build healthy zones in communities                                     ¬ Introduce emergency crisis outreach teams at the parish level and acute services at each regional hospital                                                                                                         ¬ Implement effective screening and follow-up programmes                                                                                               ¬ Build mechanisms to foster community participation in wellness promotion                                         ¬ Develop an effective onging public communication/information system                                        ¬ Develop personal skills of individuals to make informed choices                                                                                    ¬ Strengthen the community based approach to mental health                                                                                           ¬ Strengthen the workplace wellness programme          ¬ Support implementation of the building code and ensure the introduction of green spaces and recreational facilities                                                         ¬ Ensure that a healthy environment is encouraged (e.g. smoke free environment)           ¬ Support adequate nutrition at school and home    ¬   Strengthen programmes to support mental health</t>
  </si>
  <si>
    <t xml:space="preserve"> ¬ Cabinet Office                                ¬ OPM                                                    ¬ Bureau of Standards                                                      ¬ MOHE
¬ Environmental Orgs
¬ Other Private and Public Sector agencies                                                               ¬ MOA                                                                    ¬ MOE                                                             ¬ Local Government
Authorities                                                 ¬ Umbrella employer organisations                                          ¬ NGOs                                                          ¬ FBOs                                                                ¬ CBOs                                                            ¬ Various media houses - public and private</t>
  </si>
  <si>
    <t>¬ Timeframe for Tobacco legislation is 2009                               ¬ Timeframe for other legislative standards and guidelines in support of healthly lifestyles is 2011                                ¬ Timeframe for communicastion system is 2010 -2011</t>
  </si>
  <si>
    <t xml:space="preserve">The physical environment in
Jamaica is healthy and sustains the health of the
population
</t>
  </si>
  <si>
    <t>Infuse climate change issues into the National Health Policy</t>
  </si>
  <si>
    <t>¬ MOHE                                                                     ¬ Environmental  Organizations</t>
  </si>
  <si>
    <t>Partially Compliant</t>
  </si>
  <si>
    <t>¬ Address the unique needs of specific vulnerable groups</t>
  </si>
  <si>
    <t>¬ Enforce all legislation relating to care and
protection of children and comply with the
Convention on the Rights of the Child                               ¬ Assess and revise the system of inventory to ensure the adequacy of supplies for assistance in emergencies with sensitivity to differences in age,
gender, disability, geography                                                 ¬   Establish a pool of funds to enable the
provision of regular periodic monetary benefits for  children who are not currently covered by any
other financing mechanism (welfare recipient                                                                                                              ¬  Ensure food security to enable the provision of adequate nutritional needs of children in schools and institutions by improving and expanding the school feeding programmes                                                                                                                ¬ Identify and address barriers that prevent accessibility to services (health, education,  housing, safe water)                                                                            ¬ Provide suitable accommodation, care and protection to children in Institutions(e.g. residential care, mental health facilities, Children’s Homes) according to specific needs                                         ¬Ensure the provision of age appropriate education for children in institutional care                                             ¬Provide adequate rehabilitation programmes for children in correctional institutions                                         ¬ Provide support to families as an alternative to
institutional care (including foster parenting)</t>
  </si>
  <si>
    <t>% of poor covered under
social welfare programmes</t>
  </si>
  <si>
    <t>¬ MLSS                                                     ¬ ODPEM                                                  ¬ CDA
¬ MOFPS                                      ¬ PIOJ                                              ¬ Local Authorities                     ¬ MOE</t>
  </si>
  <si>
    <t xml:space="preserve">Mainly refers to vulnerable children .  Timelines range from 2009 -2012 </t>
  </si>
  <si>
    <t>¬ Establish a reliable mechanismsfor sustained financing of the requisite range of welfare support programme                                                                                                               ¬ Estimate the size and cost of adequate social welfare provision</t>
  </si>
  <si>
    <t xml:space="preserve">¬ Review existing local and external sources of funding re level and sustainability                                   ¬ Cross reference existing databases
(SLC, PATH, Children’s Services, Board
of Supervision, PIOJ Homeless Survey, MNS,
MJ, STATIN FBOs, MOE, SDC, JSIF.
NCSC etc.)                                                                            ¬ Conduct survey of defined populations
(SLC, PATH, Children’s Services, Board
of Supervision, PIOJ Homeless Survey, MNS,
MJ, STATIN FBOs, MOE, SDC, JSIF. NCSC etc.)                                                                                            ¬  Undertake ongoing review of the Social Safety Net Provisions                                                          </t>
  </si>
  <si>
    <t>¬ Ministry of Finance                                                                       ¬ PIOJ/Implementing agency  ¬   PIAOJ/STATIN but implementation at the Parish level through the local authorities</t>
  </si>
  <si>
    <t>partially compliant</t>
  </si>
  <si>
    <t>¬ Strengthen the system of
identification of beneficiaries of public assistance programmes                                     ¬ Improve system of selection of beneficiaries (including persons not in households)                              ¬ Increase awareness of the availability and eligibility criteria of social assistance programmes                                           ¬ Develop and/or strengthen
the database of the vulnerable
groups and welfare beneficiaries</t>
  </si>
  <si>
    <t xml:space="preserve">¬ Determine profile of beneficiaries of welfare         ¬ Strengthen the capacity of the main implementing agency                                                                                                  ¬ Review existing BIS (capture vul.grps)
Identify/develop an appropriate BIS                                                                                               ¬ Undertake public Education/ awareness campaign through various points of contact/ media (on programmes and services for vulnerable grps.)                                                                                                                ¬Identify vulnerable groups and specific needs          ¬Develop a national register of persons benefiting from social welfare                                                                                ¬ Review the effectiveness of Path                                           </t>
  </si>
  <si>
    <t xml:space="preserve">¬ MLSS                                                     ¬ PIOJ                                                      ¬ Min of Finance
¬ Local Authorities                          ¬ MLSS in collaboration with other agencies e.g. SDC, FBOs, MOHE                              </t>
  </si>
  <si>
    <t xml:space="preserve">Very process oriented but closest action thar responds to goal </t>
  </si>
  <si>
    <t>Local Authorities                       MLSS
ODPEM                                        Ministry of Housing</t>
  </si>
  <si>
    <t>Persons vulnerable due to Natural Disasters                  ¬ Provide suitable and safe shelters with adequate sanitary facilities (Special arrangements for the homeless)                                                                                                 ¬ Provide adequate nutritional and dietary content of meals provided in approved shelters                                 ¬ Provide access to Financial assistance and support programmes                                                                      ¬ Provide access to adequate housing/suitable
land, where necessary                                                                  ¬ Strengthen legislation for compulsory relocation, where necessary (including sanctions and incentives)                                                                                           ¬ Strengthen Community-based Disaster Management framework (especially regarding
evacuation)                                                                                       ¬ Provision for longterm shelters e.g. bNHT provision for retrofitting existing community centre
and for new ones to be built to required specifications                                                                                   ¬ Monitor institutions/facilities to ensure there are disater plans in place (including evacuation strategies)</t>
  </si>
  <si>
    <t>¬ Ensure food security to enable the provision of adequate nutritional needs of children in schools and institutions by improving and expanding the school feeding</t>
  </si>
  <si>
    <t>¬ % of poor covered under
social welfare programmes</t>
  </si>
  <si>
    <t>¬ MLSS</t>
  </si>
  <si>
    <t>Partially compliant only addresses food security within the context of schools and institutions</t>
  </si>
  <si>
    <t># of complaints on quality of service received</t>
  </si>
  <si>
    <t>¬ MOHE                                                                    ¬ Local Authorities                                   ¬ MLSS</t>
  </si>
  <si>
    <t>Also applies to NCD goal Partically compliant not taking into account the specific vulneraibility of persons living with HIV, for example stigma and discrimation in health care settings</t>
  </si>
  <si>
    <t>Also see information under AIDS goal</t>
  </si>
  <si>
    <t>Persons vulnerable as a result of Chronic Illnesses and HIV/AIDS                                                                                     ¬ Train community heath aids to periodically visit, monitor and provide in-home care for persons with these conditions that are restricted in mobility                                                                                                  ¬ Develop a registry of persons in extreme circumstances and a mechanism for monitoring and quick response                                                      ¬Strengthen the Ministry of Health and  environment's monitoring and evaluation
mechanism.                                                                                             ¬ Establish recuperative care facilities to assist
with the management of these conditions.                             ¬ Monitor the health condition of these
individuals both for those in residential care and those at home (using community health aids) and establish guidelines for appropriate response.                                                                               ¬ Develop a mechanism to facilitate access and easy referral for persons with these condition to
the Basic social services and other institutions</t>
  </si>
  <si>
    <t>¬ Ensure that services are provided and accessible (health, education, housing, safe water)                                                                                       ¬ Provide vulnerable youth with capacity
and opportunities to earn a living, (including
provision of lifeskills and the engagement of
private sector in mentorship and apprenticeship) ¬ Develop programmes for out-of-school
youth in the age group 15 -16 who are unable to
access existing training and educational
programmes that do not cater to that age-group</t>
  </si>
  <si>
    <t>Partially compliant and no timeframe indcated</t>
  </si>
  <si>
    <t>¬ Provide vulnerable youth with capacity
and opportunities to earn a living, (including
provision of lifeskills and the engagement of
private sector in mentorship and apprenticeship) ¬ Develop programmes for out-of-school
youth in the age group 15 -16 who are unable to
access existing training and educational
programmes that do not cater to that age-group</t>
  </si>
  <si>
    <t>% of poor covered under social welfare programmes</t>
  </si>
  <si>
    <t xml:space="preserve">                                                                                                                                                                                           </t>
  </si>
  <si>
    <t xml:space="preserve">¬ MNS                                             ¬ Correctional Services                ¬ MLSS                                                   ¬ Local Authorities                              </t>
  </si>
  <si>
    <t xml:space="preserve">Refugees                                                                               ¬ Establish safe houses                                                  ¬ Provide counselling and material assistance until refugee status is determined                                   ¬ Provide access to interrpretation services at detention facilities                                                             ¬  Provide reception and transit facilities which meet minimum international standards                    </t>
  </si>
  <si>
    <t>Partially compliant</t>
  </si>
  <si>
    <t xml:space="preserve">Victims of Human Trafficking                                       ¬ Provide access to police protection                     ¬ Provide access to Social Assistance to provide for basic necessities (e.g. clothes and toiletries)                                                                                   ¬ Provide access to a shelter for rehabilitation, protection and counselling  </t>
  </si>
  <si>
    <t xml:space="preserve"> ¬ Increase provisions for and access to Social Assistance</t>
  </si>
  <si>
    <t xml:space="preserve"> ¬ Provide grants and or Care Assistants to eligible PWDs                                                                                        ¬ Incrase access to social assistance funds through mobile disbursement units and electronic transfer                                                            </t>
  </si>
  <si>
    <t xml:space="preserve"> ¬ MLSS                                                       ¬ MOHE</t>
  </si>
  <si>
    <t xml:space="preserve"> ¬ Build awareness of
preventable conditions that
lead to disabilities                             ¬ Ensure that high risk environments and conditions are identified and modified</t>
  </si>
  <si>
    <t xml:space="preserve"> ¬ Strengthen the Healthy Lifestyle
programme to prevent and control the incidence of chronic illnesses that might result in disabilities                                                                                 ¬ Establishan interministerial Committee on
Disability Prevention to include the Ministry of
Health, NEPA, Ministry of National Security and
National Road Safety                                                       ¬   Introduce a mobile clinic to screen for and
ameliorate the effects of chronic illnesses                                                                                                    ¬ upport and strengthen screening services for early detection of disabilities in children (starting from birth to six) (include on immunization card)  ¬ Develop and implement methodologies
for risk reduction including: Airbags, seat belts,
vaccines, violence reduction programmes,
improved parenting and creation of safe public
walkways etc.)</t>
  </si>
  <si>
    <t xml:space="preserve"> ¬ MOHE                                                 ¬ MLSS (OESH Dept.),
¬ MOE,                                           ¬ Ministry of Transport,           ¬ Ministry ofNational Security (Road Safety Council)</t>
  </si>
  <si>
    <t>partially compliant;</t>
  </si>
  <si>
    <t xml:space="preserve"> ¬ Strengthen capacity of service providers to adequately interact with PWDs by improving their knowledge,
attitudes and practices (KAP)</t>
  </si>
  <si>
    <t xml:space="preserve"> ¬ Increase government support (Technical and Financial) to training/educational programmes at all levels for persons interfacing with PWDs          ¬ Improve capacity within existing institutions e.g
HEART/NTA, Colleges and universities etc.) to
offer disability related education and training</t>
  </si>
  <si>
    <t xml:space="preserve"> ¬ Ensure adequate provision of and access to essential
specialized and inclusive
services/facilities (taking into
account gender, age, area of
residence and range of
disabilities)</t>
  </si>
  <si>
    <t xml:space="preserve"> ¬ Educate Trade Unions and employers on needs and potential of PWDs                                                                   ¬ Build partnerships with businesses and other
groups to empower persons with disabilities                                                                                                                   ¬ Create new categories for workers at non-professional and professional levels to provide appropriate staff for disability programmes</t>
  </si>
  <si>
    <t># of incidents in which PWDs report being treated disrespectfully</t>
  </si>
  <si>
    <t>¬  MLSS                                                                          ¬ MFPS     
¬ MOHE                                                                           ¬  MOE                                                                                ¬ CDA</t>
  </si>
  <si>
    <t xml:space="preserve"> ¬ Promote the participation of PWDS in political and public life                                                          ¬ Promote participation in cultural life, recreation, leisure and sports</t>
  </si>
  <si>
    <t xml:space="preserve"> ¬ Assess the electoral system to ensure that voting procedures, facilities and materials
are appropriate and accessible                                            ¬ Develop and implement Programmes to encourage and facilitate membership and participation in NGOs and organizations
concerned with public and political life                                ¬ Plan sensitization programmes targeting
major political representatives and other
interested groups                                                                           ¬ Expand the range and accessibility of sporting and cultural activities and venues in which PWDS can participate                                                                                 ¬ Review recreational spaces in schools and communities to ensure that children with disabilities are able to participate       </t>
  </si>
  <si>
    <t>% of PWDs who feel that the
populace has improved towards them</t>
  </si>
  <si>
    <t>¬ Electoral Office of Jamaica (EOJ),                                                   ¬ MLSS                                                           ¬ JCPD                                 Disability NGOs                                    ¬ Ministry of Information, Culture Youth and Sports
(MICYS)</t>
  </si>
  <si>
    <t xml:space="preserve"> ¬ Improve the policy, regulatory, and institutional framework to support the enforcement of the rights of PWDs</t>
  </si>
  <si>
    <t xml:space="preserve"> ¬ Broaden the mandate, increase the autonomy and professional capability of the JCPD and CDA                                                                                        ¬  Finalize and Ensure enactment and enforcement of the National Disability Act                ¬ Develop implementation plan for the National Disability Act                                                                          ¬  Establish a monitoring body/framework to
ensure compliance with the Act and UN Convention on the Rights of Persons with
Disabilities                                                                              ¬ Build the Capacity of the Court System/legal fraternity to support PWDs. Eg. i) training of legal
personnel                                                                              ¬ Establish a legal unit within the JCPD for
ongoing evaluation of legislation and other legal matters relating to PWDs 
</t>
  </si>
  <si>
    <t># of breaches of the Disabilities Act</t>
  </si>
  <si>
    <t xml:space="preserve"> ¬ MLSS                                           ¬  Disability NGOs                                                          ¬   UWI Law School                                                      ¬    JCPD                                                       </t>
  </si>
  <si>
    <t>Partially compliant                           timeframe ranges from 2009 -2014</t>
  </si>
  <si>
    <t>¬ Ensure adequate provision of and access to essential
specialized and inclusive
services/facilities (taking into
account gender, age, area of
residence and range of
disabilities)</t>
  </si>
  <si>
    <t>¬ Retrofit existing public transportation, and
related facilities to meet the needs of PWDs</t>
  </si>
  <si>
    <t>Ministry of Transport
and Works (MTW)</t>
  </si>
  <si>
    <t>Partially compliant (Timeframe 2015-2016</t>
  </si>
  <si>
    <t>¬ Strengthen capacity of service
providers to adequately interact
with PWDs by improving their
knowledge,attitudes and
practices (KAP)</t>
  </si>
  <si>
    <t>¬ Increase government support (Technical and Financial) to training/educational programmes at all levels for persons interfacing with PWDs (eg. UTECH CRDS, HEART/NTA,etc.)                                                            ¬     Improve capacity within existing institutions e.g. HEART/NTA, Colleges and universities etc.) to offer disability related education and training                                                                                         ¬ Include an orientation programme on
disability in curricula at all levels of the education and training institutions                                                      ¬ Mandate compulsory training on disabilities for all human service personnel in the public sector to engage appropriately with PWD</t>
  </si>
  <si>
    <t>% of PWDs who feel that the
populace has improved towards
them</t>
  </si>
  <si>
    <t>¬ MOE                                           ¬ United College in Jamaica             ¬ MLSS
¬ Ministry of Finance and
the Public Service
(MFPS)
¬ Ministry of National
Security  (MNS)
¬ Ministry of Justice (MOJ)          ¬ All education/training
institutions
¬ MOE
¬ JCPD</t>
  </si>
  <si>
    <t>22_Construction Sector Plan</t>
  </si>
  <si>
    <t>23_Mining and Quarrying Sector Plan</t>
  </si>
  <si>
    <t>24_Energy Sector Plan</t>
  </si>
  <si>
    <t>25_Manufacturing Sector Plan</t>
  </si>
  <si>
    <t>26_Transport Sector Plan</t>
  </si>
  <si>
    <t>Construction</t>
  </si>
  <si>
    <t xml:space="preserve">Development of competent and adequate human resources (Goal 1);
</t>
  </si>
  <si>
    <t xml:space="preserve">Increase in labour productivity of construction sector (%);
% of professionals that are registered;
% annual increase in terciary graduates in construction sector professionals;
% of registered professionals that are licencesed architect, engineers, etc.; 
Female employed labout force as % of total employed labour force - construction and instalation;
</t>
  </si>
  <si>
    <t>MOE</t>
  </si>
  <si>
    <t>Partially reflects target (only related to construction sector)</t>
  </si>
  <si>
    <t>Enabling and facilitating framework and business environment (Goals 2);
Expansion of participation in domestic, regional and international markets (Goal 8)</t>
  </si>
  <si>
    <t xml:space="preserve">Total number of registered contractors; 
% of tradesmen/women in construction and installation sector labour force that are certified;
% value of major construction projects awarded to local construction companies;
</t>
  </si>
  <si>
    <t>MTW</t>
  </si>
  <si>
    <t>Partially reflects target (only relevant to construction sector)</t>
  </si>
  <si>
    <t xml:space="preserve">Development of sector in environmentally sustainable manner (Goal 3) </t>
  </si>
  <si>
    <t>% change in construction, demolition and excavation waste to landfill; 
% of registered construction firms and professionals that are ISO 14000 certified; 
% of new houses built with renewable energy sources;
% of government building with renewable energy sources</t>
  </si>
  <si>
    <t>Application of technology, innovation, research and development (Goal 4)</t>
  </si>
  <si>
    <t xml:space="preserve">Number of construction related research projects annually;
</t>
  </si>
  <si>
    <t>MTW, NCW</t>
  </si>
  <si>
    <t>Mining</t>
  </si>
  <si>
    <t>3.0 Minimum negative environmental consequence from mining and quarrying</t>
  </si>
  <si>
    <t>NEPA</t>
  </si>
  <si>
    <t>Partially reflects target (only relevant to mining sector, and even within mining sector only speaks of minimizing negative consequences)</t>
  </si>
  <si>
    <t xml:space="preserve">Goal 1.  An economically viable and globally competitive sector based on value-added products (1.5.1 develop cost effective energy splutions for metallic and non-metallic mineral sub-sectors) </t>
  </si>
  <si>
    <t>MEM</t>
  </si>
  <si>
    <t>Partially reflects target (only relevant to mining sector)</t>
  </si>
  <si>
    <t>2.0 Sustainable mining communities (2.1. Sustainable mining communities)</t>
  </si>
  <si>
    <t>HEART, MOAF, MIIC, JBDC, JBI</t>
  </si>
  <si>
    <t xml:space="preserve">Goal 1.  An economically viable and globally competitive sector based on value-added products (1.5.7 increase use of appropriate research and technology in mineral sector operations) </t>
  </si>
  <si>
    <t>JBI</t>
  </si>
  <si>
    <t>Energy</t>
  </si>
  <si>
    <t xml:space="preserve">1.0 Jamaica has a modernized and expanded energy infrastructure that enhances energy generation capacity and ensures that supplies are safely, reliably, and affordably transported to homes, communicities and the productive sector on a sustainable basis. </t>
  </si>
  <si>
    <t>Percentage of diversification
ercentage of energy fro indigenouse sources, including cogeneration</t>
  </si>
  <si>
    <t>Ministry of Energy and Mining (MEM); Office of Utility Regulation</t>
  </si>
  <si>
    <t>Partially refelcts target</t>
  </si>
  <si>
    <t>3.0. Jamaica realizes its energy resource potential through the development of renewable energy sources and enhances its international competitiveness and energy security whilst reducing its carbon footprint</t>
  </si>
  <si>
    <t>Percentage of renewables in energy mix
Energy consumption from renewable sources as percentage of total energy consumption (%)</t>
  </si>
  <si>
    <t>Full reflects target</t>
  </si>
  <si>
    <t>1.0. Jamaicans use energy wisely and agressively pursue opportunities for conservation and efficiency</t>
  </si>
  <si>
    <t xml:space="preserve">Energy efficiency index for transport, hotel, cement and sugar industries. </t>
  </si>
  <si>
    <t xml:space="preserve">Ministry of Energy and Mining (MEM); </t>
  </si>
  <si>
    <t>Manufacturing</t>
  </si>
  <si>
    <t xml:space="preserve">4.0 A manufacturig Sector which is environmentally sustainable (4.1.4 Encourage development and use of environmentally friendly products and processes) </t>
  </si>
  <si>
    <t>MOFPS, MIIC, NEPA, MEM</t>
  </si>
  <si>
    <t>Partially reflects target (only related to manufacturing sector)</t>
  </si>
  <si>
    <t>4.0 A manufacturig Sector which is environmentally sustainable (4.1.5 Encourage sustainbale waste management practices including waste reduction, reuse and recycling)</t>
  </si>
  <si>
    <t>JMA, JEA, NEPA, NSWA</t>
  </si>
  <si>
    <t>4.0 A manufacturig Sector which is environmentally sustainable (4.1.3 Promote and encourage compliance with relevant environmental regulations and standards)</t>
  </si>
  <si>
    <t>NEPA, PSOs</t>
  </si>
  <si>
    <t>4.0 A manufacturig Sector which is environmentally sustainable (4.2.2: Strengthen relationship of sector with National disaster preparedness and emergency management system)</t>
  </si>
  <si>
    <t>PSO; ODPEM</t>
  </si>
  <si>
    <t>Partially refelcts target (limitd to manufacturing sector)</t>
  </si>
  <si>
    <t>Transport</t>
  </si>
  <si>
    <t>1.0 A sustainable road transport system that serves the economic and social needs of the country</t>
  </si>
  <si>
    <t xml:space="preserve">User satisfaction with public transport
% of roads in "good" condition
</t>
  </si>
  <si>
    <t>MTW, NEA, Las</t>
  </si>
  <si>
    <t>Fully reflects target. *Action 1.2.3 Ensures access to public transport system to all vulnerable groups; Action 1.2.2 expansds public bus systems; Action 1.2.4 Ensures approriate public transport system for students; Action 1.3 improves management of traffic on rad and improves safety</t>
  </si>
  <si>
    <t>06_Social Security Sector Plan</t>
  </si>
  <si>
    <t>08_Housing Sector Plan</t>
  </si>
  <si>
    <t>03_Poverty Reduction Sector Plan</t>
  </si>
  <si>
    <t>27_Services Sector Plan</t>
  </si>
  <si>
    <t>17_Sport Sector Plan</t>
  </si>
  <si>
    <t>Policy Document Analysis (all)</t>
  </si>
  <si>
    <t>G</t>
  </si>
  <si>
    <t>¬ Contribution of sports to GDP</t>
  </si>
  <si>
    <t>Goal # 1: Sport for all</t>
  </si>
  <si>
    <t>¬ Increase physical education and sports programmes in schools</t>
  </si>
  <si>
    <t>¬ MOE, Joint Board of Teacher Education, JTA</t>
  </si>
  <si>
    <t>¬ Gender equality
in sport</t>
  </si>
  <si>
    <t>¬ MOE, SDC
¬ MYSC, JIS, CPTC, PBCJ</t>
  </si>
  <si>
    <t>¬ Increased number of persons of all ages participating in recreational and competitive sports
¬ Establishment of adequate physical infrastructure for sport and recreation at accessible locations throughout the island</t>
  </si>
  <si>
    <t>¬ MOE, MYSC, JSIF, School Boards, SDC, Sporting Associations
¬ Parish Councils (Local Authorities), NEPA, TCPA, MYSC, UDC, NHT, Ministry of Housing, MOHE, PIOJ</t>
  </si>
  <si>
    <t>¬ Establishment of adequate physical infrastructure for sport and recreation at accessible locations throughout the island</t>
  </si>
  <si>
    <t>¬ Parish Councils (Local Authorities), NEPA, TCPA, MYSC, UDC, NHT, Ministry of Housing, MOHE, PIOJ</t>
  </si>
  <si>
    <t>¬ Establishment of adequate and effective administrative institutions for sport</t>
  </si>
  <si>
    <t>¬ MYSC, Insport, SDF, SDC, National Sport Council</t>
  </si>
  <si>
    <t>¬ Increased number of sportrelated enterprises and employment and increased contribution of sport to Gross Domestic Product (GDP)</t>
  </si>
  <si>
    <t>Goal # 2: Sport as Important Contributor to Economic Growth and Development</t>
  </si>
  <si>
    <t>¬ MYSC, MIIC, MFAFT, INSPORT, Sporting Bodies, JTI, JIS, Private Sector</t>
  </si>
  <si>
    <t>¬ Development of increased numbers of trained sport administrators, coaches, managers, facilities managers, sport psychologists, lawyers and sports personnel
¬ Develop MSMEs geared at meeting the needs of the ‘Business of Sport’</t>
  </si>
  <si>
    <t>Goal # 1: Sport for all
Goal # 2: Sport as Important Contributor to Economic Growth and Development</t>
  </si>
  <si>
    <t>¬ MOE, MYSC, UCJ, Council of Community Colleges, tertiary institutions
¬ MYSC, STATIN, PIOJ, INSPORT, Sporting Bodies, SDF, CHASE, Private Sector</t>
  </si>
  <si>
    <t>Goal # 3: Consistent Production of Elite Athletes</t>
  </si>
  <si>
    <t>¬ Establishment of advanced sport development institutions and programmes in Jamaica</t>
  </si>
  <si>
    <t>¬ UWI, GCF, MICO, UTech, teachers colleges, community colleges, HEART/VTDI</t>
  </si>
  <si>
    <t>¬ Development of increased numbers of trained sport administrators, coaches, managers, facilities managers, sport psychologists, lawyers and sports personnel
¬ Develop supporting facilities and services to facilitate the holistic development of the professional athlete</t>
  </si>
  <si>
    <t>Goal # 1: Sport for all
Goal # 3: Consistent Production of Elite Athletes</t>
  </si>
  <si>
    <t>¬ MOE, MYSC, UCJ, Council of Community Colleges, tertiary institutions
¬ UWI, GCF, MICO, UTech, teachers colleges, community colleges, HEART/VTDI, MYSC, MOHE, MFAFT, sporting associations</t>
  </si>
  <si>
    <t>¬ # of persons living on streets</t>
  </si>
  <si>
    <t>¬ Proportion of population with access to adequate water source
¬ Access to safe drinking water</t>
  </si>
  <si>
    <t>¬ Proportion of population with access to adequate fecal disposal facilities (flush toilets)
¬ Adequate sanitation coverage
¬ % of households connected to sewer</t>
  </si>
  <si>
    <t>Goal # 1 - Safe, sanitary and affordable shelter for all citizens</t>
  </si>
  <si>
    <t>¬ Develop and maintain a comprehensive up-to-date information of housing concerns in the country, and the resources available to address housing needs</t>
  </si>
  <si>
    <t>¬ MWH, HAJL, NHT, MWH, PIOJ, NEPA, Local Planning Authorities</t>
  </si>
  <si>
    <t>¬ MWH, HAJL, NHT, Local Planning Authorities, NEPA, UDC, JNHT</t>
  </si>
  <si>
    <t>¬ Create mechanisms to improve the security of tenure of households, improve land registration process, settlement upgrading and adopt and develop innovative tenure arrangements to address the affordability factor</t>
  </si>
  <si>
    <t>¬ Provide housing opportunities and improve economic access to housing for all income levels of the population by encouraging a mix of residential development types</t>
  </si>
  <si>
    <t>¬ MWH, HAJL, NHT, Local Planning Authorities, NLA, NEPA</t>
  </si>
  <si>
    <t>¬ Ensure access to housing opportunities for those with specialized housing needs particularly the elderly, the homeless and landless, persons with disabilities, tourism workers and other special groups</t>
  </si>
  <si>
    <t>¬ MWH, HAJL, NHT, Local Planning Authorities, NLA, NEPA, JIE, JIA, MEM</t>
  </si>
  <si>
    <t>Partial aligment</t>
  </si>
  <si>
    <t>¬ Conserve and extend the useful life of housing stock through conservation, transition, rehabilitation, and redevelopment
¬ Provide housing opportunities and improve economic access to housing for all income levels of the population by encouraging a mix of residential development types
¬ Promote construction and rehabilitation techniques that enhance the long term usability and affordability of housing</t>
  </si>
  <si>
    <t>¬ Create mechanisms to relocate informal settlers occupying danger or unsafe zones/unsuitable lands in a just and humane manner</t>
  </si>
  <si>
    <t>¬ MWH, HAJL, NHT, Local Planning Authorities, NLA, NEPA, JMB, OPM</t>
  </si>
  <si>
    <t>¬ Promote access for all people to safe drinking water, sanitation and other basic services, facilities and amenities</t>
  </si>
  <si>
    <t>¬ MWH, HAJL, NHT, Local Planning Authorities, NLA, NEPA, JMB, NWC, MEM</t>
  </si>
  <si>
    <t>Goal # 2 - Broad, non-discriminatory access to open, efficient, effective and appropriate housing financing for all - including mobilising innovative financial and other resources - public and private</t>
  </si>
  <si>
    <t>¬ Create viable and sustainable sources of housing finance</t>
  </si>
  <si>
    <t>¬ MWH, HAJL, NHT, Local Planning Authorities, JMB, Ministry of Finance and the Public Service</t>
  </si>
  <si>
    <t>¬ MWH, HAJL, NHT, Local Planning Authorities, NLA, NEPA, JMB</t>
  </si>
  <si>
    <t>¬ MWH, HAJL, NHT, Local Planning Authorities, NLA, NEPA, JMB
¬ Building Societies, DBJ, OPM, MFPS</t>
  </si>
  <si>
    <t>¬ Form partnerships with NGO’s, private sector and government for the provision of housing opportunities
¬ Pursue strategic linkages with client/sectoral groups, private developers for joint venture arrangements</t>
  </si>
  <si>
    <t>¬ Rural and urban areas are designed in ways that maintain community character, respect our cultural and natural heritage, and satisfy people's needs and desires</t>
  </si>
  <si>
    <t>¬ MWH, HAJL, NHT, Local Planning Authorities, NLA, NEPA,</t>
  </si>
  <si>
    <t>¬ Encourage new affordable housing development to include amenities such as recreational facilities, community centres and integrate social services such as child care facilities, health centres etc.</t>
  </si>
  <si>
    <t>¬ Develop systematic approaches to the identification, preservation and redevelopment of neighbourhoods
¬ Use a sustainable livelihoods (SL) approach in housing developments</t>
  </si>
  <si>
    <t>¬ MWH, HAJL, NHT, Local Planning Authorities, NEPA, UDC, JNHT
¬ JMB, OPM, Planning Authorities, UDC, Ministry of Finance and the Public Service
¬ Cabinet Office, NEPA, Parish Councils</t>
  </si>
  <si>
    <t>Goal # 4 - National Housing and Urban Development planning integrated, enabling access to adequate shelter and services to all</t>
  </si>
  <si>
    <t>¬ Review existing land use patterns, zoning regulations, building codes and standards in the context of housing and urban development needs and formulate forward looking land use and development polices for efficient and optimum utilization of land</t>
  </si>
  <si>
    <t>Goal # 1 - Safe, sanitary and affordable shelter for all citizens
Goal # 2 - Broad, non-discriminatory access to open, efficient, effective and appropriate housing financing for all - including mobilising innovative financial and other resources - public and private
Goal # 3 - Strong, supportive communities which promote harmony and opportunities</t>
  </si>
  <si>
    <t>Goal # 3 - Strong, supportive communities which promote harmony and opportunities</t>
  </si>
  <si>
    <t>¬ # of squatter communities
¬ Mean household size
¬ % of households that have walls of block and steel
¬ # of households meeting international requirements for persons per habitable room
¬ % of households using safe electricity as source of light</t>
  </si>
  <si>
    <t>¬ Change in growth rate of services (Financing and Insurance and Real Estate and Business Services)
¬ % change in gross sales of registered firms in distributive trade sector
¬ % change in the growth rate of the services sector - financing, insurance and real estate and business services
¬ % change in gross sales of registered firms in distributive trade sector
¬ All Jamaica Composite Index
¬ Loan Arrears/Total Loans (%)
¬ % change in total deposits</t>
  </si>
  <si>
    <t>Goal # 2: Human resources that meet the labour force needs of the services sector</t>
  </si>
  <si>
    <t>¬ The dynamic labour force needs of the services sector are met by education and training institutions</t>
  </si>
  <si>
    <t>¬ MOE, Universities, Private Sector, JCC, JEA, SBAJ, JTI</t>
  </si>
  <si>
    <t>¬ Services sector with high levels of productivity
¬ A supportive policy and regulatory framework</t>
  </si>
  <si>
    <t>Goal # 1: A globally competitive services sector
Goal # 3: A business environment and responsive infrastructure which can adequately support the growth of the services sector</t>
  </si>
  <si>
    <t>¬ MFPS, BOJ, FSC, JBA, Private Sector, PSOs</t>
  </si>
  <si>
    <t>Goal # 3: A business environment and responsive infrastructure which can adequately support the growth of the services sector</t>
  </si>
  <si>
    <t>¬ Improve trade relations and facilitation for trade and investment in services</t>
  </si>
  <si>
    <t>¬ Improved personal, property and data security</t>
  </si>
  <si>
    <t>¬ MNS, MIIC, JCSI, PSOs</t>
  </si>
  <si>
    <t>¬ Modernized and Responsive Infrastructure
¬ Improved provision of and access to capital</t>
  </si>
  <si>
    <t>¬ MFPS, JTI, BOJ, JBA, Private Sector
¬ OUR, SMA, BCJ, OPM
¬ MFPS, Jamaica Bankers Association</t>
  </si>
  <si>
    <t>¬ Streamlined and Facilitatory Bureaucracy</t>
  </si>
  <si>
    <t>¬ MIIC, JBDC, Private Sector, PSOs</t>
  </si>
  <si>
    <t>¬ PSOs, Private Sector
¬ NEPA, PCJ</t>
  </si>
  <si>
    <t>¬ Promote use of renewable energy sources</t>
  </si>
  <si>
    <t>¬ MFPS, MEM, PCJ, PSOs, Private Sector, NEPA</t>
  </si>
  <si>
    <t>¬ Develop and implement appropriate management plans for solid waste, emissions and effluents</t>
  </si>
  <si>
    <t>¬ PSOs, Private Sector, NSWMA, NEPA</t>
  </si>
  <si>
    <t>¬ Improved resilience against natural and man-made hazards</t>
  </si>
  <si>
    <t>Goal # 4: Environmentally sustainable sector</t>
  </si>
  <si>
    <t>Goal # 3: A business environment and responsive infrastructure which can adequately support the growth of the services sector
Goal # 4: Environmentally sustainable sector</t>
  </si>
  <si>
    <t>¬ Promote corporate social responsibility and ethical codes of practice among industry association members
¬ Reduction of main environmental impacts of services sector
¬ Services established as central component in development of green economy</t>
  </si>
  <si>
    <t>¬ PSOs, Private Sector, ODPEM</t>
  </si>
  <si>
    <t>30_Disater and Preparedness and Emergency Management Act</t>
  </si>
  <si>
    <t>31_Climate Change Policy Framework</t>
  </si>
  <si>
    <t>32_Jamaica Food and Nutrition Security Policy</t>
  </si>
  <si>
    <t>33_Civil and Political Rights</t>
  </si>
  <si>
    <t>34_National HIV AIDS Policy</t>
  </si>
  <si>
    <t>35_National Policy for Gender Equality</t>
  </si>
  <si>
    <t>36_National Security Policy</t>
  </si>
  <si>
    <t>37_Social Protection Strategy</t>
  </si>
  <si>
    <t>38_Growth-Inducement Strategy for the Short and Medium Term</t>
  </si>
  <si>
    <t>¬ Office of Disaster Preparedness and Emergency Management</t>
  </si>
  <si>
    <t>Does not mention climate change</t>
  </si>
  <si>
    <t>5.1.c Providing appropriate training programmes and consulting services related to all aspects of disaster preparedness, disaster mitigation, loss reduction, disaster assessment and disaster management</t>
  </si>
  <si>
    <t>5.1.a Developing and implementing policies and programmes to achieve and maintain an appropiate state of national and sectoral preparedness for coping with all emergency situations which may affect Jamaica</t>
  </si>
  <si>
    <t>5.1.d Planning and implementing programmes to enhance public awareness and understanding of disaster-related issues, emergency management, hazard mitigation, and other similar matters</t>
  </si>
  <si>
    <t>5.1.b Encouraging and supporting disaster preparedness and mitigation measures in all parishes in collaboration with local authorities, community-based organizations and non-governmental organizations respectively</t>
  </si>
  <si>
    <t>5.1.i Establising, maintaining, and managing mutual assistance and cooperation agreements and arrangements with organizations within and outside of Jamaica</t>
  </si>
  <si>
    <t>5.2.e Conduct public education programmes in disaster mitigation, preparedness, and emergency management and seek to secure public co-operation and participation in achieving planned objectives</t>
  </si>
  <si>
    <t>¬ Director-General</t>
  </si>
  <si>
    <t>8.2.f Conduct programmes of public information and education on the mitigation of, preparedness for, response to, and recovery from emergency situations and disasters</t>
  </si>
  <si>
    <t>5.1.e Identifying and analyzing hazards or emergency situations and conducting related operational research into their effects
5.1.h Coordinating the development and implementation of strategies and policies relating to disaster management (including strategies and policies developed at the national level)
33.1. There shall be established, for the purposes of this Act, a National Alert System for Jamaica</t>
  </si>
  <si>
    <t>51.2 The Office shall have free access to all information relevant to a post disaster review held by any Government Ministry, department, or agency, and may request from other agencies and persons any information it deems necessary to review an emergency situation an the response to it</t>
  </si>
  <si>
    <t>3.5.1. Development of a Climate Financing Strategy</t>
  </si>
  <si>
    <t>¬ Development of a Monitoring Develop and Evaluation Plan</t>
  </si>
  <si>
    <t>¬ Develop Research, Technology, Establish Training and Knowledge Management</t>
  </si>
  <si>
    <t>¬ Regional and international engagement and participation</t>
  </si>
  <si>
    <t>¬ Promotion of consultative processes and communication to improve public participation in mitigation and adaptation response measures</t>
  </si>
  <si>
    <t>¬ Strengthening Climate Change Governance Frameworks</t>
  </si>
  <si>
    <t>3.5.2 Development of Research, Technology, Training and Knowledge Management</t>
  </si>
  <si>
    <t>3.5.3 Regional and International Engagement and Participation</t>
  </si>
  <si>
    <t>3.5.4 Promotion of Consultative Processes and Communication to Improve Public Participation in Mitigation and Adaptation Response Measures</t>
  </si>
  <si>
    <t>3.5.5 Strengthening Climate Change Governance Arrangements</t>
  </si>
  <si>
    <t>3.5.6 Develop and incorporate mechanisms and tools to mainstream climate change into ecosystem protection and land-use and physical planning</t>
  </si>
  <si>
    <t>I. To mainstream climate change considerations into national policies and all types and levels of development planning and to build the country’s capacity to develop and implement climate change adaptation and mitigation activities</t>
  </si>
  <si>
    <t>II. To support the institutions responsible for research, data collection, analysis and projections at the national level on climate change, its impacts, and appropriate adaptation and mitigation measures, to facilitate informed decision-making and strategic actions at all levels</t>
  </si>
  <si>
    <t>III. To facilitate and coordinate the national response to the impacts of climate change and promote low carbon development</t>
  </si>
  <si>
    <t>IV. To improve communication at all levels on climate change impacts and also adaptation and mitigation related opportunities so that decision makers and the general public will be better informed</t>
  </si>
  <si>
    <t>V. To mobilize climate financing for adaptation and mitigation initiatives</t>
  </si>
  <si>
    <t>VI. To encourage the private sector to embrace climate change imperatives and promote the development and implementation of technologies and processes that contribute to climate change adaptation and mitigation initiatives</t>
  </si>
  <si>
    <t>No development at Strategy Level. Only mentioned as an Objective
(Goal -&gt; Objectives -&gt; Strategies -&gt; Actions)</t>
  </si>
  <si>
    <t>¬ MWLECC through the CCD</t>
  </si>
  <si>
    <t>¬ MWLECC</t>
  </si>
  <si>
    <t>¬ MWLECC and the CCD</t>
  </si>
  <si>
    <t>I. FOOD AVAILABILITY Objective</t>
  </si>
  <si>
    <t>¬ Government shall encourage and facilitate the production and productivity of the identified food and livestock commodities/products by creating and fostering an enabling environment (Support and encourage sustainable fisheries practices)</t>
  </si>
  <si>
    <t>¬ Government shall encourage and facilitate the production and productivity of the identified food and livestock commodities/products by creating and fostering an enabling environment (Efficient use of water in production systems)</t>
  </si>
  <si>
    <t>¬ Government shall encourage and facilitate the production and productivity of the identified food and livestock commodities/products by creating and fostering an enabling environment (Encourage environmentally sound waste disposal and recycling systems)</t>
  </si>
  <si>
    <t>¬ Government shall create an enabling environment to facilitate increased production and productivity in the agricultural/food production sector (Strengthening the institutional and technical capacities for research and development)</t>
  </si>
  <si>
    <t>¬ Government shall create an enabling environment to facilitate increased production and productivity in the agricultural/food production sector (Expanding and strengthening the institutional and technical capacity of extension services to provide better support and more rapid and extensive transfer of new and innovative technologies to primary producers and other actors along the value chain as well as for linking producers to markets)</t>
  </si>
  <si>
    <t>¬ Government shall create an enabling environment to facilitate increased production and productivity in the agricultural/food production sector (Facilitating the delivery of credit to the agri-food sector by financial institutions and micro-credit enterprises by the strengthening of existing institutions)</t>
  </si>
  <si>
    <t>¬ Government shall create an enabling environment to facilitate increased production and productivity in the agricultural/food production sector (Strengthening the overall agricultural education framework and increase the effectiveness and responsiveness of the relevant institutions in providing leadership in education, research, training and policy formulation to support the sustainability of the agricultural sector)</t>
  </si>
  <si>
    <t>¬ Government shall create an enabling environment to facilitate increased production and productivity in the agricultural/food production sector (Effective management of trade policy to ensure that it is conducive to agricultural development by providing local producers with a level playing field on which to compete with their foreign counterparts)</t>
  </si>
  <si>
    <t>¬ Government shall create an enabling environment to facilitate increased production and productivity in the agricultural/food production sector (Establishing and enforcing provisions and institutional mechanisms under the relevant existing policies and legislation to limit the conversion of prime agricultural lands to residential and other uses)</t>
  </si>
  <si>
    <t>¬ Government shall seek to attract and retain the youth in agriculture</t>
  </si>
  <si>
    <t>¬ Government shall increase the production of processed food products and improve overall value added operations to achieve industry competitive advantage
¬ Government shall seek to increase the cost efficiency of value added production for locally produced and imported semi-processed foods and livestock products</t>
  </si>
  <si>
    <t>¬ Government shall formulate and implement land and water resource management plans and strategies</t>
  </si>
  <si>
    <t>¬ Promote sustainable exploitation of Jamaica’s fisheries resources and greater investment in aquaculture to increase the availability of fish and fish products</t>
  </si>
  <si>
    <t>¬ Government shall encourage and facilitate the production and productivity of the identified food and livestock commodities/products by creating and fostering an enabling environment (Promotion and dissemination of Good Agricultural Practices to producers)
¬ Integrate climate management considerations into the National Agricultural Disaster Risk Management Programme as well as into programmes to develop farm management and build industry and farming community capacities to increase resilience</t>
  </si>
  <si>
    <t>¬ Integrate climate management considerations into the National Agricultural Disaster Risk Management Programme as well as into programmes to develop farm management and build industry and farming community capacities to increase resilience</t>
  </si>
  <si>
    <t>II. FOOD STABILITY Objective</t>
  </si>
  <si>
    <t>¬ To reduce the impact of climate change on food production, incomes and livelihoods, Government shall enhance the stability of food supply (Developing sustainable land, water, forest and fishery management systems)</t>
  </si>
  <si>
    <t>¬ Pursue climate resilient development which focuses on adaptation as well as mitigation strategies for the food and agriculture sector
¬ Improve existing disaster preparedness and mitigation systems/plans especially in food producing areas
¬ Develop a preparedness strategy and an early warning system (short-medium-long term) dealing with climate change parameters</t>
  </si>
  <si>
    <t>III. FOOD ACCESS Objective</t>
  </si>
  <si>
    <t>I. FOOD AVAILABILITY Objective
III. FOOD ACCESS Objective</t>
  </si>
  <si>
    <t xml:space="preserve">I. FOOD AVAILABILITY Objective
II. FOOD STABILITY Objective
</t>
  </si>
  <si>
    <t>¬ Government shall create an enabling environment to facilitate increased production and productivity in the agricultural/food production sector
¬ Improving rural livelihoods, especially those of small producers, agricultural labourers and marginalized urban dwellers, through the promotion of entrepreneurship, home food production (small ruminant rearing and backyard/container/protected environment gardening) and programmes to pay for environmental services. Micro-credit and carbon credit schemes to encourage diversification of economic activity in rural and peri-urban areas will be promoted</t>
  </si>
  <si>
    <t>¬ Widening and deepening vocational training programmes for artisans, farmers, fishermen and vulnerable groups (especially women) to improve their skills and employability</t>
  </si>
  <si>
    <t>¬ Revision of poverty reduction programmes to encompass productive safety net mechanisms/interventions and complementary measures to preclude a dependency syndrome and promote sustainable livelihoods and food and nutrition security safety nets</t>
  </si>
  <si>
    <t>¬ Improve the systems for the collection of agro-meteorological data (for key climate variables such as rainfall, river flow/levels, temperature, sea level rise and the incidence of extreme weather events (e.g.. hurricane, flood, drought) at the national and parish levels
¬ In keeping with the Vision 2030 Jamaica - National Development Plan, Government shall improve mechanisms for measuring and monitoring poverty</t>
  </si>
  <si>
    <t xml:space="preserve">II. FOOD STABILITY Objective
III. FOOD ACCESS Objective
</t>
  </si>
  <si>
    <t>¬ Promotion of human capital development among poor and vulnerable groups through the widening of the scope and reach of vocational training programmes, adult learning certification programmes, and continuous learning programmes (its social services programme will continue to train and empower rural women)</t>
  </si>
  <si>
    <t>¬ Promoting increased access of vulnerable groups to affordable and innovative means of credit through new and existing microfinance credit schemes and relevant business support services to finance new and existing business ventures. In particular, Government shall create and strengthen economic opportunities for persons with disabilities
¬ Interventions to enable poor individuals and households to formalize asset ownership; identify, build on, or acquire economic assets</t>
  </si>
  <si>
    <t>¬ Development of appropriate mechanisms and programmes for transition and absorption of displaced workers, especially in rural areas
¬ Continued review and enforcement of the minimum wage and promotion of policies that support decent work for the population</t>
  </si>
  <si>
    <t>¬ Government shall ensure that persons who become vulnerable and food insecure during emergencies caused by natural hazards/economic shocks and food shortages, have adequate access to safe, nutritious and culturally acceptable food</t>
  </si>
  <si>
    <t>III. FOOD ACCESS Objective
IV. FOOD UTILIZATION/CONSUMPTION/NUTRITIONAL ADEQUACY Objective</t>
  </si>
  <si>
    <t>¬ Identification and mapping of vulnerable groups (taking a gender-sensitive approach) that are prone to chronic or transitory food insecurity and establishment of a national database of this information, recognizing that each group may require a different intervention, to ensure their access to livelihoods based on self-sufficiency and sustainable income earning activities
¬ Promote, protect and support appropriate infant and young child feeding practices</t>
  </si>
  <si>
    <t>IV. FOOD UTILIZATION/CONSUMPTION/NUTRITIONAL ADEQUACY Objective</t>
  </si>
  <si>
    <t>¬ Government shall enact a Food Security Law to ensure domestic production of a minimum threshold of a selected basket of foods for which there is production capability and national comparative advantage, to meet domestic food, nutrition and health goals with timeliness and adequate quantities
¬ Government shall promote increased availability of nationally produced nutritious food at competitive market prices through the utilization of an approach to production planning
¬ Strengthen national nutrition surveillance systems in accordance with WHO standards, so as to monitor the nutritional status of the population and identify those at risk of nutrition-related disorders</t>
  </si>
  <si>
    <t>I. FOOD AVAILABILITY Objective
III. FOOD ACCESS Objective
IV. FOOD UTILIZATION/CONSUMPTION/NUTRITIONAL ADEQUACY Objective</t>
  </si>
  <si>
    <t>¬ Promote consumption practices consistent with national population dietary goals in line with international standards
¬ Promote a supportive environment that will increase physical activity in line with national and WHO recommendations</t>
  </si>
  <si>
    <t>¬ Promote a supportive environment that will increase physical activity in line with national and WHO recommendations</t>
  </si>
  <si>
    <t>¬ Promote, through the mass media, good nutrition practices, wise purchasing, storage and utilization of food products</t>
  </si>
  <si>
    <t>¬ Ministry of Agriculture&amp; Fisheries
¬ Ministry of Industry, Investment and Commerce
¬ Ministry of Health
¬ Ministry of Labour and Social Security
¬ Ministry of Education
¬ Ministry of Water, Land, Environment and Climate Change
¬ Ministry of Finance and Planning/Planning Institute of Jamaica</t>
  </si>
  <si>
    <t>¬ Ministry of Agriculture&amp; Fisheries
¬ Ministry of Health
¬ Ministry of Education
¬ Ministry of Finance and Planning/Planning Institute of Jamaica</t>
  </si>
  <si>
    <t>¬ Ministry of Agriculture&amp; Fisheries
¬ Ministry of Industry, Investment and Commerce
¬ Ministry of Health
¬ Ministry of Education
¬ Ministry of Water, Land, Environment and Climate Change
¬ Ministry of Finance and Planning/Planning Institute of Jamaica</t>
  </si>
  <si>
    <t>¬ Ministry of Agriculture&amp; Fisheries
¬ Ministry of Industry, Investment and Commerce
¬ Ministry of Health
¬ Ministry of Labour and Social Security
¬ Ministry of Water, Land, Environment and Climate Change
¬ Ministry of Finance and Planning/Planning Institute of Jamaica</t>
  </si>
  <si>
    <t>¬ Ensuring the production, conservation, importation, evaluation and distribution of high quality planting and genetic material through the development of a seed and genetic material plan, seed bank and implementation mechanism</t>
  </si>
  <si>
    <t>¬ 26. Slavery and servitude are prohibited in Jamaica</t>
  </si>
  <si>
    <t>28. The right to due process of law is also outlined in Section 16 of the Charter
41. Section 13(3)(g) of the Chapter III of the Constitution – the Charter of Fundamental Rights and Freedoms specifically guarantees equal protection before the law</t>
  </si>
  <si>
    <t>¬ 45. In Jamaica, everyone has the right to recognition as a person before law. Section 13(a) of the Charter of Fundamental Rights and Freedoms sets the tone for the interpretation of Chapter</t>
  </si>
  <si>
    <t>¬ 60. As noted in the third periodic report, the Registrar General Department (RGD) continues its efforts to implement compulsory child registration</t>
  </si>
  <si>
    <t>¬ 61. The right of every citizen to take part in the public affairs directly or through freely chosen representatives is recognised in Jamaica
¬ 62. Section 13(3)(m) (ii) protects the right of every citizen who is so registered, to vote as an expression of his/her free will</t>
  </si>
  <si>
    <t>¬ 71. The Government of Jamaica has no laws, policies or practices that discriminate on the basis of sexual orientation or any other factor. All persons enjoy equal status under the law. The Charter of Rights provides for comprehensive protection of certain economic and social rights as well as established civil and political rights. All the rights elaborated are enjoyed by all persons, without distinction of any kind. Among the provisions reinforced by the Charter is the right to equality before the law, in keeping with our stance that no one is above or below the protection of the law.</t>
  </si>
  <si>
    <t>en.wikipedia.org/wiki/LGBT_rights_by_country_or_territory#Caribbean
80. It should be noted that decriminalising sexual relations between consenting adults of the same sex is not a requirement for being in line with the Covenant. As illustrated in various fora including the UN General Assembly, the treatment of same sex sexual relations is a matter on which the international community remains divided</t>
  </si>
  <si>
    <t>¬ 105. The Passport, Immigration and Citizenship Agency (PICA) possesses blank travel documents (books) issued by the UNHCR which are then personalised with the bio-information (name, date of birth, photo, etc.) of the Refugee once he/she is granted status or temporary stay. Once granted this identification document, the refugee will be able to use this for identification purposes and also to allow them access to social amenities</t>
  </si>
  <si>
    <t>¬ 108. A Joint Select Committee has been established to consider and make recommendations to address Women’s under-representation in Parliament, local authorities and other positions of leadership. The Committee will consider and make recommendations that would identify practical measures including the use of temporary special measures to correct the systemic gender inequalities which impact on women’s under-representation in Parliament &amp; local authorities in the organs of political parties and on public boards</t>
  </si>
  <si>
    <t>¬ 116. Several advisory commissions have been established to review the laws and articulate a policy for safe reproductive healthcare services in Jamaica, with special emphasis on abortions. In 2007, the Abortion Policy Review Advisory Group (established in 2005) submitted its final report to the then Minister of Health, recommending the repeal of the present criminal legislation and stating guidelines under which the termination of pregnancies will be lawful. These include developing, maintaining and staffing specified centres, to be monitored according to ministry standards; specific training for persons authorised to perform abortions; and pre- and post-abortion counselling</t>
  </si>
  <si>
    <t>¬ 118. The Adolescent Health Unit of the Ministry of Health (MOH), with the support of a multi-sectoral Adolescent Policy Working Group has led the process of reviewing policies that limit adolescent access to Sexual and Reproductive Healthcare Services. Also, a concept paper has been developed with input from four government ministries and other stakeholders, and will form the basis for discussions on proposed legislative changes</t>
  </si>
  <si>
    <t>119. It should be recalled that there is no international consensus that permitting legal abortions is a requirement for States to be in conformity with the Covenant or any other internationally agreed human rights obligations</t>
  </si>
  <si>
    <t>¬ 14. As noted in the third periodic report, the Government of Jamaica continues to promote the equal treatment of men and women as well as provide relief for the victims of crime through the work of public agencies such as the Bureau of Gender Affairs and the Victim Support Unit
¬ 125. (...) The Bureau of Women’s Affairs, in consultation with other stakeholders, drafted an Anti-Sexual Harassment Policy in 2011 which made recommendations for legislation to be enacted and proposed measures to be adopted by employers
¬ 130. On April 22, 2014 Cabinet approved the issuing of drafting instructions for comprehensive legislation to prevent and address sexual harassment in all its forms and manifestations. The legislation, which is currently being drafted by the Office of the Parliamentary Counsel, will be gender-inclusive</t>
  </si>
  <si>
    <t>¬ 13. Other legislative initiatives include the amendment to the Evidence Act in 2009 to afford greater accommodation and protection to vulnerable witnesses, including women and children who are often victims of violence and sexual abuse
¬ 131. A National Strategic Plan of Action to Eliminate Gender-based Violence in Jamaica (NSPA-GBV) is currently being finalised as part of a strengthened effort to address gender-based violence in all its forms. It can be viewed as a comprehensive analysis of the causes and consequences of violence against women</t>
  </si>
  <si>
    <t>¬ 57. The Child Care and Protection Act (CCPA) provides protection for every Jamaican child regardless of colour, status, religion or class
¬ 140. The Ministry of Youth and Culture through the Child Development Agency (CDA), under the guidance of a multi-sectoral technical advisory committee, have initiated a general review and revision of the Child Care and Protection Act</t>
  </si>
  <si>
    <t>¬ 153. The National Taskforce Against Trafficking in Persons (Taskforce), appointed by the Cabinet of Jamaica, continues to operate as an Inter-Ministerial group whose core emphasis is the prevention and suppression of trafficking in persons, investigation and prosecution of all individuals suspected of committing the offence, as well as the protection and provision of assistance to victims of trafficking, by enhancing national capacity and developing Jamaica’s legislative and institutional framework for the elimination of trafficking</t>
  </si>
  <si>
    <t>Objective 1: Remove the Profit from Crime</t>
  </si>
  <si>
    <t>¬ OPM/ NSC
¬ MNS
¬ JCF, JDF
¬ MOF&amp;P, FID, RPD
¬ MoJ</t>
  </si>
  <si>
    <t>¬ Accelerate the introduction of a national identity system</t>
  </si>
  <si>
    <t xml:space="preserve">¬ OPM/ NSC
¬ MNS
¬ JCF, RPD, MoJ
</t>
  </si>
  <si>
    <t>Objective 2: Reform the Justice System</t>
  </si>
  <si>
    <t>¬ MoJ
¬ MNS, DPP</t>
  </si>
  <si>
    <t>¬ Modernize Court procedures, systems, protocols and working practices
¬ Strengthen the management of courts, especially with regard to scheduling and time-keeping
¬ Ensure greater consistency in the enforcement of laws and sentencing</t>
  </si>
  <si>
    <t>¬ Ensure that all prisoners undergo rehabilitation training before discharge, in order to reduce the rate of re-offending</t>
  </si>
  <si>
    <t>¬ Establish a high-level task force to focus on facilitators of crime and major criminal offenders
¬ Upgrade the intelligence architecture and strengthen technical capacity and capabilities needed to detect and unravel complex fraud and money-laundering operations
¬ Automatic Asset Forfeiture on being found guilty of crimes
¬ Introduce cash payment limits to prevent money laundering, tax evasion and extortion
¬ Lawyers should not be allowed to conceal money laundering, fraud and tax evasion behind the principle of client confidentiality
¬ Disrupt the process of gang member recruitment</t>
  </si>
  <si>
    <t>Objective 1: Remove the Profit from Crime
Objective 4: Adopt a Coherent Anti-Gang Strategy</t>
  </si>
  <si>
    <t>¬ Ensure that every school has a program to deal with maladaptive behavior, trauma, post-traumatic stress, depression and other long-term consequences of the physical, sexual, emotional and psychological abuse of children</t>
  </si>
  <si>
    <t>Objective 5: Focus On At-Risk Individuals And Communities</t>
  </si>
  <si>
    <t>¬ MoE</t>
  </si>
  <si>
    <t>¬ The first goal of all social intervention programmes should be a significant, sustained reduction in the level of crime and violence</t>
  </si>
  <si>
    <t>¬ MNS
¬ JCF</t>
  </si>
  <si>
    <t>¬ Apply a ‘fit and proper’ criterion to all bidders for government contracts and licensing
¬ Ensure that any police officer who is found to have seriously abused his powers is removed from the police force and made to face criminal charges
¬ Strengthen anti-corruption measures</t>
  </si>
  <si>
    <t>Objective 1: Remove the Profit from Crime
Objective 2: Reform the Justice System
Objective 6: Strengthen Systems of Governance</t>
  </si>
  <si>
    <t>¬ OPM/ NSC
¬ NCC, OCG
¬ JCF, MoJ</t>
  </si>
  <si>
    <t>¬ Establish intelligence-sharing links with the relevant US agencies, including the FBI, DEA, ATF and Southcom and with security, police and intelligence agencies in Mexico, Colombia, Honduras, Guatemala and Salvador as well as other Caribbean jurisdictions</t>
  </si>
  <si>
    <t>Tier 2: MAJOR POTENTIAL THREATS</t>
  </si>
  <si>
    <t xml:space="preserve">¬ MFAFT
¬ MNS
¬ JDF, JCF
</t>
  </si>
  <si>
    <t>¬ Encourage private sector operators to strengthen their security and prepare for possible attacks</t>
  </si>
  <si>
    <t>¬ MOT</t>
  </si>
  <si>
    <t>¬ The Government of Jamaica should work with the travel and tourism industry, and with other governments, to encourage (and, where necessary, mandate) the industry to implement a range of affordable, obtrusive measures that will make a terrorism incident less likely to happen, and reduce the impact if one does happen</t>
  </si>
  <si>
    <t>¬ Improve the efficiency with which energy and resources are used in Jamaica, and to develop new energy supplies</t>
  </si>
  <si>
    <t>¬ MSTEM</t>
  </si>
  <si>
    <t>¬ All new buildings should be built to the requisite standards</t>
  </si>
  <si>
    <t>¬ NEPA
¬ MLGCD</t>
  </si>
  <si>
    <t>Objective 2: Reform the Justice System
Tier 3 PERSISTENT PROBLEMS</t>
  </si>
  <si>
    <t>¬ MoJ
¬ MNS
¬  JCF
¬ MSTEM
¬ Cab Off.</t>
  </si>
  <si>
    <t>¬ Develop a national spatial plan, which would allow the most efficient use of land and resources
¬ There should be planning and regulatory reform to prevent environmental degradation, and control the depletion of natural resources and reduce exposure to natural hazards</t>
  </si>
  <si>
    <t>¬ NEPA
¬ MLGCD
¬ OPODEM</t>
  </si>
  <si>
    <t>Tier 2: MAJOR POTENTIAL THREATS
Tier 3 PERSISTENT PROBLEMS</t>
  </si>
  <si>
    <t>Tier 3 PERSISTENT PROBLEMS</t>
  </si>
  <si>
    <t>¬ Make the workforce more productive by utilizing technologies and reducing bureaucracy</t>
  </si>
  <si>
    <t>¬ MSTEM, Cab Off., MLSS, MIIC</t>
  </si>
  <si>
    <t>¬ The resources for education (above primary level) including adult education and training in Jamaica should be focused on areas where there is potential demand-pull, i.e. areas where there are more likely to be growth opportunities in future</t>
  </si>
  <si>
    <t>¬ Improve teaching standards in the primary and secondary schools</t>
  </si>
  <si>
    <t>¬ Mandate the use of modern electronic (rather than paper) records for case files
¬ Strengthen the ability of the Court Management Service to monitor the performance, professional conduct and ethics of Registry staff and bailiffs
¬ Integrate the system for the management of the chain of evidence with the system for managing the documentation needed in Court
¬ Improve efficiency of public sector systems
¬ Accelerate the transition to e-government in order to reduce the cost of government services</t>
  </si>
  <si>
    <t>¬ Ensure that all government departments are aware of the need for disaster preparedness and emergency management
¬ If a settlement is unsafe (e.g. on an unstable slope or land prone to flooding), the occupants must be moved as soon as possible</t>
  </si>
  <si>
    <t>¬ MSTEM
¬ MOTW&amp;H</t>
  </si>
  <si>
    <t>¬ MOTW&amp;H</t>
  </si>
  <si>
    <t>¬ If a settlement is safe, but on land that is needed for legitimate purposes, the occupants must still be moved to other locations, but this can be done over a longer period of time
¬ If a settlement is in a safe location, in relatively good condition, and on land that is not needed for other purposes, it should be considered for upgrading and regularizing</t>
  </si>
  <si>
    <t>¬ Accelerate the development and adoption of particular technologies so that far greater volumes of output of food, fibre and fuel can be generated in smaller areas</t>
  </si>
  <si>
    <t>Tier 4 POSSIBLE RISKS THAT REQUIRE MONITORING</t>
  </si>
  <si>
    <t>¬ MoA&amp;F</t>
  </si>
  <si>
    <t>¬ Promote the development, dissemination and uptake of renewable and low-carbon energy technologies, especially those that would also reduce Jamaica’s dependence on imports
¬ Jamaica should focus on third and fourth-generation biofuels, as these have the potential to give the country the basis for energy independence</t>
  </si>
  <si>
    <t>Tier 2: MAJOR POTENTIAL THREATS
Tier 4 POSSIBLE RISKS THAT REQUIRE MONITORING</t>
  </si>
  <si>
    <t>¬ Improve sewage disposal systems, so that surface and ground water are not contaminated</t>
  </si>
  <si>
    <t>¬ MWLE&amp;C</t>
  </si>
  <si>
    <t>¬ Encourage more efficient irrigation through agricultural extension programs</t>
  </si>
  <si>
    <t>¬ Life Expectancy (Years)</t>
  </si>
  <si>
    <t>¬ Adult Literacy Rate (%)</t>
  </si>
  <si>
    <t>¬ Gross Enrolment - Tertiary Level (%)</t>
  </si>
  <si>
    <t>¬ Results in CSEC (% passing 5 subjects or more)</t>
  </si>
  <si>
    <t>¬ Labour Force Certification (% of labour Force)</t>
  </si>
  <si>
    <t>¬ Major Crime Rate/100 000 Population
¬ Murder Rate/100 000 Population</t>
  </si>
  <si>
    <t>¬ Case Clearance Rate (%) (Resident Magistrate Courts)</t>
  </si>
  <si>
    <t>¬ Total Unemployment Rate</t>
  </si>
  <si>
    <t>Security and Safety</t>
  </si>
  <si>
    <t>¬ Develop and implement measures for expansion of the domestic capital market</t>
  </si>
  <si>
    <t>An Enabling Business Environment</t>
  </si>
  <si>
    <t>Energy Security and Efficiency</t>
  </si>
  <si>
    <t>Internationally Competitive Industry Structures</t>
  </si>
  <si>
    <t>¬ Develop the capacity of local companies in process, materials and energy efficiencies</t>
  </si>
  <si>
    <t>¬ Develop a diversified range of agricultural production including higher value added production</t>
  </si>
  <si>
    <t>¬ Develop and implement the National Export Strategy</t>
  </si>
  <si>
    <t>World-Class Education and Training</t>
  </si>
  <si>
    <t>¬ Develop new tourism maeket segments
¬ Promote Jamaica as a sports tourism destination</t>
  </si>
  <si>
    <t>An Enabling Business Environment
Internationally Competitive Industry Structures</t>
  </si>
  <si>
    <t>¬ Develop a diversified range of agricultural production including higher value added production
¬ Expand ICT-focusedbusiness parks for major service providers</t>
  </si>
  <si>
    <t>Strong Economic Infrastructure</t>
  </si>
  <si>
    <t>¬ Real GDP Growth Rate (%)
¬ GDP per Capita (US$)
¬ Inflation Annual (point-to-point)</t>
  </si>
  <si>
    <t>¬ Total Exports</t>
  </si>
  <si>
    <t>¬ Visitor arrivals</t>
  </si>
  <si>
    <t>¬ NATURAL DISASTERS &amp; THEIR ESTIMATED ECONOMIC IMPACT</t>
  </si>
  <si>
    <t>¬ POVERTY RATES (PER CENT)</t>
  </si>
  <si>
    <t>¬ VALUE ADDED BY INDUSTRY AT CONSTANT (2003) PRICES
¬ EMPLOYED LABOUR FORCE BY INDUSTRY GROUP
¬ Underutilization of productive capacity
¬ Economic waste of capital
¬ Global Competitiveness Index (GCI)</t>
  </si>
  <si>
    <t>¬ Doing Business Index (DBI)</t>
  </si>
  <si>
    <t>¬ Corruption Perception Index (CPI)</t>
  </si>
  <si>
    <t>¬ LOGISTIC PERFORMANCE INDEX</t>
  </si>
  <si>
    <t>¬ PROPORTION OF PRIMARY AGRICULTURE CONTRIBUTING TO INTERMEDIATE DEMAND</t>
  </si>
  <si>
    <t>¬ Gabion Baskets
¬ Refurbishing/repairs/expansion/maintenance of roads</t>
  </si>
  <si>
    <t>¬ Refurbishing/repairs/expansion/maintenance of roads
¬ Refurbishing/repairs/expansion of gullies and drains
¬ Sea Defence Construction and retrofitting of seawalls and construction of rip raps and groynes</t>
  </si>
  <si>
    <t>¬ Ecosystems preservation (e.g. Mangroves restoration, reef conservation)</t>
  </si>
  <si>
    <t>¬ Restoration of historical/cultural assets, buildings, monuments</t>
  </si>
  <si>
    <t>¬ Finalize and promulgate the new Energy Policy
¬ Ensure appropriate integrated policy framework, legislative and institutional framework for the energy sector
¬ Improve and expand energy infrastructure</t>
  </si>
  <si>
    <t>¬ Finalize and promulgate the new Energy Policy
¬ Ensure appropriate integrated policy framework, legislative and institutional framework for the energy sector
¬ Expand renewable energy facilities (wind, hydro, energy from waste)</t>
  </si>
  <si>
    <t>¬ Improve energy efficient buildings</t>
  </si>
  <si>
    <t>¬ Strengthen legitimate and participatory governance</t>
  </si>
  <si>
    <t>¬ Cabinet Office, CRP Secretariat, Office of the Prime Minister</t>
  </si>
  <si>
    <t>¬ Undertake divestment of non-core GoJ assets
¬ Undertake fundamental tax reform to increase efficiency, simplicity and equity of the tax system
¬ Improve and rationalize tax administration and payment processes
¬ Increasing transparency and accountability in governance</t>
  </si>
  <si>
    <t>¬ Improve the implementation of targeted community interventions
¬ Tackling serious crime
¬ Enhancing evidence-based crime prevention
¬ Increase school safety</t>
  </si>
  <si>
    <t>¬ BWA, CSJP, DCS, ICJS, JCF, PMI
¬ JSIF, MNS, MoH, Mona Informatics, VPA
¬ MoE, MNS, MoJ</t>
  </si>
  <si>
    <t>¬ Increasing access to Justice</t>
  </si>
  <si>
    <t>¬ DCS, DRF, JFJ, Legal Aid Clinics, MoJ, VSU</t>
  </si>
  <si>
    <t>¬ Upgrading localised structures and formalising informal settlements
¬ Construction of low income/affordable housing</t>
  </si>
  <si>
    <t>¬ CSJP, FFTP, HAJ, JSIF, Local Authorities, MWH, NEPA, NHT, NLA, NSWMA, NWA, SDC</t>
  </si>
  <si>
    <t>¬ Establishing and enhancing connecting infrastructure
¬ Coordinate and rationalize plans for logistics facilities at Port of Kingston, Vernamfield and Caymanas
¬ Improve and rationalize the road transport infrastructure
¬ Facilitate the smooth development of strategic maritime infrastructure for cargo and passengers
¬ Retrofitting/refurbishing of bridges
¬ Construction of new bridges
¬ New works to include new standards to adapt to climate change
¬ River training
¬ Retrofit and modernize building, (e.g. hospitals, schools, offices)
¬ Watershed rehabilitation
¬ Check dams</t>
  </si>
  <si>
    <t>¬ JSIF, JPSCo, Local Authorities, MWH, NSWMA,NWA</t>
  </si>
  <si>
    <t>¬ Developing public spaces
¬ Development of recreational facilities (parks, life centres, centres for performing arts etc)</t>
  </si>
  <si>
    <t>¬ CSJP, JCF, JSIF, MYSC, MNS, NSWMA, NWA, SDC</t>
  </si>
  <si>
    <t>¬ Improving employability
¬ Increase the use of technology-driven training programmes</t>
  </si>
  <si>
    <t>¬ Aganar, CSJP, HEART-NTA, JBDC,JFLL, NYS, RLMS, YUTE</t>
  </si>
  <si>
    <t>¬ Providing employment opportunities</t>
  </si>
  <si>
    <t>¬ CSJP, JCC, JEF, JAMPRO, JSIF, MIIC, MLSS, PSOJ</t>
  </si>
  <si>
    <t>¬ Promoting entrepreneurship
¬ Improve processes related to land ownership, titling and transfer
¬ Provide training and capacity development for MSMEs
¬ Increase opportunities for products and services in the creative industries</t>
  </si>
  <si>
    <t>¬ DBJ, JMA, JAMPRO, JYBT, MIIC, UTech, UWI</t>
  </si>
  <si>
    <t>¬ Facilitating programmes for prevention of teenage pregnancy and support to teenage parents</t>
  </si>
  <si>
    <t>¬ JASWA, JCC, MoE, RISE,WFOJ, WMC,WROC</t>
  </si>
  <si>
    <t>¬ Supporting programmes for children and youths in need of care and protection
¬ Supporting high-risk youth initiatives</t>
  </si>
  <si>
    <t>¬ CDA, CISOCA, CF, HTCC, JASW, JCC, JCF, MoH, OCR,WCFJ, VSU
¬ CSJP, DCS, MoE, NYS, PMI, VPA</t>
  </si>
  <si>
    <t>Social Protection</t>
  </si>
  <si>
    <t>Health and Population</t>
  </si>
  <si>
    <t>Hazard Risk Reduction and Climate Change Adaptation</t>
  </si>
  <si>
    <t>Business Environment</t>
  </si>
  <si>
    <t>Culture</t>
  </si>
  <si>
    <t>Governance</t>
  </si>
  <si>
    <t>A Stable Macroeconomy
Governance</t>
  </si>
  <si>
    <t>Social Protection Strategy for Jamaica</t>
  </si>
  <si>
    <t>An immediate focus of the Strategy will have to be the reduction of poverty levels across the
country, through a structured programme of intensive interventions. (P.53)</t>
  </si>
  <si>
    <t>Poverty prevalence rates (P. 99)</t>
  </si>
  <si>
    <t>National Social Protection Committee</t>
  </si>
  <si>
    <t>Partially reflected</t>
  </si>
  <si>
    <t>The Goal of the Strategy is to engender Effective Social Protection — a major Outcome of the
Vision 2030 Jamaica — through a streamlined and collective interpretation ofsocial protection,
which will guide the approaches to be used, priorities for resource allocation, and practical
interventions.(p.54)</t>
  </si>
  <si>
    <t>Coverage indicators such as: 
Pension and social insurance coverage rates
NIS coverage in the formal and informalsectors Percentage of persons sixty years and older receiving pensions
UnemploymentInsurance coverage rates (P. 99)</t>
  </si>
  <si>
    <t>Fully reflected</t>
  </si>
  <si>
    <t>The Social Protection Strategy for Jamaica endorses the concept of the social protection floor.
The floor seeks to guarantee the provision of basic income security and essential social services in
a universal sense, given the acknowledgement within this Strategy of the right to social security. (P. 56)</t>
  </si>
  <si>
    <t>Strategy Statement: Protect residents from the worst effects of national or subnational crises (originating from any source) that threaten their socio-economic wellbeing; engender proactive approaches to foreseeing emerging social security needs and facilitating appropriate responsive mechanisms.(p. 70)</t>
  </si>
  <si>
    <t>Strategy Statement: Ensure that a sufficient quantity of nutritiousfood is available (P. 67)
through increased domestic production and sustainable importation, and that all
individuals have accessto resourcesto acquire adequate and affordable food at all
times.</t>
  </si>
  <si>
    <t>• Low birth weightrates
• Percentage of under-five years children who are of normal
 weight</t>
  </si>
  <si>
    <t xml:space="preserve">Strengthen the government’s SP outreach from the earliest life-stage by establishing
strong ties between pregnant women and the SP system. Improved antenatal interaction,
early screening, diagnostics, referrals and interventions at the early childhood level will be
undertaken and expanded. </t>
  </si>
  <si>
    <t xml:space="preserve">The Social Protection Strategy for Jamaica endorses the concept of the social protection floor. 
The floor seeks to guarantee the provision of basic income security and essential social services in
a universal sense, given the acknowledgement within this Strategy of the right to social security.(P. 56) </t>
  </si>
  <si>
    <t>• Indicators of quality for public health sector
• Targeted health supportin place
• Health insurance coverage</t>
  </si>
  <si>
    <t>• School completion rates atsecondary level 
• School enrolment and attendance rates</t>
  </si>
  <si>
    <t xml:space="preserve">• Percentage of population with accessto safe water
</t>
  </si>
  <si>
    <t xml:space="preserve">Percentage of population with sanitary means for waste disposal. </t>
  </si>
  <si>
    <t>National HIV/AIDS Strategy</t>
  </si>
  <si>
    <t>Objective 1: Prevention of new HIV infections (P.16)</t>
  </si>
  <si>
    <t>Ministry of Health</t>
  </si>
  <si>
    <t>National Strategy for gender Equality</t>
  </si>
  <si>
    <t>To institute measures to ensure social
protection of persons, mainly women,
engaged in social reproduction and
the unpaid ‘care’ economy</t>
  </si>
  <si>
    <t>Special measures, based on merit, introduced to
increase employment opportunities for women in
areas where they are under-represented
Data collected and reported in national accounts on
the monetary value of unpaid work to the national
economy and system of National Accounts put in
place
Above data used as the basis for determining benefits
for such persons under national social security
schemes</t>
  </si>
  <si>
    <t>Ministry of Labour and Social Security, Trade
Unions
BWA, STATIN, PIOJ</t>
  </si>
  <si>
    <t>To promote equality in male/female
participation in higher levels of education
system increased  (P.50)</t>
  </si>
  <si>
    <t>Legal framework and institutional policies reviewed
and revised to guarantee right to continued access to
formal education by teenage mothers and boys who
have dropped (P.50)</t>
  </si>
  <si>
    <t>Objectives: To reduce all forms of gendered discrimination and promote greater gender equality
and social justice. (p. 19)</t>
  </si>
  <si>
    <t>Existing legislation affecting women updated to
ensure consistency with CEDAW.
Grid developed to facilitate updating, monitoring
and timeline for legal reform process
Optional Protocol to CEDAW signed and ratified.
Recommendations made by the CEDAW
Committee implemented in a timely manner (p. 45)</t>
  </si>
  <si>
    <t>BWA, Attorney General’s Office, Legal
Reform Unit, Office ofChief Parliamentary
Council, Parliament</t>
  </si>
  <si>
    <t>To design and implement a comprehensive (p. 49)
plan to eliminate sexual and other forms
of violence against women, punish
offenders and provide services for victims
and children, in keeping with the
principles of the Belem do Para
Convention and CEDAW</t>
  </si>
  <si>
    <t>Victim Support Unit in the Ministry of Justice
strengthened by increasing the staff complement
and providing training as above.
Directory of available support services for victims of
sexual and other forms of violence established and
incorporated as a section of the yearly telephone
directory published by Lime
Twenty-four hour national telephone hotline
established and operational for advising and
counseling in cases of sexual and other forms of
violence
Campaign mounted to build awareness among media
workers, musicians &amp; public of the impact of negative
portrayals of women in electronic media</t>
  </si>
  <si>
    <t>Ministry of Justice, BWA, AWOJA</t>
  </si>
  <si>
    <t>To institute measures to ensure social 
protection of persons, mainly women,
engaged in social reproduction and
the unpaid ‘care’ economy(P. 47)</t>
  </si>
  <si>
    <t>Data collected and reported in national accounts on
the monetary value of unpaid work to the national
economy and system of National Accounts put in
place
Above data used as the basis for determining benefits
for such persons under national social security
schemes (P.47)</t>
  </si>
  <si>
    <t>BWA, STATIN, PIOJ</t>
  </si>
  <si>
    <t>To institute special measures to increase  women’s level of representation in decision-making to 30% in local and central government and all of State owned enterprises (P.51)</t>
  </si>
  <si>
    <t>Collection of trend data on female participation in all
areas of political decision making – beginning with
the Senate – and on Public Boards increased to 30% (p.51)</t>
  </si>
  <si>
    <t>EOJ, Ministry of Justice</t>
  </si>
  <si>
    <t>To develop and implement strategies to
alleviate poverty and other vulnerabilities
among rural women (P.48)</t>
  </si>
  <si>
    <t>Social sector national statistics disaggregated on the
basis of urban/rural location and sex to ensure that
specific health and social needs of men/women
(e.g. access so safe water and sanitation) identified
and met. (P.48)</t>
  </si>
  <si>
    <t>STATIN</t>
  </si>
  <si>
    <t>To increase employment opportunities
for women in the formal sector (P. 47)
To address structural barriers that create
and reinforce sex segregation of the
labour market (P.47)</t>
  </si>
  <si>
    <t>Sex-disaggregated data on sub-categories of the main
occupational groups of the labour market routinely
collected and reported BWA and MLSS</t>
  </si>
  <si>
    <t>BWA, IGDS, Dept. of Sociology, Ministries of
Education and Labour &amp; Social Security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</si>
</sst>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22">
    <fill>
      <patternFill patternType="none"/>
    </fill>
    <fill>
      <patternFill patternType="gray125"/>
    </fill>
    <fill>
      <patternFill patternType="solid">
        <fgColor rgb="FFFFC000"/>
        <bgColor indexed="64"/>
      </patternFill>
    </fill>
    <fill>
      <patternFill patternType="solid">
        <fgColor theme="8" tint="-0.49998474074526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rgb="FF0070C0"/>
        <bgColor indexed="64"/>
      </patternFill>
    </fill>
    <fill>
      <patternFill patternType="solid">
        <fgColor rgb="FFFF9900"/>
        <bgColor indexed="64"/>
      </patternFill>
    </fill>
    <fill>
      <patternFill patternType="solid">
        <fgColor rgb="FFC00000"/>
        <bgColor indexed="64"/>
      </patternFill>
    </fill>
    <fill>
      <patternFill patternType="solid">
        <fgColor rgb="FF009900"/>
        <bgColor indexed="64"/>
      </patternFill>
    </fill>
    <fill>
      <patternFill patternType="solid">
        <fgColor rgb="FFA50021"/>
        <bgColor indexed="64"/>
      </patternFill>
    </fill>
    <fill>
      <patternFill patternType="solid">
        <fgColor rgb="FFCC0000"/>
        <bgColor indexed="64"/>
      </patternFill>
    </fill>
    <fill>
      <patternFill patternType="solid">
        <fgColor rgb="FFFF3300"/>
        <bgColor indexed="64"/>
      </patternFill>
    </fill>
    <fill>
      <patternFill patternType="solid">
        <fgColor rgb="FF00B0F0"/>
        <bgColor indexed="64"/>
      </patternFill>
    </fill>
    <fill>
      <patternFill patternType="solid">
        <fgColor theme="6" tint="-0.499984740745262"/>
        <bgColor indexed="64"/>
      </patternFill>
    </fill>
    <fill>
      <patternFill patternType="solid">
        <fgColor rgb="FF33CC33"/>
        <bgColor indexed="64"/>
      </patternFill>
    </fill>
    <fill>
      <patternFill patternType="solid">
        <fgColor rgb="FFFF0066"/>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s>
  <borders count="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3" fillId="0" borderId="0" applyFont="0" applyFill="0" applyBorder="0" applyAlignment="0" applyProtection="0"/>
  </cellStyleXfs>
  <cellXfs count="127">
    <xf numFmtId="0" fontId="0" fillId="0" borderId="0" xfId="0"/>
    <xf numFmtId="0" fontId="0" fillId="0" borderId="0" xfId="0" applyAlignment="1">
      <alignment vertical="top"/>
    </xf>
    <xf numFmtId="0" fontId="0" fillId="19" borderId="4" xfId="0" applyFill="1" applyBorder="1" applyAlignment="1">
      <alignment vertical="top"/>
    </xf>
    <xf numFmtId="0" fontId="0" fillId="19" borderId="16" xfId="0" applyFill="1" applyBorder="1" applyAlignment="1">
      <alignment vertical="top"/>
    </xf>
    <xf numFmtId="0" fontId="0" fillId="19" borderId="0" xfId="0" applyFill="1" applyBorder="1" applyAlignment="1">
      <alignment horizontal="center" vertical="top"/>
    </xf>
    <xf numFmtId="0" fontId="0" fillId="20" borderId="0" xfId="0" applyFill="1" applyBorder="1" applyAlignment="1">
      <alignment horizontal="center" vertical="top"/>
    </xf>
    <xf numFmtId="0" fontId="0" fillId="20" borderId="7" xfId="0" applyFill="1" applyBorder="1" applyAlignment="1">
      <alignment horizontal="center" vertical="top"/>
    </xf>
    <xf numFmtId="0" fontId="0" fillId="21" borderId="4" xfId="0" applyFill="1" applyBorder="1" applyAlignment="1">
      <alignment vertical="top"/>
    </xf>
    <xf numFmtId="0" fontId="0" fillId="21" borderId="16" xfId="0" applyFill="1" applyBorder="1" applyAlignment="1">
      <alignment vertical="top"/>
    </xf>
    <xf numFmtId="0" fontId="0" fillId="21" borderId="0" xfId="0" applyFill="1" applyBorder="1" applyAlignment="1">
      <alignment horizontal="center" vertical="top"/>
    </xf>
    <xf numFmtId="0" fontId="0" fillId="21" borderId="6" xfId="0" applyFill="1" applyBorder="1" applyAlignment="1">
      <alignment vertical="top"/>
    </xf>
    <xf numFmtId="0" fontId="0" fillId="21" borderId="17" xfId="0" applyFill="1" applyBorder="1" applyAlignment="1">
      <alignment vertical="top"/>
    </xf>
    <xf numFmtId="0" fontId="0" fillId="21" borderId="7" xfId="0" applyFill="1" applyBorder="1" applyAlignment="1">
      <alignment horizontal="center" vertical="top"/>
    </xf>
    <xf numFmtId="0" fontId="2" fillId="21" borderId="19" xfId="0" applyFont="1" applyFill="1" applyBorder="1" applyAlignment="1">
      <alignment horizontal="right" vertical="top"/>
    </xf>
    <xf numFmtId="0" fontId="2" fillId="19" borderId="18" xfId="0" applyFont="1" applyFill="1" applyBorder="1" applyAlignment="1">
      <alignment horizontal="right" vertical="top"/>
    </xf>
    <xf numFmtId="0" fontId="2" fillId="19" borderId="19" xfId="0" applyFont="1" applyFill="1" applyBorder="1" applyAlignment="1">
      <alignment horizontal="right" vertical="top"/>
    </xf>
    <xf numFmtId="0" fontId="2" fillId="19" borderId="20" xfId="0" applyFont="1" applyFill="1" applyBorder="1" applyAlignment="1">
      <alignment horizontal="right" vertical="top"/>
    </xf>
    <xf numFmtId="0" fontId="0" fillId="21" borderId="0" xfId="0" applyFill="1" applyAlignment="1">
      <alignment vertical="top"/>
    </xf>
    <xf numFmtId="0" fontId="0" fillId="21" borderId="0" xfId="0" applyFill="1"/>
    <xf numFmtId="0" fontId="0" fillId="0" borderId="0" xfId="0" applyFill="1"/>
    <xf numFmtId="0" fontId="0" fillId="0" borderId="0" xfId="0" applyBorder="1" applyAlignment="1">
      <alignment horizontal="center" vertical="center" wrapText="1"/>
    </xf>
    <xf numFmtId="0" fontId="2" fillId="18" borderId="2" xfId="0" applyFont="1" applyFill="1" applyBorder="1" applyAlignment="1">
      <alignment horizontal="center" vertical="center" wrapText="1"/>
    </xf>
    <xf numFmtId="0" fontId="1" fillId="21" borderId="0" xfId="0" applyFont="1" applyFill="1" applyBorder="1" applyAlignment="1">
      <alignment vertical="top"/>
    </xf>
    <xf numFmtId="0" fontId="0" fillId="0" borderId="7" xfId="0" applyBorder="1" applyAlignment="1">
      <alignment horizontal="center" vertical="center" wrapText="1"/>
    </xf>
    <xf numFmtId="0" fontId="1" fillId="5" borderId="12" xfId="0" applyFont="1" applyFill="1" applyBorder="1" applyAlignment="1">
      <alignment horizontal="right" vertical="top"/>
    </xf>
    <xf numFmtId="0" fontId="0" fillId="19" borderId="4" xfId="0" applyFill="1" applyBorder="1" applyAlignment="1">
      <alignment vertical="top"/>
    </xf>
    <xf numFmtId="0" fontId="0" fillId="21" borderId="4" xfId="0" applyFill="1" applyBorder="1" applyAlignment="1">
      <alignment vertical="top"/>
    </xf>
    <xf numFmtId="0" fontId="0" fillId="21" borderId="6" xfId="0" applyFill="1" applyBorder="1" applyAlignment="1">
      <alignment vertical="top"/>
    </xf>
    <xf numFmtId="0" fontId="1" fillId="5" borderId="15" xfId="0" applyFont="1" applyFill="1" applyBorder="1" applyAlignment="1">
      <alignment vertical="top"/>
    </xf>
    <xf numFmtId="0" fontId="0" fillId="19" borderId="16" xfId="0" applyFill="1" applyBorder="1" applyAlignment="1">
      <alignment vertical="top"/>
    </xf>
    <xf numFmtId="0" fontId="0" fillId="21" borderId="16" xfId="0" applyFill="1" applyBorder="1" applyAlignment="1">
      <alignment vertical="top"/>
    </xf>
    <xf numFmtId="0" fontId="0" fillId="21" borderId="17" xfId="0" applyFill="1" applyBorder="1" applyAlignment="1">
      <alignment vertical="top"/>
    </xf>
    <xf numFmtId="0" fontId="1" fillId="5" borderId="13" xfId="0" applyFont="1" applyFill="1" applyBorder="1" applyAlignment="1">
      <alignment horizontal="center" vertical="top"/>
    </xf>
    <xf numFmtId="0" fontId="0" fillId="0" borderId="0" xfId="0"/>
    <xf numFmtId="0" fontId="0" fillId="0" borderId="0" xfId="0" applyAlignment="1">
      <alignment vertical="top"/>
    </xf>
    <xf numFmtId="0" fontId="2" fillId="18" borderId="2" xfId="0" applyFont="1" applyFill="1" applyBorder="1" applyAlignment="1">
      <alignment horizontal="center" vertical="top" wrapText="1"/>
    </xf>
    <xf numFmtId="0" fontId="2" fillId="18" borderId="3" xfId="0" applyFont="1" applyFill="1" applyBorder="1" applyAlignment="1">
      <alignment horizontal="center" vertical="top" wrapText="1"/>
    </xf>
    <xf numFmtId="0" fontId="0" fillId="0" borderId="4" xfId="0" applyBorder="1" applyAlignment="1">
      <alignment vertical="top"/>
    </xf>
    <xf numFmtId="0" fontId="0" fillId="0" borderId="0" xfId="0" applyBorder="1" applyAlignment="1">
      <alignment vertical="top" wrapText="1"/>
    </xf>
    <xf numFmtId="0" fontId="0" fillId="0" borderId="5" xfId="0" applyBorder="1" applyAlignment="1">
      <alignment vertical="top" wrapText="1"/>
    </xf>
    <xf numFmtId="0" fontId="0" fillId="0" borderId="6" xfId="0" applyBorder="1" applyAlignment="1">
      <alignment vertical="top"/>
    </xf>
    <xf numFmtId="0" fontId="0" fillId="0" borderId="7" xfId="0" applyBorder="1" applyAlignment="1">
      <alignment vertical="top" wrapText="1"/>
    </xf>
    <xf numFmtId="0" fontId="0" fillId="0" borderId="8" xfId="0" applyBorder="1" applyAlignment="1">
      <alignment vertical="top" wrapText="1"/>
    </xf>
    <xf numFmtId="0" fontId="1" fillId="5" borderId="12" xfId="0" applyFont="1" applyFill="1" applyBorder="1" applyAlignment="1">
      <alignment horizontal="right" vertical="top"/>
    </xf>
    <xf numFmtId="0" fontId="1" fillId="5" borderId="15" xfId="0" applyFont="1" applyFill="1" applyBorder="1" applyAlignment="1">
      <alignment vertical="top"/>
    </xf>
    <xf numFmtId="0" fontId="1" fillId="5" borderId="13" xfId="0" applyFont="1" applyFill="1" applyBorder="1" applyAlignment="1">
      <alignment horizontal="center" vertical="top"/>
    </xf>
    <xf numFmtId="0" fontId="1" fillId="5" borderId="14" xfId="0" applyFont="1" applyFill="1" applyBorder="1" applyAlignment="1">
      <alignment horizontal="center" vertical="top"/>
    </xf>
    <xf numFmtId="0" fontId="0" fillId="19" borderId="4" xfId="0" applyFill="1" applyBorder="1" applyAlignment="1">
      <alignment vertical="top"/>
    </xf>
    <xf numFmtId="0" fontId="0" fillId="19" borderId="16" xfId="0" applyFill="1" applyBorder="1" applyAlignment="1">
      <alignment vertical="top"/>
    </xf>
    <xf numFmtId="0" fontId="0" fillId="19" borderId="0" xfId="0" applyFill="1" applyBorder="1" applyAlignment="1">
      <alignment horizontal="center" vertical="top"/>
    </xf>
    <xf numFmtId="9" fontId="0" fillId="19" borderId="0" xfId="1" applyFont="1" applyFill="1" applyBorder="1" applyAlignment="1">
      <alignment horizontal="center" vertical="top"/>
    </xf>
    <xf numFmtId="9" fontId="0" fillId="19" borderId="7" xfId="1" applyFont="1" applyFill="1" applyBorder="1" applyAlignment="1">
      <alignment horizontal="center" vertical="top"/>
    </xf>
    <xf numFmtId="0" fontId="0" fillId="21" borderId="4" xfId="0" applyFill="1" applyBorder="1" applyAlignment="1">
      <alignment vertical="top"/>
    </xf>
    <xf numFmtId="0" fontId="0" fillId="21" borderId="16" xfId="0" applyFill="1" applyBorder="1" applyAlignment="1">
      <alignment vertical="top"/>
    </xf>
    <xf numFmtId="0" fontId="0" fillId="21" borderId="0" xfId="0" applyFill="1" applyBorder="1" applyAlignment="1">
      <alignment horizontal="center" vertical="top"/>
    </xf>
    <xf numFmtId="9" fontId="0" fillId="21" borderId="0" xfId="1" applyFont="1" applyFill="1" applyBorder="1" applyAlignment="1">
      <alignment horizontal="center" vertical="top"/>
    </xf>
    <xf numFmtId="0" fontId="0" fillId="21" borderId="6" xfId="0" applyFill="1" applyBorder="1" applyAlignment="1">
      <alignment vertical="top"/>
    </xf>
    <xf numFmtId="0" fontId="0" fillId="21" borderId="17" xfId="0" applyFill="1" applyBorder="1" applyAlignment="1">
      <alignment vertical="top"/>
    </xf>
    <xf numFmtId="0" fontId="0" fillId="21" borderId="7" xfId="0" applyFill="1" applyBorder="1" applyAlignment="1">
      <alignment horizontal="center" vertical="top"/>
    </xf>
    <xf numFmtId="9" fontId="0" fillId="21" borderId="7" xfId="1" applyFont="1" applyFill="1" applyBorder="1" applyAlignment="1">
      <alignment horizontal="center" vertical="top"/>
    </xf>
    <xf numFmtId="0" fontId="2" fillId="21" borderId="19" xfId="0" applyFont="1" applyFill="1" applyBorder="1" applyAlignment="1">
      <alignment horizontal="right" vertical="top"/>
    </xf>
    <xf numFmtId="0" fontId="2" fillId="19" borderId="18" xfId="0" applyFont="1" applyFill="1" applyBorder="1" applyAlignment="1">
      <alignment horizontal="right" vertical="top"/>
    </xf>
    <xf numFmtId="9" fontId="0" fillId="19" borderId="2" xfId="1" applyFont="1" applyFill="1" applyBorder="1" applyAlignment="1">
      <alignment horizontal="center" vertical="top"/>
    </xf>
    <xf numFmtId="0" fontId="2" fillId="19" borderId="19" xfId="0" applyFont="1" applyFill="1" applyBorder="1" applyAlignment="1">
      <alignment horizontal="right" vertical="top"/>
    </xf>
    <xf numFmtId="0" fontId="2" fillId="19" borderId="20" xfId="0" applyFont="1" applyFill="1" applyBorder="1" applyAlignment="1">
      <alignment horizontal="right" vertical="top"/>
    </xf>
    <xf numFmtId="0" fontId="0" fillId="21" borderId="0" xfId="0" applyFill="1" applyAlignment="1">
      <alignment vertical="top"/>
    </xf>
    <xf numFmtId="0" fontId="0" fillId="0" borderId="0" xfId="0" applyFill="1"/>
    <xf numFmtId="0" fontId="4" fillId="0" borderId="0" xfId="0" applyFont="1"/>
    <xf numFmtId="0" fontId="4" fillId="0" borderId="0" xfId="0" applyFont="1" applyBorder="1" applyAlignment="1">
      <alignment vertical="top" wrapText="1"/>
    </xf>
    <xf numFmtId="0" fontId="2" fillId="21" borderId="0" xfId="0" applyFont="1" applyFill="1" applyAlignment="1">
      <alignment vertical="top"/>
    </xf>
    <xf numFmtId="0" fontId="2" fillId="21" borderId="0" xfId="0" applyFont="1" applyFill="1" applyAlignment="1">
      <alignment horizontal="center" vertical="top"/>
    </xf>
    <xf numFmtId="0" fontId="0" fillId="21" borderId="21" xfId="0" applyFill="1" applyBorder="1" applyAlignment="1">
      <alignment horizontal="center" vertical="top"/>
    </xf>
    <xf numFmtId="0" fontId="0" fillId="21" borderId="21" xfId="0" quotePrefix="1" applyFill="1" applyBorder="1" applyAlignment="1">
      <alignment vertical="top"/>
    </xf>
    <xf numFmtId="9" fontId="0" fillId="21" borderId="5" xfId="1" applyFont="1" applyFill="1" applyBorder="1" applyAlignment="1">
      <alignment horizontal="center" vertical="top"/>
    </xf>
    <xf numFmtId="9" fontId="0" fillId="19" borderId="5" xfId="1" applyFont="1" applyFill="1" applyBorder="1" applyAlignment="1">
      <alignment horizontal="center" vertical="top"/>
    </xf>
    <xf numFmtId="9" fontId="0" fillId="21" borderId="8" xfId="1" applyFont="1" applyFill="1" applyBorder="1" applyAlignment="1">
      <alignment horizontal="center" vertical="top"/>
    </xf>
    <xf numFmtId="9" fontId="0" fillId="19" borderId="3" xfId="1" applyFont="1" applyFill="1" applyBorder="1" applyAlignment="1">
      <alignment horizontal="center" vertical="top"/>
    </xf>
    <xf numFmtId="9" fontId="0" fillId="19" borderId="8" xfId="1" applyFont="1" applyFill="1" applyBorder="1" applyAlignment="1">
      <alignment horizontal="center" vertical="top"/>
    </xf>
    <xf numFmtId="0" fontId="2" fillId="18" borderId="2" xfId="0" applyFont="1" applyFill="1" applyBorder="1" applyAlignment="1">
      <alignment horizontal="center" vertical="top" wrapText="1"/>
    </xf>
    <xf numFmtId="0" fontId="0" fillId="0" borderId="0" xfId="0" applyAlignment="1">
      <alignment horizontal="left"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2" fillId="18" borderId="2" xfId="0" applyFont="1" applyFill="1" applyBorder="1" applyAlignment="1">
      <alignment horizontal="center" vertical="top" wrapText="1"/>
    </xf>
    <xf numFmtId="0" fontId="1" fillId="5" borderId="9" xfId="0" applyFont="1" applyFill="1" applyBorder="1" applyAlignment="1">
      <alignment horizontal="center" vertical="top"/>
    </xf>
    <xf numFmtId="0" fontId="1" fillId="5" borderId="10" xfId="0" applyFont="1" applyFill="1" applyBorder="1" applyAlignment="1">
      <alignment horizontal="center" vertical="top"/>
    </xf>
    <xf numFmtId="0" fontId="1" fillId="5" borderId="11" xfId="0" applyFont="1" applyFill="1" applyBorder="1" applyAlignment="1">
      <alignment horizontal="center" vertical="top"/>
    </xf>
    <xf numFmtId="0" fontId="1" fillId="13" borderId="0" xfId="0" applyFont="1" applyFill="1" applyBorder="1" applyAlignment="1">
      <alignment horizontal="center" vertical="top" wrapText="1"/>
    </xf>
    <xf numFmtId="0" fontId="1" fillId="13" borderId="5" xfId="0" applyFont="1" applyFill="1" applyBorder="1" applyAlignment="1">
      <alignment horizontal="center" vertical="top" wrapText="1"/>
    </xf>
    <xf numFmtId="0" fontId="2" fillId="18" borderId="1" xfId="0" applyFont="1" applyFill="1" applyBorder="1" applyAlignment="1">
      <alignment horizontal="center" vertical="top" wrapText="1"/>
    </xf>
    <xf numFmtId="0" fontId="2" fillId="18" borderId="2" xfId="0" applyFont="1" applyFill="1" applyBorder="1" applyAlignment="1">
      <alignment horizontal="center" vertical="top" wrapText="1"/>
    </xf>
    <xf numFmtId="0" fontId="1" fillId="12" borderId="0" xfId="0" applyFont="1" applyFill="1" applyBorder="1" applyAlignment="1">
      <alignment horizontal="center" vertical="top" wrapText="1"/>
    </xf>
    <xf numFmtId="0" fontId="1" fillId="12" borderId="5" xfId="0" applyFont="1" applyFill="1" applyBorder="1" applyAlignment="1">
      <alignment horizontal="center" vertical="top" wrapText="1"/>
    </xf>
    <xf numFmtId="0" fontId="2" fillId="8" borderId="0" xfId="0" applyFont="1" applyFill="1" applyBorder="1" applyAlignment="1">
      <alignment horizontal="center" vertical="top" wrapText="1"/>
    </xf>
    <xf numFmtId="0" fontId="2" fillId="8" borderId="5" xfId="0" applyFont="1" applyFill="1" applyBorder="1" applyAlignment="1">
      <alignment horizontal="center" vertical="top" wrapText="1"/>
    </xf>
    <xf numFmtId="0" fontId="1" fillId="10" borderId="0" xfId="0" applyFont="1" applyFill="1" applyBorder="1" applyAlignment="1">
      <alignment horizontal="center" vertical="top" wrapText="1"/>
    </xf>
    <xf numFmtId="0" fontId="1" fillId="10" borderId="5" xfId="0" applyFont="1" applyFill="1" applyBorder="1" applyAlignment="1">
      <alignment horizontal="center" vertical="top" wrapText="1"/>
    </xf>
    <xf numFmtId="0" fontId="1" fillId="9" borderId="0" xfId="0" applyFont="1" applyFill="1" applyBorder="1" applyAlignment="1">
      <alignment horizontal="center" vertical="top" wrapText="1"/>
    </xf>
    <xf numFmtId="0" fontId="1" fillId="9" borderId="5" xfId="0" applyFont="1" applyFill="1" applyBorder="1" applyAlignment="1">
      <alignment horizontal="center" vertical="top" wrapText="1"/>
    </xf>
    <xf numFmtId="0" fontId="1" fillId="3" borderId="0" xfId="0" applyFont="1" applyFill="1" applyBorder="1" applyAlignment="1">
      <alignment horizontal="center" vertical="top" wrapText="1"/>
    </xf>
    <xf numFmtId="0" fontId="1" fillId="3" borderId="5" xfId="0" applyFont="1" applyFill="1" applyBorder="1" applyAlignment="1">
      <alignment horizontal="center" vertical="top" wrapText="1"/>
    </xf>
    <xf numFmtId="0" fontId="2" fillId="14" borderId="0" xfId="0" applyFont="1" applyFill="1" applyBorder="1" applyAlignment="1">
      <alignment horizontal="center" vertical="top" wrapText="1"/>
    </xf>
    <xf numFmtId="0" fontId="2" fillId="14" borderId="5" xfId="0" applyFont="1" applyFill="1" applyBorder="1" applyAlignment="1">
      <alignment horizontal="center" vertical="top" wrapText="1"/>
    </xf>
    <xf numFmtId="0" fontId="1" fillId="6" borderId="0" xfId="0" applyFont="1" applyFill="1" applyBorder="1" applyAlignment="1">
      <alignment horizontal="center" vertical="top" wrapText="1"/>
    </xf>
    <xf numFmtId="0" fontId="1" fillId="6" borderId="5" xfId="0" applyFont="1" applyFill="1" applyBorder="1" applyAlignment="1">
      <alignment horizontal="center" vertical="top" wrapText="1"/>
    </xf>
    <xf numFmtId="0" fontId="1" fillId="15" borderId="0" xfId="0" applyFont="1" applyFill="1" applyBorder="1" applyAlignment="1">
      <alignment horizontal="center" vertical="top" wrapText="1"/>
    </xf>
    <xf numFmtId="0" fontId="1" fillId="15" borderId="5" xfId="0" applyFont="1" applyFill="1" applyBorder="1" applyAlignment="1">
      <alignment horizontal="center" vertical="top" wrapText="1"/>
    </xf>
    <xf numFmtId="0" fontId="1" fillId="4" borderId="0" xfId="0" applyFont="1" applyFill="1" applyBorder="1" applyAlignment="1">
      <alignment horizontal="center" vertical="top" wrapText="1"/>
    </xf>
    <xf numFmtId="0" fontId="1" fillId="4" borderId="5" xfId="0" applyFont="1" applyFill="1" applyBorder="1" applyAlignment="1">
      <alignment horizontal="center" vertical="top" wrapText="1"/>
    </xf>
    <xf numFmtId="0" fontId="1" fillId="16" borderId="0" xfId="0" applyFont="1" applyFill="1" applyBorder="1" applyAlignment="1">
      <alignment horizontal="center" vertical="top" wrapText="1"/>
    </xf>
    <xf numFmtId="0" fontId="1" fillId="16" borderId="5" xfId="0" applyFont="1" applyFill="1" applyBorder="1" applyAlignment="1">
      <alignment horizontal="center" vertical="top" wrapText="1"/>
    </xf>
    <xf numFmtId="0" fontId="2" fillId="2" borderId="0" xfId="0" applyFont="1" applyFill="1" applyBorder="1" applyAlignment="1">
      <alignment horizontal="center" vertical="top" wrapText="1"/>
    </xf>
    <xf numFmtId="0" fontId="2" fillId="2" borderId="5" xfId="0" applyFont="1" applyFill="1" applyBorder="1" applyAlignment="1">
      <alignment horizontal="center" vertical="top" wrapText="1"/>
    </xf>
    <xf numFmtId="0" fontId="1" fillId="11" borderId="0" xfId="0" applyFont="1" applyFill="1" applyBorder="1" applyAlignment="1">
      <alignment horizontal="center" vertical="top" wrapText="1"/>
    </xf>
    <xf numFmtId="0" fontId="1" fillId="11" borderId="5" xfId="0" applyFont="1" applyFill="1" applyBorder="1" applyAlignment="1">
      <alignment horizontal="center" vertical="top" wrapText="1"/>
    </xf>
    <xf numFmtId="0" fontId="1" fillId="5" borderId="0"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17" borderId="0" xfId="0" applyFont="1" applyFill="1" applyBorder="1" applyAlignment="1">
      <alignment horizontal="center" vertical="top" wrapText="1"/>
    </xf>
    <xf numFmtId="0" fontId="1" fillId="17" borderId="5" xfId="0" applyFont="1" applyFill="1" applyBorder="1" applyAlignment="1">
      <alignment horizontal="center" vertical="top" wrapText="1"/>
    </xf>
    <xf numFmtId="0" fontId="1" fillId="8" borderId="0" xfId="0" applyFont="1" applyFill="1" applyBorder="1" applyAlignment="1">
      <alignment horizontal="center" vertical="top" wrapText="1"/>
    </xf>
    <xf numFmtId="0" fontId="1" fillId="8" borderId="5" xfId="0" applyFont="1" applyFill="1" applyBorder="1" applyAlignment="1">
      <alignment horizontal="center" vertical="top" wrapText="1"/>
    </xf>
    <xf numFmtId="0" fontId="1" fillId="7" borderId="0" xfId="0" applyFont="1" applyFill="1" applyBorder="1" applyAlignment="1">
      <alignment horizontal="center" vertical="top" wrapText="1"/>
    </xf>
    <xf numFmtId="0" fontId="1" fillId="7" borderId="5" xfId="0" applyFont="1" applyFill="1" applyBorder="1" applyAlignment="1">
      <alignment horizontal="center" vertical="top" wrapText="1"/>
    </xf>
  </cellXfs>
  <cellStyles count="2">
    <cellStyle name="Normal" xfId="0" builtinId="0"/>
    <cellStyle name="Percent" xfId="1" builtinId="5"/>
  </cellStyles>
  <dxfs count="1454">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0" tint="-0.34998626667073579"/>
        </patternFill>
      </fill>
    </dxf>
    <dxf>
      <font>
        <color rgb="FFFF0000"/>
      </font>
    </dxf>
    <dxf>
      <fill>
        <patternFill>
          <bgColor theme="6"/>
        </patternFill>
      </fill>
    </dxf>
    <dxf>
      <fill>
        <patternFill>
          <bgColor theme="0" tint="-0.34998626667073579"/>
        </patternFill>
      </fill>
    </dxf>
    <dxf>
      <fill>
        <patternFill>
          <bgColor theme="0" tint="-0.34998626667073579"/>
        </patternFill>
      </fill>
    </dxf>
    <dxf>
      <fill>
        <patternFill>
          <bgColor theme="6"/>
        </patternFill>
      </fill>
    </dxf>
    <dxf>
      <fill>
        <patternFill>
          <bgColor theme="6"/>
        </patternFill>
      </fill>
    </dxf>
    <dxf>
      <fill>
        <patternFill>
          <bgColor theme="0" tint="-0.34998626667073579"/>
        </patternFill>
      </fill>
    </dxf>
    <dxf>
      <fill>
        <patternFill>
          <bgColor theme="0" tint="-0.34998626667073579"/>
        </patternFill>
      </fill>
    </dxf>
  </dxfs>
  <tableStyles count="0" defaultTableStyle="TableStyleMedium2" defaultPivotStyle="PivotStyleMedium9"/>
  <colors>
    <mruColors>
      <color rgb="FFFF9900"/>
      <color rgb="FFFBCC05"/>
      <color rgb="FFFF0066"/>
      <color rgb="FFA50021"/>
      <color rgb="FF33CC33"/>
      <color rgb="FF009900"/>
      <color rgb="FFFF33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GB"/>
              <a:t>SDG Profile - Vision 2030 and Mid-term Plan</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cat>
            <c:strRef>
              <c:f>'SDG Profile'!$F$23:$F$27</c:f>
              <c:strCache>
                <c:ptCount val="5"/>
                <c:pt idx="0">
                  <c:v>People</c:v>
                </c:pt>
                <c:pt idx="1">
                  <c:v>Planet</c:v>
                </c:pt>
                <c:pt idx="2">
                  <c:v>Prosperity</c:v>
                </c:pt>
                <c:pt idx="3">
                  <c:v>Peace</c:v>
                </c:pt>
                <c:pt idx="4">
                  <c:v>Partnerships</c:v>
                </c:pt>
              </c:strCache>
            </c:strRef>
          </c:cat>
          <c:val>
            <c:numRef>
              <c:f>'SDG Profile'!$G$23:$G$27</c:f>
              <c:numCache>
                <c:formatCode>0%</c:formatCode>
                <c:ptCount val="5"/>
                <c:pt idx="0">
                  <c:v>0.83333333333333337</c:v>
                </c:pt>
                <c:pt idx="1">
                  <c:v>0.71875</c:v>
                </c:pt>
                <c:pt idx="2">
                  <c:v>0.86206896551724133</c:v>
                </c:pt>
                <c:pt idx="3">
                  <c:v>0.9</c:v>
                </c:pt>
                <c:pt idx="4">
                  <c:v>0.5</c:v>
                </c:pt>
              </c:numCache>
            </c:numRef>
          </c:val>
          <c:extLst>
            <c:ext xmlns:c16="http://schemas.microsoft.com/office/drawing/2014/chart" uri="{C3380CC4-5D6E-409C-BE32-E72D297353CC}">
              <c16:uniqueId val="{00000000-B87F-4079-8290-05709C7EAE28}"/>
            </c:ext>
          </c:extLst>
        </c:ser>
        <c:dLbls>
          <c:showLegendKey val="0"/>
          <c:showVal val="0"/>
          <c:showCatName val="0"/>
          <c:showSerName val="0"/>
          <c:showPercent val="0"/>
          <c:showBubbleSize val="0"/>
        </c:dLbls>
        <c:axId val="106317056"/>
        <c:axId val="106317712"/>
      </c:radarChart>
      <c:catAx>
        <c:axId val="106317056"/>
        <c:scaling>
          <c:orientation val="maxMin"/>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712"/>
        <c:crosses val="autoZero"/>
        <c:auto val="1"/>
        <c:lblAlgn val="ctr"/>
        <c:lblOffset val="100"/>
        <c:noMultiLvlLbl val="0"/>
      </c:catAx>
      <c:valAx>
        <c:axId val="106317712"/>
        <c:scaling>
          <c:orientation val="minMax"/>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0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GB"/>
              <a:t>SDG Profile - Vision 2030 and Mid-term Plan</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6">
                <a:alpha val="69804"/>
              </a:schemeClr>
            </a:solidFill>
            <a:ln w="9525" cap="flat" cmpd="sng" algn="ctr">
              <a:solidFill>
                <a:schemeClr val="accent6">
                  <a:alpha val="69804"/>
                </a:schemeClr>
              </a:solidFill>
              <a:miter lim="800000"/>
            </a:ln>
            <a:effectLst>
              <a:glow rad="76200">
                <a:schemeClr val="accent6">
                  <a:satMod val="175000"/>
                  <a:alpha val="34000"/>
                </a:schemeClr>
              </a:glow>
            </a:effectLst>
          </c:spPr>
          <c:cat>
            <c:strRef>
              <c:f>'SDG Profile'!$C$6:$C$22</c:f>
              <c:strCache>
                <c:ptCount val="17"/>
                <c:pt idx="0">
                  <c:v>No Poverty</c:v>
                </c:pt>
                <c:pt idx="1">
                  <c:v>Zero Hunger</c:v>
                </c:pt>
                <c:pt idx="2">
                  <c:v>Good Health and Well-being</c:v>
                </c:pt>
                <c:pt idx="3">
                  <c:v>Quality Education</c:v>
                </c:pt>
                <c:pt idx="4">
                  <c:v>Gender Equality</c:v>
                </c:pt>
                <c:pt idx="5">
                  <c:v>Clean Water and Sanitation</c:v>
                </c:pt>
                <c:pt idx="6">
                  <c:v>Affordable and Clean Energy</c:v>
                </c:pt>
                <c:pt idx="7">
                  <c:v>Decent Work and Economic Development</c:v>
                </c:pt>
                <c:pt idx="8">
                  <c:v>Industry, Innovation, and Infrastructure</c:v>
                </c:pt>
                <c:pt idx="9">
                  <c:v>Reduced Inequalities</c:v>
                </c:pt>
                <c:pt idx="10">
                  <c:v>Sustainable Cities and Communities</c:v>
                </c:pt>
                <c:pt idx="11">
                  <c:v>Responsible Consumption and Production</c:v>
                </c:pt>
                <c:pt idx="12">
                  <c:v>Climate Action</c:v>
                </c:pt>
                <c:pt idx="13">
                  <c:v>Life below Water</c:v>
                </c:pt>
                <c:pt idx="14">
                  <c:v>Life on Land</c:v>
                </c:pt>
                <c:pt idx="15">
                  <c:v>Peace, Justice, and Strong Institutions</c:v>
                </c:pt>
                <c:pt idx="16">
                  <c:v>Partnerships for the Goals</c:v>
                </c:pt>
              </c:strCache>
            </c:strRef>
          </c:cat>
          <c:val>
            <c:numRef>
              <c:f>'SDG Profile'!$G$6:$G$22</c:f>
              <c:numCache>
                <c:formatCode>0%</c:formatCode>
                <c:ptCount val="17"/>
                <c:pt idx="0">
                  <c:v>1</c:v>
                </c:pt>
                <c:pt idx="1">
                  <c:v>0.8</c:v>
                </c:pt>
                <c:pt idx="2">
                  <c:v>0.66666666666666663</c:v>
                </c:pt>
                <c:pt idx="3">
                  <c:v>1</c:v>
                </c:pt>
                <c:pt idx="4">
                  <c:v>0.8</c:v>
                </c:pt>
                <c:pt idx="5">
                  <c:v>0.66666666666666663</c:v>
                </c:pt>
                <c:pt idx="6">
                  <c:v>0.66666666666666663</c:v>
                </c:pt>
                <c:pt idx="7">
                  <c:v>0.88888888888888884</c:v>
                </c:pt>
                <c:pt idx="8">
                  <c:v>0.8</c:v>
                </c:pt>
                <c:pt idx="9">
                  <c:v>0.8</c:v>
                </c:pt>
                <c:pt idx="10">
                  <c:v>1</c:v>
                </c:pt>
                <c:pt idx="11">
                  <c:v>0.8571428571428571</c:v>
                </c:pt>
                <c:pt idx="12">
                  <c:v>1</c:v>
                </c:pt>
                <c:pt idx="13">
                  <c:v>0.42857142857142855</c:v>
                </c:pt>
                <c:pt idx="14">
                  <c:v>0.77777777777777779</c:v>
                </c:pt>
                <c:pt idx="15">
                  <c:v>0.9</c:v>
                </c:pt>
                <c:pt idx="16">
                  <c:v>0.5</c:v>
                </c:pt>
              </c:numCache>
            </c:numRef>
          </c:val>
          <c:extLst>
            <c:ext xmlns:c16="http://schemas.microsoft.com/office/drawing/2014/chart" uri="{C3380CC4-5D6E-409C-BE32-E72D297353CC}">
              <c16:uniqueId val="{00000000-1009-433B-94F7-66F27174400E}"/>
            </c:ext>
          </c:extLst>
        </c:ser>
        <c:dLbls>
          <c:showLegendKey val="0"/>
          <c:showVal val="0"/>
          <c:showCatName val="0"/>
          <c:showSerName val="0"/>
          <c:showPercent val="0"/>
          <c:showBubbleSize val="0"/>
        </c:dLbls>
        <c:axId val="106317056"/>
        <c:axId val="106317712"/>
      </c:radarChart>
      <c:catAx>
        <c:axId val="106317056"/>
        <c:scaling>
          <c:orientation val="maxMin"/>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712"/>
        <c:crosses val="autoZero"/>
        <c:auto val="1"/>
        <c:lblAlgn val="ctr"/>
        <c:lblOffset val="100"/>
        <c:noMultiLvlLbl val="0"/>
      </c:catAx>
      <c:valAx>
        <c:axId val="106317712"/>
        <c:scaling>
          <c:orientation val="minMax"/>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0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GB"/>
              <a:t>SDG Profile - All Plans</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1">
                <a:alpha val="69804"/>
              </a:schemeClr>
            </a:solidFill>
            <a:ln w="9525" cap="flat" cmpd="sng" algn="ctr">
              <a:solidFill>
                <a:schemeClr val="accent1">
                  <a:alpha val="69804"/>
                </a:schemeClr>
              </a:solidFill>
              <a:miter lim="800000"/>
            </a:ln>
            <a:effectLst>
              <a:glow rad="76200">
                <a:schemeClr val="accent1">
                  <a:satMod val="175000"/>
                  <a:alpha val="34000"/>
                </a:schemeClr>
              </a:glow>
            </a:effectLst>
          </c:spPr>
          <c:cat>
            <c:strRef>
              <c:f>'SDG Profile (all)'!$F$23:$F$27</c:f>
              <c:strCache>
                <c:ptCount val="5"/>
                <c:pt idx="0">
                  <c:v>People</c:v>
                </c:pt>
                <c:pt idx="1">
                  <c:v>Planet</c:v>
                </c:pt>
                <c:pt idx="2">
                  <c:v>Prosperity</c:v>
                </c:pt>
                <c:pt idx="3">
                  <c:v>Peace</c:v>
                </c:pt>
                <c:pt idx="4">
                  <c:v>Partnerships</c:v>
                </c:pt>
              </c:strCache>
            </c:strRef>
          </c:cat>
          <c:val>
            <c:numRef>
              <c:f>'SDG Profile (all)'!$G$23:$G$27</c:f>
              <c:numCache>
                <c:formatCode>0%</c:formatCode>
                <c:ptCount val="5"/>
                <c:pt idx="0">
                  <c:v>1</c:v>
                </c:pt>
                <c:pt idx="1">
                  <c:v>0.84375</c:v>
                </c:pt>
                <c:pt idx="2">
                  <c:v>0.96551724137931039</c:v>
                </c:pt>
                <c:pt idx="3">
                  <c:v>0.9</c:v>
                </c:pt>
                <c:pt idx="4">
                  <c:v>0.7857142857142857</c:v>
                </c:pt>
              </c:numCache>
            </c:numRef>
          </c:val>
          <c:extLst>
            <c:ext xmlns:c16="http://schemas.microsoft.com/office/drawing/2014/chart" uri="{C3380CC4-5D6E-409C-BE32-E72D297353CC}">
              <c16:uniqueId val="{00000000-6295-4477-A6E5-41E67F9F2289}"/>
            </c:ext>
          </c:extLst>
        </c:ser>
        <c:dLbls>
          <c:showLegendKey val="0"/>
          <c:showVal val="0"/>
          <c:showCatName val="0"/>
          <c:showSerName val="0"/>
          <c:showPercent val="0"/>
          <c:showBubbleSize val="0"/>
        </c:dLbls>
        <c:axId val="106317056"/>
        <c:axId val="106317712"/>
      </c:radarChart>
      <c:catAx>
        <c:axId val="106317056"/>
        <c:scaling>
          <c:orientation val="maxMin"/>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712"/>
        <c:crosses val="autoZero"/>
        <c:auto val="1"/>
        <c:lblAlgn val="ctr"/>
        <c:lblOffset val="100"/>
        <c:noMultiLvlLbl val="0"/>
      </c:catAx>
      <c:valAx>
        <c:axId val="106317712"/>
        <c:scaling>
          <c:orientation val="minMax"/>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0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r>
              <a:rPr lang="en-GB"/>
              <a:t>SDG Profile - All Plans</a:t>
            </a:r>
          </a:p>
        </c:rich>
      </c:tx>
      <c:overlay val="0"/>
      <c:spPr>
        <a:noFill/>
        <a:ln>
          <a:noFill/>
        </a:ln>
        <a:effectLst/>
      </c:spPr>
      <c:txPr>
        <a:bodyPr rot="0" spcFirstLastPara="1" vertOverflow="ellipsis" vert="horz" wrap="square" anchor="ctr" anchorCtr="1"/>
        <a:lstStyle/>
        <a:p>
          <a:pPr>
            <a:defRPr sz="1400" b="0" i="0" u="none" strike="noStrike" kern="1200" cap="none" spc="50" baseline="0">
              <a:solidFill>
                <a:schemeClr val="lt1">
                  <a:lumMod val="85000"/>
                </a:schemeClr>
              </a:solidFill>
              <a:latin typeface="+mn-lt"/>
              <a:ea typeface="+mn-ea"/>
              <a:cs typeface="+mn-cs"/>
            </a:defRPr>
          </a:pPr>
          <a:endParaRPr lang="en-US"/>
        </a:p>
      </c:txPr>
    </c:title>
    <c:autoTitleDeleted val="0"/>
    <c:plotArea>
      <c:layout/>
      <c:radarChart>
        <c:radarStyle val="filled"/>
        <c:varyColors val="0"/>
        <c:ser>
          <c:idx val="0"/>
          <c:order val="0"/>
          <c:spPr>
            <a:solidFill>
              <a:schemeClr val="accent6">
                <a:alpha val="69804"/>
              </a:schemeClr>
            </a:solidFill>
            <a:ln w="9525" cap="flat" cmpd="sng" algn="ctr">
              <a:solidFill>
                <a:schemeClr val="accent6">
                  <a:alpha val="69804"/>
                </a:schemeClr>
              </a:solidFill>
              <a:miter lim="800000"/>
            </a:ln>
            <a:effectLst>
              <a:glow rad="76200">
                <a:schemeClr val="accent6">
                  <a:satMod val="175000"/>
                  <a:alpha val="34000"/>
                </a:schemeClr>
              </a:glow>
            </a:effectLst>
          </c:spPr>
          <c:cat>
            <c:strRef>
              <c:f>'SDG Profile (all)'!$C$6:$C$22</c:f>
              <c:strCache>
                <c:ptCount val="17"/>
                <c:pt idx="0">
                  <c:v>No Poverty</c:v>
                </c:pt>
                <c:pt idx="1">
                  <c:v>Zero Hunger</c:v>
                </c:pt>
                <c:pt idx="2">
                  <c:v>Good Health and Well-being</c:v>
                </c:pt>
                <c:pt idx="3">
                  <c:v>Quality Education</c:v>
                </c:pt>
                <c:pt idx="4">
                  <c:v>Gender Equality</c:v>
                </c:pt>
                <c:pt idx="5">
                  <c:v>Clean Water and Sanitation</c:v>
                </c:pt>
                <c:pt idx="6">
                  <c:v>Affordable and Clean Energy</c:v>
                </c:pt>
                <c:pt idx="7">
                  <c:v>Decent Work and Economic Development</c:v>
                </c:pt>
                <c:pt idx="8">
                  <c:v>Industry, Innovation, and Infrastructure</c:v>
                </c:pt>
                <c:pt idx="9">
                  <c:v>Reduced Inequalities</c:v>
                </c:pt>
                <c:pt idx="10">
                  <c:v>Sustainable Cities and Communities</c:v>
                </c:pt>
                <c:pt idx="11">
                  <c:v>Responsible Consumption and Production</c:v>
                </c:pt>
                <c:pt idx="12">
                  <c:v>Climate Action</c:v>
                </c:pt>
                <c:pt idx="13">
                  <c:v>Life below Water</c:v>
                </c:pt>
                <c:pt idx="14">
                  <c:v>Life on Land</c:v>
                </c:pt>
                <c:pt idx="15">
                  <c:v>Peace, Justice, and Strong Institutions</c:v>
                </c:pt>
                <c:pt idx="16">
                  <c:v>Partnerships for the Goals</c:v>
                </c:pt>
              </c:strCache>
            </c:strRef>
          </c:cat>
          <c:val>
            <c:numRef>
              <c:f>'SDG Profile (all)'!$G$6:$G$22</c:f>
              <c:numCache>
                <c:formatCode>0%</c:formatCode>
                <c:ptCount val="17"/>
                <c:pt idx="0">
                  <c:v>1</c:v>
                </c:pt>
                <c:pt idx="1">
                  <c:v>1</c:v>
                </c:pt>
                <c:pt idx="2">
                  <c:v>1</c:v>
                </c:pt>
                <c:pt idx="3">
                  <c:v>1</c:v>
                </c:pt>
                <c:pt idx="4">
                  <c:v>1</c:v>
                </c:pt>
                <c:pt idx="5">
                  <c:v>1</c:v>
                </c:pt>
                <c:pt idx="6">
                  <c:v>1</c:v>
                </c:pt>
                <c:pt idx="7">
                  <c:v>1</c:v>
                </c:pt>
                <c:pt idx="8">
                  <c:v>1</c:v>
                </c:pt>
                <c:pt idx="9">
                  <c:v>0.8</c:v>
                </c:pt>
                <c:pt idx="10">
                  <c:v>1</c:v>
                </c:pt>
                <c:pt idx="11">
                  <c:v>1</c:v>
                </c:pt>
                <c:pt idx="12">
                  <c:v>1</c:v>
                </c:pt>
                <c:pt idx="13">
                  <c:v>0.5714285714285714</c:v>
                </c:pt>
                <c:pt idx="14">
                  <c:v>0.77777777777777779</c:v>
                </c:pt>
                <c:pt idx="15">
                  <c:v>0.9</c:v>
                </c:pt>
                <c:pt idx="16">
                  <c:v>0.7857142857142857</c:v>
                </c:pt>
              </c:numCache>
            </c:numRef>
          </c:val>
          <c:extLst>
            <c:ext xmlns:c16="http://schemas.microsoft.com/office/drawing/2014/chart" uri="{C3380CC4-5D6E-409C-BE32-E72D297353CC}">
              <c16:uniqueId val="{00000000-7292-4FE5-8272-810402333C62}"/>
            </c:ext>
          </c:extLst>
        </c:ser>
        <c:dLbls>
          <c:showLegendKey val="0"/>
          <c:showVal val="0"/>
          <c:showCatName val="0"/>
          <c:showSerName val="0"/>
          <c:showPercent val="0"/>
          <c:showBubbleSize val="0"/>
        </c:dLbls>
        <c:axId val="106317056"/>
        <c:axId val="106317712"/>
      </c:radarChart>
      <c:catAx>
        <c:axId val="106317056"/>
        <c:scaling>
          <c:orientation val="maxMin"/>
        </c:scaling>
        <c:delete val="0"/>
        <c:axPos val="b"/>
        <c:majorGridlines>
          <c:spPr>
            <a:ln w="9525" cap="flat" cmpd="sng" algn="ctr">
              <a:solidFill>
                <a:schemeClr val="lt1">
                  <a:alpha val="2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712"/>
        <c:crosses val="autoZero"/>
        <c:auto val="1"/>
        <c:lblAlgn val="ctr"/>
        <c:lblOffset val="100"/>
        <c:noMultiLvlLbl val="0"/>
      </c:catAx>
      <c:valAx>
        <c:axId val="106317712"/>
        <c:scaling>
          <c:orientation val="minMax"/>
        </c:scaling>
        <c:delete val="0"/>
        <c:axPos val="l"/>
        <c:majorGridlines>
          <c:spPr>
            <a:ln w="9525" cap="flat" cmpd="sng" algn="ctr">
              <a:solidFill>
                <a:schemeClr val="lt1">
                  <a:alpha val="2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317056"/>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0">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75000"/>
      </a:schemeClr>
    </cs:fontRef>
    <cs:spPr>
      <a:solidFill>
        <a:schemeClr val="dk1">
          <a:lumMod val="75000"/>
          <a:lumOff val="25000"/>
        </a:schemeClr>
      </a:solidFill>
      <a:ln>
        <a:solidFill>
          <a:schemeClr val="lt1">
            <a:lumMod val="75000"/>
          </a:schemeClr>
        </a:solidFill>
      </a:ln>
      <a:effectLst>
        <a:glow rad="63500">
          <a:schemeClr val="lt1">
            <a:lumMod val="75000"/>
            <a:alpha val="15000"/>
          </a:schemeClr>
        </a:glow>
      </a:effectLst>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
  <cs:dataPoint3D>
    <cs:lnRef idx="0">
      <cs:styleClr val="auto"/>
    </cs:lnRef>
    <cs:fillRef idx="0">
      <cs:styleClr val="auto"/>
    </cs:fillRef>
    <cs:effectRef idx="0">
      <cs:styleClr val="auto"/>
    </cs:effectRef>
    <cs:fontRef idx="minor">
      <a:schemeClr val="dk1"/>
    </cs:fontRef>
    <cs:spPr>
      <a:solidFill>
        <a:schemeClr val="phClr">
          <a:alpha val="69804"/>
        </a:schemeClr>
      </a:solidFill>
      <a:ln w="9525" cap="flat" cmpd="sng" algn="ctr">
        <a:solidFill>
          <a:schemeClr val="phClr">
            <a:alpha val="69804"/>
          </a:schemeClr>
        </a:solidFill>
        <a:miter lim="800000"/>
      </a:ln>
      <a:effectLst>
        <a:glow rad="76200">
          <a:schemeClr val="phClr">
            <a:satMod val="175000"/>
            <a:alpha val="34000"/>
          </a:schemeClr>
        </a:glow>
      </a:effectLst>
    </cs:spPr>
  </cs:dataPoint3D>
  <cs:dataPointLine>
    <cs:lnRef idx="0">
      <cs:styleClr val="auto"/>
    </cs:lnRef>
    <cs:fillRef idx="0">
      <cs:styleClr val="auto"/>
    </cs:fillRef>
    <cs:effectRef idx="0">
      <cs:styleClr val="auto"/>
    </cs:effectRef>
    <cs:fontRef idx="minor">
      <a:schemeClr val="dk1"/>
    </cs:fontRef>
    <cs:spPr>
      <a:ln w="28575" cap="rnd">
        <a:solidFill>
          <a:schemeClr val="phClr"/>
        </a:solidFill>
      </a:ln>
      <a:effectLst>
        <a:glow rad="76200">
          <a:schemeClr val="phClr">
            <a:satMod val="175000"/>
            <a:alpha val="3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lt1">
            <a:alpha val="20000"/>
          </a:schemeClr>
        </a:solidFill>
        <a:round/>
      </a:ln>
    </cs:spPr>
  </cs:gridlineMajor>
  <cs:gridlineMinor>
    <cs:lnRef idx="0"/>
    <cs:fillRef idx="0"/>
    <cs:effectRef idx="0"/>
    <cs:fontRef idx="minor">
      <a:schemeClr val="dk1"/>
    </cs:fontRef>
    <cs:spPr>
      <a:ln w="9525" cap="flat" cmpd="sng" algn="ctr">
        <a:solidFill>
          <a:schemeClr val="lt1">
            <a:alpha val="20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0" kern="1200" cap="none" spc="5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15</xdr:col>
      <xdr:colOff>90488</xdr:colOff>
      <xdr:row>1</xdr:row>
      <xdr:rowOff>33337</xdr:rowOff>
    </xdr:from>
    <xdr:to>
      <xdr:col>22</xdr:col>
      <xdr:colOff>395288</xdr:colOff>
      <xdr:row>15</xdr:row>
      <xdr:rowOff>109537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1</xdr:row>
      <xdr:rowOff>47625</xdr:rowOff>
    </xdr:from>
    <xdr:to>
      <xdr:col>14</xdr:col>
      <xdr:colOff>314325</xdr:colOff>
      <xdr:row>15</xdr:row>
      <xdr:rowOff>123825</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95250</xdr:colOff>
      <xdr:row>16</xdr:row>
      <xdr:rowOff>123825</xdr:rowOff>
    </xdr:from>
    <xdr:to>
      <xdr:col>22</xdr:col>
      <xdr:colOff>400050</xdr:colOff>
      <xdr:row>31</xdr:row>
      <xdr:rowOff>9525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9525</xdr:colOff>
      <xdr:row>16</xdr:row>
      <xdr:rowOff>95250</xdr:rowOff>
    </xdr:from>
    <xdr:to>
      <xdr:col>14</xdr:col>
      <xdr:colOff>314325</xdr:colOff>
      <xdr:row>30</xdr:row>
      <xdr:rowOff>171450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rightToLeft="1" topLeftCell="E1" zoomScale="115" zoomScaleNormal="115" workbookViewId="0">
      <selection activeCell="V37" sqref="V37"/>
    </sheetView>
  </sheetViews>
  <sheetFormatPr defaultRowHeight="15" x14ac:dyDescent="0.25"/>
  <sheetData>
    <row r="1" spans="1:1" x14ac:dyDescent="0.25">
      <c r="A1" t="s">
        <v>1329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4" sqref="I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0</v>
      </c>
    </row>
    <row r="3" spans="1:12" ht="45" hidden="1" outlineLevel="1" x14ac:dyDescent="0.25">
      <c r="A3" s="37" t="s">
        <v>149</v>
      </c>
      <c r="B3" s="38" t="s">
        <v>7</v>
      </c>
      <c r="C3" s="20" t="str">
        <f>IF('Long Term Vision'!$C3=0,"",'Long Term Vision'!$C3)</f>
        <v>NO</v>
      </c>
      <c r="D3" s="38"/>
      <c r="E3" s="38"/>
      <c r="F3" s="38"/>
      <c r="G3" s="38"/>
      <c r="H3" s="39"/>
      <c r="I3" s="67">
        <f>IF(OR('06_Social Security'!$I3=1,$E3&lt;&gt;0),1,0)</f>
        <v>0</v>
      </c>
      <c r="J3" s="67">
        <f>IF(OR('06_Social Security'!$J3=1,$F3&lt;&gt;0),1,0)</f>
        <v>0</v>
      </c>
      <c r="K3" s="67">
        <f>IF(AND('06_Social Security'!$I3=1,$E3=0),1,0)</f>
        <v>0</v>
      </c>
    </row>
    <row r="4" spans="1:12" ht="409.5" hidden="1" outlineLevel="1" x14ac:dyDescent="0.25">
      <c r="A4" s="37" t="s">
        <v>149</v>
      </c>
      <c r="B4" s="38" t="s">
        <v>8</v>
      </c>
      <c r="C4" s="20" t="s">
        <v>1055</v>
      </c>
      <c r="D4" s="38" t="s">
        <v>1203</v>
      </c>
      <c r="E4" s="38" t="s">
        <v>1204</v>
      </c>
      <c r="F4" s="38" t="s">
        <v>1205</v>
      </c>
      <c r="G4" s="38" t="s">
        <v>1206</v>
      </c>
      <c r="H4" s="39" t="s">
        <v>1207</v>
      </c>
      <c r="I4" s="67">
        <f>IF(OR('06_Social Security'!$I4=1,$E4&lt;&gt;0),1,0)</f>
        <v>1</v>
      </c>
      <c r="J4" s="67">
        <f>IF(OR('06_Social Security'!$J4=1,$F4&lt;&gt;0),1,0)</f>
        <v>1</v>
      </c>
      <c r="K4" s="67">
        <f>IF(AND('06_Social Security'!$I4=1,$E4=0),1,0)</f>
        <v>0</v>
      </c>
    </row>
    <row r="5" spans="1:12" ht="195" hidden="1" outlineLevel="1" x14ac:dyDescent="0.25">
      <c r="A5" s="37" t="s">
        <v>149</v>
      </c>
      <c r="B5" s="38" t="s">
        <v>9</v>
      </c>
      <c r="C5" s="20" t="s">
        <v>1055</v>
      </c>
      <c r="D5" s="38" t="s">
        <v>1208</v>
      </c>
      <c r="E5" s="38" t="s">
        <v>1209</v>
      </c>
      <c r="F5" s="38" t="s">
        <v>1205</v>
      </c>
      <c r="G5" s="38" t="s">
        <v>1210</v>
      </c>
      <c r="H5" s="39" t="s">
        <v>1211</v>
      </c>
      <c r="I5" s="67">
        <f>IF(OR('06_Social Security'!$I5=1,$E5&lt;&gt;0),1,0)</f>
        <v>1</v>
      </c>
      <c r="J5" s="67">
        <f>IF(OR('06_Social Security'!$J5=1,$F5&lt;&gt;0),1,0)</f>
        <v>1</v>
      </c>
      <c r="K5" s="67">
        <f>IF(AND('06_Social Security'!$I5=1,$E5=0),1,0)</f>
        <v>0</v>
      </c>
    </row>
    <row r="6" spans="1:12" ht="225" hidden="1" outlineLevel="1" x14ac:dyDescent="0.25">
      <c r="A6" s="37" t="s">
        <v>149</v>
      </c>
      <c r="B6" s="38" t="s">
        <v>10</v>
      </c>
      <c r="C6" s="20" t="s">
        <v>1055</v>
      </c>
      <c r="D6" s="38" t="s">
        <v>1212</v>
      </c>
      <c r="E6" s="38" t="s">
        <v>1213</v>
      </c>
      <c r="F6" s="38" t="s">
        <v>1205</v>
      </c>
      <c r="G6" s="38" t="s">
        <v>1214</v>
      </c>
      <c r="H6" s="39" t="s">
        <v>1215</v>
      </c>
      <c r="I6" s="67">
        <f>IF(OR('06_Social Security'!$I6=1,$E6&lt;&gt;0),1,0)</f>
        <v>1</v>
      </c>
      <c r="J6" s="67">
        <f>IF(OR('06_Social Security'!$J6=1,$F6&lt;&gt;0),1,0)</f>
        <v>1</v>
      </c>
      <c r="K6" s="67">
        <f>IF(AND('06_Social Security'!$I6=1,$E6=0),1,0)</f>
        <v>0</v>
      </c>
    </row>
    <row r="7" spans="1:12" ht="360" hidden="1" outlineLevel="1" x14ac:dyDescent="0.25">
      <c r="A7" s="37" t="s">
        <v>149</v>
      </c>
      <c r="B7" s="38" t="s">
        <v>11</v>
      </c>
      <c r="C7" s="20" t="s">
        <v>1055</v>
      </c>
      <c r="D7" s="38" t="s">
        <v>1203</v>
      </c>
      <c r="E7" s="38" t="s">
        <v>1217</v>
      </c>
      <c r="F7" s="38" t="s">
        <v>1205</v>
      </c>
      <c r="G7" s="38" t="s">
        <v>1216</v>
      </c>
      <c r="H7" s="39"/>
      <c r="I7" s="67">
        <f>IF(OR('06_Social Security'!$I7=1,$E7&lt;&gt;0),1,0)</f>
        <v>1</v>
      </c>
      <c r="J7" s="67">
        <f>IF(OR('06_Social Security'!$J7=1,$F7&lt;&gt;0),1,0)</f>
        <v>1</v>
      </c>
      <c r="K7" s="67">
        <f>IF(AND('06_Social Security'!$I7=1,$E7=0),1,0)</f>
        <v>0</v>
      </c>
    </row>
    <row r="8" spans="1:12" collapsed="1" x14ac:dyDescent="0.25">
      <c r="A8" s="37" t="s">
        <v>149</v>
      </c>
      <c r="B8" s="97" t="s">
        <v>12</v>
      </c>
      <c r="C8" s="97"/>
      <c r="D8" s="97"/>
      <c r="E8" s="97"/>
      <c r="F8" s="97"/>
      <c r="G8" s="97"/>
      <c r="H8" s="98"/>
      <c r="I8" s="67">
        <f>SUM(I9:I13)</f>
        <v>4</v>
      </c>
      <c r="J8" s="67">
        <f>SUM(J9:J13)</f>
        <v>2</v>
      </c>
      <c r="K8" s="67">
        <f>SUM(K9:K13)</f>
        <v>3</v>
      </c>
    </row>
    <row r="9" spans="1:12" ht="45" hidden="1" outlineLevel="1" x14ac:dyDescent="0.25">
      <c r="A9" s="37" t="s">
        <v>149</v>
      </c>
      <c r="B9" s="38" t="s">
        <v>13</v>
      </c>
      <c r="C9" s="20" t="s">
        <v>1055</v>
      </c>
      <c r="D9" s="38"/>
      <c r="E9" s="38"/>
      <c r="F9" s="38"/>
      <c r="G9" s="38"/>
      <c r="H9" s="39"/>
      <c r="I9" s="67">
        <f>IF(OR('06_Social Security'!$I9=1,$E9&lt;&gt;0),1,0)</f>
        <v>1</v>
      </c>
      <c r="J9" s="67">
        <f>IF(OR('06_Social Security'!$J9=1,$F9&lt;&gt;0),1,0)</f>
        <v>0</v>
      </c>
      <c r="K9" s="67">
        <f>IF(AND('06_Social Security'!$I9=1,$E9=0),1,0)</f>
        <v>1</v>
      </c>
    </row>
    <row r="10" spans="1:12" ht="75" hidden="1" outlineLevel="1" x14ac:dyDescent="0.25">
      <c r="A10" s="37" t="s">
        <v>149</v>
      </c>
      <c r="B10" s="38" t="s">
        <v>14</v>
      </c>
      <c r="C10" s="20" t="s">
        <v>1055</v>
      </c>
      <c r="D10" s="38" t="s">
        <v>1203</v>
      </c>
      <c r="E10" s="38" t="s">
        <v>1218</v>
      </c>
      <c r="F10" s="38" t="s">
        <v>1219</v>
      </c>
      <c r="G10" s="38" t="s">
        <v>1220</v>
      </c>
      <c r="H10" s="39" t="s">
        <v>1221</v>
      </c>
      <c r="I10" s="67">
        <f>IF(OR('06_Social Security'!$I10=1,$E10&lt;&gt;0),1,0)</f>
        <v>1</v>
      </c>
      <c r="J10" s="67">
        <f>IF(OR('06_Social Security'!$J10=1,$F10&lt;&gt;0),1,0)</f>
        <v>1</v>
      </c>
      <c r="K10" s="67">
        <f>IF(AND('06_Social Security'!$I10=1,$E10=0),1,0)</f>
        <v>0</v>
      </c>
    </row>
    <row r="11" spans="1:12" ht="90" hidden="1" outlineLevel="1" x14ac:dyDescent="0.25">
      <c r="A11" s="37" t="s">
        <v>149</v>
      </c>
      <c r="B11" s="38" t="s">
        <v>15</v>
      </c>
      <c r="C11" s="20" t="s">
        <v>1055</v>
      </c>
      <c r="D11" s="38"/>
      <c r="E11" s="38"/>
      <c r="F11" s="38"/>
      <c r="G11" s="38"/>
      <c r="H11" s="39"/>
      <c r="I11" s="67">
        <f>IF(OR('06_Social Security'!$I11=1,$E11&lt;&gt;0),1,0)</f>
        <v>1</v>
      </c>
      <c r="J11" s="67">
        <f>IF(OR('06_Social Security'!$J11=1,$F11&lt;&gt;0),1,0)</f>
        <v>1</v>
      </c>
      <c r="K11" s="67">
        <f>IF(AND('06_Social Security'!$I11=1,$E11=0),1,0)</f>
        <v>1</v>
      </c>
    </row>
    <row r="12" spans="1:12" ht="90" hidden="1" outlineLevel="1" x14ac:dyDescent="0.25">
      <c r="A12" s="37" t="s">
        <v>149</v>
      </c>
      <c r="B12" s="38" t="s">
        <v>16</v>
      </c>
      <c r="C12" s="20" t="s">
        <v>1055</v>
      </c>
      <c r="D12" s="38"/>
      <c r="E12" s="38"/>
      <c r="F12" s="38"/>
      <c r="G12" s="38"/>
      <c r="H12" s="39"/>
      <c r="I12" s="67">
        <f>IF(OR('06_Social Security'!$I12=1,$E12&lt;&gt;0),1,0)</f>
        <v>1</v>
      </c>
      <c r="J12" s="67">
        <f>IF(OR('06_Social Security'!$J12=1,$F12&lt;&gt;0),1,0)</f>
        <v>0</v>
      </c>
      <c r="K12" s="67">
        <f>IF(AND('06_Social Security'!$I12=1,$E12=0),1,0)</f>
        <v>1</v>
      </c>
    </row>
    <row r="13" spans="1:12" ht="105" hidden="1" outlineLevel="1" x14ac:dyDescent="0.25">
      <c r="A13" s="37" t="s">
        <v>149</v>
      </c>
      <c r="B13" s="38" t="s">
        <v>17</v>
      </c>
      <c r="C13" s="20" t="s">
        <v>1055</v>
      </c>
      <c r="D13" s="38"/>
      <c r="E13" s="38"/>
      <c r="F13" s="38"/>
      <c r="G13" s="38"/>
      <c r="H13" s="39"/>
      <c r="I13" s="67">
        <f>IF(OR('06_Social Security'!$I13=1,$E13&lt;&gt;0),1,0)</f>
        <v>0</v>
      </c>
      <c r="J13" s="67">
        <f>IF(OR('06_Social Security'!$J13=1,$F13&lt;&gt;0),1,0)</f>
        <v>0</v>
      </c>
      <c r="K13" s="67">
        <f>IF(AND('06_Social Security'!$I13=1,$E13=0),1,0)</f>
        <v>0</v>
      </c>
    </row>
    <row r="14" spans="1:12" collapsed="1" x14ac:dyDescent="0.25">
      <c r="A14" s="37" t="s">
        <v>149</v>
      </c>
      <c r="B14" s="99" t="s">
        <v>18</v>
      </c>
      <c r="C14" s="99"/>
      <c r="D14" s="99"/>
      <c r="E14" s="99"/>
      <c r="F14" s="99"/>
      <c r="G14" s="99"/>
      <c r="H14" s="100"/>
      <c r="I14" s="67">
        <f>SUM(I15:I23)</f>
        <v>8</v>
      </c>
      <c r="J14" s="67">
        <f>SUM(J15:J23)</f>
        <v>6</v>
      </c>
      <c r="K14" s="67">
        <f>SUM(K15:K23)</f>
        <v>7</v>
      </c>
    </row>
    <row r="15" spans="1:12" ht="30" hidden="1" outlineLevel="1" x14ac:dyDescent="0.25">
      <c r="A15" s="37" t="s">
        <v>149</v>
      </c>
      <c r="B15" s="38" t="s">
        <v>19</v>
      </c>
      <c r="C15" s="20" t="s">
        <v>1055</v>
      </c>
      <c r="D15" s="38"/>
      <c r="E15" s="38"/>
      <c r="F15" s="38"/>
      <c r="G15" s="38"/>
      <c r="H15" s="39"/>
      <c r="I15" s="67">
        <f>IF(OR('06_Social Security'!$I15=1,$E15&lt;&gt;0),1,0)</f>
        <v>1</v>
      </c>
      <c r="J15" s="67">
        <f>IF(OR('06_Social Security'!$J15=1,$F15&lt;&gt;0),1,0)</f>
        <v>1</v>
      </c>
      <c r="K15" s="67">
        <f>IF(AND('06_Social Security'!$I15=1,$E15=0),1,0)</f>
        <v>1</v>
      </c>
    </row>
    <row r="16" spans="1:12" ht="60" hidden="1" outlineLevel="1" x14ac:dyDescent="0.25">
      <c r="A16" s="37" t="s">
        <v>149</v>
      </c>
      <c r="B16" s="38" t="s">
        <v>20</v>
      </c>
      <c r="C16" s="20" t="s">
        <v>1055</v>
      </c>
      <c r="D16" s="38"/>
      <c r="E16" s="38"/>
      <c r="F16" s="38"/>
      <c r="G16" s="38"/>
      <c r="H16" s="39"/>
      <c r="I16" s="67">
        <f>IF(OR('06_Social Security'!$I16=1,$E16&lt;&gt;0),1,0)</f>
        <v>1</v>
      </c>
      <c r="J16" s="67">
        <f>IF(OR('06_Social Security'!$J16=1,$F16&lt;&gt;0),1,0)</f>
        <v>1</v>
      </c>
      <c r="K16" s="67">
        <f>IF(AND('06_Social Security'!$I16=1,$E16=0),1,0)</f>
        <v>1</v>
      </c>
    </row>
    <row r="17" spans="1:11" ht="330" hidden="1" outlineLevel="1" x14ac:dyDescent="0.25">
      <c r="A17" s="37" t="s">
        <v>149</v>
      </c>
      <c r="B17" s="38" t="s">
        <v>21</v>
      </c>
      <c r="C17" s="20" t="s">
        <v>1055</v>
      </c>
      <c r="D17" s="38" t="s">
        <v>1203</v>
      </c>
      <c r="E17" s="38" t="s">
        <v>1226</v>
      </c>
      <c r="F17" s="38" t="s">
        <v>1222</v>
      </c>
      <c r="G17" s="38" t="s">
        <v>1223</v>
      </c>
      <c r="H17" s="39" t="s">
        <v>1224</v>
      </c>
      <c r="I17" s="67">
        <f>IF(OR('06_Social Security'!$I17=1,$E17&lt;&gt;0),1,0)</f>
        <v>1</v>
      </c>
      <c r="J17" s="67">
        <f>IF(OR('06_Social Security'!$J17=1,$F17&lt;&gt;0),1,0)</f>
        <v>1</v>
      </c>
      <c r="K17" s="67">
        <f>IF(AND('06_Social Security'!$I17=1,$E17=0),1,0)</f>
        <v>0</v>
      </c>
    </row>
    <row r="18" spans="1:11" ht="45" hidden="1" outlineLevel="1" x14ac:dyDescent="0.25">
      <c r="A18" s="37" t="s">
        <v>149</v>
      </c>
      <c r="B18" s="38" t="s">
        <v>22</v>
      </c>
      <c r="C18" s="20" t="s">
        <v>1055</v>
      </c>
      <c r="D18" s="38"/>
      <c r="E18" s="38"/>
      <c r="F18" s="38"/>
      <c r="G18" s="38"/>
      <c r="H18" s="39" t="s">
        <v>1225</v>
      </c>
      <c r="I18" s="67">
        <f>IF(OR('06_Social Security'!$I18=1,$E18&lt;&gt;0),1,0)</f>
        <v>1</v>
      </c>
      <c r="J18" s="67">
        <f>IF(OR('06_Social Security'!$J18=1,$F18&lt;&gt;0),1,0)</f>
        <v>1</v>
      </c>
      <c r="K18" s="67">
        <f>IF(AND('06_Social Security'!$I18=1,$E18=0),1,0)</f>
        <v>1</v>
      </c>
    </row>
    <row r="19" spans="1:11" ht="30" hidden="1" outlineLevel="1" x14ac:dyDescent="0.25">
      <c r="A19" s="37" t="s">
        <v>149</v>
      </c>
      <c r="B19" s="38" t="s">
        <v>23</v>
      </c>
      <c r="C19" s="20" t="s">
        <v>1055</v>
      </c>
      <c r="D19" s="38"/>
      <c r="E19" s="38"/>
      <c r="F19" s="38"/>
      <c r="G19" s="38"/>
      <c r="H19" s="39"/>
      <c r="I19" s="67">
        <f>IF(OR('06_Social Security'!$I19=1,$E19&lt;&gt;0),1,0)</f>
        <v>0</v>
      </c>
      <c r="J19" s="67">
        <f>IF(OR('06_Social Security'!$J19=1,$F19&lt;&gt;0),1,0)</f>
        <v>0</v>
      </c>
      <c r="K19" s="67">
        <f>IF(AND('06_Social Security'!$I19=1,$E19=0),1,0)</f>
        <v>0</v>
      </c>
    </row>
    <row r="20" spans="1:11" ht="30" hidden="1" outlineLevel="1" x14ac:dyDescent="0.25">
      <c r="A20" s="37" t="s">
        <v>149</v>
      </c>
      <c r="B20" s="38" t="s">
        <v>24</v>
      </c>
      <c r="C20" s="20" t="s">
        <v>1055</v>
      </c>
      <c r="D20" s="38"/>
      <c r="E20" s="38"/>
      <c r="F20" s="38"/>
      <c r="G20" s="38"/>
      <c r="H20" s="39"/>
      <c r="I20" s="67">
        <f>IF(OR('06_Social Security'!$I20=1,$E20&lt;&gt;0),1,0)</f>
        <v>1</v>
      </c>
      <c r="J20" s="67">
        <f>IF(OR('06_Social Security'!$J20=1,$F20&lt;&gt;0),1,0)</f>
        <v>0</v>
      </c>
      <c r="K20" s="67">
        <f>IF(AND('06_Social Security'!$I20=1,$E20=0),1,0)</f>
        <v>1</v>
      </c>
    </row>
    <row r="21" spans="1:11" ht="60" hidden="1" outlineLevel="1" x14ac:dyDescent="0.25">
      <c r="A21" s="37" t="s">
        <v>149</v>
      </c>
      <c r="B21" s="38" t="s">
        <v>25</v>
      </c>
      <c r="C21" s="20" t="s">
        <v>1055</v>
      </c>
      <c r="D21" s="38"/>
      <c r="E21" s="38"/>
      <c r="F21" s="38"/>
      <c r="G21" s="38"/>
      <c r="H21" s="39"/>
      <c r="I21" s="67">
        <f>IF(OR('06_Social Security'!$I21=1,$E21&lt;&gt;0),1,0)</f>
        <v>1</v>
      </c>
      <c r="J21" s="67">
        <f>IF(OR('06_Social Security'!$J21=1,$F21&lt;&gt;0),1,0)</f>
        <v>1</v>
      </c>
      <c r="K21" s="67">
        <f>IF(AND('06_Social Security'!$I21=1,$E21=0),1,0)</f>
        <v>1</v>
      </c>
    </row>
    <row r="22" spans="1:11" ht="60" hidden="1" outlineLevel="1" x14ac:dyDescent="0.25">
      <c r="A22" s="37" t="s">
        <v>149</v>
      </c>
      <c r="B22" s="38" t="s">
        <v>26</v>
      </c>
      <c r="C22" s="20" t="s">
        <v>1055</v>
      </c>
      <c r="D22" s="38"/>
      <c r="E22" s="38"/>
      <c r="F22" s="38"/>
      <c r="G22" s="38"/>
      <c r="H22" s="39"/>
      <c r="I22" s="67">
        <f>IF(OR('06_Social Security'!$I22=1,$E22&lt;&gt;0),1,0)</f>
        <v>1</v>
      </c>
      <c r="J22" s="67">
        <f>IF(OR('06_Social Security'!$J22=1,$F22&lt;&gt;0),1,0)</f>
        <v>1</v>
      </c>
      <c r="K22" s="67">
        <f>IF(AND('06_Social Security'!$I22=1,$E22=0),1,0)</f>
        <v>1</v>
      </c>
    </row>
    <row r="23" spans="1:11" ht="45" hidden="1" outlineLevel="1" x14ac:dyDescent="0.25">
      <c r="A23" s="37" t="s">
        <v>149</v>
      </c>
      <c r="B23" s="38" t="s">
        <v>27</v>
      </c>
      <c r="C23" s="20" t="s">
        <v>1055</v>
      </c>
      <c r="D23" s="38"/>
      <c r="E23" s="38"/>
      <c r="F23" s="38"/>
      <c r="G23" s="38"/>
      <c r="H23" s="39"/>
      <c r="I23" s="67">
        <f>IF(OR('06_Social Security'!$I23=1,$E23&lt;&gt;0),1,0)</f>
        <v>1</v>
      </c>
      <c r="J23" s="67">
        <f>IF(OR('06_Social Security'!$J23=1,$F23&lt;&gt;0),1,0)</f>
        <v>0</v>
      </c>
      <c r="K23" s="67">
        <f>IF(AND('06_Social Security'!$I23=1,$E23=0),1,0)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165" hidden="1" outlineLevel="1" x14ac:dyDescent="0.25">
      <c r="A25" s="37" t="s">
        <v>149</v>
      </c>
      <c r="B25" s="38" t="s">
        <v>29</v>
      </c>
      <c r="C25" s="20" t="s">
        <v>1055</v>
      </c>
      <c r="D25" s="38" t="s">
        <v>1203</v>
      </c>
      <c r="E25" s="38" t="s">
        <v>1227</v>
      </c>
      <c r="F25" s="38" t="s">
        <v>1205</v>
      </c>
      <c r="G25" s="38" t="s">
        <v>1220</v>
      </c>
      <c r="H25" s="39" t="s">
        <v>1228</v>
      </c>
      <c r="I25" s="67">
        <f>IF(OR('06_Social Security'!$I25=1,$E25&lt;&gt;0),1,0)</f>
        <v>1</v>
      </c>
      <c r="J25" s="67">
        <f>IF(OR('06_Social Security'!$J25=1,$F25&lt;&gt;0),1,0)</f>
        <v>1</v>
      </c>
      <c r="K25" s="67">
        <f>IF(AND('06_Social Security'!$I25=1,$E25=0),1,0)</f>
        <v>0</v>
      </c>
    </row>
    <row r="26" spans="1:11" ht="45" hidden="1" outlineLevel="1" x14ac:dyDescent="0.25">
      <c r="A26" s="37" t="s">
        <v>149</v>
      </c>
      <c r="B26" s="38" t="s">
        <v>30</v>
      </c>
      <c r="C26" s="20" t="s">
        <v>1055</v>
      </c>
      <c r="D26" s="38"/>
      <c r="E26" s="38"/>
      <c r="F26" s="38"/>
      <c r="G26" s="38"/>
      <c r="H26" s="39"/>
      <c r="I26" s="67">
        <f>IF(OR('06_Social Security'!$I26=1,$E26&lt;&gt;0),1,0)</f>
        <v>1</v>
      </c>
      <c r="J26" s="67">
        <f>IF(OR('06_Social Security'!$J26=1,$F26&lt;&gt;0),1,0)</f>
        <v>0</v>
      </c>
      <c r="K26" s="67">
        <f>IF(AND('06_Social Security'!$I26=1,$E26=0),1,0)</f>
        <v>1</v>
      </c>
    </row>
    <row r="27" spans="1:11" ht="45" hidden="1" outlineLevel="1" x14ac:dyDescent="0.25">
      <c r="A27" s="37" t="s">
        <v>149</v>
      </c>
      <c r="B27" s="38" t="s">
        <v>31</v>
      </c>
      <c r="C27" s="20" t="s">
        <v>1055</v>
      </c>
      <c r="D27" s="38"/>
      <c r="E27" s="38"/>
      <c r="F27" s="38"/>
      <c r="G27" s="38"/>
      <c r="H27" s="39"/>
      <c r="I27" s="67">
        <f>IF(OR('06_Social Security'!$I27=1,$E27&lt;&gt;0),1,0)</f>
        <v>1</v>
      </c>
      <c r="J27" s="67">
        <f>IF(OR('06_Social Security'!$J27=1,$F27&lt;&gt;0),1,0)</f>
        <v>1</v>
      </c>
      <c r="K27" s="67">
        <f>IF(AND('06_Social Security'!$I27=1,$E27=0),1,0)</f>
        <v>1</v>
      </c>
    </row>
    <row r="28" spans="1:11" ht="60" hidden="1" outlineLevel="1" x14ac:dyDescent="0.25">
      <c r="A28" s="37" t="s">
        <v>149</v>
      </c>
      <c r="B28" s="38" t="s">
        <v>32</v>
      </c>
      <c r="C28" s="20" t="s">
        <v>1055</v>
      </c>
      <c r="D28" s="38"/>
      <c r="E28" s="38"/>
      <c r="F28" s="38"/>
      <c r="G28" s="38"/>
      <c r="H28" s="39"/>
      <c r="I28" s="67">
        <f>IF(OR('06_Social Security'!$I28=1,$E28&lt;&gt;0),1,0)</f>
        <v>1</v>
      </c>
      <c r="J28" s="67">
        <f>IF(OR('06_Social Security'!$J28=1,$F28&lt;&gt;0),1,0)</f>
        <v>1</v>
      </c>
      <c r="K28" s="67">
        <f>IF(AND('06_Social Security'!$I28=1,$E28=0),1,0)</f>
        <v>1</v>
      </c>
    </row>
    <row r="29" spans="1:11" ht="60" hidden="1" outlineLevel="1" x14ac:dyDescent="0.25">
      <c r="A29" s="37" t="s">
        <v>149</v>
      </c>
      <c r="B29" s="38" t="s">
        <v>33</v>
      </c>
      <c r="C29" s="20" t="s">
        <v>1055</v>
      </c>
      <c r="D29" s="38"/>
      <c r="E29" s="38"/>
      <c r="F29" s="38"/>
      <c r="G29" s="38"/>
      <c r="H29" s="39"/>
      <c r="I29" s="67">
        <f>IF(OR('06_Social Security'!$I29=1,$E29&lt;&gt;0),1,0)</f>
        <v>1</v>
      </c>
      <c r="J29" s="67">
        <f>IF(OR('06_Social Security'!$J29=1,$F29&lt;&gt;0),1,0)</f>
        <v>0</v>
      </c>
      <c r="K29" s="67">
        <f>IF(AND('06_Social Security'!$I29=1,$E29=0),1,0)</f>
        <v>1</v>
      </c>
    </row>
    <row r="30" spans="1:11" ht="30" hidden="1" outlineLevel="1" x14ac:dyDescent="0.25">
      <c r="A30" s="37" t="s">
        <v>149</v>
      </c>
      <c r="B30" s="38" t="s">
        <v>34</v>
      </c>
      <c r="C30" s="20" t="s">
        <v>1055</v>
      </c>
      <c r="D30" s="38"/>
      <c r="E30" s="38"/>
      <c r="F30" s="38"/>
      <c r="G30" s="38"/>
      <c r="H30" s="39"/>
      <c r="I30" s="67">
        <f>IF(OR('06_Social Security'!$I30=1,$E30&lt;&gt;0),1,0)</f>
        <v>1</v>
      </c>
      <c r="J30" s="67">
        <f>IF(OR('06_Social Security'!$J30=1,$F30&lt;&gt;0),1,0)</f>
        <v>1</v>
      </c>
      <c r="K30" s="67">
        <f>IF(AND('06_Social Security'!$I30=1,$E30=0),1,0)</f>
        <v>1</v>
      </c>
    </row>
    <row r="31" spans="1:11" ht="105" hidden="1" outlineLevel="1" x14ac:dyDescent="0.25">
      <c r="A31" s="37" t="s">
        <v>149</v>
      </c>
      <c r="B31" s="38" t="s">
        <v>35</v>
      </c>
      <c r="C31" s="20" t="s">
        <v>1055</v>
      </c>
      <c r="D31" s="38"/>
      <c r="E31" s="38"/>
      <c r="F31" s="38"/>
      <c r="G31" s="38"/>
      <c r="H31" s="39"/>
      <c r="I31" s="67">
        <f>IF(OR('06_Social Security'!$I31=1,$E31&lt;&gt;0),1,0)</f>
        <v>1</v>
      </c>
      <c r="J31" s="67">
        <f>IF(OR('06_Social Security'!$J31=1,$F31&lt;&gt;0),1,0)</f>
        <v>0</v>
      </c>
      <c r="K31" s="67">
        <f>IF(AND('06_Social Security'!$I31=1,$E31=0),1,0)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IF(OR('06_Social Security'!$I33=1,$E33&lt;&gt;0),1,0)</f>
        <v>1</v>
      </c>
      <c r="J33" s="67">
        <f>IF(OR('06_Social Security'!$J33=1,$F33&lt;&gt;0),1,0)</f>
        <v>0</v>
      </c>
      <c r="K33" s="67">
        <f>IF(AND('06_Social Security'!$I33=1,$E33=0),1,0)</f>
        <v>1</v>
      </c>
    </row>
    <row r="34" spans="1:11" ht="45" hidden="1" outlineLevel="1" x14ac:dyDescent="0.25">
      <c r="A34" s="37" t="s">
        <v>149</v>
      </c>
      <c r="B34" s="38" t="s">
        <v>38</v>
      </c>
      <c r="C34" s="20" t="str">
        <f>IF('Long Term Vision'!$C34=0,"",'Long Term Vision'!$C34)</f>
        <v/>
      </c>
      <c r="D34" s="38"/>
      <c r="E34" s="38"/>
      <c r="F34" s="38"/>
      <c r="G34" s="38"/>
      <c r="H34" s="39"/>
      <c r="I34" s="67">
        <f>IF(OR('06_Social Security'!$I34=1,$E34&lt;&gt;0),1,0)</f>
        <v>1</v>
      </c>
      <c r="J34" s="67">
        <f>IF(OR('06_Social Security'!$J34=1,$F34&lt;&gt;0),1,0)</f>
        <v>0</v>
      </c>
      <c r="K34" s="67">
        <f>IF(AND('06_Social Security'!$I34=1,$E34=0),1,0)</f>
        <v>1</v>
      </c>
    </row>
    <row r="35" spans="1:11" ht="30" hidden="1" outlineLevel="1" x14ac:dyDescent="0.25">
      <c r="A35" s="37" t="s">
        <v>149</v>
      </c>
      <c r="B35" s="38" t="s">
        <v>39</v>
      </c>
      <c r="C35" s="20" t="str">
        <f>IF('Long Term Vision'!$C35=0,"",'Long Term Vision'!$C35)</f>
        <v>NO</v>
      </c>
      <c r="D35" s="38"/>
      <c r="E35" s="38"/>
      <c r="F35" s="38"/>
      <c r="G35" s="38"/>
      <c r="H35" s="39"/>
      <c r="I35" s="67">
        <f>IF(OR('06_Social Security'!$I35=1,$E35&lt;&gt;0),1,0)</f>
        <v>0</v>
      </c>
      <c r="J35" s="67">
        <f>IF(OR('06_Social Security'!$J35=1,$F35&lt;&gt;0),1,0)</f>
        <v>0</v>
      </c>
      <c r="K35" s="67">
        <f>IF(AND('06_Social Security'!$I35=1,$E35=0),1,0)</f>
        <v>0</v>
      </c>
    </row>
    <row r="36" spans="1:11" ht="60" hidden="1" outlineLevel="1" x14ac:dyDescent="0.25">
      <c r="A36" s="37" t="s">
        <v>149</v>
      </c>
      <c r="B36" s="38" t="s">
        <v>40</v>
      </c>
      <c r="C36" s="20" t="str">
        <f>IF('Long Term Vision'!$C36=0,"",'Long Term Vision'!$C36)</f>
        <v/>
      </c>
      <c r="D36" s="38"/>
      <c r="E36" s="38"/>
      <c r="F36" s="38"/>
      <c r="G36" s="38"/>
      <c r="H36" s="39"/>
      <c r="I36" s="67">
        <f>IF(OR('06_Social Security'!$I36=1,$E36&lt;&gt;0),1,0)</f>
        <v>1</v>
      </c>
      <c r="J36" s="67">
        <f>IF(OR('06_Social Security'!$J36=1,$F36&lt;&gt;0),1,0)</f>
        <v>1</v>
      </c>
      <c r="K36" s="67">
        <f>IF(AND('06_Social Security'!$I36=1,$E36=0),1,0)</f>
        <v>1</v>
      </c>
    </row>
    <row r="37" spans="1:11" ht="45" hidden="1" outlineLevel="1" x14ac:dyDescent="0.25">
      <c r="A37" s="37" t="s">
        <v>149</v>
      </c>
      <c r="B37" s="38" t="s">
        <v>41</v>
      </c>
      <c r="C37" s="20" t="str">
        <f>IF('Long Term Vision'!$C37=0,"",'Long Term Vision'!$C37)</f>
        <v/>
      </c>
      <c r="D37" s="38"/>
      <c r="E37" s="38"/>
      <c r="F37" s="38"/>
      <c r="G37" s="38"/>
      <c r="H37" s="39"/>
      <c r="I37" s="67">
        <f>IF(OR('06_Social Security'!$I37=1,$E37&lt;&gt;0),1,0)</f>
        <v>1</v>
      </c>
      <c r="J37" s="67">
        <f>IF(OR('06_Social Security'!$J37=1,$F37&lt;&gt;0),1,0)</f>
        <v>0</v>
      </c>
      <c r="K37" s="67">
        <f>IF(AND('06_Social Security'!$I37=1,$E37=0),1,0)</f>
        <v>1</v>
      </c>
    </row>
    <row r="38" spans="1:11" ht="75" hidden="1" outlineLevel="1" x14ac:dyDescent="0.25">
      <c r="A38" s="37" t="s">
        <v>149</v>
      </c>
      <c r="B38" s="38" t="s">
        <v>42</v>
      </c>
      <c r="C38" s="20" t="str">
        <f>IF('Long Term Vision'!$C38=0,"",'Long Term Vision'!$C38)</f>
        <v/>
      </c>
      <c r="D38" s="38"/>
      <c r="E38" s="38"/>
      <c r="F38" s="38"/>
      <c r="G38" s="38"/>
      <c r="H38" s="39"/>
      <c r="I38" s="67">
        <f>IF(OR('06_Social Security'!$I38=1,$E38&lt;&gt;0),1,0)</f>
        <v>1</v>
      </c>
      <c r="J38" s="67">
        <f>IF(OR('06_Social Security'!$J38=1,$F38&lt;&gt;0),1,0)</f>
        <v>0</v>
      </c>
      <c r="K38" s="67">
        <f>IF(AND('06_Social Security'!$I38=1,$E38=0),1,0)</f>
        <v>1</v>
      </c>
    </row>
    <row r="39" spans="1:11" collapsed="1" x14ac:dyDescent="0.25">
      <c r="A39" s="37" t="s">
        <v>150</v>
      </c>
      <c r="B39" s="105" t="s">
        <v>43</v>
      </c>
      <c r="C39" s="105"/>
      <c r="D39" s="105"/>
      <c r="E39" s="105"/>
      <c r="F39" s="105"/>
      <c r="G39" s="105"/>
      <c r="H39" s="106"/>
      <c r="I39" s="67">
        <f>SUM(I40:I45)</f>
        <v>4</v>
      </c>
      <c r="J39" s="67">
        <f>SUM(J40:J45)</f>
        <v>1</v>
      </c>
      <c r="K39" s="67">
        <f>SUM(K40:K45)</f>
        <v>4</v>
      </c>
    </row>
    <row r="40" spans="1:11" ht="30" hidden="1" outlineLevel="1" x14ac:dyDescent="0.25">
      <c r="A40" s="37" t="s">
        <v>150</v>
      </c>
      <c r="B40" s="38" t="s">
        <v>44</v>
      </c>
      <c r="C40" s="20" t="str">
        <f>IF('Long Term Vision'!$C40=0,"",'Long Term Vision'!$C40)</f>
        <v/>
      </c>
      <c r="D40" s="38"/>
      <c r="E40" s="38"/>
      <c r="F40" s="38"/>
      <c r="G40" s="38"/>
      <c r="H40" s="39"/>
      <c r="I40" s="67">
        <f>IF(OR('06_Social Security'!$I40=1,$E40&lt;&gt;0),1,0)</f>
        <v>1</v>
      </c>
      <c r="J40" s="67">
        <f>IF(OR('06_Social Security'!$J40=1,$F40&lt;&gt;0),1,0)</f>
        <v>0</v>
      </c>
      <c r="K40" s="67">
        <f>IF(AND('06_Social Security'!$I40=1,$E40=0),1,0)</f>
        <v>1</v>
      </c>
    </row>
    <row r="41" spans="1:11" ht="60" hidden="1" outlineLevel="1" x14ac:dyDescent="0.25">
      <c r="A41" s="37" t="s">
        <v>150</v>
      </c>
      <c r="B41" s="38" t="s">
        <v>45</v>
      </c>
      <c r="C41" s="20" t="str">
        <f>IF('Long Term Vision'!$C41=0,"",'Long Term Vision'!$C41)</f>
        <v/>
      </c>
      <c r="D41" s="38"/>
      <c r="E41" s="38"/>
      <c r="F41" s="38"/>
      <c r="G41" s="38"/>
      <c r="H41" s="39"/>
      <c r="I41" s="67">
        <f>IF(OR('06_Social Security'!$I41=1,$E41&lt;&gt;0),1,0)</f>
        <v>1</v>
      </c>
      <c r="J41" s="67">
        <f>IF(OR('06_Social Security'!$J41=1,$F41&lt;&gt;0),1,0)</f>
        <v>0</v>
      </c>
      <c r="K41" s="67">
        <f>IF(AND('06_Social Security'!$I41=1,$E41=0),1,0)</f>
        <v>1</v>
      </c>
    </row>
    <row r="42" spans="1:11" ht="75" hidden="1" outlineLevel="1" x14ac:dyDescent="0.25">
      <c r="A42" s="37" t="s">
        <v>150</v>
      </c>
      <c r="B42" s="38" t="s">
        <v>46</v>
      </c>
      <c r="C42" s="20" t="str">
        <f>IF('Long Term Vision'!$C42=0,"",'Long Term Vision'!$C42)</f>
        <v/>
      </c>
      <c r="D42" s="38"/>
      <c r="E42" s="38"/>
      <c r="F42" s="38"/>
      <c r="G42" s="38"/>
      <c r="H42" s="39"/>
      <c r="I42" s="67">
        <f>IF(OR('06_Social Security'!$I42=1,$E42&lt;&gt;0),1,0)</f>
        <v>1</v>
      </c>
      <c r="J42" s="67">
        <f>IF(OR('06_Social Security'!$J42=1,$F42&lt;&gt;0),1,0)</f>
        <v>1</v>
      </c>
      <c r="K42" s="67">
        <f>IF(AND('06_Social Security'!$I42=1,$E42=0),1,0)</f>
        <v>1</v>
      </c>
    </row>
    <row r="43" spans="1:11" ht="60" hidden="1" outlineLevel="1" x14ac:dyDescent="0.25">
      <c r="A43" s="37" t="s">
        <v>150</v>
      </c>
      <c r="B43" s="38" t="s">
        <v>47</v>
      </c>
      <c r="C43" s="20" t="str">
        <f>IF('Long Term Vision'!$C43=0,"",'Long Term Vision'!$C43)</f>
        <v/>
      </c>
      <c r="D43" s="38"/>
      <c r="E43" s="38"/>
      <c r="F43" s="38"/>
      <c r="G43" s="38"/>
      <c r="H43" s="39"/>
      <c r="I43" s="67">
        <f>IF(OR('06_Social Security'!$I43=1,$E43&lt;&gt;0),1,0)</f>
        <v>1</v>
      </c>
      <c r="J43" s="67">
        <f>IF(OR('06_Social Security'!$J43=1,$F43&lt;&gt;0),1,0)</f>
        <v>0</v>
      </c>
      <c r="K43" s="67">
        <f>IF(AND('06_Social Security'!$I43=1,$E43=0),1,0)</f>
        <v>1</v>
      </c>
    </row>
    <row r="44" spans="1:11" ht="45" hidden="1" outlineLevel="1" x14ac:dyDescent="0.25">
      <c r="A44" s="37" t="s">
        <v>150</v>
      </c>
      <c r="B44" s="38" t="s">
        <v>48</v>
      </c>
      <c r="C44" s="20" t="str">
        <f>IF('Long Term Vision'!$C44=0,"",'Long Term Vision'!$C44)</f>
        <v/>
      </c>
      <c r="D44" s="38"/>
      <c r="E44" s="38"/>
      <c r="F44" s="38"/>
      <c r="G44" s="38"/>
      <c r="H44" s="39"/>
      <c r="I44" s="67">
        <f>IF(OR('06_Social Security'!$I44=1,$E44&lt;&gt;0),1,0)</f>
        <v>0</v>
      </c>
      <c r="J44" s="67">
        <f>IF(OR('06_Social Security'!$J44=1,$F44&lt;&gt;0),1,0)</f>
        <v>0</v>
      </c>
      <c r="K44" s="67">
        <f>IF(AND('06_Social Security'!$I44=1,$E44=0),1,0)</f>
        <v>0</v>
      </c>
    </row>
    <row r="45" spans="1:11" ht="30" hidden="1" outlineLevel="1" x14ac:dyDescent="0.25">
      <c r="A45" s="37" t="s">
        <v>150</v>
      </c>
      <c r="B45" s="38" t="s">
        <v>49</v>
      </c>
      <c r="C45" s="20" t="str">
        <f>IF('Long Term Vision'!$C45=0,"",'Long Term Vision'!$C45)</f>
        <v/>
      </c>
      <c r="D45" s="38"/>
      <c r="E45" s="38"/>
      <c r="F45" s="38"/>
      <c r="G45" s="38"/>
      <c r="H45" s="39"/>
      <c r="I45" s="67">
        <f>IF(OR('06_Social Security'!$I45=1,$E45&lt;&gt;0),1,0)</f>
        <v>0</v>
      </c>
      <c r="J45" s="67">
        <f>IF(OR('06_Social Security'!$J45=1,$F45&lt;&gt;0),1,0)</f>
        <v>0</v>
      </c>
      <c r="K45" s="67">
        <f>IF(AND('06_Social Security'!$I45=1,$E45=0),1,0)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IF(OR('06_Social Security'!$I47=1,$E47&lt;&gt;0),1,0)</f>
        <v>0</v>
      </c>
      <c r="J47" s="67">
        <f>IF(OR('06_Social Security'!$J47=1,$F47&lt;&gt;0),1,0)</f>
        <v>0</v>
      </c>
      <c r="K47" s="67">
        <f>IF(AND('06_Social Security'!$I47=1,$E47=0),1,0)</f>
        <v>0</v>
      </c>
    </row>
    <row r="48" spans="1:11" ht="30" hidden="1" outlineLevel="1" x14ac:dyDescent="0.25">
      <c r="A48" s="37" t="s">
        <v>150</v>
      </c>
      <c r="B48" s="38" t="s">
        <v>52</v>
      </c>
      <c r="C48" s="20" t="str">
        <f>IF('Long Term Vision'!$C48=0,"",'Long Term Vision'!$C48)</f>
        <v/>
      </c>
      <c r="D48" s="38"/>
      <c r="E48" s="38"/>
      <c r="F48" s="38"/>
      <c r="G48" s="38"/>
      <c r="H48" s="39"/>
      <c r="I48" s="67">
        <f>IF(OR('06_Social Security'!$I48=1,$E48&lt;&gt;0),1,0)</f>
        <v>1</v>
      </c>
      <c r="J48" s="67">
        <f>IF(OR('06_Social Security'!$J48=1,$F48&lt;&gt;0),1,0)</f>
        <v>0</v>
      </c>
      <c r="K48" s="67">
        <f>IF(AND('06_Social Security'!$I48=1,$E48=0),1,0)</f>
        <v>1</v>
      </c>
    </row>
    <row r="49" spans="1:11" ht="45" hidden="1" outlineLevel="1" x14ac:dyDescent="0.25">
      <c r="A49" s="37" t="s">
        <v>150</v>
      </c>
      <c r="B49" s="38" t="s">
        <v>53</v>
      </c>
      <c r="C49" s="20" t="str">
        <f>IF('Long Term Vision'!$C49=0,"",'Long Term Vision'!$C49)</f>
        <v/>
      </c>
      <c r="D49" s="38"/>
      <c r="E49" s="38"/>
      <c r="F49" s="38"/>
      <c r="G49" s="38"/>
      <c r="H49" s="39"/>
      <c r="I49" s="67">
        <f>IF(OR('06_Social Security'!$I49=1,$E49&lt;&gt;0),1,0)</f>
        <v>1</v>
      </c>
      <c r="J49" s="67">
        <f>IF(OR('06_Social Security'!$J49=1,$F49&lt;&gt;0),1,0)</f>
        <v>0</v>
      </c>
      <c r="K49" s="67">
        <f>IF(AND('06_Social Security'!$I49=1,$E49=0),1,0)</f>
        <v>1</v>
      </c>
    </row>
    <row r="50" spans="1:11" ht="90" hidden="1" outlineLevel="1" x14ac:dyDescent="0.25">
      <c r="A50" s="37" t="s">
        <v>150</v>
      </c>
      <c r="B50" s="38" t="s">
        <v>54</v>
      </c>
      <c r="C50" s="20" t="str">
        <f>IF('Long Term Vision'!$C50=0,"",'Long Term Vision'!$C50)</f>
        <v/>
      </c>
      <c r="D50" s="38"/>
      <c r="E50" s="38"/>
      <c r="F50" s="38"/>
      <c r="G50" s="38"/>
      <c r="H50" s="39"/>
      <c r="I50" s="67">
        <f>IF(OR('06_Social Security'!$I50=1,$E50&lt;&gt;0),1,0)</f>
        <v>1</v>
      </c>
      <c r="J50" s="67">
        <f>IF(OR('06_Social Security'!$J50=1,$F50&lt;&gt;0),1,0)</f>
        <v>0</v>
      </c>
      <c r="K50" s="67">
        <f>IF(AND('06_Social Security'!$I50=1,$E50=0),1,0)</f>
        <v>1</v>
      </c>
    </row>
    <row r="51" spans="1:11" ht="30" hidden="1" outlineLevel="1" x14ac:dyDescent="0.25">
      <c r="A51" s="37" t="s">
        <v>150</v>
      </c>
      <c r="B51" s="38" t="s">
        <v>55</v>
      </c>
      <c r="C51" s="20" t="str">
        <f>IF('Long Term Vision'!$C51=0,"",'Long Term Vision'!$C51)</f>
        <v/>
      </c>
      <c r="D51" s="38"/>
      <c r="E51" s="38"/>
      <c r="F51" s="38"/>
      <c r="G51" s="38"/>
      <c r="H51" s="39"/>
      <c r="I51" s="67">
        <f>IF(OR('06_Social Security'!$I51=1,$E51&lt;&gt;0),1,0)</f>
        <v>1</v>
      </c>
      <c r="J51" s="67">
        <f>IF(OR('06_Social Security'!$J51=1,$F51&lt;&gt;0),1,0)</f>
        <v>0</v>
      </c>
      <c r="K51" s="67">
        <f>IF(AND('06_Social Security'!$I51=1,$E51=0),1,0)</f>
        <v>1</v>
      </c>
    </row>
    <row r="52" spans="1:11" ht="45" hidden="1" outlineLevel="1" x14ac:dyDescent="0.25">
      <c r="A52" s="37" t="s">
        <v>150</v>
      </c>
      <c r="B52" s="38" t="s">
        <v>56</v>
      </c>
      <c r="C52" s="20" t="str">
        <f>IF('Long Term Vision'!$C52=0,"",'Long Term Vision'!$C52)</f>
        <v/>
      </c>
      <c r="D52" s="38"/>
      <c r="E52" s="38"/>
      <c r="F52" s="38"/>
      <c r="G52" s="38"/>
      <c r="H52" s="39"/>
      <c r="I52" s="67">
        <f>IF(OR('06_Social Security'!$I52=1,$E52&lt;&gt;0),1,0)</f>
        <v>1</v>
      </c>
      <c r="J52" s="67">
        <f>IF(OR('06_Social Security'!$J52=1,$F52&lt;&gt;0),1,0)</f>
        <v>0</v>
      </c>
      <c r="K52" s="67">
        <f>IF(AND('06_Social Security'!$I52=1,$E52=0),1,0)</f>
        <v>1</v>
      </c>
    </row>
    <row r="53" spans="1:11" ht="30" hidden="1" outlineLevel="1" x14ac:dyDescent="0.25">
      <c r="A53" s="37" t="s">
        <v>150</v>
      </c>
      <c r="B53" s="38" t="s">
        <v>57</v>
      </c>
      <c r="C53" s="20" t="str">
        <f>IF('Long Term Vision'!$C53=0,"",'Long Term Vision'!$C53)</f>
        <v/>
      </c>
      <c r="D53" s="38"/>
      <c r="E53" s="38"/>
      <c r="F53" s="38"/>
      <c r="G53" s="38"/>
      <c r="H53" s="39"/>
      <c r="I53" s="67">
        <f>IF(OR('06_Social Security'!$I53=1,$E53&lt;&gt;0),1,0)</f>
        <v>1</v>
      </c>
      <c r="J53" s="67">
        <f>IF(OR('06_Social Security'!$J53=1,$F53&lt;&gt;0),1,0)</f>
        <v>0</v>
      </c>
      <c r="K53" s="67">
        <f>IF(AND('06_Social Security'!$I53=1,$E53=0),1,0)</f>
        <v>1</v>
      </c>
    </row>
    <row r="54" spans="1:11" ht="45" hidden="1" outlineLevel="1" x14ac:dyDescent="0.25">
      <c r="A54" s="37" t="s">
        <v>150</v>
      </c>
      <c r="B54" s="38" t="s">
        <v>58</v>
      </c>
      <c r="C54" s="20" t="str">
        <f>IF('Long Term Vision'!$C54=0,"",'Long Term Vision'!$C54)</f>
        <v/>
      </c>
      <c r="D54" s="38"/>
      <c r="E54" s="38"/>
      <c r="F54" s="38"/>
      <c r="G54" s="38"/>
      <c r="H54" s="39"/>
      <c r="I54" s="67">
        <f>IF(OR('06_Social Security'!$I54=1,$E54&lt;&gt;0),1,0)</f>
        <v>0</v>
      </c>
      <c r="J54" s="67">
        <f>IF(OR('06_Social Security'!$J54=1,$F54&lt;&gt;0),1,0)</f>
        <v>0</v>
      </c>
      <c r="K54" s="67">
        <f>IF(AND('06_Social Security'!$I54=1,$E54=0),1,0)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IF(OR('06_Social Security'!$I56=1,$E56&lt;&gt;0),1,0)</f>
        <v>1</v>
      </c>
      <c r="J56" s="67">
        <f>IF(OR('06_Social Security'!$J56=1,$F56&lt;&gt;0),1,0)</f>
        <v>1</v>
      </c>
      <c r="K56" s="67">
        <f>IF(AND('06_Social Security'!$I56=1,$E56=0),1,0)</f>
        <v>1</v>
      </c>
    </row>
    <row r="57" spans="1:11" ht="30" hidden="1" outlineLevel="1" x14ac:dyDescent="0.25">
      <c r="A57" s="37" t="s">
        <v>150</v>
      </c>
      <c r="B57" s="38" t="s">
        <v>61</v>
      </c>
      <c r="C57" s="20" t="str">
        <f>IF('Long Term Vision'!$C57=0,"",'Long Term Vision'!$C57)</f>
        <v/>
      </c>
      <c r="D57" s="38"/>
      <c r="E57" s="38"/>
      <c r="F57" s="38"/>
      <c r="G57" s="38"/>
      <c r="H57" s="39"/>
      <c r="I57" s="67">
        <f>IF(OR('06_Social Security'!$I57=1,$E57&lt;&gt;0),1,0)</f>
        <v>1</v>
      </c>
      <c r="J57" s="67">
        <f>IF(OR('06_Social Security'!$J57=1,$F57&lt;&gt;0),1,0)</f>
        <v>1</v>
      </c>
      <c r="K57" s="67">
        <f>IF(AND('06_Social Security'!$I57=1,$E57=0),1,0)</f>
        <v>1</v>
      </c>
    </row>
    <row r="58" spans="1:11" ht="45" hidden="1" outlineLevel="1" x14ac:dyDescent="0.25">
      <c r="A58" s="37" t="s">
        <v>150</v>
      </c>
      <c r="B58" s="38" t="s">
        <v>62</v>
      </c>
      <c r="C58" s="20" t="str">
        <f>IF('Long Term Vision'!$C58=0,"",'Long Term Vision'!$C58)</f>
        <v/>
      </c>
      <c r="D58" s="38"/>
      <c r="E58" s="38"/>
      <c r="F58" s="38"/>
      <c r="G58" s="38"/>
      <c r="H58" s="39"/>
      <c r="I58" s="67">
        <f>IF(OR('06_Social Security'!$I58=1,$E58&lt;&gt;0),1,0)</f>
        <v>1</v>
      </c>
      <c r="J58" s="67">
        <f>IF(OR('06_Social Security'!$J58=1,$F58&lt;&gt;0),1,0)</f>
        <v>0</v>
      </c>
      <c r="K58" s="67">
        <f>IF(AND('06_Social Security'!$I58=1,$E58=0),1,0)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IF(OR('06_Social Security'!$I60=1,$E60&lt;&gt;0),1,0)</f>
        <v>0</v>
      </c>
      <c r="J60" s="67">
        <f>IF(OR('06_Social Security'!$J60=1,$F60&lt;&gt;0),1,0)</f>
        <v>0</v>
      </c>
      <c r="K60" s="67">
        <f>IF(AND('06_Social Security'!$I60=1,$E60=0),1,0)</f>
        <v>0</v>
      </c>
    </row>
    <row r="61" spans="1:11" ht="60" hidden="1" outlineLevel="1" x14ac:dyDescent="0.25">
      <c r="A61" s="37" t="s">
        <v>150</v>
      </c>
      <c r="B61" s="38" t="s">
        <v>65</v>
      </c>
      <c r="C61" s="20" t="str">
        <f>IF('Long Term Vision'!$C61=0,"",'Long Term Vision'!$C61)</f>
        <v/>
      </c>
      <c r="D61" s="38"/>
      <c r="E61" s="38"/>
      <c r="F61" s="38"/>
      <c r="G61" s="38"/>
      <c r="H61" s="39"/>
      <c r="I61" s="67">
        <f>IF(OR('06_Social Security'!$I61=1,$E61&lt;&gt;0),1,0)</f>
        <v>1</v>
      </c>
      <c r="J61" s="67">
        <f>IF(OR('06_Social Security'!$J61=1,$F61&lt;&gt;0),1,0)</f>
        <v>0</v>
      </c>
      <c r="K61" s="67">
        <f>IF(AND('06_Social Security'!$I61=1,$E61=0),1,0)</f>
        <v>1</v>
      </c>
    </row>
    <row r="62" spans="1:11" ht="30" hidden="1" outlineLevel="1" x14ac:dyDescent="0.25">
      <c r="A62" s="37" t="s">
        <v>150</v>
      </c>
      <c r="B62" s="38" t="s">
        <v>66</v>
      </c>
      <c r="C62" s="20" t="str">
        <f>IF('Long Term Vision'!$C62=0,"",'Long Term Vision'!$C62)</f>
        <v/>
      </c>
      <c r="D62" s="38"/>
      <c r="E62" s="38"/>
      <c r="F62" s="38"/>
      <c r="G62" s="38"/>
      <c r="H62" s="39"/>
      <c r="I62" s="67">
        <f>IF(OR('06_Social Security'!$I62=1,$E62&lt;&gt;0),1,0)</f>
        <v>0</v>
      </c>
      <c r="J62" s="67">
        <f>IF(OR('06_Social Security'!$J62=1,$F62&lt;&gt;0),1,0)</f>
        <v>0</v>
      </c>
      <c r="K62" s="67">
        <f>IF(AND('06_Social Security'!$I62=1,$E62=0),1,0)</f>
        <v>0</v>
      </c>
    </row>
    <row r="63" spans="1:11" ht="90" hidden="1" outlineLevel="1" x14ac:dyDescent="0.25">
      <c r="A63" s="37" t="s">
        <v>150</v>
      </c>
      <c r="B63" s="38" t="s">
        <v>67</v>
      </c>
      <c r="C63" s="20" t="str">
        <f>IF('Long Term Vision'!$C63=0,"",'Long Term Vision'!$C63)</f>
        <v/>
      </c>
      <c r="D63" s="38"/>
      <c r="E63" s="38"/>
      <c r="F63" s="38"/>
      <c r="G63" s="38"/>
      <c r="H63" s="39"/>
      <c r="I63" s="67">
        <f>IF(OR('06_Social Security'!$I63=1,$E63&lt;&gt;0),1,0)</f>
        <v>1</v>
      </c>
      <c r="J63" s="67">
        <f>IF(OR('06_Social Security'!$J63=1,$F63&lt;&gt;0),1,0)</f>
        <v>0</v>
      </c>
      <c r="K63" s="67">
        <f>IF(AND('06_Social Security'!$I63=1,$E63=0),1,0)</f>
        <v>1</v>
      </c>
    </row>
    <row r="64" spans="1:11" ht="45" hidden="1" outlineLevel="1" x14ac:dyDescent="0.25">
      <c r="A64" s="37" t="s">
        <v>150</v>
      </c>
      <c r="B64" s="38" t="s">
        <v>68</v>
      </c>
      <c r="C64" s="20" t="str">
        <f>IF('Long Term Vision'!$C64=0,"",'Long Term Vision'!$C64)</f>
        <v/>
      </c>
      <c r="D64" s="38"/>
      <c r="E64" s="38"/>
      <c r="F64" s="38"/>
      <c r="G64" s="38"/>
      <c r="H64" s="39"/>
      <c r="I64" s="67">
        <f>IF(OR('06_Social Security'!$I64=1,$E64&lt;&gt;0),1,0)</f>
        <v>1</v>
      </c>
      <c r="J64" s="67">
        <f>IF(OR('06_Social Security'!$J64=1,$F64&lt;&gt;0),1,0)</f>
        <v>0</v>
      </c>
      <c r="K64" s="67">
        <f>IF(AND('06_Social Security'!$I64=1,$E64=0),1,0)</f>
        <v>1</v>
      </c>
    </row>
    <row r="65" spans="1:11" ht="120" hidden="1" outlineLevel="1" x14ac:dyDescent="0.25">
      <c r="A65" s="37" t="s">
        <v>150</v>
      </c>
      <c r="B65" s="38" t="s">
        <v>69</v>
      </c>
      <c r="C65" s="20" t="str">
        <f>IF('Long Term Vision'!$C65=0,"",'Long Term Vision'!$C65)</f>
        <v/>
      </c>
      <c r="D65" s="38"/>
      <c r="E65" s="38"/>
      <c r="F65" s="38"/>
      <c r="G65" s="38"/>
      <c r="H65" s="39"/>
      <c r="I65" s="67">
        <f>IF(OR('06_Social Security'!$I65=1,$E65&lt;&gt;0),1,0)</f>
        <v>0</v>
      </c>
      <c r="J65" s="67">
        <f>IF(OR('06_Social Security'!$J65=1,$F65&lt;&gt;0),1,0)</f>
        <v>0</v>
      </c>
      <c r="K65" s="67">
        <f>IF(AND('06_Social Security'!$I65=1,$E65=0),1,0)</f>
        <v>0</v>
      </c>
    </row>
    <row r="66" spans="1:11" ht="60" hidden="1" outlineLevel="1" x14ac:dyDescent="0.25">
      <c r="A66" s="37" t="s">
        <v>150</v>
      </c>
      <c r="B66" s="38" t="s">
        <v>70</v>
      </c>
      <c r="C66" s="20" t="str">
        <f>IF('Long Term Vision'!$C66=0,"",'Long Term Vision'!$C66)</f>
        <v/>
      </c>
      <c r="D66" s="38"/>
      <c r="E66" s="38"/>
      <c r="F66" s="38"/>
      <c r="G66" s="38"/>
      <c r="H66" s="39"/>
      <c r="I66" s="67">
        <f>IF(OR('06_Social Security'!$I66=1,$E66&lt;&gt;0),1,0)</f>
        <v>0</v>
      </c>
      <c r="J66" s="67">
        <f>IF(OR('06_Social Security'!$J66=1,$F66&lt;&gt;0),1,0)</f>
        <v>0</v>
      </c>
      <c r="K66" s="67">
        <f>IF(AND('06_Social Security'!$I66=1,$E66=0),1,0)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IF(OR('06_Social Security'!$I68=1,$E68&lt;&gt;0),1,0)</f>
        <v>1</v>
      </c>
      <c r="J68" s="67">
        <f>IF(OR('06_Social Security'!$J68=1,$F68&lt;&gt;0),1,0)</f>
        <v>1</v>
      </c>
      <c r="K68" s="67">
        <f>IF(AND('06_Social Security'!$I68=1,$E68=0),1,0)</f>
        <v>1</v>
      </c>
    </row>
    <row r="69" spans="1:11" ht="60" hidden="1" outlineLevel="1" x14ac:dyDescent="0.25">
      <c r="A69" s="37" t="s">
        <v>150</v>
      </c>
      <c r="B69" s="38" t="s">
        <v>73</v>
      </c>
      <c r="C69" s="20" t="str">
        <f>IF('Long Term Vision'!$C69=0,"",'Long Term Vision'!$C69)</f>
        <v/>
      </c>
      <c r="D69" s="38"/>
      <c r="E69" s="38"/>
      <c r="F69" s="38"/>
      <c r="G69" s="38"/>
      <c r="H69" s="39"/>
      <c r="I69" s="67">
        <f>IF(OR('06_Social Security'!$I69=1,$E69&lt;&gt;0),1,0)</f>
        <v>1</v>
      </c>
      <c r="J69" s="67">
        <f>IF(OR('06_Social Security'!$J69=1,$F69&lt;&gt;0),1,0)</f>
        <v>0</v>
      </c>
      <c r="K69" s="67">
        <f>IF(AND('06_Social Security'!$I69=1,$E69=0),1,0)</f>
        <v>1</v>
      </c>
    </row>
    <row r="70" spans="1:11" ht="45" hidden="1" outlineLevel="1" x14ac:dyDescent="0.25">
      <c r="A70" s="37" t="s">
        <v>150</v>
      </c>
      <c r="B70" s="38" t="s">
        <v>74</v>
      </c>
      <c r="C70" s="20" t="str">
        <f>IF('Long Term Vision'!$C70=0,"",'Long Term Vision'!$C70)</f>
        <v/>
      </c>
      <c r="D70" s="38"/>
      <c r="E70" s="38"/>
      <c r="F70" s="38"/>
      <c r="G70" s="38"/>
      <c r="H70" s="39"/>
      <c r="I70" s="67">
        <f>IF(OR('06_Social Security'!$I70=1,$E70&lt;&gt;0),1,0)</f>
        <v>1</v>
      </c>
      <c r="J70" s="67">
        <f>IF(OR('06_Social Security'!$J70=1,$F70&lt;&gt;0),1,0)</f>
        <v>0</v>
      </c>
      <c r="K70" s="67">
        <f>IF(AND('06_Social Security'!$I70=1,$E70=0),1,0)</f>
        <v>1</v>
      </c>
    </row>
    <row r="71" spans="1:11" ht="45" hidden="1" outlineLevel="1" x14ac:dyDescent="0.25">
      <c r="A71" s="37" t="s">
        <v>150</v>
      </c>
      <c r="B71" s="38" t="s">
        <v>75</v>
      </c>
      <c r="C71" s="20" t="str">
        <f>IF('Long Term Vision'!$C71=0,"",'Long Term Vision'!$C71)</f>
        <v/>
      </c>
      <c r="D71" s="38"/>
      <c r="E71" s="38"/>
      <c r="F71" s="38"/>
      <c r="G71" s="38"/>
      <c r="H71" s="39"/>
      <c r="I71" s="67">
        <f>IF(OR('06_Social Security'!$I71=1,$E71&lt;&gt;0),1,0)</f>
        <v>0</v>
      </c>
      <c r="J71" s="67">
        <f>IF(OR('06_Social Security'!$J71=1,$F71&lt;&gt;0),1,0)</f>
        <v>0</v>
      </c>
      <c r="K71" s="67">
        <f>IF(AND('06_Social Security'!$I71=1,$E71=0),1,0)</f>
        <v>0</v>
      </c>
    </row>
    <row r="72" spans="1:11" ht="45" hidden="1" outlineLevel="1" x14ac:dyDescent="0.25">
      <c r="A72" s="37" t="s">
        <v>150</v>
      </c>
      <c r="B72" s="38" t="s">
        <v>76</v>
      </c>
      <c r="C72" s="20" t="str">
        <f>IF('Long Term Vision'!$C72=0,"",'Long Term Vision'!$C72)</f>
        <v/>
      </c>
      <c r="D72" s="38"/>
      <c r="E72" s="38"/>
      <c r="F72" s="38"/>
      <c r="G72" s="38"/>
      <c r="H72" s="39"/>
      <c r="I72" s="67">
        <f>IF(OR('06_Social Security'!$I72=1,$E72&lt;&gt;0),1,0)</f>
        <v>1</v>
      </c>
      <c r="J72" s="67">
        <f>IF(OR('06_Social Security'!$J72=1,$F72&lt;&gt;0),1,0)</f>
        <v>0</v>
      </c>
      <c r="K72" s="67">
        <f>IF(AND('06_Social Security'!$I72=1,$E72=0),1,0)</f>
        <v>1</v>
      </c>
    </row>
    <row r="73" spans="1:11" ht="45" hidden="1" outlineLevel="1" x14ac:dyDescent="0.25">
      <c r="A73" s="37" t="s">
        <v>150</v>
      </c>
      <c r="B73" s="38" t="s">
        <v>77</v>
      </c>
      <c r="C73" s="20" t="str">
        <f>IF('Long Term Vision'!$C73=0,"",'Long Term Vision'!$C73)</f>
        <v/>
      </c>
      <c r="D73" s="38"/>
      <c r="E73" s="38"/>
      <c r="F73" s="38"/>
      <c r="G73" s="38"/>
      <c r="H73" s="39"/>
      <c r="I73" s="67">
        <f>IF(OR('06_Social Security'!$I73=1,$E73&lt;&gt;0),1,0)</f>
        <v>1</v>
      </c>
      <c r="J73" s="67">
        <f>IF(OR('06_Social Security'!$J73=1,$F73&lt;&gt;0),1,0)</f>
        <v>0</v>
      </c>
      <c r="K73" s="67">
        <f>IF(AND('06_Social Security'!$I73=1,$E73=0),1,0)</f>
        <v>1</v>
      </c>
    </row>
    <row r="74" spans="1:11" ht="45" hidden="1" outlineLevel="1" x14ac:dyDescent="0.25">
      <c r="A74" s="37" t="s">
        <v>150</v>
      </c>
      <c r="B74" s="38" t="s">
        <v>78</v>
      </c>
      <c r="C74" s="20" t="str">
        <f>IF('Long Term Vision'!$C74=0,"",'Long Term Vision'!$C74)</f>
        <v/>
      </c>
      <c r="D74" s="38"/>
      <c r="E74" s="38"/>
      <c r="F74" s="38"/>
      <c r="G74" s="38"/>
      <c r="H74" s="39"/>
      <c r="I74" s="67">
        <f>IF(OR('06_Social Security'!$I74=1,$E74&lt;&gt;0),1,0)</f>
        <v>0</v>
      </c>
      <c r="J74" s="67">
        <f>IF(OR('06_Social Security'!$J74=1,$F74&lt;&gt;0),1,0)</f>
        <v>0</v>
      </c>
      <c r="K74" s="67">
        <f>IF(AND('06_Social Security'!$I74=1,$E74=0),1,0)</f>
        <v>0</v>
      </c>
    </row>
    <row r="75" spans="1:11" ht="60" hidden="1" outlineLevel="1" x14ac:dyDescent="0.25">
      <c r="A75" s="37" t="s">
        <v>150</v>
      </c>
      <c r="B75" s="38" t="s">
        <v>79</v>
      </c>
      <c r="C75" s="20" t="str">
        <f>IF('Long Term Vision'!$C75=0,"",'Long Term Vision'!$C75)</f>
        <v/>
      </c>
      <c r="D75" s="38"/>
      <c r="E75" s="38"/>
      <c r="F75" s="38"/>
      <c r="G75" s="38"/>
      <c r="H75" s="39"/>
      <c r="I75" s="67">
        <f>IF(OR('06_Social Security'!$I75=1,$E75&lt;&gt;0),1,0)</f>
        <v>1</v>
      </c>
      <c r="J75" s="67">
        <f>IF(OR('06_Social Security'!$J75=1,$F75&lt;&gt;0),1,0)</f>
        <v>0</v>
      </c>
      <c r="K75" s="67">
        <f>IF(AND('06_Social Security'!$I75=1,$E75=0),1,0)</f>
        <v>1</v>
      </c>
    </row>
    <row r="76" spans="1:11" ht="45" hidden="1" outlineLevel="1" x14ac:dyDescent="0.25">
      <c r="A76" s="37" t="s">
        <v>150</v>
      </c>
      <c r="B76" s="38" t="s">
        <v>80</v>
      </c>
      <c r="C76" s="20" t="str">
        <f>IF('Long Term Vision'!$C76=0,"",'Long Term Vision'!$C76)</f>
        <v/>
      </c>
      <c r="D76" s="38"/>
      <c r="E76" s="38"/>
      <c r="F76" s="38"/>
      <c r="G76" s="38"/>
      <c r="H76" s="39"/>
      <c r="I76" s="67">
        <f>IF(OR('06_Social Security'!$I76=1,$E76&lt;&gt;0),1,0)</f>
        <v>1</v>
      </c>
      <c r="J76" s="67">
        <f>IF(OR('06_Social Security'!$J76=1,$F76&lt;&gt;0),1,0)</f>
        <v>0</v>
      </c>
      <c r="K76" s="67">
        <f>IF(AND('06_Social Security'!$I76=1,$E76=0),1,0)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IF(OR('06_Social Security'!$I78=1,$E78&lt;&gt;0),1,0)</f>
        <v>0</v>
      </c>
      <c r="J78" s="67">
        <f>IF(OR('06_Social Security'!$J78=1,$F78&lt;&gt;0),1,0)</f>
        <v>0</v>
      </c>
      <c r="K78" s="67">
        <f>IF(AND('06_Social Security'!$I78=1,$E78=0),1,0)</f>
        <v>0</v>
      </c>
    </row>
    <row r="79" spans="1:11" ht="30" hidden="1" outlineLevel="1" x14ac:dyDescent="0.25">
      <c r="A79" s="37" t="s">
        <v>151</v>
      </c>
      <c r="B79" s="38" t="s">
        <v>83</v>
      </c>
      <c r="C79" s="20" t="str">
        <f>IF('Long Term Vision'!$C79=0,"",'Long Term Vision'!$C79)</f>
        <v/>
      </c>
      <c r="D79" s="38"/>
      <c r="E79" s="38"/>
      <c r="F79" s="38"/>
      <c r="G79" s="38"/>
      <c r="H79" s="39"/>
      <c r="I79" s="67">
        <f>IF(OR('06_Social Security'!$I79=1,$E79&lt;&gt;0),1,0)</f>
        <v>1</v>
      </c>
      <c r="J79" s="67">
        <f>IF(OR('06_Social Security'!$J79=1,$F79&lt;&gt;0),1,0)</f>
        <v>1</v>
      </c>
      <c r="K79" s="67">
        <f>IF(AND('06_Social Security'!$I79=1,$E79=0),1,0)</f>
        <v>1</v>
      </c>
    </row>
    <row r="80" spans="1:11" ht="30" hidden="1" outlineLevel="1" x14ac:dyDescent="0.25">
      <c r="A80" s="37" t="s">
        <v>151</v>
      </c>
      <c r="B80" s="38" t="s">
        <v>84</v>
      </c>
      <c r="C80" s="20" t="str">
        <f>IF('Long Term Vision'!$C80=0,"",'Long Term Vision'!$C80)</f>
        <v/>
      </c>
      <c r="D80" s="38"/>
      <c r="E80" s="38"/>
      <c r="F80" s="38"/>
      <c r="G80" s="38"/>
      <c r="H80" s="39"/>
      <c r="I80" s="67">
        <f>IF(OR('06_Social Security'!$I80=1,$E80&lt;&gt;0),1,0)</f>
        <v>1</v>
      </c>
      <c r="J80" s="67">
        <f>IF(OR('06_Social Security'!$J80=1,$F80&lt;&gt;0),1,0)</f>
        <v>1</v>
      </c>
      <c r="K80" s="67">
        <f>IF(AND('06_Social Security'!$I80=1,$E80=0),1,0)</f>
        <v>1</v>
      </c>
    </row>
    <row r="81" spans="1:11" collapsed="1" x14ac:dyDescent="0.25">
      <c r="A81" s="37" t="s">
        <v>151</v>
      </c>
      <c r="B81" s="117" t="s">
        <v>85</v>
      </c>
      <c r="C81" s="117"/>
      <c r="D81" s="117"/>
      <c r="E81" s="117"/>
      <c r="F81" s="117"/>
      <c r="G81" s="117"/>
      <c r="H81" s="118"/>
      <c r="I81" s="67">
        <f>SUM(I82:I91)</f>
        <v>8</v>
      </c>
      <c r="J81" s="67">
        <f>SUM(J82:J91)</f>
        <v>6</v>
      </c>
      <c r="K81" s="67">
        <f>SUM(K82:K91)</f>
        <v>7</v>
      </c>
    </row>
    <row r="82" spans="1:11" ht="60" hidden="1" outlineLevel="1" x14ac:dyDescent="0.25">
      <c r="A82" s="37" t="s">
        <v>151</v>
      </c>
      <c r="B82" s="38" t="s">
        <v>86</v>
      </c>
      <c r="C82" s="20" t="str">
        <f>IF('Long Term Vision'!$C82=0,"",'Long Term Vision'!$C82)</f>
        <v/>
      </c>
      <c r="D82" s="38"/>
      <c r="E82" s="38"/>
      <c r="F82" s="38"/>
      <c r="G82" s="38"/>
      <c r="H82" s="39"/>
      <c r="I82" s="67">
        <f>IF(OR('06_Social Security'!$I82=1,$E82&lt;&gt;0),1,0)</f>
        <v>1</v>
      </c>
      <c r="J82" s="67">
        <f>IF(OR('06_Social Security'!$J82=1,$F82&lt;&gt;0),1,0)</f>
        <v>1</v>
      </c>
      <c r="K82" s="67">
        <f>IF(AND('06_Social Security'!$I82=1,$E82=0),1,0)</f>
        <v>1</v>
      </c>
    </row>
    <row r="83" spans="1:11" ht="60" hidden="1" outlineLevel="1" x14ac:dyDescent="0.25">
      <c r="A83" s="37" t="s">
        <v>151</v>
      </c>
      <c r="B83" s="38" t="s">
        <v>87</v>
      </c>
      <c r="C83" s="20" t="str">
        <f>IF('Long Term Vision'!$C83=0,"",'Long Term Vision'!$C83)</f>
        <v/>
      </c>
      <c r="D83" s="38"/>
      <c r="E83" s="38"/>
      <c r="F83" s="38"/>
      <c r="G83" s="38"/>
      <c r="H83" s="39"/>
      <c r="I83" s="67">
        <f>IF(OR('06_Social Security'!$I83=1,$E83&lt;&gt;0),1,0)</f>
        <v>1</v>
      </c>
      <c r="J83" s="67">
        <f>IF(OR('06_Social Security'!$J83=1,$F83&lt;&gt;0),1,0)</f>
        <v>1</v>
      </c>
      <c r="K83" s="67">
        <f>IF(AND('06_Social Security'!$I83=1,$E83=0),1,0)</f>
        <v>1</v>
      </c>
    </row>
    <row r="84" spans="1:11" ht="75" hidden="1" outlineLevel="1" x14ac:dyDescent="0.25">
      <c r="A84" s="37" t="s">
        <v>151</v>
      </c>
      <c r="B84" s="38" t="s">
        <v>88</v>
      </c>
      <c r="C84" s="20" t="str">
        <f>IF('Long Term Vision'!$C84=0,"",'Long Term Vision'!$C84)</f>
        <v/>
      </c>
      <c r="D84" s="38"/>
      <c r="E84" s="38"/>
      <c r="F84" s="38"/>
      <c r="G84" s="38"/>
      <c r="H84" s="39"/>
      <c r="I84" s="67">
        <f>IF(OR('06_Social Security'!$I84=1,$E84&lt;&gt;0),1,0)</f>
        <v>1</v>
      </c>
      <c r="J84" s="67">
        <f>IF(OR('06_Social Security'!$J84=1,$F84&lt;&gt;0),1,0)</f>
        <v>1</v>
      </c>
      <c r="K84" s="67">
        <f>IF(AND('06_Social Security'!$I84=1,$E84=0),1,0)</f>
        <v>1</v>
      </c>
    </row>
    <row r="85" spans="1:11" ht="90" hidden="1" outlineLevel="1" x14ac:dyDescent="0.25">
      <c r="A85" s="37" t="s">
        <v>151</v>
      </c>
      <c r="B85" s="38" t="s">
        <v>89</v>
      </c>
      <c r="C85" s="20" t="str">
        <f>IF('Long Term Vision'!$C85=0,"",'Long Term Vision'!$C85)</f>
        <v>NO</v>
      </c>
      <c r="D85" s="38"/>
      <c r="E85" s="38"/>
      <c r="F85" s="38"/>
      <c r="G85" s="38"/>
      <c r="H85" s="39"/>
      <c r="I85" s="67">
        <f>IF(OR('06_Social Security'!$I85=1,$E85&lt;&gt;0),1,0)</f>
        <v>0</v>
      </c>
      <c r="J85" s="67">
        <f>IF(OR('06_Social Security'!$J85=1,$F85&lt;&gt;0),1,0)</f>
        <v>0</v>
      </c>
      <c r="K85" s="67">
        <f>IF(AND('06_Social Security'!$I85=1,$E85=0),1,0)</f>
        <v>0</v>
      </c>
    </row>
    <row r="86" spans="1:11" ht="45" hidden="1" outlineLevel="1" x14ac:dyDescent="0.25">
      <c r="A86" s="37" t="s">
        <v>151</v>
      </c>
      <c r="B86" s="38" t="s">
        <v>90</v>
      </c>
      <c r="C86" s="20" t="str">
        <f>IF('Long Term Vision'!$C86=0,"",'Long Term Vision'!$C86)</f>
        <v/>
      </c>
      <c r="D86" s="38"/>
      <c r="E86" s="38"/>
      <c r="F86" s="38"/>
      <c r="G86" s="38"/>
      <c r="H86" s="39"/>
      <c r="I86" s="67">
        <f>IF(OR('06_Social Security'!$I86=1,$E86&lt;&gt;0),1,0)</f>
        <v>1</v>
      </c>
      <c r="J86" s="67">
        <f>IF(OR('06_Social Security'!$J86=1,$F86&lt;&gt;0),1,0)</f>
        <v>1</v>
      </c>
      <c r="K86" s="67">
        <f>IF(AND('06_Social Security'!$I86=1,$E86=0),1,0)</f>
        <v>1</v>
      </c>
    </row>
    <row r="87" spans="1:11" ht="120" hidden="1" outlineLevel="1" x14ac:dyDescent="0.25">
      <c r="A87" s="37" t="s">
        <v>151</v>
      </c>
      <c r="B87" s="38" t="s">
        <v>91</v>
      </c>
      <c r="C87" s="20" t="s">
        <v>1055</v>
      </c>
      <c r="D87" s="38" t="s">
        <v>1203</v>
      </c>
      <c r="E87" s="38" t="s">
        <v>1229</v>
      </c>
      <c r="F87" s="38" t="s">
        <v>1230</v>
      </c>
      <c r="G87" s="38" t="s">
        <v>1220</v>
      </c>
      <c r="H87" s="39"/>
      <c r="I87" s="67">
        <f>IF(OR('06_Social Security'!$I87=1,$E87&lt;&gt;0),1,0)</f>
        <v>1</v>
      </c>
      <c r="J87" s="67">
        <f>IF(OR('06_Social Security'!$J87=1,$F87&lt;&gt;0),1,0)</f>
        <v>1</v>
      </c>
      <c r="K87" s="67">
        <f>IF(AND('06_Social Security'!$I87=1,$E87=0),1,0)</f>
        <v>0</v>
      </c>
    </row>
    <row r="88" spans="1:11" ht="75" hidden="1" outlineLevel="1" x14ac:dyDescent="0.25">
      <c r="A88" s="37" t="s">
        <v>151</v>
      </c>
      <c r="B88" s="38" t="s">
        <v>92</v>
      </c>
      <c r="C88" s="20" t="s">
        <v>1055</v>
      </c>
      <c r="D88" s="38" t="s">
        <v>1231</v>
      </c>
      <c r="E88" s="38"/>
      <c r="F88" s="38"/>
      <c r="G88" s="38"/>
      <c r="H88" s="39"/>
      <c r="I88" s="67">
        <f>IF(OR('06_Social Security'!$I88=1,$E88&lt;&gt;0),1,0)</f>
        <v>0</v>
      </c>
      <c r="J88" s="67">
        <f>IF(OR('06_Social Security'!$J88=1,$F88&lt;&gt;0),1,0)</f>
        <v>0</v>
      </c>
      <c r="K88" s="67">
        <f>IF(AND('06_Social Security'!$I88=1,$E88=0),1,0)</f>
        <v>0</v>
      </c>
    </row>
    <row r="89" spans="1:11" ht="45" hidden="1" outlineLevel="1" x14ac:dyDescent="0.25">
      <c r="A89" s="37" t="s">
        <v>151</v>
      </c>
      <c r="B89" s="38" t="s">
        <v>93</v>
      </c>
      <c r="C89" s="20" t="s">
        <v>1055</v>
      </c>
      <c r="D89" s="38"/>
      <c r="E89" s="38"/>
      <c r="F89" s="38"/>
      <c r="G89" s="38"/>
      <c r="H89" s="39"/>
      <c r="I89" s="67">
        <f>IF(OR('06_Social Security'!$I89=1,$E89&lt;&gt;0),1,0)</f>
        <v>1</v>
      </c>
      <c r="J89" s="67">
        <f>IF(OR('06_Social Security'!$J89=1,$F89&lt;&gt;0),1,0)</f>
        <v>0</v>
      </c>
      <c r="K89" s="67">
        <f>IF(AND('06_Social Security'!$I89=1,$E89=0),1,0)</f>
        <v>1</v>
      </c>
    </row>
    <row r="90" spans="1:11" ht="45" hidden="1" outlineLevel="1" x14ac:dyDescent="0.25">
      <c r="A90" s="37" t="s">
        <v>151</v>
      </c>
      <c r="B90" s="38" t="s">
        <v>94</v>
      </c>
      <c r="C90" s="20" t="s">
        <v>1055</v>
      </c>
      <c r="D90" s="38"/>
      <c r="E90" s="38"/>
      <c r="F90" s="38"/>
      <c r="G90" s="38"/>
      <c r="H90" s="39"/>
      <c r="I90" s="67">
        <f>IF(OR('06_Social Security'!$I90=1,$E90&lt;&gt;0),1,0)</f>
        <v>1</v>
      </c>
      <c r="J90" s="67">
        <f>IF(OR('06_Social Security'!$J90=1,$F90&lt;&gt;0),1,0)</f>
        <v>1</v>
      </c>
      <c r="K90" s="67">
        <f>IF(AND('06_Social Security'!$I90=1,$E90=0),1,0)</f>
        <v>1</v>
      </c>
    </row>
    <row r="91" spans="1:11" ht="45" hidden="1" outlineLevel="1" x14ac:dyDescent="0.25">
      <c r="A91" s="37" t="s">
        <v>151</v>
      </c>
      <c r="B91" s="38" t="s">
        <v>95</v>
      </c>
      <c r="C91" s="20" t="s">
        <v>1055</v>
      </c>
      <c r="D91" s="38"/>
      <c r="E91" s="38"/>
      <c r="F91" s="38"/>
      <c r="G91" s="38"/>
      <c r="H91" s="39"/>
      <c r="I91" s="67">
        <f>IF(OR('06_Social Security'!$I91=1,$E91&lt;&gt;0),1,0)</f>
        <v>1</v>
      </c>
      <c r="J91" s="67">
        <f>IF(OR('06_Social Security'!$J91=1,$F91&lt;&gt;0),1,0)</f>
        <v>0</v>
      </c>
      <c r="K91" s="67">
        <f>IF(AND('06_Social Security'!$I91=1,$E91=0),1,0)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IF(OR('06_Social Security'!$I93=1,$E93&lt;&gt;0),1,0)</f>
        <v>1</v>
      </c>
      <c r="J93" s="67">
        <f>IF(OR('06_Social Security'!$J93=1,$F93&lt;&gt;0),1,0)</f>
        <v>1</v>
      </c>
      <c r="K93" s="67">
        <f>IF(AND('06_Social Security'!$I93=1,$E93=0),1,0)</f>
        <v>1</v>
      </c>
    </row>
    <row r="94" spans="1:11" ht="60" hidden="1" outlineLevel="1" x14ac:dyDescent="0.25">
      <c r="A94" s="37" t="s">
        <v>151</v>
      </c>
      <c r="B94" s="38" t="s">
        <v>98</v>
      </c>
      <c r="C94" s="20" t="str">
        <f>IF('Long Term Vision'!$C94=0,"",'Long Term Vision'!$C94)</f>
        <v/>
      </c>
      <c r="D94" s="38"/>
      <c r="E94" s="38"/>
      <c r="F94" s="38"/>
      <c r="G94" s="38"/>
      <c r="H94" s="39"/>
      <c r="I94" s="67">
        <f>IF(OR('06_Social Security'!$I94=1,$E94&lt;&gt;0),1,0)</f>
        <v>0</v>
      </c>
      <c r="J94" s="67">
        <f>IF(OR('06_Social Security'!$J94=1,$F94&lt;&gt;0),1,0)</f>
        <v>0</v>
      </c>
      <c r="K94" s="67">
        <f>IF(AND('06_Social Security'!$I94=1,$E94=0),1,0)</f>
        <v>0</v>
      </c>
    </row>
    <row r="95" spans="1:11" ht="60" hidden="1" outlineLevel="1" x14ac:dyDescent="0.25">
      <c r="A95" s="37" t="s">
        <v>151</v>
      </c>
      <c r="B95" s="38" t="s">
        <v>99</v>
      </c>
      <c r="C95" s="20" t="str">
        <f>IF('Long Term Vision'!$C95=0,"",'Long Term Vision'!$C95)</f>
        <v/>
      </c>
      <c r="D95" s="38"/>
      <c r="E95" s="38"/>
      <c r="F95" s="38"/>
      <c r="G95" s="38"/>
      <c r="H95" s="39"/>
      <c r="I95" s="67">
        <f>IF(OR('06_Social Security'!$I95=1,$E95&lt;&gt;0),1,0)</f>
        <v>1</v>
      </c>
      <c r="J95" s="67">
        <f>IF(OR('06_Social Security'!$J95=1,$F95&lt;&gt;0),1,0)</f>
        <v>0</v>
      </c>
      <c r="K95" s="67">
        <f>IF(AND('06_Social Security'!$I95=1,$E95=0),1,0)</f>
        <v>1</v>
      </c>
    </row>
    <row r="96" spans="1:11" ht="75" hidden="1" outlineLevel="1" x14ac:dyDescent="0.25">
      <c r="A96" s="37" t="s">
        <v>151</v>
      </c>
      <c r="B96" s="38" t="s">
        <v>100</v>
      </c>
      <c r="C96" s="20" t="str">
        <f>IF('Long Term Vision'!$C96=0,"",'Long Term Vision'!$C96)</f>
        <v/>
      </c>
      <c r="D96" s="38"/>
      <c r="E96" s="38"/>
      <c r="F96" s="38"/>
      <c r="G96" s="38"/>
      <c r="H96" s="39"/>
      <c r="I96" s="67">
        <f>IF(OR('06_Social Security'!$I96=1,$E96&lt;&gt;0),1,0)</f>
        <v>1</v>
      </c>
      <c r="J96" s="67">
        <f>IF(OR('06_Social Security'!$J96=1,$F96&lt;&gt;0),1,0)</f>
        <v>0</v>
      </c>
      <c r="K96" s="67">
        <f>IF(AND('06_Social Security'!$I96=1,$E96=0),1,0)</f>
        <v>1</v>
      </c>
    </row>
    <row r="97" spans="1:11" ht="90" hidden="1" outlineLevel="1" x14ac:dyDescent="0.25">
      <c r="A97" s="37" t="s">
        <v>151</v>
      </c>
      <c r="B97" s="38" t="s">
        <v>101</v>
      </c>
      <c r="C97" s="20" t="str">
        <f>IF('Long Term Vision'!$C97=0,"",'Long Term Vision'!$C97)</f>
        <v/>
      </c>
      <c r="D97" s="38"/>
      <c r="E97" s="38"/>
      <c r="F97" s="38"/>
      <c r="G97" s="38"/>
      <c r="H97" s="39"/>
      <c r="I97" s="67">
        <f>IF(OR('06_Social Security'!$I97=1,$E97&lt;&gt;0),1,0)</f>
        <v>1</v>
      </c>
      <c r="J97" s="67">
        <f>IF(OR('06_Social Security'!$J97=1,$F97&lt;&gt;0),1,0)</f>
        <v>1</v>
      </c>
      <c r="K97" s="67">
        <f>IF(AND('06_Social Security'!$I97=1,$E97=0),1,0)</f>
        <v>1</v>
      </c>
    </row>
    <row r="98" spans="1:11" collapsed="1" x14ac:dyDescent="0.25">
      <c r="A98" s="37" t="s">
        <v>151</v>
      </c>
      <c r="B98" s="121" t="s">
        <v>102</v>
      </c>
      <c r="C98" s="121"/>
      <c r="D98" s="121"/>
      <c r="E98" s="121"/>
      <c r="F98" s="121"/>
      <c r="G98" s="121"/>
      <c r="H98" s="122"/>
      <c r="I98" s="67">
        <f>SUM(I99:I105)</f>
        <v>4</v>
      </c>
      <c r="J98" s="67">
        <f>SUM(J99:J105)</f>
        <v>2</v>
      </c>
      <c r="K98" s="67">
        <f>SUM(K99:K105)</f>
        <v>3</v>
      </c>
    </row>
    <row r="99" spans="1:11" ht="45" hidden="1" outlineLevel="1" x14ac:dyDescent="0.25">
      <c r="A99" s="37" t="s">
        <v>151</v>
      </c>
      <c r="B99" s="38" t="s">
        <v>103</v>
      </c>
      <c r="C99" s="20" t="str">
        <f>IF('Long Term Vision'!$C99=0,"",'Long Term Vision'!$C99)</f>
        <v/>
      </c>
      <c r="D99" s="38"/>
      <c r="E99" s="38"/>
      <c r="F99" s="38"/>
      <c r="G99" s="38"/>
      <c r="H99" s="39"/>
      <c r="I99" s="67">
        <f>IF(OR('06_Social Security'!$I99=1,$E99&lt;&gt;0),1,0)</f>
        <v>0</v>
      </c>
      <c r="J99" s="67">
        <f>IF(OR('06_Social Security'!$J99=1,$F99&lt;&gt;0),1,0)</f>
        <v>0</v>
      </c>
      <c r="K99" s="67">
        <f>IF(AND('06_Social Security'!$I99=1,$E99=0),1,0)</f>
        <v>0</v>
      </c>
    </row>
    <row r="100" spans="1:11" ht="45" hidden="1" outlineLevel="1" x14ac:dyDescent="0.25">
      <c r="A100" s="37" t="s">
        <v>151</v>
      </c>
      <c r="B100" s="38" t="s">
        <v>104</v>
      </c>
      <c r="C100" s="20" t="str">
        <f>IF('Long Term Vision'!$C100=0,"",'Long Term Vision'!$C100)</f>
        <v/>
      </c>
      <c r="D100" s="38"/>
      <c r="E100" s="38"/>
      <c r="F100" s="38"/>
      <c r="G100" s="38"/>
      <c r="H100" s="39"/>
      <c r="I100" s="67">
        <f>IF(OR('06_Social Security'!$I100=1,$E100&lt;&gt;0),1,0)</f>
        <v>1</v>
      </c>
      <c r="J100" s="67">
        <f>IF(OR('06_Social Security'!$J100=1,$F100&lt;&gt;0),1,0)</f>
        <v>1</v>
      </c>
      <c r="K100" s="67">
        <f>IF(AND('06_Social Security'!$I100=1,$E100=0),1,0)</f>
        <v>1</v>
      </c>
    </row>
    <row r="101" spans="1:11" ht="60" hidden="1" outlineLevel="1" x14ac:dyDescent="0.25">
      <c r="A101" s="37" t="s">
        <v>151</v>
      </c>
      <c r="B101" s="38" t="s">
        <v>105</v>
      </c>
      <c r="C101" s="20" t="str">
        <f>IF('Long Term Vision'!$C101=0,"",'Long Term Vision'!$C101)</f>
        <v/>
      </c>
      <c r="D101" s="38"/>
      <c r="E101" s="38"/>
      <c r="F101" s="38"/>
      <c r="G101" s="38"/>
      <c r="H101" s="39"/>
      <c r="I101" s="67">
        <f>IF(OR('06_Social Security'!$I101=1,$E101&lt;&gt;0),1,0)</f>
        <v>1</v>
      </c>
      <c r="J101" s="67">
        <f>IF(OR('06_Social Security'!$J101=1,$F101&lt;&gt;0),1,0)</f>
        <v>0</v>
      </c>
      <c r="K101" s="67">
        <f>IF(AND('06_Social Security'!$I101=1,$E101=0),1,0)</f>
        <v>1</v>
      </c>
    </row>
    <row r="102" spans="1:11" ht="30" hidden="1" outlineLevel="1" x14ac:dyDescent="0.25">
      <c r="A102" s="37" t="s">
        <v>151</v>
      </c>
      <c r="B102" s="38" t="s">
        <v>106</v>
      </c>
      <c r="C102" s="20" t="str">
        <f>IF('Long Term Vision'!$C102=0,"",'Long Term Vision'!$C102)</f>
        <v/>
      </c>
      <c r="D102" s="38"/>
      <c r="E102" s="38"/>
      <c r="F102" s="38"/>
      <c r="G102" s="38"/>
      <c r="H102" s="39"/>
      <c r="I102" s="67">
        <f>IF(OR('06_Social Security'!$I102=1,$E102&lt;&gt;0),1,0)</f>
        <v>1</v>
      </c>
      <c r="J102" s="67">
        <f>IF(OR('06_Social Security'!$J102=1,$F102&lt;&gt;0),1,0)</f>
        <v>0</v>
      </c>
      <c r="K102" s="67">
        <f>IF(AND('06_Social Security'!$I102=1,$E102=0),1,0)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IF(OR('06_Social Security'!$I103=1,$E103&lt;&gt;0),1,0)</f>
        <v>0</v>
      </c>
      <c r="J103" s="67">
        <f>IF(OR('06_Social Security'!$J103=1,$F103&lt;&gt;0),1,0)</f>
        <v>0</v>
      </c>
      <c r="K103" s="67">
        <f>IF(AND('06_Social Security'!$I103=1,$E103=0),1,0)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IF(OR('06_Social Security'!$I104=1,$E104&lt;&gt;0),1,0)</f>
        <v>0</v>
      </c>
      <c r="J104" s="67">
        <f>IF(OR('06_Social Security'!$J104=1,$F104&lt;&gt;0),1,0)</f>
        <v>0</v>
      </c>
      <c r="K104" s="67">
        <f>IF(AND('06_Social Security'!$I104=1,$E104=0),1,0)</f>
        <v>0</v>
      </c>
    </row>
    <row r="105" spans="1:11" ht="120" hidden="1" outlineLevel="1" x14ac:dyDescent="0.25">
      <c r="A105" s="37" t="s">
        <v>151</v>
      </c>
      <c r="B105" s="38" t="s">
        <v>109</v>
      </c>
      <c r="C105" s="20" t="s">
        <v>1055</v>
      </c>
      <c r="D105" s="38" t="s">
        <v>1203</v>
      </c>
      <c r="E105" s="38" t="s">
        <v>1233</v>
      </c>
      <c r="F105" s="38" t="s">
        <v>1205</v>
      </c>
      <c r="G105" s="38" t="s">
        <v>1232</v>
      </c>
      <c r="H105" s="39"/>
      <c r="I105" s="67">
        <f>IF(OR('06_Social Security'!$I105=1,$E105&lt;&gt;0),1,0)</f>
        <v>1</v>
      </c>
      <c r="J105" s="67">
        <f>IF(OR('06_Social Security'!$J105=1,$F105&lt;&gt;0),1,0)</f>
        <v>1</v>
      </c>
      <c r="K105" s="67">
        <f>IF(AND('06_Social Security'!$I105=1,$E105=0),1,0)</f>
        <v>0</v>
      </c>
    </row>
    <row r="106" spans="1:11" collapsed="1" x14ac:dyDescent="0.25">
      <c r="A106" s="37" t="s">
        <v>151</v>
      </c>
      <c r="B106" s="123" t="s">
        <v>110</v>
      </c>
      <c r="C106" s="123"/>
      <c r="D106" s="123"/>
      <c r="E106" s="123"/>
      <c r="F106" s="123"/>
      <c r="G106" s="123"/>
      <c r="H106" s="124"/>
      <c r="I106" s="67">
        <f>SUM(I107:I113)</f>
        <v>7</v>
      </c>
      <c r="J106" s="67">
        <f>SUM(J107:J113)</f>
        <v>4</v>
      </c>
      <c r="K106" s="67">
        <f>SUM(K107:K113)</f>
        <v>6</v>
      </c>
    </row>
    <row r="107" spans="1:11" ht="30" hidden="1" outlineLevel="1" x14ac:dyDescent="0.25">
      <c r="A107" s="37" t="s">
        <v>151</v>
      </c>
      <c r="B107" s="38" t="s">
        <v>111</v>
      </c>
      <c r="C107" s="20" t="s">
        <v>1055</v>
      </c>
      <c r="D107" s="38"/>
      <c r="E107" s="38"/>
      <c r="F107" s="38"/>
      <c r="G107" s="38"/>
      <c r="H107" s="39"/>
      <c r="I107" s="67">
        <f>IF(OR('06_Social Security'!$I107=1,$E107&lt;&gt;0),1,0)</f>
        <v>1</v>
      </c>
      <c r="J107" s="67">
        <f>IF(OR('06_Social Security'!$J107=1,$F107&lt;&gt;0),1,0)</f>
        <v>1</v>
      </c>
      <c r="K107" s="67">
        <f>IF(AND('06_Social Security'!$I107=1,$E107=0),1,0)</f>
        <v>1</v>
      </c>
    </row>
    <row r="108" spans="1:11" ht="75" hidden="1" outlineLevel="1" x14ac:dyDescent="0.25">
      <c r="A108" s="37" t="s">
        <v>151</v>
      </c>
      <c r="B108" s="38" t="s">
        <v>112</v>
      </c>
      <c r="C108" s="20" t="s">
        <v>1055</v>
      </c>
      <c r="D108" s="38"/>
      <c r="E108" s="38"/>
      <c r="F108" s="38"/>
      <c r="G108" s="38"/>
      <c r="H108" s="39"/>
      <c r="I108" s="67">
        <f>IF(OR('06_Social Security'!$I108=1,$E108&lt;&gt;0),1,0)</f>
        <v>1</v>
      </c>
      <c r="J108" s="67">
        <f>IF(OR('06_Social Security'!$J108=1,$F108&lt;&gt;0),1,0)</f>
        <v>0</v>
      </c>
      <c r="K108" s="67">
        <f>IF(AND('06_Social Security'!$I108=1,$E108=0),1,0)</f>
        <v>1</v>
      </c>
    </row>
    <row r="109" spans="1:11" ht="45" hidden="1" outlineLevel="1" x14ac:dyDescent="0.25">
      <c r="A109" s="37" t="s">
        <v>151</v>
      </c>
      <c r="B109" s="38" t="s">
        <v>113</v>
      </c>
      <c r="C109" s="20" t="s">
        <v>1055</v>
      </c>
      <c r="D109" s="38"/>
      <c r="E109" s="38"/>
      <c r="F109" s="38"/>
      <c r="G109" s="38"/>
      <c r="H109" s="39"/>
      <c r="I109" s="67">
        <f>IF(OR('06_Social Security'!$I109=1,$E109&lt;&gt;0),1,0)</f>
        <v>1</v>
      </c>
      <c r="J109" s="67">
        <f>IF(OR('06_Social Security'!$J109=1,$F109&lt;&gt;0),1,0)</f>
        <v>1</v>
      </c>
      <c r="K109" s="67">
        <f>IF(AND('06_Social Security'!$I109=1,$E109=0),1,0)</f>
        <v>1</v>
      </c>
    </row>
    <row r="110" spans="1:11" ht="30" hidden="1" outlineLevel="1" x14ac:dyDescent="0.25">
      <c r="A110" s="37" t="s">
        <v>151</v>
      </c>
      <c r="B110" s="38" t="s">
        <v>114</v>
      </c>
      <c r="C110" s="20" t="s">
        <v>1055</v>
      </c>
      <c r="D110" s="38"/>
      <c r="E110" s="38"/>
      <c r="F110" s="38"/>
      <c r="G110" s="38"/>
      <c r="H110" s="39"/>
      <c r="I110" s="67">
        <f>IF(OR('06_Social Security'!$I110=1,$E110&lt;&gt;0),1,0)</f>
        <v>1</v>
      </c>
      <c r="J110" s="67">
        <f>IF(OR('06_Social Security'!$J110=1,$F110&lt;&gt;0),1,0)</f>
        <v>1</v>
      </c>
      <c r="K110" s="67">
        <f>IF(AND('06_Social Security'!$I110=1,$E110=0),1,0)</f>
        <v>1</v>
      </c>
    </row>
    <row r="111" spans="1:11" ht="360" hidden="1" outlineLevel="1" x14ac:dyDescent="0.25">
      <c r="A111" s="37" t="s">
        <v>151</v>
      </c>
      <c r="B111" s="38" t="s">
        <v>115</v>
      </c>
      <c r="C111" s="20" t="s">
        <v>1055</v>
      </c>
      <c r="D111" s="38" t="s">
        <v>1203</v>
      </c>
      <c r="E111" s="38" t="s">
        <v>1217</v>
      </c>
      <c r="F111" s="38" t="s">
        <v>1205</v>
      </c>
      <c r="G111" s="38" t="s">
        <v>1216</v>
      </c>
      <c r="H111" s="39"/>
      <c r="I111" s="67">
        <f>IF(OR('06_Social Security'!$I111=1,$E111&lt;&gt;0),1,0)</f>
        <v>1</v>
      </c>
      <c r="J111" s="67">
        <f>IF(OR('06_Social Security'!$J111=1,$F111&lt;&gt;0),1,0)</f>
        <v>1</v>
      </c>
      <c r="K111" s="67">
        <f>IF(AND('06_Social Security'!$I111=1,$E111=0),1,0)</f>
        <v>0</v>
      </c>
    </row>
    <row r="112" spans="1:11" ht="45" hidden="1" outlineLevel="1" x14ac:dyDescent="0.25">
      <c r="A112" s="37" t="s">
        <v>151</v>
      </c>
      <c r="B112" s="38" t="s">
        <v>116</v>
      </c>
      <c r="C112" s="20" t="s">
        <v>1055</v>
      </c>
      <c r="D112" s="38"/>
      <c r="E112" s="38"/>
      <c r="F112" s="38"/>
      <c r="G112" s="38"/>
      <c r="H112" s="39"/>
      <c r="I112" s="67">
        <f>IF(OR('06_Social Security'!$I112=1,$E112&lt;&gt;0),1,0)</f>
        <v>1</v>
      </c>
      <c r="J112" s="67">
        <f>IF(OR('06_Social Security'!$J112=1,$F112&lt;&gt;0),1,0)</f>
        <v>0</v>
      </c>
      <c r="K112" s="67">
        <f>IF(AND('06_Social Security'!$I112=1,$E112=0),1,0)</f>
        <v>1</v>
      </c>
    </row>
    <row r="113" spans="1:11" ht="45" hidden="1" outlineLevel="1" x14ac:dyDescent="0.25">
      <c r="A113" s="37" t="s">
        <v>151</v>
      </c>
      <c r="B113" s="38" t="s">
        <v>117</v>
      </c>
      <c r="C113" s="20" t="s">
        <v>1055</v>
      </c>
      <c r="D113" s="38"/>
      <c r="E113" s="38"/>
      <c r="F113" s="38"/>
      <c r="G113" s="38"/>
      <c r="H113" s="39"/>
      <c r="I113" s="67">
        <f>IF(OR('06_Social Security'!$I113=1,$E113&lt;&gt;0),1,0)</f>
        <v>1</v>
      </c>
      <c r="J113" s="67">
        <f>IF(OR('06_Social Security'!$J113=1,$F113&lt;&gt;0),1,0)</f>
        <v>0</v>
      </c>
      <c r="K113" s="67">
        <f>IF(AND('06_Social Security'!$I113=1,$E113=0),1,0)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
        <v>1055</v>
      </c>
      <c r="D115" s="38"/>
      <c r="E115" s="38"/>
      <c r="F115" s="38"/>
      <c r="G115" s="38"/>
      <c r="H115" s="39"/>
      <c r="I115" s="67">
        <f>IF(OR('06_Social Security'!$I115=1,$E115&lt;&gt;0),1,0)</f>
        <v>1</v>
      </c>
      <c r="J115" s="67">
        <f>IF(OR('06_Social Security'!$J115=1,$F115&lt;&gt;0),1,0)</f>
        <v>1</v>
      </c>
      <c r="K115" s="67">
        <f>IF(AND('06_Social Security'!$I115=1,$E115=0),1,0)</f>
        <v>1</v>
      </c>
    </row>
    <row r="116" spans="1:11" ht="105" hidden="1" outlineLevel="1" x14ac:dyDescent="0.25">
      <c r="A116" s="37" t="s">
        <v>152</v>
      </c>
      <c r="B116" s="38" t="s">
        <v>120</v>
      </c>
      <c r="C116" s="20" t="s">
        <v>1055</v>
      </c>
      <c r="D116" s="38" t="s">
        <v>1203</v>
      </c>
      <c r="E116" s="38" t="s">
        <v>1235</v>
      </c>
      <c r="F116" s="38" t="s">
        <v>1222</v>
      </c>
      <c r="G116" s="38" t="s">
        <v>1232</v>
      </c>
      <c r="H116" s="39" t="s">
        <v>1234</v>
      </c>
      <c r="I116" s="67">
        <f>IF(OR('06_Social Security'!$I116=1,$E116&lt;&gt;0),1,0)</f>
        <v>1</v>
      </c>
      <c r="J116" s="67">
        <f>IF(OR('06_Social Security'!$J116=1,$F116&lt;&gt;0),1,0)</f>
        <v>1</v>
      </c>
      <c r="K116" s="67">
        <f>IF(AND('06_Social Security'!$I116=1,$E116=0),1,0)</f>
        <v>0</v>
      </c>
    </row>
    <row r="117" spans="1:11" ht="30" hidden="1" outlineLevel="1" x14ac:dyDescent="0.25">
      <c r="A117" s="37" t="s">
        <v>152</v>
      </c>
      <c r="B117" s="38" t="s">
        <v>121</v>
      </c>
      <c r="C117" s="20" t="s">
        <v>1055</v>
      </c>
      <c r="D117" s="38"/>
      <c r="E117" s="38"/>
      <c r="F117" s="38"/>
      <c r="G117" s="38"/>
      <c r="H117" s="39"/>
      <c r="I117" s="67">
        <f>IF(OR('06_Social Security'!$I117=1,$E117&lt;&gt;0),1,0)</f>
        <v>1</v>
      </c>
      <c r="J117" s="67">
        <f>IF(OR('06_Social Security'!$J117=1,$F117&lt;&gt;0),1,0)</f>
        <v>1</v>
      </c>
      <c r="K117" s="67">
        <f>IF(AND('06_Social Security'!$I117=1,$E117=0),1,0)</f>
        <v>1</v>
      </c>
    </row>
    <row r="118" spans="1:11" ht="45" hidden="1" outlineLevel="1" x14ac:dyDescent="0.25">
      <c r="A118" s="37" t="s">
        <v>152</v>
      </c>
      <c r="B118" s="38" t="s">
        <v>122</v>
      </c>
      <c r="C118" s="20" t="s">
        <v>1055</v>
      </c>
      <c r="D118" s="38"/>
      <c r="E118" s="38"/>
      <c r="F118" s="38"/>
      <c r="G118" s="38"/>
      <c r="H118" s="39"/>
      <c r="I118" s="67">
        <f>IF(OR('06_Social Security'!$I118=1,$E118&lt;&gt;0),1,0)</f>
        <v>1</v>
      </c>
      <c r="J118" s="67">
        <f>IF(OR('06_Social Security'!$J118=1,$F118&lt;&gt;0),1,0)</f>
        <v>1</v>
      </c>
      <c r="K118" s="67">
        <f>IF(AND('06_Social Security'!$I118=1,$E118=0),1,0)</f>
        <v>1</v>
      </c>
    </row>
    <row r="119" spans="1:11" hidden="1" outlineLevel="1" x14ac:dyDescent="0.25">
      <c r="A119" s="37" t="s">
        <v>152</v>
      </c>
      <c r="B119" s="38" t="s">
        <v>123</v>
      </c>
      <c r="C119" s="20" t="s">
        <v>1055</v>
      </c>
      <c r="D119" s="38"/>
      <c r="E119" s="38"/>
      <c r="F119" s="38"/>
      <c r="G119" s="38"/>
      <c r="H119" s="39"/>
      <c r="I119" s="67">
        <f>IF(OR('06_Social Security'!$I119=1,$E119&lt;&gt;0),1,0)</f>
        <v>1</v>
      </c>
      <c r="J119" s="67">
        <f>IF(OR('06_Social Security'!$J119=1,$F119&lt;&gt;0),1,0)</f>
        <v>1</v>
      </c>
      <c r="K119" s="67">
        <f>IF(AND('06_Social Security'!$I119=1,$E119=0),1,0)</f>
        <v>1</v>
      </c>
    </row>
    <row r="120" spans="1:11" ht="30" hidden="1" outlineLevel="1" x14ac:dyDescent="0.25">
      <c r="A120" s="37" t="s">
        <v>152</v>
      </c>
      <c r="B120" s="38" t="s">
        <v>124</v>
      </c>
      <c r="C120" s="20" t="s">
        <v>1055</v>
      </c>
      <c r="D120" s="38"/>
      <c r="E120" s="38"/>
      <c r="F120" s="38"/>
      <c r="G120" s="38"/>
      <c r="H120" s="39"/>
      <c r="I120" s="67">
        <f>IF(OR('06_Social Security'!$I120=1,$E120&lt;&gt;0),1,0)</f>
        <v>1</v>
      </c>
      <c r="J120" s="67">
        <f>IF(OR('06_Social Security'!$J120=1,$F120&lt;&gt;0),1,0)</f>
        <v>1</v>
      </c>
      <c r="K120" s="67">
        <f>IF(AND('06_Social Security'!$I120=1,$E120=0),1,0)</f>
        <v>1</v>
      </c>
    </row>
    <row r="121" spans="1:11" ht="30" hidden="1" outlineLevel="1" x14ac:dyDescent="0.25">
      <c r="A121" s="37" t="s">
        <v>152</v>
      </c>
      <c r="B121" s="38" t="s">
        <v>125</v>
      </c>
      <c r="C121" s="20" t="s">
        <v>1055</v>
      </c>
      <c r="D121" s="38"/>
      <c r="E121" s="38"/>
      <c r="F121" s="38"/>
      <c r="G121" s="38"/>
      <c r="H121" s="39"/>
      <c r="I121" s="67">
        <f>IF(OR('06_Social Security'!$I121=1,$E121&lt;&gt;0),1,0)</f>
        <v>1</v>
      </c>
      <c r="J121" s="67">
        <f>IF(OR('06_Social Security'!$J121=1,$F121&lt;&gt;0),1,0)</f>
        <v>1</v>
      </c>
      <c r="K121" s="67">
        <f>IF(AND('06_Social Security'!$I121=1,$E121=0),1,0)</f>
        <v>1</v>
      </c>
    </row>
    <row r="122" spans="1:11" ht="30" hidden="1" outlineLevel="1" x14ac:dyDescent="0.25">
      <c r="A122" s="37" t="s">
        <v>152</v>
      </c>
      <c r="B122" s="38" t="s">
        <v>126</v>
      </c>
      <c r="C122" s="20" t="s">
        <v>1055</v>
      </c>
      <c r="D122" s="38"/>
      <c r="E122" s="38"/>
      <c r="F122" s="38"/>
      <c r="G122" s="38"/>
      <c r="H122" s="39"/>
      <c r="I122" s="67">
        <f>IF(OR('06_Social Security'!$I122=1,$E122&lt;&gt;0),1,0)</f>
        <v>0</v>
      </c>
      <c r="J122" s="67">
        <f>IF(OR('06_Social Security'!$J122=1,$F122&lt;&gt;0),1,0)</f>
        <v>0</v>
      </c>
      <c r="K122" s="67">
        <f>IF(AND('06_Social Security'!$I122=1,$E122=0),1,0)</f>
        <v>0</v>
      </c>
    </row>
    <row r="123" spans="1:11" ht="30" hidden="1" outlineLevel="1" x14ac:dyDescent="0.25">
      <c r="A123" s="37" t="s">
        <v>152</v>
      </c>
      <c r="B123" s="38" t="s">
        <v>127</v>
      </c>
      <c r="C123" s="20" t="s">
        <v>1055</v>
      </c>
      <c r="D123" s="38"/>
      <c r="E123" s="38"/>
      <c r="F123" s="38"/>
      <c r="G123" s="38"/>
      <c r="H123" s="39"/>
      <c r="I123" s="67">
        <f>IF(OR('06_Social Security'!$I123=1,$E123&lt;&gt;0),1,0)</f>
        <v>1</v>
      </c>
      <c r="J123" s="67">
        <f>IF(OR('06_Social Security'!$J123=1,$F123&lt;&gt;0),1,0)</f>
        <v>0</v>
      </c>
      <c r="K123" s="67">
        <f>IF(AND('06_Social Security'!$I123=1,$E123=0),1,0)</f>
        <v>1</v>
      </c>
    </row>
    <row r="124" spans="1:11" ht="45" hidden="1" outlineLevel="1" x14ac:dyDescent="0.25">
      <c r="A124" s="37" t="s">
        <v>152</v>
      </c>
      <c r="B124" s="38" t="s">
        <v>128</v>
      </c>
      <c r="C124" s="20" t="s">
        <v>1055</v>
      </c>
      <c r="D124" s="38"/>
      <c r="E124" s="38"/>
      <c r="F124" s="38"/>
      <c r="G124" s="38"/>
      <c r="H124" s="39"/>
      <c r="I124" s="67">
        <f>IF(OR('06_Social Security'!$I124=1,$E124&lt;&gt;0),1,0)</f>
        <v>1</v>
      </c>
      <c r="J124" s="67">
        <f>IF(OR('06_Social Security'!$J124=1,$F124&lt;&gt;0),1,0)</f>
        <v>1</v>
      </c>
      <c r="K124" s="67">
        <f>IF(AND('06_Social Security'!$I124=1,$E124=0),1,0)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IF(OR('06_Social Security'!$I126=1,$E126&lt;&gt;0),1,0)</f>
        <v>1</v>
      </c>
      <c r="J126" s="67">
        <f>IF(OR('06_Social Security'!$J126=1,$F126&lt;&gt;0),1,0)</f>
        <v>0</v>
      </c>
      <c r="K126" s="67">
        <f>IF(AND('06_Social Security'!$I126=1,$E126=0),1,0)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IF(OR('06_Social Security'!$I127=1,$E127&lt;&gt;0),1,0)</f>
        <v>0</v>
      </c>
      <c r="J127" s="67">
        <f>IF(OR('06_Social Security'!$J127=1,$F127&lt;&gt;0),1,0)</f>
        <v>0</v>
      </c>
      <c r="K127" s="67">
        <f>IF(AND('06_Social Security'!$I127=1,$E127=0),1,0)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IF(OR('06_Social Security'!$I128=1,$E128&lt;&gt;0),1,0)</f>
        <v>0</v>
      </c>
      <c r="J128" s="67">
        <f>IF(OR('06_Social Security'!$J128=1,$F128&lt;&gt;0),1,0)</f>
        <v>0</v>
      </c>
      <c r="K128" s="67">
        <f>IF(AND('06_Social Security'!$I128=1,$E128=0),1,0)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IF(OR('06_Social Security'!$I129=1,$E129&lt;&gt;0),1,0)</f>
        <v>0</v>
      </c>
      <c r="J129" s="67">
        <f>IF(OR('06_Social Security'!$J129=1,$F129&lt;&gt;0),1,0)</f>
        <v>0</v>
      </c>
      <c r="K129" s="67">
        <f>IF(AND('06_Social Security'!$I129=1,$E129=0),1,0)</f>
        <v>0</v>
      </c>
    </row>
    <row r="130" spans="1:11" ht="30" hidden="1" outlineLevel="1" x14ac:dyDescent="0.25">
      <c r="A130" s="37" t="s">
        <v>153</v>
      </c>
      <c r="B130" s="38" t="s">
        <v>134</v>
      </c>
      <c r="C130" s="20" t="str">
        <f>IF('Long Term Vision'!$C130=0,"",'Long Term Vision'!$C130)</f>
        <v/>
      </c>
      <c r="D130" s="38"/>
      <c r="E130" s="38"/>
      <c r="F130" s="38"/>
      <c r="G130" s="38"/>
      <c r="H130" s="39"/>
      <c r="I130" s="67">
        <f>IF(OR('06_Social Security'!$I130=1,$E130&lt;&gt;0),1,0)</f>
        <v>1</v>
      </c>
      <c r="J130" s="67">
        <f>IF(OR('06_Social Security'!$J130=1,$F130&lt;&gt;0),1,0)</f>
        <v>0</v>
      </c>
      <c r="K130" s="67">
        <f>IF(AND('06_Social Security'!$I130=1,$E130=0),1,0)</f>
        <v>1</v>
      </c>
    </row>
    <row r="131" spans="1:11" ht="105" hidden="1" outlineLevel="1" x14ac:dyDescent="0.25">
      <c r="A131" s="37" t="s">
        <v>153</v>
      </c>
      <c r="B131" s="38" t="s">
        <v>135</v>
      </c>
      <c r="C131" s="20" t="str">
        <f>IF('Long Term Vision'!$C131=0,"",'Long Term Vision'!$C131)</f>
        <v/>
      </c>
      <c r="D131" s="38"/>
      <c r="E131" s="38"/>
      <c r="F131" s="38"/>
      <c r="G131" s="38"/>
      <c r="H131" s="39"/>
      <c r="I131" s="67">
        <f>IF(OR('06_Social Security'!$I131=1,$E131&lt;&gt;0),1,0)</f>
        <v>1</v>
      </c>
      <c r="J131" s="67">
        <f>IF(OR('06_Social Security'!$J131=1,$F131&lt;&gt;0),1,0)</f>
        <v>0</v>
      </c>
      <c r="K131" s="67">
        <f>IF(AND('06_Social Security'!$I131=1,$E131=0),1,0)</f>
        <v>1</v>
      </c>
    </row>
    <row r="132" spans="1:11" ht="75" hidden="1" outlineLevel="1" x14ac:dyDescent="0.25">
      <c r="A132" s="37" t="s">
        <v>153</v>
      </c>
      <c r="B132" s="38" t="s">
        <v>136</v>
      </c>
      <c r="C132" s="20" t="str">
        <f>IF('Long Term Vision'!$C132=0,"",'Long Term Vision'!$C132)</f>
        <v/>
      </c>
      <c r="D132" s="38"/>
      <c r="E132" s="38"/>
      <c r="F132" s="38"/>
      <c r="G132" s="38"/>
      <c r="H132" s="39"/>
      <c r="I132" s="67">
        <f>IF(OR('06_Social Security'!$I132=1,$E132&lt;&gt;0),1,0)</f>
        <v>0</v>
      </c>
      <c r="J132" s="67">
        <f>IF(OR('06_Social Security'!$J132=1,$F132&lt;&gt;0),1,0)</f>
        <v>0</v>
      </c>
      <c r="K132" s="67">
        <f>IF(AND('06_Social Security'!$I132=1,$E132=0),1,0)</f>
        <v>0</v>
      </c>
    </row>
    <row r="133" spans="1:11" ht="75" hidden="1" outlineLevel="1" x14ac:dyDescent="0.25">
      <c r="A133" s="37" t="s">
        <v>153</v>
      </c>
      <c r="B133" s="38" t="s">
        <v>137</v>
      </c>
      <c r="C133" s="20" t="str">
        <f>IF('Long Term Vision'!$C133=0,"",'Long Term Vision'!$C133)</f>
        <v/>
      </c>
      <c r="D133" s="38"/>
      <c r="E133" s="38"/>
      <c r="F133" s="38"/>
      <c r="G133" s="38"/>
      <c r="H133" s="39"/>
      <c r="I133" s="67">
        <f>IF(OR('06_Social Security'!$I133=1,$E133&lt;&gt;0),1,0)</f>
        <v>0</v>
      </c>
      <c r="J133" s="67">
        <f>IF(OR('06_Social Security'!$J133=1,$F133&lt;&gt;0),1,0)</f>
        <v>0</v>
      </c>
      <c r="K133" s="67">
        <f>IF(AND('06_Social Security'!$I133=1,$E133=0),1,0)</f>
        <v>0</v>
      </c>
    </row>
    <row r="134" spans="1:11" ht="75" hidden="1" outlineLevel="1" x14ac:dyDescent="0.25">
      <c r="A134" s="37" t="s">
        <v>153</v>
      </c>
      <c r="B134" s="38" t="s">
        <v>138</v>
      </c>
      <c r="C134" s="20" t="str">
        <f>IF('Long Term Vision'!$C134=0,"",'Long Term Vision'!$C134)</f>
        <v/>
      </c>
      <c r="D134" s="38"/>
      <c r="E134" s="38"/>
      <c r="F134" s="38"/>
      <c r="G134" s="38"/>
      <c r="H134" s="39"/>
      <c r="I134" s="67">
        <f>IF(OR('06_Social Security'!$I134=1,$E134&lt;&gt;0),1,0)</f>
        <v>0</v>
      </c>
      <c r="J134" s="67">
        <f>IF(OR('06_Social Security'!$J134=1,$F134&lt;&gt;0),1,0)</f>
        <v>0</v>
      </c>
      <c r="K134" s="67">
        <f>IF(AND('06_Social Security'!$I134=1,$E134=0),1,0)</f>
        <v>0</v>
      </c>
    </row>
    <row r="135" spans="1:11" ht="60" hidden="1" outlineLevel="1" x14ac:dyDescent="0.25">
      <c r="A135" s="37" t="s">
        <v>153</v>
      </c>
      <c r="B135" s="38" t="s">
        <v>139</v>
      </c>
      <c r="C135" s="20" t="str">
        <f>IF('Long Term Vision'!$C135=0,"",'Long Term Vision'!$C135)</f>
        <v/>
      </c>
      <c r="D135" s="38"/>
      <c r="E135" s="38"/>
      <c r="F135" s="38"/>
      <c r="G135" s="38"/>
      <c r="H135" s="39"/>
      <c r="I135" s="67">
        <f>IF(OR('06_Social Security'!$I135=1,$E135&lt;&gt;0),1,0)</f>
        <v>1</v>
      </c>
      <c r="J135" s="67">
        <f>IF(OR('06_Social Security'!$J135=1,$F135&lt;&gt;0),1,0)</f>
        <v>0</v>
      </c>
      <c r="K135" s="67">
        <f>IF(AND('06_Social Security'!$I135=1,$E135=0),1,0)</f>
        <v>1</v>
      </c>
    </row>
    <row r="136" spans="1:11" ht="45" hidden="1" outlineLevel="1" x14ac:dyDescent="0.25">
      <c r="A136" s="37" t="s">
        <v>153</v>
      </c>
      <c r="B136" s="38" t="s">
        <v>140</v>
      </c>
      <c r="C136" s="20" t="str">
        <f>IF('Long Term Vision'!$C136=0,"",'Long Term Vision'!$C136)</f>
        <v/>
      </c>
      <c r="D136" s="38"/>
      <c r="E136" s="38"/>
      <c r="F136" s="38"/>
      <c r="G136" s="38"/>
      <c r="H136" s="39"/>
      <c r="I136" s="67">
        <f>IF(OR('06_Social Security'!$I136=1,$E136&lt;&gt;0),1,0)</f>
        <v>1</v>
      </c>
      <c r="J136" s="67">
        <f>IF(OR('06_Social Security'!$J136=1,$F136&lt;&gt;0),1,0)</f>
        <v>0</v>
      </c>
      <c r="K136" s="67">
        <f>IF(AND('06_Social Security'!$I136=1,$E136=0),1,0)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IF(OR('06_Social Security'!$I137=1,$E137&lt;&gt;0),1,0)</f>
        <v>0</v>
      </c>
      <c r="J137" s="67">
        <f>IF(OR('06_Social Security'!$J137=1,$F137&lt;&gt;0),1,0)</f>
        <v>0</v>
      </c>
      <c r="K137" s="67">
        <f>IF(AND('06_Social Security'!$I137=1,$E137=0),1,0)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IF(OR('06_Social Security'!$I138=1,$E138&lt;&gt;0),1,0)</f>
        <v>0</v>
      </c>
      <c r="J138" s="67">
        <f>IF(OR('06_Social Security'!$J138=1,$F138&lt;&gt;0),1,0)</f>
        <v>0</v>
      </c>
      <c r="K138" s="67">
        <f>IF(AND('06_Social Security'!$I138=1,$E138=0),1,0)</f>
        <v>0</v>
      </c>
    </row>
    <row r="139" spans="1:11" ht="30" hidden="1" outlineLevel="1" x14ac:dyDescent="0.25">
      <c r="A139" s="37" t="s">
        <v>153</v>
      </c>
      <c r="B139" s="38" t="s">
        <v>143</v>
      </c>
      <c r="C139" s="20" t="str">
        <f>IF('Long Term Vision'!$C139=0,"",'Long Term Vision'!$C139)</f>
        <v/>
      </c>
      <c r="D139" s="38"/>
      <c r="E139" s="38"/>
      <c r="F139" s="38"/>
      <c r="G139" s="38"/>
      <c r="H139" s="39"/>
      <c r="I139" s="67">
        <f>IF(OR('06_Social Security'!$I139=1,$E139&lt;&gt;0),1,0)</f>
        <v>1</v>
      </c>
      <c r="J139" s="67">
        <f>IF(OR('06_Social Security'!$J139=1,$F139&lt;&gt;0),1,0)</f>
        <v>0</v>
      </c>
      <c r="K139" s="67">
        <f>IF(AND('06_Social Security'!$I139=1,$E139=0),1,0)</f>
        <v>1</v>
      </c>
    </row>
    <row r="140" spans="1:11" ht="45" hidden="1" outlineLevel="1" x14ac:dyDescent="0.25">
      <c r="A140" s="37" t="s">
        <v>153</v>
      </c>
      <c r="B140" s="38" t="s">
        <v>144</v>
      </c>
      <c r="C140" s="20" t="str">
        <f>IF('Long Term Vision'!$C140=0,"",'Long Term Vision'!$C140)</f>
        <v/>
      </c>
      <c r="D140" s="38"/>
      <c r="E140" s="38"/>
      <c r="F140" s="38"/>
      <c r="G140" s="38"/>
      <c r="H140" s="39"/>
      <c r="I140" s="67">
        <f>IF(OR('06_Social Security'!$I140=1,$E140&lt;&gt;0),1,0)</f>
        <v>0</v>
      </c>
      <c r="J140" s="67">
        <f>IF(OR('06_Social Security'!$J140=1,$F140&lt;&gt;0),1,0)</f>
        <v>0</v>
      </c>
      <c r="K140" s="67">
        <f>IF(AND('06_Social Security'!$I140=1,$E140=0),1,0)</f>
        <v>0</v>
      </c>
    </row>
    <row r="141" spans="1:11" ht="90" hidden="1" outlineLevel="1" x14ac:dyDescent="0.25">
      <c r="A141" s="37" t="s">
        <v>153</v>
      </c>
      <c r="B141" s="38" t="s">
        <v>145</v>
      </c>
      <c r="C141" s="20" t="str">
        <f>IF('Long Term Vision'!$C141=0,"",'Long Term Vision'!$C141)</f>
        <v/>
      </c>
      <c r="D141" s="38"/>
      <c r="E141" s="38"/>
      <c r="F141" s="38"/>
      <c r="G141" s="38"/>
      <c r="H141" s="39"/>
      <c r="I141" s="67">
        <f>IF(OR('06_Social Security'!$I141=1,$E141&lt;&gt;0),1,0)</f>
        <v>0</v>
      </c>
      <c r="J141" s="67">
        <f>IF(OR('06_Social Security'!$J141=1,$F141&lt;&gt;0),1,0)</f>
        <v>0</v>
      </c>
      <c r="K141" s="67">
        <f>IF(AND('06_Social Security'!$I141=1,$E141=0),1,0)</f>
        <v>0</v>
      </c>
    </row>
    <row r="142" spans="1:11" ht="60" hidden="1" outlineLevel="1" x14ac:dyDescent="0.25">
      <c r="A142" s="37" t="s">
        <v>153</v>
      </c>
      <c r="B142" s="38" t="s">
        <v>146</v>
      </c>
      <c r="C142" s="20" t="str">
        <f>IF('Long Term Vision'!$C142=0,"",'Long Term Vision'!$C142)</f>
        <v/>
      </c>
      <c r="D142" s="38"/>
      <c r="E142" s="38"/>
      <c r="F142" s="38"/>
      <c r="G142" s="38"/>
      <c r="H142" s="39"/>
      <c r="I142" s="67">
        <f>IF(OR('06_Social Security'!$I142=1,$E142&lt;&gt;0),1,0)</f>
        <v>1</v>
      </c>
      <c r="J142" s="67">
        <f>IF(OR('06_Social Security'!$J142=1,$F142&lt;&gt;0),1,0)</f>
        <v>0</v>
      </c>
      <c r="K142" s="67">
        <f>IF(AND('06_Social Security'!$I142=1,$E142=0),1,0)</f>
        <v>1</v>
      </c>
    </row>
    <row r="143" spans="1:11" ht="105" hidden="1" outlineLevel="1" x14ac:dyDescent="0.25">
      <c r="A143" s="37" t="s">
        <v>153</v>
      </c>
      <c r="B143" s="38" t="s">
        <v>147</v>
      </c>
      <c r="C143" s="20" t="str">
        <f>IF('Long Term Vision'!$C143=0,"",'Long Term Vision'!$C143)</f>
        <v/>
      </c>
      <c r="D143" s="38"/>
      <c r="E143" s="38"/>
      <c r="F143" s="38"/>
      <c r="G143" s="38"/>
      <c r="H143" s="39"/>
      <c r="I143" s="67">
        <f>IF(OR('06_Social Security'!$I143=1,$E143&lt;&gt;0),1,0)</f>
        <v>1</v>
      </c>
      <c r="J143" s="67">
        <f>IF(OR('06_Social Security'!$J143=1,$F143&lt;&gt;0),1,0)</f>
        <v>0</v>
      </c>
      <c r="K143" s="67">
        <f>IF(AND('06_Social Security'!$I143=1,$E143=0),1,0)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IF(OR('06_Social Security'!$I144=1,$E144&lt;&gt;0),1,0)</f>
        <v>1</v>
      </c>
      <c r="J144" s="67">
        <f>IF(OR('06_Social Security'!$J144=1,$F144&lt;&gt;0),1,0)</f>
        <v>0</v>
      </c>
      <c r="K144" s="67">
        <f>IF(AND('06_Social Security'!$I144=1,$E144=0),1,0)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1170</v>
      </c>
      <c r="C149" s="71">
        <f>SUM(K2,K8,K14,K24,K32,K39,K46,K55,K59,K67,K77,K81,K92,K98,K106,K114,K125)</f>
        <v>83</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4</v>
      </c>
      <c r="E155" s="54">
        <f>COUNTA(F$3:F$7)</f>
        <v>4</v>
      </c>
      <c r="F155" s="55">
        <f t="shared" ref="F155:F171" si="0">$D155/$C155</f>
        <v>1</v>
      </c>
      <c r="G155" s="73">
        <f t="shared" ref="G155:G171" si="1">IFERROR($E155/$D155,"N/A")</f>
        <v>1</v>
      </c>
      <c r="H155" s="65"/>
      <c r="I155" s="66"/>
    </row>
    <row r="156" spans="1:9" x14ac:dyDescent="0.25">
      <c r="A156" s="47">
        <v>2</v>
      </c>
      <c r="B156" s="48" t="s">
        <v>158</v>
      </c>
      <c r="C156" s="49">
        <f>'Long Term Vision'!$C156</f>
        <v>5</v>
      </c>
      <c r="D156" s="49">
        <f>COUNTA(E$9:E$13)</f>
        <v>1</v>
      </c>
      <c r="E156" s="49">
        <f>COUNTA(F$9:F$13)</f>
        <v>1</v>
      </c>
      <c r="F156" s="50">
        <f t="shared" si="0"/>
        <v>0.2</v>
      </c>
      <c r="G156" s="74">
        <f t="shared" si="1"/>
        <v>1</v>
      </c>
      <c r="H156" s="65"/>
      <c r="I156" s="66"/>
    </row>
    <row r="157" spans="1:9" x14ac:dyDescent="0.25">
      <c r="A157" s="52">
        <v>3</v>
      </c>
      <c r="B157" s="53" t="s">
        <v>159</v>
      </c>
      <c r="C157" s="54">
        <f>'Long Term Vision'!$C157</f>
        <v>9</v>
      </c>
      <c r="D157" s="54">
        <f>COUNTA(E$15:E$23)</f>
        <v>1</v>
      </c>
      <c r="E157" s="54">
        <f>COUNTA(F$15:F$23)</f>
        <v>1</v>
      </c>
      <c r="F157" s="55">
        <f t="shared" si="0"/>
        <v>0.1111111111111111</v>
      </c>
      <c r="G157" s="73">
        <f t="shared" si="1"/>
        <v>1</v>
      </c>
      <c r="H157" s="65"/>
      <c r="I157" s="66"/>
    </row>
    <row r="158" spans="1:9" x14ac:dyDescent="0.25">
      <c r="A158" s="47">
        <v>4</v>
      </c>
      <c r="B158" s="48" t="s">
        <v>160</v>
      </c>
      <c r="C158" s="49">
        <f>'Long Term Vision'!$C158</f>
        <v>7</v>
      </c>
      <c r="D158" s="49">
        <f>COUNTA(E$25:E$31)</f>
        <v>1</v>
      </c>
      <c r="E158" s="49">
        <f>COUNTA(F$25:F$31)</f>
        <v>1</v>
      </c>
      <c r="F158" s="50">
        <f t="shared" si="0"/>
        <v>0.14285714285714285</v>
      </c>
      <c r="G158" s="74">
        <f t="shared" si="1"/>
        <v>1</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1</v>
      </c>
      <c r="F162" s="50">
        <f t="shared" si="0"/>
        <v>0.1111111111111111</v>
      </c>
      <c r="G162" s="74">
        <f t="shared" si="1"/>
        <v>1</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1</v>
      </c>
      <c r="E164" s="49">
        <f>COUNTA(F$99:F$105)</f>
        <v>1</v>
      </c>
      <c r="F164" s="50">
        <f t="shared" si="0"/>
        <v>0.2</v>
      </c>
      <c r="G164" s="74">
        <f t="shared" si="1"/>
        <v>1</v>
      </c>
      <c r="H164" s="65"/>
      <c r="I164" s="66"/>
    </row>
    <row r="165" spans="1:9" x14ac:dyDescent="0.25">
      <c r="A165" s="52">
        <v>11</v>
      </c>
      <c r="B165" s="53" t="s">
        <v>167</v>
      </c>
      <c r="C165" s="54">
        <f>'Long Term Vision'!$C165</f>
        <v>7</v>
      </c>
      <c r="D165" s="54">
        <f>COUNTA(E$107:E$113)</f>
        <v>1</v>
      </c>
      <c r="E165" s="54">
        <f>COUNTA(F$107:F$113)</f>
        <v>1</v>
      </c>
      <c r="F165" s="55">
        <f t="shared" si="0"/>
        <v>0.14285714285714285</v>
      </c>
      <c r="G165" s="73">
        <f t="shared" si="1"/>
        <v>1</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1</v>
      </c>
      <c r="F170" s="50">
        <f t="shared" si="0"/>
        <v>0.1</v>
      </c>
      <c r="G170" s="74">
        <f t="shared" si="1"/>
        <v>1</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0.23333333333333334</v>
      </c>
      <c r="G172" s="76">
        <f>IFERROR(SUM($E$155:$E$159)/SUM($D$155:$D$159),"N/A")</f>
        <v>1</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0.10344827586206896</v>
      </c>
      <c r="G174" s="74">
        <f>IFERROR(SUM($E$161:$E$165)/SUM($D$161:$D$165),"N/A")</f>
        <v>1</v>
      </c>
      <c r="H174" s="65"/>
    </row>
    <row r="175" spans="1:9" x14ac:dyDescent="0.25">
      <c r="A175" s="65"/>
      <c r="B175" s="65"/>
      <c r="C175" s="65"/>
      <c r="D175" s="65"/>
      <c r="E175" s="60" t="s">
        <v>152</v>
      </c>
      <c r="F175" s="55">
        <f>$D$170/$C$170</f>
        <v>0.1</v>
      </c>
      <c r="G175" s="73">
        <f>IFERROR($E$170/$D$170,"N/A")</f>
        <v>1</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261" priority="38">
      <formula>$C3="NO"</formula>
    </cfRule>
  </conditionalFormatting>
  <conditionalFormatting sqref="C126:H144 C115:H124 C107:H113 C99:H105 C93:H97 C82:H91 C78:H80 C68:H76 C60:H66 C56:H58 C47:H54 C40:H45 C33:H38 C25:H31 C15:H23 C9:H13 C4:H7">
    <cfRule type="expression" dxfId="1260" priority="37">
      <formula>$C4="NO"</formula>
    </cfRule>
  </conditionalFormatting>
  <conditionalFormatting sqref="I1:K1">
    <cfRule type="expression" dxfId="1259" priority="36">
      <formula>$C1="NO"</formula>
    </cfRule>
  </conditionalFormatting>
  <conditionalFormatting sqref="B3">
    <cfRule type="expression" dxfId="1258" priority="35">
      <formula>$K3=1</formula>
    </cfRule>
  </conditionalFormatting>
  <conditionalFormatting sqref="B4:B7">
    <cfRule type="expression" dxfId="1257" priority="34">
      <formula>$C4="NO"</formula>
    </cfRule>
  </conditionalFormatting>
  <conditionalFormatting sqref="B4:B7">
    <cfRule type="expression" dxfId="1256" priority="33">
      <formula>$K4=1</formula>
    </cfRule>
  </conditionalFormatting>
  <conditionalFormatting sqref="B9:B13">
    <cfRule type="expression" dxfId="1255" priority="32">
      <formula>$C9="NO"</formula>
    </cfRule>
  </conditionalFormatting>
  <conditionalFormatting sqref="B9:B13">
    <cfRule type="expression" dxfId="1254" priority="31">
      <formula>$K9=1</formula>
    </cfRule>
  </conditionalFormatting>
  <conditionalFormatting sqref="B15:B23">
    <cfRule type="expression" dxfId="1253" priority="30">
      <formula>$C15="NO"</formula>
    </cfRule>
  </conditionalFormatting>
  <conditionalFormatting sqref="B15:B23">
    <cfRule type="expression" dxfId="1252" priority="29">
      <formula>$K15=1</formula>
    </cfRule>
  </conditionalFormatting>
  <conditionalFormatting sqref="B25:B31">
    <cfRule type="expression" dxfId="1251" priority="28">
      <formula>$C25="NO"</formula>
    </cfRule>
  </conditionalFormatting>
  <conditionalFormatting sqref="B25:B31">
    <cfRule type="expression" dxfId="1250" priority="27">
      <formula>$K25=1</formula>
    </cfRule>
  </conditionalFormatting>
  <conditionalFormatting sqref="B33:B38">
    <cfRule type="expression" dxfId="1249" priority="26">
      <formula>$C33="NO"</formula>
    </cfRule>
  </conditionalFormatting>
  <conditionalFormatting sqref="B33:B38">
    <cfRule type="expression" dxfId="1248" priority="25">
      <formula>$K33=1</formula>
    </cfRule>
  </conditionalFormatting>
  <conditionalFormatting sqref="B40:B45">
    <cfRule type="expression" dxfId="1247" priority="24">
      <formula>$C40="NO"</formula>
    </cfRule>
  </conditionalFormatting>
  <conditionalFormatting sqref="B40:B45">
    <cfRule type="expression" dxfId="1246" priority="23">
      <formula>$K40=1</formula>
    </cfRule>
  </conditionalFormatting>
  <conditionalFormatting sqref="B47:B54">
    <cfRule type="expression" dxfId="1245" priority="22">
      <formula>$C47="NO"</formula>
    </cfRule>
  </conditionalFormatting>
  <conditionalFormatting sqref="B47:B54">
    <cfRule type="expression" dxfId="1244" priority="21">
      <formula>$K47=1</formula>
    </cfRule>
  </conditionalFormatting>
  <conditionalFormatting sqref="B56:B58">
    <cfRule type="expression" dxfId="1243" priority="20">
      <formula>$C56="NO"</formula>
    </cfRule>
  </conditionalFormatting>
  <conditionalFormatting sqref="B56:B58">
    <cfRule type="expression" dxfId="1242" priority="19">
      <formula>$K56=1</formula>
    </cfRule>
  </conditionalFormatting>
  <conditionalFormatting sqref="B60:B66">
    <cfRule type="expression" dxfId="1241" priority="18">
      <formula>$C60="NO"</formula>
    </cfRule>
  </conditionalFormatting>
  <conditionalFormatting sqref="B60:B66">
    <cfRule type="expression" dxfId="1240" priority="17">
      <formula>$K60=1</formula>
    </cfRule>
  </conditionalFormatting>
  <conditionalFormatting sqref="B68:B76">
    <cfRule type="expression" dxfId="1239" priority="16">
      <formula>$C68="NO"</formula>
    </cfRule>
  </conditionalFormatting>
  <conditionalFormatting sqref="B68:B76">
    <cfRule type="expression" dxfId="1238" priority="15">
      <formula>$K68=1</formula>
    </cfRule>
  </conditionalFormatting>
  <conditionalFormatting sqref="B78:B80">
    <cfRule type="expression" dxfId="1237" priority="14">
      <formula>$C78="NO"</formula>
    </cfRule>
  </conditionalFormatting>
  <conditionalFormatting sqref="B78:B80">
    <cfRule type="expression" dxfId="1236" priority="13">
      <formula>$K78=1</formula>
    </cfRule>
  </conditionalFormatting>
  <conditionalFormatting sqref="B82:B91">
    <cfRule type="expression" dxfId="1235" priority="12">
      <formula>$C82="NO"</formula>
    </cfRule>
  </conditionalFormatting>
  <conditionalFormatting sqref="B82:B91">
    <cfRule type="expression" dxfId="1234" priority="11">
      <formula>$K82=1</formula>
    </cfRule>
  </conditionalFormatting>
  <conditionalFormatting sqref="B93:B97">
    <cfRule type="expression" dxfId="1233" priority="10">
      <formula>$C93="NO"</formula>
    </cfRule>
  </conditionalFormatting>
  <conditionalFormatting sqref="B93:B97">
    <cfRule type="expression" dxfId="1232" priority="9">
      <formula>$K93=1</formula>
    </cfRule>
  </conditionalFormatting>
  <conditionalFormatting sqref="B99:B105">
    <cfRule type="expression" dxfId="1231" priority="8">
      <formula>$C99="NO"</formula>
    </cfRule>
  </conditionalFormatting>
  <conditionalFormatting sqref="B99:B105">
    <cfRule type="expression" dxfId="1230" priority="7">
      <formula>$K99=1</formula>
    </cfRule>
  </conditionalFormatting>
  <conditionalFormatting sqref="B107:B113">
    <cfRule type="expression" dxfId="1229" priority="6">
      <formula>$C107="NO"</formula>
    </cfRule>
  </conditionalFormatting>
  <conditionalFormatting sqref="B107:B113">
    <cfRule type="expression" dxfId="1228" priority="5">
      <formula>$K107=1</formula>
    </cfRule>
  </conditionalFormatting>
  <conditionalFormatting sqref="B115:B124">
    <cfRule type="expression" dxfId="1227" priority="4">
      <formula>$C115="NO"</formula>
    </cfRule>
  </conditionalFormatting>
  <conditionalFormatting sqref="B115:B124">
    <cfRule type="expression" dxfId="1226" priority="3">
      <formula>$K115=1</formula>
    </cfRule>
  </conditionalFormatting>
  <conditionalFormatting sqref="B126:B144">
    <cfRule type="expression" dxfId="1225" priority="2">
      <formula>$C126="NO"</formula>
    </cfRule>
  </conditionalFormatting>
  <conditionalFormatting sqref="B126:B144">
    <cfRule type="expression" dxfId="1224" priority="1">
      <formula>$K126=1</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4" sqref="E184"/>
      <selection pane="topRight" activeCell="E184" sqref="E184"/>
      <selection pane="bottomLeft" activeCell="E184" sqref="E184"/>
      <selection pane="bottomRight" activeCell="J147" sqref="J147"/>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5" t="s">
        <v>1</v>
      </c>
      <c r="E1" s="85" t="s">
        <v>2</v>
      </c>
      <c r="F1" s="85" t="s">
        <v>3</v>
      </c>
      <c r="G1" s="85"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1</v>
      </c>
    </row>
    <row r="3" spans="1:12" ht="45" hidden="1" outlineLevel="1" x14ac:dyDescent="0.25">
      <c r="A3" s="37" t="s">
        <v>149</v>
      </c>
      <c r="B3" s="38" t="s">
        <v>7</v>
      </c>
      <c r="C3" s="20" t="str">
        <f>IF('Long Term Vision'!$C3=0,"",'Long Term Vision'!$C3)</f>
        <v>NO</v>
      </c>
      <c r="D3" s="38"/>
      <c r="E3" s="38"/>
      <c r="F3" s="38"/>
      <c r="G3" s="38"/>
      <c r="H3" s="39"/>
      <c r="I3" s="67">
        <f>IF(OR('07_Social Welfare Vulnerable'!$I3=1,$E3&lt;&gt;0),1,0)</f>
        <v>0</v>
      </c>
      <c r="J3" s="67">
        <f>IF(OR('07_Social Welfare Vulnerable'!$J3=1,$F3&lt;&gt;0),1,0)</f>
        <v>0</v>
      </c>
      <c r="K3" s="67">
        <f>IF(AND('07_Social Welfare Vulnerable'!$I3=1,$E3=0),1,0)</f>
        <v>0</v>
      </c>
    </row>
    <row r="4" spans="1:12" ht="45" hidden="1" outlineLevel="1" x14ac:dyDescent="0.25">
      <c r="A4" s="37" t="s">
        <v>149</v>
      </c>
      <c r="B4" s="38" t="s">
        <v>8</v>
      </c>
      <c r="C4" s="20" t="str">
        <f>IF('Long Term Vision'!$C4=0,"",'Long Term Vision'!$C4)</f>
        <v/>
      </c>
      <c r="D4" s="38"/>
      <c r="E4" s="38"/>
      <c r="F4" s="38"/>
      <c r="G4" s="38"/>
      <c r="H4" s="39"/>
      <c r="I4" s="67">
        <f>IF(OR('07_Social Welfare Vulnerable'!$I4=1,$E4&lt;&gt;0),1,0)</f>
        <v>1</v>
      </c>
      <c r="J4" s="67">
        <f>IF(OR('07_Social Welfare Vulnerable'!$J4=1,$F4&lt;&gt;0),1,0)</f>
        <v>1</v>
      </c>
      <c r="K4" s="67">
        <f>IF(AND('07_Social Welfare Vulnerable'!$I4=1,$E4=0),1,0)</f>
        <v>1</v>
      </c>
    </row>
    <row r="5" spans="1:12" ht="60" hidden="1" outlineLevel="1" x14ac:dyDescent="0.25">
      <c r="A5" s="37" t="s">
        <v>149</v>
      </c>
      <c r="B5" s="38" t="s">
        <v>9</v>
      </c>
      <c r="C5" s="20" t="str">
        <f>IF('Long Term Vision'!$C5=0,"",'Long Term Vision'!$C5)</f>
        <v/>
      </c>
      <c r="D5" s="38" t="s">
        <v>1357</v>
      </c>
      <c r="E5" s="38" t="s">
        <v>1362</v>
      </c>
      <c r="F5" s="38" t="s">
        <v>1354</v>
      </c>
      <c r="G5" s="38" t="s">
        <v>1360</v>
      </c>
      <c r="H5" s="39"/>
      <c r="I5" s="67">
        <f>IF(OR('07_Social Welfare Vulnerable'!$I5=1,$E5&lt;&gt;0),1,0)</f>
        <v>1</v>
      </c>
      <c r="J5" s="67">
        <f>IF(OR('07_Social Welfare Vulnerable'!$J5=1,$F5&lt;&gt;0),1,0)</f>
        <v>1</v>
      </c>
      <c r="K5" s="67">
        <f>IF(AND('07_Social Welfare Vulnerable'!$I5=1,$E5=0),1,0)</f>
        <v>0</v>
      </c>
    </row>
    <row r="6" spans="1:12" ht="90" hidden="1" outlineLevel="1" x14ac:dyDescent="0.25">
      <c r="A6" s="37" t="s">
        <v>149</v>
      </c>
      <c r="B6" s="38" t="s">
        <v>10</v>
      </c>
      <c r="C6" s="20" t="str">
        <f>IF('Long Term Vision'!$C6=0,"",'Long Term Vision'!$C6)</f>
        <v/>
      </c>
      <c r="D6" s="38" t="s">
        <v>1357</v>
      </c>
      <c r="E6" s="38" t="s">
        <v>1361</v>
      </c>
      <c r="F6" s="38"/>
      <c r="G6" s="38" t="s">
        <v>1363</v>
      </c>
      <c r="H6" s="39"/>
      <c r="I6" s="67">
        <f>IF(OR('07_Social Welfare Vulnerable'!$I6=1,$E6&lt;&gt;0),1,0)</f>
        <v>1</v>
      </c>
      <c r="J6" s="67">
        <f>IF(OR('07_Social Welfare Vulnerable'!$J6=1,$F6&lt;&gt;0),1,0)</f>
        <v>1</v>
      </c>
      <c r="K6" s="67">
        <f>IF(AND('07_Social Welfare Vulnerable'!$I6=1,$E6=0),1,0)</f>
        <v>0</v>
      </c>
    </row>
    <row r="7" spans="1:12" ht="60" hidden="1" outlineLevel="1" x14ac:dyDescent="0.25">
      <c r="A7" s="37" t="s">
        <v>149</v>
      </c>
      <c r="B7" s="38" t="s">
        <v>11</v>
      </c>
      <c r="C7" s="20" t="str">
        <f>IF('Long Term Vision'!$C7=0,"",'Long Term Vision'!$C7)</f>
        <v/>
      </c>
      <c r="D7" s="38" t="s">
        <v>1357</v>
      </c>
      <c r="E7" s="38" t="s">
        <v>1368</v>
      </c>
      <c r="F7" s="38"/>
      <c r="G7" s="38" t="s">
        <v>1369</v>
      </c>
      <c r="H7" s="39"/>
      <c r="I7" s="67">
        <f>IF(OR('07_Social Welfare Vulnerable'!$I7=1,$E7&lt;&gt;0),1,0)</f>
        <v>1</v>
      </c>
      <c r="J7" s="67">
        <f>IF(OR('07_Social Welfare Vulnerable'!$J7=1,$F7&lt;&gt;0),1,0)</f>
        <v>1</v>
      </c>
      <c r="K7" s="67">
        <f>IF(AND('07_Social Welfare Vulnerable'!$I7=1,$E7=0),1,0)</f>
        <v>0</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IF(OR('07_Social Welfare Vulnerable'!$I9=1,$E9&lt;&gt;0),1,0)</f>
        <v>1</v>
      </c>
      <c r="J9" s="67">
        <f>IF(OR('07_Social Welfare Vulnerable'!$J9=1,$F9&lt;&gt;0),1,0)</f>
        <v>0</v>
      </c>
      <c r="K9" s="67">
        <f>IF(AND('07_Social Welfare Vulnerable'!$I9=1,$E9=0),1,0)</f>
        <v>1</v>
      </c>
    </row>
    <row r="10" spans="1:12" ht="75" hidden="1" outlineLevel="1" x14ac:dyDescent="0.25">
      <c r="A10" s="37" t="s">
        <v>149</v>
      </c>
      <c r="B10" s="38" t="s">
        <v>14</v>
      </c>
      <c r="C10" s="20" t="str">
        <f>IF('Long Term Vision'!$C10=0,"",'Long Term Vision'!$C10)</f>
        <v/>
      </c>
      <c r="D10" s="38"/>
      <c r="E10" s="38"/>
      <c r="F10" s="38"/>
      <c r="G10" s="38"/>
      <c r="H10" s="39"/>
      <c r="I10" s="67">
        <f>IF(OR('07_Social Welfare Vulnerable'!$I10=1,$E10&lt;&gt;0),1,0)</f>
        <v>1</v>
      </c>
      <c r="J10" s="67">
        <f>IF(OR('07_Social Welfare Vulnerable'!$J10=1,$F10&lt;&gt;0),1,0)</f>
        <v>1</v>
      </c>
      <c r="K10" s="67">
        <f>IF(AND('07_Social Welfare Vulnerable'!$I10=1,$E10=0),1,0)</f>
        <v>1</v>
      </c>
    </row>
    <row r="11" spans="1:12" ht="90" hidden="1" outlineLevel="1" x14ac:dyDescent="0.25">
      <c r="A11" s="37" t="s">
        <v>149</v>
      </c>
      <c r="B11" s="38" t="s">
        <v>15</v>
      </c>
      <c r="C11" s="20" t="str">
        <f>IF('Long Term Vision'!$C11=0,"",'Long Term Vision'!$C11)</f>
        <v/>
      </c>
      <c r="D11" s="38"/>
      <c r="E11" s="38"/>
      <c r="F11" s="38"/>
      <c r="G11" s="38"/>
      <c r="H11" s="39"/>
      <c r="I11" s="67">
        <f>IF(OR('07_Social Welfare Vulnerable'!$I11=1,$E11&lt;&gt;0),1,0)</f>
        <v>1</v>
      </c>
      <c r="J11" s="67">
        <f>IF(OR('07_Social Welfare Vulnerable'!$J11=1,$F11&lt;&gt;0),1,0)</f>
        <v>1</v>
      </c>
      <c r="K11" s="67">
        <f>IF(AND('07_Social Welfare Vulnerable'!$I11=1,$E11=0),1,0)</f>
        <v>1</v>
      </c>
    </row>
    <row r="12" spans="1:12" ht="90" hidden="1" outlineLevel="1" x14ac:dyDescent="0.25">
      <c r="A12" s="37" t="s">
        <v>149</v>
      </c>
      <c r="B12" s="38" t="s">
        <v>16</v>
      </c>
      <c r="C12" s="20" t="str">
        <f>IF('Long Term Vision'!$C12=0,"",'Long Term Vision'!$C12)</f>
        <v/>
      </c>
      <c r="D12" s="38"/>
      <c r="E12" s="38"/>
      <c r="F12" s="38"/>
      <c r="G12" s="38"/>
      <c r="H12" s="39"/>
      <c r="I12" s="67">
        <f>IF(OR('07_Social Welfare Vulnerable'!$I12=1,$E12&lt;&gt;0),1,0)</f>
        <v>1</v>
      </c>
      <c r="J12" s="67">
        <f>IF(OR('07_Social Welfare Vulnerable'!$J12=1,$F12&lt;&gt;0),1,0)</f>
        <v>0</v>
      </c>
      <c r="K12" s="67">
        <f>IF(AND('07_Social Welfare Vulnerable'!$I12=1,$E12=0),1,0)</f>
        <v>1</v>
      </c>
    </row>
    <row r="13" spans="1:12" ht="105" hidden="1" outlineLevel="1" x14ac:dyDescent="0.25">
      <c r="A13" s="37" t="s">
        <v>149</v>
      </c>
      <c r="B13" s="38" t="s">
        <v>17</v>
      </c>
      <c r="C13" s="20" t="str">
        <f>IF('Long Term Vision'!$C13=0,"",'Long Term Vision'!$C13)</f>
        <v/>
      </c>
      <c r="D13" s="38"/>
      <c r="E13" s="38"/>
      <c r="F13" s="38"/>
      <c r="G13" s="38"/>
      <c r="H13" s="39"/>
      <c r="I13" s="67">
        <f>IF(OR('07_Social Welfare Vulnerable'!$I13=1,$E13&lt;&gt;0),1,0)</f>
        <v>0</v>
      </c>
      <c r="J13" s="67">
        <f>IF(OR('07_Social Welfare Vulnerable'!$J13=1,$F13&lt;&gt;0),1,0)</f>
        <v>0</v>
      </c>
      <c r="K13" s="67">
        <f>IF(AND('07_Social Welfare Vulnerable'!$I13=1,$E13=0),1,0)</f>
        <v>0</v>
      </c>
    </row>
    <row r="14" spans="1:12" collapsed="1" x14ac:dyDescent="0.25">
      <c r="A14" s="37" t="s">
        <v>149</v>
      </c>
      <c r="B14" s="99" t="s">
        <v>18</v>
      </c>
      <c r="C14" s="99"/>
      <c r="D14" s="99"/>
      <c r="E14" s="99"/>
      <c r="F14" s="99"/>
      <c r="G14" s="99"/>
      <c r="H14" s="100"/>
      <c r="I14" s="67">
        <f>SUM(I15:I23)</f>
        <v>8</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IF(OR('07_Social Welfare Vulnerable'!$I15=1,$E15&lt;&gt;0),1,0)</f>
        <v>1</v>
      </c>
      <c r="J15" s="67">
        <f>IF(OR('07_Social Welfare Vulnerable'!$J15=1,$F15&lt;&gt;0),1,0)</f>
        <v>1</v>
      </c>
      <c r="K15" s="67">
        <f>IF(AND('07_Social Welfare Vulnerable'!$I15=1,$E15=0),1,0)</f>
        <v>1</v>
      </c>
    </row>
    <row r="16" spans="1:12" ht="60" hidden="1" outlineLevel="1" x14ac:dyDescent="0.25">
      <c r="A16" s="37" t="s">
        <v>149</v>
      </c>
      <c r="B16" s="38" t="s">
        <v>20</v>
      </c>
      <c r="C16" s="20" t="str">
        <f>IF('Long Term Vision'!$C16=0,"",'Long Term Vision'!$C16)</f>
        <v/>
      </c>
      <c r="D16" s="38"/>
      <c r="E16" s="38"/>
      <c r="F16" s="38"/>
      <c r="G16" s="38"/>
      <c r="H16" s="39"/>
      <c r="I16" s="67">
        <f>IF(OR('07_Social Welfare Vulnerable'!$I16=1,$E16&lt;&gt;0),1,0)</f>
        <v>1</v>
      </c>
      <c r="J16" s="67">
        <f>IF(OR('07_Social Welfare Vulnerable'!$J16=1,$F16&lt;&gt;0),1,0)</f>
        <v>1</v>
      </c>
      <c r="K16" s="67">
        <f>IF(AND('07_Social Welfare Vulnerable'!$I16=1,$E16=0),1,0)</f>
        <v>1</v>
      </c>
    </row>
    <row r="17" spans="1:11" ht="45" hidden="1" outlineLevel="1" x14ac:dyDescent="0.25">
      <c r="A17" s="37" t="s">
        <v>149</v>
      </c>
      <c r="B17" s="38" t="s">
        <v>21</v>
      </c>
      <c r="C17" s="20" t="str">
        <f>IF('Long Term Vision'!$C17=0,"",'Long Term Vision'!$C17)</f>
        <v/>
      </c>
      <c r="D17" s="38"/>
      <c r="E17" s="38"/>
      <c r="F17" s="38"/>
      <c r="G17" s="38"/>
      <c r="H17" s="39"/>
      <c r="I17" s="67">
        <f>IF(OR('07_Social Welfare Vulnerable'!$I17=1,$E17&lt;&gt;0),1,0)</f>
        <v>1</v>
      </c>
      <c r="J17" s="67">
        <f>IF(OR('07_Social Welfare Vulnerable'!$J17=1,$F17&lt;&gt;0),1,0)</f>
        <v>1</v>
      </c>
      <c r="K17" s="67">
        <f>IF(AND('07_Social Welfare Vulnerable'!$I17=1,$E17=0),1,0)</f>
        <v>1</v>
      </c>
    </row>
    <row r="18" spans="1:11" ht="45" hidden="1" outlineLevel="1" x14ac:dyDescent="0.25">
      <c r="A18" s="37" t="s">
        <v>149</v>
      </c>
      <c r="B18" s="38" t="s">
        <v>22</v>
      </c>
      <c r="C18" s="20" t="str">
        <f>IF('Long Term Vision'!$C18=0,"",'Long Term Vision'!$C18)</f>
        <v/>
      </c>
      <c r="D18" s="38"/>
      <c r="E18" s="38"/>
      <c r="F18" s="38"/>
      <c r="G18" s="38"/>
      <c r="H18" s="39"/>
      <c r="I18" s="67">
        <f>IF(OR('07_Social Welfare Vulnerable'!$I18=1,$E18&lt;&gt;0),1,0)</f>
        <v>1</v>
      </c>
      <c r="J18" s="67">
        <f>IF(OR('07_Social Welfare Vulnerable'!$J18=1,$F18&lt;&gt;0),1,0)</f>
        <v>1</v>
      </c>
      <c r="K18" s="67">
        <f>IF(AND('07_Social Welfare Vulnerable'!$I18=1,$E18=0),1,0)</f>
        <v>1</v>
      </c>
    </row>
    <row r="19" spans="1:11" ht="30" hidden="1" outlineLevel="1" x14ac:dyDescent="0.25">
      <c r="A19" s="37" t="s">
        <v>149</v>
      </c>
      <c r="B19" s="38" t="s">
        <v>23</v>
      </c>
      <c r="C19" s="20" t="str">
        <f>IF('Long Term Vision'!$C19=0,"",'Long Term Vision'!$C19)</f>
        <v/>
      </c>
      <c r="D19" s="38"/>
      <c r="E19" s="38"/>
      <c r="F19" s="38"/>
      <c r="G19" s="38"/>
      <c r="H19" s="39"/>
      <c r="I19" s="67">
        <f>IF(OR('07_Social Welfare Vulnerable'!$I19=1,$E19&lt;&gt;0),1,0)</f>
        <v>0</v>
      </c>
      <c r="J19" s="67">
        <f>IF(OR('07_Social Welfare Vulnerable'!$J19=1,$F19&lt;&gt;0),1,0)</f>
        <v>0</v>
      </c>
      <c r="K19" s="67">
        <f>IF(AND('07_Social Welfare Vulnerable'!$I19=1,$E19=0),1,0)</f>
        <v>0</v>
      </c>
    </row>
    <row r="20" spans="1:11" ht="30" hidden="1" outlineLevel="1" x14ac:dyDescent="0.25">
      <c r="A20" s="37" t="s">
        <v>149</v>
      </c>
      <c r="B20" s="38" t="s">
        <v>24</v>
      </c>
      <c r="C20" s="20" t="str">
        <f>IF('Long Term Vision'!$C20=0,"",'Long Term Vision'!$C20)</f>
        <v/>
      </c>
      <c r="D20" s="38"/>
      <c r="E20" s="38"/>
      <c r="F20" s="38"/>
      <c r="G20" s="38"/>
      <c r="H20" s="39"/>
      <c r="I20" s="67">
        <f>IF(OR('07_Social Welfare Vulnerable'!$I20=1,$E20&lt;&gt;0),1,0)</f>
        <v>1</v>
      </c>
      <c r="J20" s="67">
        <f>IF(OR('07_Social Welfare Vulnerable'!$J20=1,$F20&lt;&gt;0),1,0)</f>
        <v>0</v>
      </c>
      <c r="K20" s="67">
        <f>IF(AND('07_Social Welfare Vulnerable'!$I20=1,$E20=0),1,0)</f>
        <v>1</v>
      </c>
    </row>
    <row r="21" spans="1:11" ht="60" hidden="1" outlineLevel="1" x14ac:dyDescent="0.25">
      <c r="A21" s="37" t="s">
        <v>149</v>
      </c>
      <c r="B21" s="38" t="s">
        <v>25</v>
      </c>
      <c r="C21" s="20" t="str">
        <f>IF('Long Term Vision'!$C21=0,"",'Long Term Vision'!$C21)</f>
        <v/>
      </c>
      <c r="D21" s="38"/>
      <c r="E21" s="38"/>
      <c r="F21" s="38"/>
      <c r="G21" s="38"/>
      <c r="H21" s="39"/>
      <c r="I21" s="67">
        <f>IF(OR('07_Social Welfare Vulnerable'!$I21=1,$E21&lt;&gt;0),1,0)</f>
        <v>1</v>
      </c>
      <c r="J21" s="67">
        <f>IF(OR('07_Social Welfare Vulnerable'!$J21=1,$F21&lt;&gt;0),1,0)</f>
        <v>1</v>
      </c>
      <c r="K21" s="67">
        <f>IF(AND('07_Social Welfare Vulnerable'!$I21=1,$E21=0),1,0)</f>
        <v>1</v>
      </c>
    </row>
    <row r="22" spans="1:11" ht="60" hidden="1" outlineLevel="1" x14ac:dyDescent="0.25">
      <c r="A22" s="37" t="s">
        <v>149</v>
      </c>
      <c r="B22" s="38" t="s">
        <v>26</v>
      </c>
      <c r="C22" s="20" t="str">
        <f>IF('Long Term Vision'!$C22=0,"",'Long Term Vision'!$C22)</f>
        <v/>
      </c>
      <c r="D22" s="38"/>
      <c r="E22" s="38"/>
      <c r="F22" s="38"/>
      <c r="G22" s="38"/>
      <c r="H22" s="39"/>
      <c r="I22" s="67">
        <f>IF(OR('07_Social Welfare Vulnerable'!$I22=1,$E22&lt;&gt;0),1,0)</f>
        <v>1</v>
      </c>
      <c r="J22" s="67">
        <f>IF(OR('07_Social Welfare Vulnerable'!$J22=1,$F22&lt;&gt;0),1,0)</f>
        <v>1</v>
      </c>
      <c r="K22" s="67">
        <f>IF(AND('07_Social Welfare Vulnerable'!$I22=1,$E22=0),1,0)</f>
        <v>1</v>
      </c>
    </row>
    <row r="23" spans="1:11" ht="45" hidden="1" outlineLevel="1" x14ac:dyDescent="0.25">
      <c r="A23" s="37" t="s">
        <v>149</v>
      </c>
      <c r="B23" s="38" t="s">
        <v>27</v>
      </c>
      <c r="C23" s="20" t="str">
        <f>IF('Long Term Vision'!$C23=0,"",'Long Term Vision'!$C23)</f>
        <v/>
      </c>
      <c r="D23" s="38"/>
      <c r="E23" s="38"/>
      <c r="F23" s="38"/>
      <c r="G23" s="38"/>
      <c r="H23" s="39"/>
      <c r="I23" s="67">
        <f>IF(OR('07_Social Welfare Vulnerable'!$I23=1,$E23&lt;&gt;0),1,0)</f>
        <v>1</v>
      </c>
      <c r="J23" s="67">
        <f>IF(OR('07_Social Welfare Vulnerable'!$J23=1,$F23&lt;&gt;0),1,0)</f>
        <v>0</v>
      </c>
      <c r="K23" s="67">
        <f>IF(AND('07_Social Welfare Vulnerable'!$I23=1,$E23=0),1,0)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IF(OR('07_Social Welfare Vulnerable'!$I25=1,$E25&lt;&gt;0),1,0)</f>
        <v>1</v>
      </c>
      <c r="J25" s="67">
        <f>IF(OR('07_Social Welfare Vulnerable'!$J25=1,$F25&lt;&gt;0),1,0)</f>
        <v>1</v>
      </c>
      <c r="K25" s="67">
        <f>IF(AND('07_Social Welfare Vulnerable'!$I25=1,$E25=0),1,0)</f>
        <v>1</v>
      </c>
    </row>
    <row r="26" spans="1:11" ht="45" hidden="1" outlineLevel="1" x14ac:dyDescent="0.25">
      <c r="A26" s="37" t="s">
        <v>149</v>
      </c>
      <c r="B26" s="38" t="s">
        <v>30</v>
      </c>
      <c r="C26" s="20" t="str">
        <f>IF('Long Term Vision'!$C26=0,"",'Long Term Vision'!$C26)</f>
        <v/>
      </c>
      <c r="D26" s="38"/>
      <c r="E26" s="38"/>
      <c r="F26" s="38"/>
      <c r="G26" s="38"/>
      <c r="H26" s="39"/>
      <c r="I26" s="67">
        <f>IF(OR('07_Social Welfare Vulnerable'!$I26=1,$E26&lt;&gt;0),1,0)</f>
        <v>1</v>
      </c>
      <c r="J26" s="67">
        <f>IF(OR('07_Social Welfare Vulnerable'!$J26=1,$F26&lt;&gt;0),1,0)</f>
        <v>0</v>
      </c>
      <c r="K26" s="67">
        <f>IF(AND('07_Social Welfare Vulnerable'!$I26=1,$E26=0),1,0)</f>
        <v>1</v>
      </c>
    </row>
    <row r="27" spans="1:11" ht="45" hidden="1" outlineLevel="1" x14ac:dyDescent="0.25">
      <c r="A27" s="37" t="s">
        <v>149</v>
      </c>
      <c r="B27" s="38" t="s">
        <v>31</v>
      </c>
      <c r="C27" s="20" t="str">
        <f>IF('Long Term Vision'!$C27=0,"",'Long Term Vision'!$C27)</f>
        <v/>
      </c>
      <c r="D27" s="38"/>
      <c r="E27" s="38"/>
      <c r="F27" s="38"/>
      <c r="G27" s="38"/>
      <c r="H27" s="39"/>
      <c r="I27" s="67">
        <f>IF(OR('07_Social Welfare Vulnerable'!$I27=1,$E27&lt;&gt;0),1,0)</f>
        <v>1</v>
      </c>
      <c r="J27" s="67">
        <f>IF(OR('07_Social Welfare Vulnerable'!$J27=1,$F27&lt;&gt;0),1,0)</f>
        <v>1</v>
      </c>
      <c r="K27" s="67">
        <f>IF(AND('07_Social Welfare Vulnerable'!$I27=1,$E27=0),1,0)</f>
        <v>1</v>
      </c>
    </row>
    <row r="28" spans="1:11" ht="60" hidden="1" outlineLevel="1" x14ac:dyDescent="0.25">
      <c r="A28" s="37" t="s">
        <v>149</v>
      </c>
      <c r="B28" s="38" t="s">
        <v>32</v>
      </c>
      <c r="C28" s="20" t="str">
        <f>IF('Long Term Vision'!$C28=0,"",'Long Term Vision'!$C28)</f>
        <v/>
      </c>
      <c r="D28" s="38"/>
      <c r="E28" s="38"/>
      <c r="F28" s="38"/>
      <c r="G28" s="38"/>
      <c r="H28" s="39"/>
      <c r="I28" s="67">
        <f>IF(OR('07_Social Welfare Vulnerable'!$I28=1,$E28&lt;&gt;0),1,0)</f>
        <v>1</v>
      </c>
      <c r="J28" s="67">
        <f>IF(OR('07_Social Welfare Vulnerable'!$J28=1,$F28&lt;&gt;0),1,0)</f>
        <v>1</v>
      </c>
      <c r="K28" s="67">
        <f>IF(AND('07_Social Welfare Vulnerable'!$I28=1,$E28=0),1,0)</f>
        <v>1</v>
      </c>
    </row>
    <row r="29" spans="1:11" ht="60" hidden="1" outlineLevel="1" x14ac:dyDescent="0.25">
      <c r="A29" s="37" t="s">
        <v>149</v>
      </c>
      <c r="B29" s="38" t="s">
        <v>33</v>
      </c>
      <c r="C29" s="20" t="str">
        <f>IF('Long Term Vision'!$C29=0,"",'Long Term Vision'!$C29)</f>
        <v/>
      </c>
      <c r="D29" s="38"/>
      <c r="E29" s="38"/>
      <c r="F29" s="38"/>
      <c r="G29" s="38"/>
      <c r="H29" s="39"/>
      <c r="I29" s="67">
        <f>IF(OR('07_Social Welfare Vulnerable'!$I29=1,$E29&lt;&gt;0),1,0)</f>
        <v>1</v>
      </c>
      <c r="J29" s="67">
        <f>IF(OR('07_Social Welfare Vulnerable'!$J29=1,$F29&lt;&gt;0),1,0)</f>
        <v>0</v>
      </c>
      <c r="K29" s="67">
        <f>IF(AND('07_Social Welfare Vulnerable'!$I29=1,$E29=0),1,0)</f>
        <v>1</v>
      </c>
    </row>
    <row r="30" spans="1:11" ht="30" hidden="1" outlineLevel="1" x14ac:dyDescent="0.25">
      <c r="A30" s="37" t="s">
        <v>149</v>
      </c>
      <c r="B30" s="38" t="s">
        <v>34</v>
      </c>
      <c r="C30" s="20" t="str">
        <f>IF('Long Term Vision'!$C30=0,"",'Long Term Vision'!$C30)</f>
        <v/>
      </c>
      <c r="D30" s="38"/>
      <c r="E30" s="38"/>
      <c r="F30" s="38"/>
      <c r="G30" s="38"/>
      <c r="H30" s="39"/>
      <c r="I30" s="67">
        <f>IF(OR('07_Social Welfare Vulnerable'!$I30=1,$E30&lt;&gt;0),1,0)</f>
        <v>1</v>
      </c>
      <c r="J30" s="67">
        <f>IF(OR('07_Social Welfare Vulnerable'!$J30=1,$F30&lt;&gt;0),1,0)</f>
        <v>1</v>
      </c>
      <c r="K30" s="67">
        <f>IF(AND('07_Social Welfare Vulnerable'!$I30=1,$E30=0),1,0)</f>
        <v>1</v>
      </c>
    </row>
    <row r="31" spans="1:11" ht="105" hidden="1" outlineLevel="1" x14ac:dyDescent="0.25">
      <c r="A31" s="37" t="s">
        <v>149</v>
      </c>
      <c r="B31" s="38" t="s">
        <v>35</v>
      </c>
      <c r="C31" s="20" t="str">
        <f>IF('Long Term Vision'!$C31=0,"",'Long Term Vision'!$C31)</f>
        <v/>
      </c>
      <c r="D31" s="38"/>
      <c r="E31" s="38"/>
      <c r="F31" s="38"/>
      <c r="G31" s="38"/>
      <c r="H31" s="39"/>
      <c r="I31" s="67">
        <f>IF(OR('07_Social Welfare Vulnerable'!$I31=1,$E31&lt;&gt;0),1,0)</f>
        <v>1</v>
      </c>
      <c r="J31" s="67">
        <f>IF(OR('07_Social Welfare Vulnerable'!$J31=1,$F31&lt;&gt;0),1,0)</f>
        <v>0</v>
      </c>
      <c r="K31" s="67">
        <f>IF(AND('07_Social Welfare Vulnerable'!$I31=1,$E31=0),1,0)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IF(OR('07_Social Welfare Vulnerable'!$I33=1,$E33&lt;&gt;0),1,0)</f>
        <v>1</v>
      </c>
      <c r="J33" s="67">
        <f>IF(OR('07_Social Welfare Vulnerable'!$J33=1,$F33&lt;&gt;0),1,0)</f>
        <v>0</v>
      </c>
      <c r="K33" s="67">
        <f>IF(AND('07_Social Welfare Vulnerable'!$I33=1,$E33=0),1,0)</f>
        <v>1</v>
      </c>
    </row>
    <row r="34" spans="1:11" ht="45" hidden="1" outlineLevel="1" x14ac:dyDescent="0.25">
      <c r="A34" s="37" t="s">
        <v>149</v>
      </c>
      <c r="B34" s="38" t="s">
        <v>38</v>
      </c>
      <c r="C34" s="20" t="str">
        <f>IF('Long Term Vision'!$C34=0,"",'Long Term Vision'!$C34)</f>
        <v/>
      </c>
      <c r="D34" s="38"/>
      <c r="E34" s="38"/>
      <c r="F34" s="38"/>
      <c r="G34" s="38"/>
      <c r="H34" s="39"/>
      <c r="I34" s="67">
        <f>IF(OR('07_Social Welfare Vulnerable'!$I34=1,$E34&lt;&gt;0),1,0)</f>
        <v>1</v>
      </c>
      <c r="J34" s="67">
        <f>IF(OR('07_Social Welfare Vulnerable'!$J34=1,$F34&lt;&gt;0),1,0)</f>
        <v>0</v>
      </c>
      <c r="K34" s="67">
        <f>IF(AND('07_Social Welfare Vulnerable'!$I34=1,$E34=0),1,0)</f>
        <v>1</v>
      </c>
    </row>
    <row r="35" spans="1:11" ht="30" hidden="1" outlineLevel="1" x14ac:dyDescent="0.25">
      <c r="A35" s="37" t="s">
        <v>149</v>
      </c>
      <c r="B35" s="38" t="s">
        <v>39</v>
      </c>
      <c r="C35" s="20" t="str">
        <f>IF('Long Term Vision'!$C35=0,"",'Long Term Vision'!$C35)</f>
        <v>NO</v>
      </c>
      <c r="D35" s="38"/>
      <c r="E35" s="38"/>
      <c r="F35" s="38"/>
      <c r="G35" s="38"/>
      <c r="H35" s="39"/>
      <c r="I35" s="67">
        <f>IF(OR('07_Social Welfare Vulnerable'!$I35=1,$E35&lt;&gt;0),1,0)</f>
        <v>0</v>
      </c>
      <c r="J35" s="67">
        <f>IF(OR('07_Social Welfare Vulnerable'!$J35=1,$F35&lt;&gt;0),1,0)</f>
        <v>0</v>
      </c>
      <c r="K35" s="67">
        <f>IF(AND('07_Social Welfare Vulnerable'!$I35=1,$E35=0),1,0)</f>
        <v>0</v>
      </c>
    </row>
    <row r="36" spans="1:11" ht="60" hidden="1" outlineLevel="1" x14ac:dyDescent="0.25">
      <c r="A36" s="37" t="s">
        <v>149</v>
      </c>
      <c r="B36" s="38" t="s">
        <v>40</v>
      </c>
      <c r="C36" s="20" t="str">
        <f>IF('Long Term Vision'!$C36=0,"",'Long Term Vision'!$C36)</f>
        <v/>
      </c>
      <c r="D36" s="38"/>
      <c r="E36" s="38"/>
      <c r="F36" s="38"/>
      <c r="G36" s="38"/>
      <c r="H36" s="39"/>
      <c r="I36" s="67">
        <f>IF(OR('07_Social Welfare Vulnerable'!$I36=1,$E36&lt;&gt;0),1,0)</f>
        <v>1</v>
      </c>
      <c r="J36" s="67">
        <f>IF(OR('07_Social Welfare Vulnerable'!$J36=1,$F36&lt;&gt;0),1,0)</f>
        <v>1</v>
      </c>
      <c r="K36" s="67">
        <f>IF(AND('07_Social Welfare Vulnerable'!$I36=1,$E36=0),1,0)</f>
        <v>1</v>
      </c>
    </row>
    <row r="37" spans="1:11" ht="45" hidden="1" outlineLevel="1" x14ac:dyDescent="0.25">
      <c r="A37" s="37" t="s">
        <v>149</v>
      </c>
      <c r="B37" s="38" t="s">
        <v>41</v>
      </c>
      <c r="C37" s="20" t="str">
        <f>IF('Long Term Vision'!$C37=0,"",'Long Term Vision'!$C37)</f>
        <v/>
      </c>
      <c r="D37" s="38"/>
      <c r="E37" s="38"/>
      <c r="F37" s="38"/>
      <c r="G37" s="38"/>
      <c r="H37" s="39"/>
      <c r="I37" s="67">
        <f>IF(OR('07_Social Welfare Vulnerable'!$I37=1,$E37&lt;&gt;0),1,0)</f>
        <v>1</v>
      </c>
      <c r="J37" s="67">
        <f>IF(OR('07_Social Welfare Vulnerable'!$J37=1,$F37&lt;&gt;0),1,0)</f>
        <v>0</v>
      </c>
      <c r="K37" s="67">
        <f>IF(AND('07_Social Welfare Vulnerable'!$I37=1,$E37=0),1,0)</f>
        <v>1</v>
      </c>
    </row>
    <row r="38" spans="1:11" ht="75" hidden="1" outlineLevel="1" x14ac:dyDescent="0.25">
      <c r="A38" s="37" t="s">
        <v>149</v>
      </c>
      <c r="B38" s="38" t="s">
        <v>42</v>
      </c>
      <c r="C38" s="20" t="str">
        <f>IF('Long Term Vision'!$C38=0,"",'Long Term Vision'!$C38)</f>
        <v/>
      </c>
      <c r="D38" s="38"/>
      <c r="E38" s="38"/>
      <c r="F38" s="38"/>
      <c r="G38" s="38"/>
      <c r="H38" s="39"/>
      <c r="I38" s="67">
        <f>IF(OR('07_Social Welfare Vulnerable'!$I38=1,$E38&lt;&gt;0),1,0)</f>
        <v>1</v>
      </c>
      <c r="J38" s="67">
        <f>IF(OR('07_Social Welfare Vulnerable'!$J38=1,$F38&lt;&gt;0),1,0)</f>
        <v>0</v>
      </c>
      <c r="K38" s="67">
        <f>IF(AND('07_Social Welfare Vulnerable'!$I38=1,$E38=0),1,0)</f>
        <v>1</v>
      </c>
    </row>
    <row r="39" spans="1:11" collapsed="1" x14ac:dyDescent="0.25">
      <c r="A39" s="37" t="s">
        <v>150</v>
      </c>
      <c r="B39" s="105" t="s">
        <v>43</v>
      </c>
      <c r="C39" s="105"/>
      <c r="D39" s="105"/>
      <c r="E39" s="105"/>
      <c r="F39" s="105"/>
      <c r="G39" s="105"/>
      <c r="H39" s="106"/>
      <c r="I39" s="67">
        <f>SUM(I40:I45)</f>
        <v>4</v>
      </c>
      <c r="J39" s="67">
        <f>SUM(J40:J45)</f>
        <v>3</v>
      </c>
      <c r="K39" s="67">
        <f>SUM(K40:K45)</f>
        <v>2</v>
      </c>
    </row>
    <row r="40" spans="1:11" ht="45" hidden="1" outlineLevel="1" x14ac:dyDescent="0.25">
      <c r="A40" s="37" t="s">
        <v>150</v>
      </c>
      <c r="B40" s="38" t="s">
        <v>44</v>
      </c>
      <c r="C40" s="20" t="str">
        <f>IF('Long Term Vision'!$C40=0,"",'Long Term Vision'!$C40)</f>
        <v/>
      </c>
      <c r="D40" s="38" t="s">
        <v>1357</v>
      </c>
      <c r="E40" s="38" t="s">
        <v>1370</v>
      </c>
      <c r="F40" s="38" t="s">
        <v>1355</v>
      </c>
      <c r="G40" s="38" t="s">
        <v>1371</v>
      </c>
      <c r="H40" s="39"/>
      <c r="I40" s="67">
        <f>IF(OR('07_Social Welfare Vulnerable'!$I40=1,$E40&lt;&gt;0),1,0)</f>
        <v>1</v>
      </c>
      <c r="J40" s="67">
        <f>IF(OR('07_Social Welfare Vulnerable'!$J40=1,$F40&lt;&gt;0),1,0)</f>
        <v>1</v>
      </c>
      <c r="K40" s="67">
        <f>IF(AND('07_Social Welfare Vulnerable'!$I40=1,$E40=0),1,0)</f>
        <v>0</v>
      </c>
    </row>
    <row r="41" spans="1:11" ht="90" hidden="1" outlineLevel="1" x14ac:dyDescent="0.25">
      <c r="A41" s="37" t="s">
        <v>150</v>
      </c>
      <c r="B41" s="38" t="s">
        <v>45</v>
      </c>
      <c r="C41" s="20" t="str">
        <f>IF('Long Term Vision'!$C41=0,"",'Long Term Vision'!$C41)</f>
        <v/>
      </c>
      <c r="D41" s="38" t="s">
        <v>1357</v>
      </c>
      <c r="E41" s="38" t="s">
        <v>1370</v>
      </c>
      <c r="F41" s="38" t="s">
        <v>1356</v>
      </c>
      <c r="G41" s="38" t="s">
        <v>1371</v>
      </c>
      <c r="H41" s="39"/>
      <c r="I41" s="67">
        <f>IF(OR('07_Social Welfare Vulnerable'!$I41=1,$E41&lt;&gt;0),1,0)</f>
        <v>1</v>
      </c>
      <c r="J41" s="67">
        <f>IF(OR('07_Social Welfare Vulnerable'!$J41=1,$F41&lt;&gt;0),1,0)</f>
        <v>1</v>
      </c>
      <c r="K41" s="67">
        <f>IF(AND('07_Social Welfare Vulnerable'!$I41=1,$E41=0),1,0)</f>
        <v>0</v>
      </c>
    </row>
    <row r="42" spans="1:11" ht="75" hidden="1" outlineLevel="1" x14ac:dyDescent="0.25">
      <c r="A42" s="37" t="s">
        <v>150</v>
      </c>
      <c r="B42" s="38" t="s">
        <v>46</v>
      </c>
      <c r="C42" s="20" t="str">
        <f>IF('Long Term Vision'!$C42=0,"",'Long Term Vision'!$C42)</f>
        <v/>
      </c>
      <c r="D42" s="38"/>
      <c r="E42" s="38"/>
      <c r="F42" s="38"/>
      <c r="G42" s="38"/>
      <c r="H42" s="39"/>
      <c r="I42" s="67">
        <f>IF(OR('07_Social Welfare Vulnerable'!$I42=1,$E42&lt;&gt;0),1,0)</f>
        <v>1</v>
      </c>
      <c r="J42" s="67">
        <f>IF(OR('07_Social Welfare Vulnerable'!$J42=1,$F42&lt;&gt;0),1,0)</f>
        <v>1</v>
      </c>
      <c r="K42" s="67">
        <f>IF(AND('07_Social Welfare Vulnerable'!$I42=1,$E42=0),1,0)</f>
        <v>1</v>
      </c>
    </row>
    <row r="43" spans="1:11" ht="60" hidden="1" outlineLevel="1" x14ac:dyDescent="0.25">
      <c r="A43" s="37" t="s">
        <v>150</v>
      </c>
      <c r="B43" s="38" t="s">
        <v>47</v>
      </c>
      <c r="C43" s="20" t="str">
        <f>IF('Long Term Vision'!$C43=0,"",'Long Term Vision'!$C43)</f>
        <v/>
      </c>
      <c r="D43" s="38"/>
      <c r="E43" s="38"/>
      <c r="F43" s="38"/>
      <c r="G43" s="38"/>
      <c r="H43" s="39"/>
      <c r="I43" s="67">
        <f>IF(OR('07_Social Welfare Vulnerable'!$I43=1,$E43&lt;&gt;0),1,0)</f>
        <v>1</v>
      </c>
      <c r="J43" s="67">
        <f>IF(OR('07_Social Welfare Vulnerable'!$J43=1,$F43&lt;&gt;0),1,0)</f>
        <v>0</v>
      </c>
      <c r="K43" s="67">
        <f>IF(AND('07_Social Welfare Vulnerable'!$I43=1,$E43=0),1,0)</f>
        <v>1</v>
      </c>
    </row>
    <row r="44" spans="1:11" ht="45" hidden="1" outlineLevel="1" x14ac:dyDescent="0.25">
      <c r="A44" s="37" t="s">
        <v>150</v>
      </c>
      <c r="B44" s="38" t="s">
        <v>48</v>
      </c>
      <c r="C44" s="20" t="str">
        <f>IF('Long Term Vision'!$C44=0,"",'Long Term Vision'!$C44)</f>
        <v/>
      </c>
      <c r="D44" s="38"/>
      <c r="E44" s="38"/>
      <c r="F44" s="38"/>
      <c r="G44" s="38"/>
      <c r="H44" s="39"/>
      <c r="I44" s="67">
        <f>IF(OR('07_Social Welfare Vulnerable'!$I44=1,$E44&lt;&gt;0),1,0)</f>
        <v>0</v>
      </c>
      <c r="J44" s="67">
        <f>IF(OR('07_Social Welfare Vulnerable'!$J44=1,$F44&lt;&gt;0),1,0)</f>
        <v>0</v>
      </c>
      <c r="K44" s="67">
        <f>IF(AND('07_Social Welfare Vulnerable'!$I44=1,$E44=0),1,0)</f>
        <v>0</v>
      </c>
    </row>
    <row r="45" spans="1:11" ht="30" hidden="1" outlineLevel="1" x14ac:dyDescent="0.25">
      <c r="A45" s="37" t="s">
        <v>150</v>
      </c>
      <c r="B45" s="38" t="s">
        <v>49</v>
      </c>
      <c r="C45" s="20" t="str">
        <f>IF('Long Term Vision'!$C45=0,"",'Long Term Vision'!$C45)</f>
        <v/>
      </c>
      <c r="D45" s="38"/>
      <c r="E45" s="38"/>
      <c r="F45" s="38"/>
      <c r="G45" s="38"/>
      <c r="H45" s="39"/>
      <c r="I45" s="67">
        <f>IF(OR('07_Social Welfare Vulnerable'!$I45=1,$E45&lt;&gt;0),1,0)</f>
        <v>0</v>
      </c>
      <c r="J45" s="67">
        <f>IF(OR('07_Social Welfare Vulnerable'!$J45=1,$F45&lt;&gt;0),1,0)</f>
        <v>0</v>
      </c>
      <c r="K45" s="67">
        <f>IF(AND('07_Social Welfare Vulnerable'!$I45=1,$E45=0),1,0)</f>
        <v>0</v>
      </c>
    </row>
    <row r="46" spans="1:11" collapsed="1" x14ac:dyDescent="0.25">
      <c r="A46" s="37" t="s">
        <v>150</v>
      </c>
      <c r="B46" s="107" t="s">
        <v>50</v>
      </c>
      <c r="C46" s="107"/>
      <c r="D46" s="107"/>
      <c r="E46" s="107"/>
      <c r="F46" s="107"/>
      <c r="G46" s="107"/>
      <c r="H46" s="108"/>
      <c r="I46" s="67">
        <f>SUM(I47:I54)</f>
        <v>6</v>
      </c>
      <c r="J46" s="67">
        <f>SUM(J47:J54)</f>
        <v>0</v>
      </c>
      <c r="K46" s="67">
        <f>SUM(K47:K54)</f>
        <v>5</v>
      </c>
    </row>
    <row r="47" spans="1:11" ht="75" hidden="1" outlineLevel="1" x14ac:dyDescent="0.25">
      <c r="A47" s="37" t="s">
        <v>150</v>
      </c>
      <c r="B47" s="38" t="s">
        <v>51</v>
      </c>
      <c r="C47" s="20" t="str">
        <f>IF('Long Term Vision'!$C47=0,"",'Long Term Vision'!$C47)</f>
        <v>NO</v>
      </c>
      <c r="D47" s="38"/>
      <c r="E47" s="38"/>
      <c r="F47" s="38"/>
      <c r="G47" s="38"/>
      <c r="H47" s="39"/>
      <c r="I47" s="67">
        <f>IF(OR('07_Social Welfare Vulnerable'!$I47=1,$E47&lt;&gt;0),1,0)</f>
        <v>0</v>
      </c>
      <c r="J47" s="67">
        <f>IF(OR('07_Social Welfare Vulnerable'!$J47=1,$F47&lt;&gt;0),1,0)</f>
        <v>0</v>
      </c>
      <c r="K47" s="67">
        <f>IF(AND('07_Social Welfare Vulnerable'!$I47=1,$E47=0),1,0)</f>
        <v>0</v>
      </c>
    </row>
    <row r="48" spans="1:11" ht="90" hidden="1" outlineLevel="1" x14ac:dyDescent="0.25">
      <c r="A48" s="37" t="s">
        <v>150</v>
      </c>
      <c r="B48" s="38" t="s">
        <v>52</v>
      </c>
      <c r="C48" s="20" t="str">
        <f>IF('Long Term Vision'!$C48=0,"",'Long Term Vision'!$C48)</f>
        <v/>
      </c>
      <c r="D48" s="38" t="s">
        <v>1383</v>
      </c>
      <c r="E48" s="38" t="s">
        <v>1384</v>
      </c>
      <c r="F48" s="38"/>
      <c r="G48" s="38" t="s">
        <v>1375</v>
      </c>
      <c r="H48" s="39"/>
      <c r="I48" s="67">
        <f>IF(OR('07_Social Welfare Vulnerable'!$I48=1,$E48&lt;&gt;0),1,0)</f>
        <v>1</v>
      </c>
      <c r="J48" s="67">
        <f>IF(OR('07_Social Welfare Vulnerable'!$J48=1,$F48&lt;&gt;0),1,0)</f>
        <v>0</v>
      </c>
      <c r="K48" s="67">
        <f>IF(AND('07_Social Welfare Vulnerable'!$I48=1,$E48=0),1,0)</f>
        <v>0</v>
      </c>
    </row>
    <row r="49" spans="1:11" ht="45" hidden="1" outlineLevel="1" x14ac:dyDescent="0.25">
      <c r="A49" s="37" t="s">
        <v>150</v>
      </c>
      <c r="B49" s="38" t="s">
        <v>53</v>
      </c>
      <c r="C49" s="20" t="str">
        <f>IF('Long Term Vision'!$C49=0,"",'Long Term Vision'!$C49)</f>
        <v/>
      </c>
      <c r="D49" s="38"/>
      <c r="E49" s="38"/>
      <c r="F49" s="38"/>
      <c r="G49" s="38"/>
      <c r="H49" s="39"/>
      <c r="I49" s="67">
        <f>IF(OR('07_Social Welfare Vulnerable'!$I49=1,$E49&lt;&gt;0),1,0)</f>
        <v>1</v>
      </c>
      <c r="J49" s="67">
        <f>IF(OR('07_Social Welfare Vulnerable'!$J49=1,$F49&lt;&gt;0),1,0)</f>
        <v>0</v>
      </c>
      <c r="K49" s="67">
        <f>IF(AND('07_Social Welfare Vulnerable'!$I49=1,$E49=0),1,0)</f>
        <v>1</v>
      </c>
    </row>
    <row r="50" spans="1:11" ht="90" hidden="1" outlineLevel="1" x14ac:dyDescent="0.25">
      <c r="A50" s="37" t="s">
        <v>150</v>
      </c>
      <c r="B50" s="38" t="s">
        <v>54</v>
      </c>
      <c r="C50" s="20" t="str">
        <f>IF('Long Term Vision'!$C50=0,"",'Long Term Vision'!$C50)</f>
        <v/>
      </c>
      <c r="D50" s="38"/>
      <c r="E50" s="38"/>
      <c r="F50" s="38"/>
      <c r="G50" s="38"/>
      <c r="H50" s="39"/>
      <c r="I50" s="67">
        <f>IF(OR('07_Social Welfare Vulnerable'!$I50=1,$E50&lt;&gt;0),1,0)</f>
        <v>1</v>
      </c>
      <c r="J50" s="67">
        <f>IF(OR('07_Social Welfare Vulnerable'!$J50=1,$F50&lt;&gt;0),1,0)</f>
        <v>0</v>
      </c>
      <c r="K50" s="67">
        <f>IF(AND('07_Social Welfare Vulnerable'!$I50=1,$E50=0),1,0)</f>
        <v>1</v>
      </c>
    </row>
    <row r="51" spans="1:11" ht="30" hidden="1" outlineLevel="1" x14ac:dyDescent="0.25">
      <c r="A51" s="37" t="s">
        <v>150</v>
      </c>
      <c r="B51" s="38" t="s">
        <v>55</v>
      </c>
      <c r="C51" s="20" t="str">
        <f>IF('Long Term Vision'!$C51=0,"",'Long Term Vision'!$C51)</f>
        <v/>
      </c>
      <c r="D51" s="38"/>
      <c r="E51" s="38"/>
      <c r="F51" s="38"/>
      <c r="G51" s="38"/>
      <c r="H51" s="39"/>
      <c r="I51" s="67">
        <f>IF(OR('07_Social Welfare Vulnerable'!$I51=1,$E51&lt;&gt;0),1,0)</f>
        <v>1</v>
      </c>
      <c r="J51" s="67">
        <f>IF(OR('07_Social Welfare Vulnerable'!$J51=1,$F51&lt;&gt;0),1,0)</f>
        <v>0</v>
      </c>
      <c r="K51" s="67">
        <f>IF(AND('07_Social Welfare Vulnerable'!$I51=1,$E51=0),1,0)</f>
        <v>1</v>
      </c>
    </row>
    <row r="52" spans="1:11" ht="45" hidden="1" outlineLevel="1" x14ac:dyDescent="0.25">
      <c r="A52" s="37" t="s">
        <v>150</v>
      </c>
      <c r="B52" s="38" t="s">
        <v>56</v>
      </c>
      <c r="C52" s="20" t="str">
        <f>IF('Long Term Vision'!$C52=0,"",'Long Term Vision'!$C52)</f>
        <v/>
      </c>
      <c r="D52" s="38"/>
      <c r="E52" s="38"/>
      <c r="F52" s="38"/>
      <c r="G52" s="38"/>
      <c r="H52" s="39"/>
      <c r="I52" s="67">
        <f>IF(OR('07_Social Welfare Vulnerable'!$I52=1,$E52&lt;&gt;0),1,0)</f>
        <v>1</v>
      </c>
      <c r="J52" s="67">
        <f>IF(OR('07_Social Welfare Vulnerable'!$J52=1,$F52&lt;&gt;0),1,0)</f>
        <v>0</v>
      </c>
      <c r="K52" s="67">
        <f>IF(AND('07_Social Welfare Vulnerable'!$I52=1,$E52=0),1,0)</f>
        <v>1</v>
      </c>
    </row>
    <row r="53" spans="1:11" ht="30" hidden="1" outlineLevel="1" x14ac:dyDescent="0.25">
      <c r="A53" s="37" t="s">
        <v>150</v>
      </c>
      <c r="B53" s="38" t="s">
        <v>57</v>
      </c>
      <c r="C53" s="20" t="str">
        <f>IF('Long Term Vision'!$C53=0,"",'Long Term Vision'!$C53)</f>
        <v/>
      </c>
      <c r="D53" s="38"/>
      <c r="E53" s="38"/>
      <c r="F53" s="38"/>
      <c r="G53" s="38"/>
      <c r="H53" s="39"/>
      <c r="I53" s="67">
        <f>IF(OR('07_Social Welfare Vulnerable'!$I53=1,$E53&lt;&gt;0),1,0)</f>
        <v>1</v>
      </c>
      <c r="J53" s="67">
        <f>IF(OR('07_Social Welfare Vulnerable'!$J53=1,$F53&lt;&gt;0),1,0)</f>
        <v>0</v>
      </c>
      <c r="K53" s="67">
        <f>IF(AND('07_Social Welfare Vulnerable'!$I53=1,$E53=0),1,0)</f>
        <v>1</v>
      </c>
    </row>
    <row r="54" spans="1:11" ht="45" hidden="1" outlineLevel="1" x14ac:dyDescent="0.25">
      <c r="A54" s="37" t="s">
        <v>150</v>
      </c>
      <c r="B54" s="38" t="s">
        <v>58</v>
      </c>
      <c r="C54" s="20" t="str">
        <f>IF('Long Term Vision'!$C54=0,"",'Long Term Vision'!$C54)</f>
        <v/>
      </c>
      <c r="D54" s="38"/>
      <c r="E54" s="38"/>
      <c r="F54" s="38"/>
      <c r="G54" s="38"/>
      <c r="H54" s="39"/>
      <c r="I54" s="67">
        <f>IF(OR('07_Social Welfare Vulnerable'!$I54=1,$E54&lt;&gt;0),1,0)</f>
        <v>0</v>
      </c>
      <c r="J54" s="67">
        <f>IF(OR('07_Social Welfare Vulnerable'!$J54=1,$F54&lt;&gt;0),1,0)</f>
        <v>0</v>
      </c>
      <c r="K54" s="67">
        <f>IF(AND('07_Social Welfare Vulnerable'!$I54=1,$E54=0),1,0)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IF(OR('07_Social Welfare Vulnerable'!$I56=1,$E56&lt;&gt;0),1,0)</f>
        <v>1</v>
      </c>
      <c r="J56" s="67">
        <f>IF(OR('07_Social Welfare Vulnerable'!$J56=1,$F56&lt;&gt;0),1,0)</f>
        <v>1</v>
      </c>
      <c r="K56" s="67">
        <f>IF(AND('07_Social Welfare Vulnerable'!$I56=1,$E56=0),1,0)</f>
        <v>1</v>
      </c>
    </row>
    <row r="57" spans="1:11" ht="30" hidden="1" outlineLevel="1" x14ac:dyDescent="0.25">
      <c r="A57" s="37" t="s">
        <v>150</v>
      </c>
      <c r="B57" s="38" t="s">
        <v>61</v>
      </c>
      <c r="C57" s="20" t="str">
        <f>IF('Long Term Vision'!$C57=0,"",'Long Term Vision'!$C57)</f>
        <v/>
      </c>
      <c r="D57" s="38"/>
      <c r="E57" s="38"/>
      <c r="F57" s="38"/>
      <c r="G57" s="38"/>
      <c r="H57" s="39"/>
      <c r="I57" s="67">
        <f>IF(OR('07_Social Welfare Vulnerable'!$I57=1,$E57&lt;&gt;0),1,0)</f>
        <v>1</v>
      </c>
      <c r="J57" s="67">
        <f>IF(OR('07_Social Welfare Vulnerable'!$J57=1,$F57&lt;&gt;0),1,0)</f>
        <v>1</v>
      </c>
      <c r="K57" s="67">
        <f>IF(AND('07_Social Welfare Vulnerable'!$I57=1,$E57=0),1,0)</f>
        <v>1</v>
      </c>
    </row>
    <row r="58" spans="1:11" ht="45" hidden="1" outlineLevel="1" x14ac:dyDescent="0.25">
      <c r="A58" s="37" t="s">
        <v>150</v>
      </c>
      <c r="B58" s="38" t="s">
        <v>62</v>
      </c>
      <c r="C58" s="20" t="str">
        <f>IF('Long Term Vision'!$C58=0,"",'Long Term Vision'!$C58)</f>
        <v/>
      </c>
      <c r="D58" s="38"/>
      <c r="E58" s="38"/>
      <c r="F58" s="38"/>
      <c r="G58" s="38"/>
      <c r="H58" s="39"/>
      <c r="I58" s="67">
        <f>IF(OR('07_Social Welfare Vulnerable'!$I58=1,$E58&lt;&gt;0),1,0)</f>
        <v>1</v>
      </c>
      <c r="J58" s="67">
        <f>IF(OR('07_Social Welfare Vulnerable'!$J58=1,$F58&lt;&gt;0),1,0)</f>
        <v>0</v>
      </c>
      <c r="K58" s="67">
        <f>IF(AND('07_Social Welfare Vulnerable'!$I58=1,$E58=0),1,0)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IF(OR('07_Social Welfare Vulnerable'!$I60=1,$E60&lt;&gt;0),1,0)</f>
        <v>0</v>
      </c>
      <c r="J60" s="67">
        <f>IF(OR('07_Social Welfare Vulnerable'!$J60=1,$F60&lt;&gt;0),1,0)</f>
        <v>0</v>
      </c>
      <c r="K60" s="67">
        <f>IF(AND('07_Social Welfare Vulnerable'!$I60=1,$E60=0),1,0)</f>
        <v>0</v>
      </c>
    </row>
    <row r="61" spans="1:11" ht="60" hidden="1" outlineLevel="1" x14ac:dyDescent="0.25">
      <c r="A61" s="37" t="s">
        <v>150</v>
      </c>
      <c r="B61" s="38" t="s">
        <v>65</v>
      </c>
      <c r="C61" s="20" t="str">
        <f>IF('Long Term Vision'!$C61=0,"",'Long Term Vision'!$C61)</f>
        <v/>
      </c>
      <c r="D61" s="38"/>
      <c r="E61" s="38"/>
      <c r="F61" s="38"/>
      <c r="G61" s="38"/>
      <c r="H61" s="39"/>
      <c r="I61" s="67">
        <f>IF(OR('07_Social Welfare Vulnerable'!$I61=1,$E61&lt;&gt;0),1,0)</f>
        <v>1</v>
      </c>
      <c r="J61" s="67">
        <f>IF(OR('07_Social Welfare Vulnerable'!$J61=1,$F61&lt;&gt;0),1,0)</f>
        <v>0</v>
      </c>
      <c r="K61" s="67">
        <f>IF(AND('07_Social Welfare Vulnerable'!$I61=1,$E61=0),1,0)</f>
        <v>1</v>
      </c>
    </row>
    <row r="62" spans="1:11" ht="30" hidden="1" outlineLevel="1" x14ac:dyDescent="0.25">
      <c r="A62" s="37" t="s">
        <v>150</v>
      </c>
      <c r="B62" s="38" t="s">
        <v>66</v>
      </c>
      <c r="C62" s="20" t="str">
        <f>IF('Long Term Vision'!$C62=0,"",'Long Term Vision'!$C62)</f>
        <v/>
      </c>
      <c r="D62" s="38"/>
      <c r="E62" s="38"/>
      <c r="F62" s="38"/>
      <c r="G62" s="38"/>
      <c r="H62" s="39"/>
      <c r="I62" s="67">
        <f>IF(OR('07_Social Welfare Vulnerable'!$I62=1,$E62&lt;&gt;0),1,0)</f>
        <v>0</v>
      </c>
      <c r="J62" s="67">
        <f>IF(OR('07_Social Welfare Vulnerable'!$J62=1,$F62&lt;&gt;0),1,0)</f>
        <v>0</v>
      </c>
      <c r="K62" s="67">
        <f>IF(AND('07_Social Welfare Vulnerable'!$I62=1,$E62=0),1,0)</f>
        <v>0</v>
      </c>
    </row>
    <row r="63" spans="1:11" ht="90" hidden="1" outlineLevel="1" x14ac:dyDescent="0.25">
      <c r="A63" s="37" t="s">
        <v>150</v>
      </c>
      <c r="B63" s="38" t="s">
        <v>67</v>
      </c>
      <c r="C63" s="20" t="str">
        <f>IF('Long Term Vision'!$C63=0,"",'Long Term Vision'!$C63)</f>
        <v/>
      </c>
      <c r="D63" s="38"/>
      <c r="E63" s="38"/>
      <c r="F63" s="38"/>
      <c r="G63" s="38"/>
      <c r="H63" s="39"/>
      <c r="I63" s="67">
        <f>IF(OR('07_Social Welfare Vulnerable'!$I63=1,$E63&lt;&gt;0),1,0)</f>
        <v>1</v>
      </c>
      <c r="J63" s="67">
        <f>IF(OR('07_Social Welfare Vulnerable'!$J63=1,$F63&lt;&gt;0),1,0)</f>
        <v>0</v>
      </c>
      <c r="K63" s="67">
        <f>IF(AND('07_Social Welfare Vulnerable'!$I63=1,$E63=0),1,0)</f>
        <v>1</v>
      </c>
    </row>
    <row r="64" spans="1:11" ht="45" hidden="1" outlineLevel="1" x14ac:dyDescent="0.25">
      <c r="A64" s="37" t="s">
        <v>150</v>
      </c>
      <c r="B64" s="38" t="s">
        <v>68</v>
      </c>
      <c r="C64" s="20" t="str">
        <f>IF('Long Term Vision'!$C64=0,"",'Long Term Vision'!$C64)</f>
        <v/>
      </c>
      <c r="D64" s="38"/>
      <c r="E64" s="38"/>
      <c r="F64" s="38"/>
      <c r="G64" s="38"/>
      <c r="H64" s="39"/>
      <c r="I64" s="67">
        <f>IF(OR('07_Social Welfare Vulnerable'!$I64=1,$E64&lt;&gt;0),1,0)</f>
        <v>1</v>
      </c>
      <c r="J64" s="67">
        <f>IF(OR('07_Social Welfare Vulnerable'!$J64=1,$F64&lt;&gt;0),1,0)</f>
        <v>0</v>
      </c>
      <c r="K64" s="67">
        <f>IF(AND('07_Social Welfare Vulnerable'!$I64=1,$E64=0),1,0)</f>
        <v>1</v>
      </c>
    </row>
    <row r="65" spans="1:11" ht="120" hidden="1" outlineLevel="1" x14ac:dyDescent="0.25">
      <c r="A65" s="37" t="s">
        <v>150</v>
      </c>
      <c r="B65" s="38" t="s">
        <v>69</v>
      </c>
      <c r="C65" s="20" t="str">
        <f>IF('Long Term Vision'!$C65=0,"",'Long Term Vision'!$C65)</f>
        <v/>
      </c>
      <c r="D65" s="38"/>
      <c r="E65" s="38"/>
      <c r="F65" s="38"/>
      <c r="G65" s="38"/>
      <c r="H65" s="39"/>
      <c r="I65" s="67">
        <f>IF(OR('07_Social Welfare Vulnerable'!$I65=1,$E65&lt;&gt;0),1,0)</f>
        <v>0</v>
      </c>
      <c r="J65" s="67">
        <f>IF(OR('07_Social Welfare Vulnerable'!$J65=1,$F65&lt;&gt;0),1,0)</f>
        <v>0</v>
      </c>
      <c r="K65" s="67">
        <f>IF(AND('07_Social Welfare Vulnerable'!$I65=1,$E65=0),1,0)</f>
        <v>0</v>
      </c>
    </row>
    <row r="66" spans="1:11" ht="60" hidden="1" outlineLevel="1" x14ac:dyDescent="0.25">
      <c r="A66" s="37" t="s">
        <v>150</v>
      </c>
      <c r="B66" s="38" t="s">
        <v>70</v>
      </c>
      <c r="C66" s="20" t="str">
        <f>IF('Long Term Vision'!$C66=0,"",'Long Term Vision'!$C66)</f>
        <v/>
      </c>
      <c r="D66" s="38"/>
      <c r="E66" s="38"/>
      <c r="F66" s="38"/>
      <c r="G66" s="38"/>
      <c r="H66" s="39"/>
      <c r="I66" s="67">
        <f>IF(OR('07_Social Welfare Vulnerable'!$I66=1,$E66&lt;&gt;0),1,0)</f>
        <v>0</v>
      </c>
      <c r="J66" s="67">
        <f>IF(OR('07_Social Welfare Vulnerable'!$J66=1,$F66&lt;&gt;0),1,0)</f>
        <v>0</v>
      </c>
      <c r="K66" s="67">
        <f>IF(AND('07_Social Welfare Vulnerable'!$I66=1,$E66=0),1,0)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IF(OR('07_Social Welfare Vulnerable'!$I68=1,$E68&lt;&gt;0),1,0)</f>
        <v>1</v>
      </c>
      <c r="J68" s="67">
        <f>IF(OR('07_Social Welfare Vulnerable'!$J68=1,$F68&lt;&gt;0),1,0)</f>
        <v>1</v>
      </c>
      <c r="K68" s="67">
        <f>IF(AND('07_Social Welfare Vulnerable'!$I68=1,$E68=0),1,0)</f>
        <v>1</v>
      </c>
    </row>
    <row r="69" spans="1:11" ht="60" hidden="1" outlineLevel="1" x14ac:dyDescent="0.25">
      <c r="A69" s="37" t="s">
        <v>150</v>
      </c>
      <c r="B69" s="38" t="s">
        <v>73</v>
      </c>
      <c r="C69" s="20" t="str">
        <f>IF('Long Term Vision'!$C69=0,"",'Long Term Vision'!$C69)</f>
        <v/>
      </c>
      <c r="D69" s="38"/>
      <c r="E69" s="38"/>
      <c r="F69" s="38"/>
      <c r="G69" s="38"/>
      <c r="H69" s="39"/>
      <c r="I69" s="67">
        <f>IF(OR('07_Social Welfare Vulnerable'!$I69=1,$E69&lt;&gt;0),1,0)</f>
        <v>1</v>
      </c>
      <c r="J69" s="67">
        <f>IF(OR('07_Social Welfare Vulnerable'!$J69=1,$F69&lt;&gt;0),1,0)</f>
        <v>0</v>
      </c>
      <c r="K69" s="67">
        <f>IF(AND('07_Social Welfare Vulnerable'!$I69=1,$E69=0),1,0)</f>
        <v>1</v>
      </c>
    </row>
    <row r="70" spans="1:11" ht="45" hidden="1" outlineLevel="1" x14ac:dyDescent="0.25">
      <c r="A70" s="37" t="s">
        <v>150</v>
      </c>
      <c r="B70" s="38" t="s">
        <v>74</v>
      </c>
      <c r="C70" s="20" t="str">
        <f>IF('Long Term Vision'!$C70=0,"",'Long Term Vision'!$C70)</f>
        <v/>
      </c>
      <c r="D70" s="38"/>
      <c r="E70" s="38"/>
      <c r="F70" s="38"/>
      <c r="G70" s="38"/>
      <c r="H70" s="39"/>
      <c r="I70" s="67">
        <f>IF(OR('07_Social Welfare Vulnerable'!$I70=1,$E70&lt;&gt;0),1,0)</f>
        <v>1</v>
      </c>
      <c r="J70" s="67">
        <f>IF(OR('07_Social Welfare Vulnerable'!$J70=1,$F70&lt;&gt;0),1,0)</f>
        <v>0</v>
      </c>
      <c r="K70" s="67">
        <f>IF(AND('07_Social Welfare Vulnerable'!$I70=1,$E70=0),1,0)</f>
        <v>1</v>
      </c>
    </row>
    <row r="71" spans="1:11" ht="45" hidden="1" outlineLevel="1" x14ac:dyDescent="0.25">
      <c r="A71" s="37" t="s">
        <v>150</v>
      </c>
      <c r="B71" s="38" t="s">
        <v>75</v>
      </c>
      <c r="C71" s="20" t="str">
        <f>IF('Long Term Vision'!$C71=0,"",'Long Term Vision'!$C71)</f>
        <v/>
      </c>
      <c r="D71" s="38"/>
      <c r="E71" s="38"/>
      <c r="F71" s="38"/>
      <c r="G71" s="38"/>
      <c r="H71" s="39"/>
      <c r="I71" s="67">
        <f>IF(OR('07_Social Welfare Vulnerable'!$I71=1,$E71&lt;&gt;0),1,0)</f>
        <v>0</v>
      </c>
      <c r="J71" s="67">
        <f>IF(OR('07_Social Welfare Vulnerable'!$J71=1,$F71&lt;&gt;0),1,0)</f>
        <v>0</v>
      </c>
      <c r="K71" s="67">
        <f>IF(AND('07_Social Welfare Vulnerable'!$I71=1,$E71=0),1,0)</f>
        <v>0</v>
      </c>
    </row>
    <row r="72" spans="1:11" ht="45" hidden="1" outlineLevel="1" x14ac:dyDescent="0.25">
      <c r="A72" s="37" t="s">
        <v>150</v>
      </c>
      <c r="B72" s="38" t="s">
        <v>76</v>
      </c>
      <c r="C72" s="20" t="str">
        <f>IF('Long Term Vision'!$C72=0,"",'Long Term Vision'!$C72)</f>
        <v/>
      </c>
      <c r="D72" s="38"/>
      <c r="E72" s="38"/>
      <c r="F72" s="38"/>
      <c r="G72" s="38"/>
      <c r="H72" s="39"/>
      <c r="I72" s="67">
        <f>IF(OR('07_Social Welfare Vulnerable'!$I72=1,$E72&lt;&gt;0),1,0)</f>
        <v>1</v>
      </c>
      <c r="J72" s="67">
        <f>IF(OR('07_Social Welfare Vulnerable'!$J72=1,$F72&lt;&gt;0),1,0)</f>
        <v>0</v>
      </c>
      <c r="K72" s="67">
        <f>IF(AND('07_Social Welfare Vulnerable'!$I72=1,$E72=0),1,0)</f>
        <v>1</v>
      </c>
    </row>
    <row r="73" spans="1:11" ht="45" hidden="1" outlineLevel="1" x14ac:dyDescent="0.25">
      <c r="A73" s="37" t="s">
        <v>150</v>
      </c>
      <c r="B73" s="38" t="s">
        <v>77</v>
      </c>
      <c r="C73" s="20" t="str">
        <f>IF('Long Term Vision'!$C73=0,"",'Long Term Vision'!$C73)</f>
        <v/>
      </c>
      <c r="D73" s="38"/>
      <c r="E73" s="38"/>
      <c r="F73" s="38"/>
      <c r="G73" s="38"/>
      <c r="H73" s="39"/>
      <c r="I73" s="67">
        <f>IF(OR('07_Social Welfare Vulnerable'!$I73=1,$E73&lt;&gt;0),1,0)</f>
        <v>1</v>
      </c>
      <c r="J73" s="67">
        <f>IF(OR('07_Social Welfare Vulnerable'!$J73=1,$F73&lt;&gt;0),1,0)</f>
        <v>0</v>
      </c>
      <c r="K73" s="67">
        <f>IF(AND('07_Social Welfare Vulnerable'!$I73=1,$E73=0),1,0)</f>
        <v>1</v>
      </c>
    </row>
    <row r="74" spans="1:11" ht="45" hidden="1" outlineLevel="1" x14ac:dyDescent="0.25">
      <c r="A74" s="37" t="s">
        <v>150</v>
      </c>
      <c r="B74" s="38" t="s">
        <v>78</v>
      </c>
      <c r="C74" s="20" t="str">
        <f>IF('Long Term Vision'!$C74=0,"",'Long Term Vision'!$C74)</f>
        <v/>
      </c>
      <c r="D74" s="38"/>
      <c r="E74" s="38"/>
      <c r="F74" s="38"/>
      <c r="G74" s="38"/>
      <c r="H74" s="39"/>
      <c r="I74" s="67">
        <f>IF(OR('07_Social Welfare Vulnerable'!$I74=1,$E74&lt;&gt;0),1,0)</f>
        <v>0</v>
      </c>
      <c r="J74" s="67">
        <f>IF(OR('07_Social Welfare Vulnerable'!$J74=1,$F74&lt;&gt;0),1,0)</f>
        <v>0</v>
      </c>
      <c r="K74" s="67">
        <f>IF(AND('07_Social Welfare Vulnerable'!$I74=1,$E74=0),1,0)</f>
        <v>0</v>
      </c>
    </row>
    <row r="75" spans="1:11" ht="60" hidden="1" outlineLevel="1" x14ac:dyDescent="0.25">
      <c r="A75" s="37" t="s">
        <v>150</v>
      </c>
      <c r="B75" s="38" t="s">
        <v>79</v>
      </c>
      <c r="C75" s="20" t="str">
        <f>IF('Long Term Vision'!$C75=0,"",'Long Term Vision'!$C75)</f>
        <v/>
      </c>
      <c r="D75" s="38"/>
      <c r="E75" s="38"/>
      <c r="F75" s="38"/>
      <c r="G75" s="38"/>
      <c r="H75" s="39"/>
      <c r="I75" s="67">
        <f>IF(OR('07_Social Welfare Vulnerable'!$I75=1,$E75&lt;&gt;0),1,0)</f>
        <v>1</v>
      </c>
      <c r="J75" s="67">
        <f>IF(OR('07_Social Welfare Vulnerable'!$J75=1,$F75&lt;&gt;0),1,0)</f>
        <v>0</v>
      </c>
      <c r="K75" s="67">
        <f>IF(AND('07_Social Welfare Vulnerable'!$I75=1,$E75=0),1,0)</f>
        <v>1</v>
      </c>
    </row>
    <row r="76" spans="1:11" ht="45" hidden="1" outlineLevel="1" x14ac:dyDescent="0.25">
      <c r="A76" s="37" t="s">
        <v>150</v>
      </c>
      <c r="B76" s="38" t="s">
        <v>80</v>
      </c>
      <c r="C76" s="20" t="str">
        <f>IF('Long Term Vision'!$C76=0,"",'Long Term Vision'!$C76)</f>
        <v/>
      </c>
      <c r="D76" s="38"/>
      <c r="E76" s="38"/>
      <c r="F76" s="38"/>
      <c r="G76" s="38"/>
      <c r="H76" s="39"/>
      <c r="I76" s="67">
        <f>IF(OR('07_Social Welfare Vulnerable'!$I76=1,$E76&lt;&gt;0),1,0)</f>
        <v>1</v>
      </c>
      <c r="J76" s="67">
        <f>IF(OR('07_Social Welfare Vulnerable'!$J76=1,$F76&lt;&gt;0),1,0)</f>
        <v>0</v>
      </c>
      <c r="K76" s="67">
        <f>IF(AND('07_Social Welfare Vulnerable'!$I76=1,$E76=0),1,0)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IF(OR('07_Social Welfare Vulnerable'!$I78=1,$E78&lt;&gt;0),1,0)</f>
        <v>0</v>
      </c>
      <c r="J78" s="67">
        <f>IF(OR('07_Social Welfare Vulnerable'!$J78=1,$F78&lt;&gt;0),1,0)</f>
        <v>0</v>
      </c>
      <c r="K78" s="67">
        <f>IF(AND('07_Social Welfare Vulnerable'!$I78=1,$E78=0),1,0)</f>
        <v>0</v>
      </c>
    </row>
    <row r="79" spans="1:11" ht="30" hidden="1" outlineLevel="1" x14ac:dyDescent="0.25">
      <c r="A79" s="37" t="s">
        <v>151</v>
      </c>
      <c r="B79" s="38" t="s">
        <v>83</v>
      </c>
      <c r="C79" s="20" t="str">
        <f>IF('Long Term Vision'!$C79=0,"",'Long Term Vision'!$C79)</f>
        <v/>
      </c>
      <c r="D79" s="38"/>
      <c r="E79" s="38"/>
      <c r="F79" s="38"/>
      <c r="G79" s="38"/>
      <c r="H79" s="39"/>
      <c r="I79" s="67">
        <f>IF(OR('07_Social Welfare Vulnerable'!$I79=1,$E79&lt;&gt;0),1,0)</f>
        <v>1</v>
      </c>
      <c r="J79" s="67">
        <f>IF(OR('07_Social Welfare Vulnerable'!$J79=1,$F79&lt;&gt;0),1,0)</f>
        <v>1</v>
      </c>
      <c r="K79" s="67">
        <f>IF(AND('07_Social Welfare Vulnerable'!$I79=1,$E79=0),1,0)</f>
        <v>1</v>
      </c>
    </row>
    <row r="80" spans="1:11" ht="30" hidden="1" outlineLevel="1" x14ac:dyDescent="0.25">
      <c r="A80" s="37" t="s">
        <v>151</v>
      </c>
      <c r="B80" s="38" t="s">
        <v>84</v>
      </c>
      <c r="C80" s="20" t="str">
        <f>IF('Long Term Vision'!$C80=0,"",'Long Term Vision'!$C80)</f>
        <v/>
      </c>
      <c r="D80" s="38"/>
      <c r="E80" s="38"/>
      <c r="F80" s="38"/>
      <c r="G80" s="38"/>
      <c r="H80" s="39"/>
      <c r="I80" s="67">
        <f>IF(OR('07_Social Welfare Vulnerable'!$I80=1,$E80&lt;&gt;0),1,0)</f>
        <v>1</v>
      </c>
      <c r="J80" s="67">
        <f>IF(OR('07_Social Welfare Vulnerable'!$J80=1,$F80&lt;&gt;0),1,0)</f>
        <v>1</v>
      </c>
      <c r="K80" s="67">
        <f>IF(AND('07_Social Welfare Vulnerable'!$I80=1,$E80=0),1,0)</f>
        <v>1</v>
      </c>
    </row>
    <row r="81" spans="1:11" collapsed="1" x14ac:dyDescent="0.25">
      <c r="A81" s="37" t="s">
        <v>151</v>
      </c>
      <c r="B81" s="117" t="s">
        <v>85</v>
      </c>
      <c r="C81" s="117"/>
      <c r="D81" s="117"/>
      <c r="E81" s="117"/>
      <c r="F81" s="117"/>
      <c r="G81" s="117"/>
      <c r="H81" s="118"/>
      <c r="I81" s="67">
        <f>SUM(I82:I91)</f>
        <v>8</v>
      </c>
      <c r="J81" s="67">
        <f>SUM(J82:J91)</f>
        <v>6</v>
      </c>
      <c r="K81" s="67">
        <f>SUM(K82:K91)</f>
        <v>7</v>
      </c>
    </row>
    <row r="82" spans="1:11" ht="60" hidden="1" outlineLevel="1" x14ac:dyDescent="0.25">
      <c r="A82" s="37" t="s">
        <v>151</v>
      </c>
      <c r="B82" s="38" t="s">
        <v>86</v>
      </c>
      <c r="C82" s="20" t="str">
        <f>IF('Long Term Vision'!$C82=0,"",'Long Term Vision'!$C82)</f>
        <v/>
      </c>
      <c r="D82" s="38"/>
      <c r="E82" s="38"/>
      <c r="F82" s="38"/>
      <c r="G82" s="38"/>
      <c r="H82" s="39"/>
      <c r="I82" s="67">
        <f>IF(OR('07_Social Welfare Vulnerable'!$I82=1,$E82&lt;&gt;0),1,0)</f>
        <v>1</v>
      </c>
      <c r="J82" s="67">
        <f>IF(OR('07_Social Welfare Vulnerable'!$J82=1,$F82&lt;&gt;0),1,0)</f>
        <v>1</v>
      </c>
      <c r="K82" s="67">
        <f>IF(AND('07_Social Welfare Vulnerable'!$I82=1,$E82=0),1,0)</f>
        <v>1</v>
      </c>
    </row>
    <row r="83" spans="1:11" ht="60" hidden="1" outlineLevel="1" x14ac:dyDescent="0.25">
      <c r="A83" s="37" t="s">
        <v>151</v>
      </c>
      <c r="B83" s="38" t="s">
        <v>87</v>
      </c>
      <c r="C83" s="20" t="str">
        <f>IF('Long Term Vision'!$C83=0,"",'Long Term Vision'!$C83)</f>
        <v/>
      </c>
      <c r="D83" s="38"/>
      <c r="E83" s="38"/>
      <c r="F83" s="38"/>
      <c r="G83" s="38"/>
      <c r="H83" s="39"/>
      <c r="I83" s="67">
        <f>IF(OR('07_Social Welfare Vulnerable'!$I83=1,$E83&lt;&gt;0),1,0)</f>
        <v>1</v>
      </c>
      <c r="J83" s="67">
        <f>IF(OR('07_Social Welfare Vulnerable'!$J83=1,$F83&lt;&gt;0),1,0)</f>
        <v>1</v>
      </c>
      <c r="K83" s="67">
        <f>IF(AND('07_Social Welfare Vulnerable'!$I83=1,$E83=0),1,0)</f>
        <v>1</v>
      </c>
    </row>
    <row r="84" spans="1:11" ht="75" hidden="1" outlineLevel="1" x14ac:dyDescent="0.25">
      <c r="A84" s="37" t="s">
        <v>151</v>
      </c>
      <c r="B84" s="38" t="s">
        <v>88</v>
      </c>
      <c r="C84" s="20" t="str">
        <f>IF('Long Term Vision'!$C84=0,"",'Long Term Vision'!$C84)</f>
        <v/>
      </c>
      <c r="D84" s="38"/>
      <c r="E84" s="38"/>
      <c r="F84" s="38"/>
      <c r="G84" s="38"/>
      <c r="H84" s="39"/>
      <c r="I84" s="67">
        <f>IF(OR('07_Social Welfare Vulnerable'!$I84=1,$E84&lt;&gt;0),1,0)</f>
        <v>1</v>
      </c>
      <c r="J84" s="67">
        <f>IF(OR('07_Social Welfare Vulnerable'!$J84=1,$F84&lt;&gt;0),1,0)</f>
        <v>1</v>
      </c>
      <c r="K84" s="67">
        <f>IF(AND('07_Social Welfare Vulnerable'!$I84=1,$E84=0),1,0)</f>
        <v>1</v>
      </c>
    </row>
    <row r="85" spans="1:11" ht="90" hidden="1" outlineLevel="1" x14ac:dyDescent="0.25">
      <c r="A85" s="37" t="s">
        <v>151</v>
      </c>
      <c r="B85" s="38" t="s">
        <v>89</v>
      </c>
      <c r="C85" s="20" t="str">
        <f>IF('Long Term Vision'!$C85=0,"",'Long Term Vision'!$C85)</f>
        <v>NO</v>
      </c>
      <c r="D85" s="38"/>
      <c r="E85" s="38"/>
      <c r="F85" s="38"/>
      <c r="G85" s="38"/>
      <c r="H85" s="39"/>
      <c r="I85" s="67">
        <f>IF(OR('07_Social Welfare Vulnerable'!$I85=1,$E85&lt;&gt;0),1,0)</f>
        <v>0</v>
      </c>
      <c r="J85" s="67">
        <f>IF(OR('07_Social Welfare Vulnerable'!$J85=1,$F85&lt;&gt;0),1,0)</f>
        <v>0</v>
      </c>
      <c r="K85" s="67">
        <f>IF(AND('07_Social Welfare Vulnerable'!$I85=1,$E85=0),1,0)</f>
        <v>0</v>
      </c>
    </row>
    <row r="86" spans="1:11" ht="45" hidden="1" outlineLevel="1" x14ac:dyDescent="0.25">
      <c r="A86" s="37" t="s">
        <v>151</v>
      </c>
      <c r="B86" s="38" t="s">
        <v>90</v>
      </c>
      <c r="C86" s="20" t="str">
        <f>IF('Long Term Vision'!$C86=0,"",'Long Term Vision'!$C86)</f>
        <v/>
      </c>
      <c r="D86" s="38"/>
      <c r="E86" s="38"/>
      <c r="F86" s="38"/>
      <c r="G86" s="38"/>
      <c r="H86" s="39"/>
      <c r="I86" s="67">
        <f>IF(OR('07_Social Welfare Vulnerable'!$I86=1,$E86&lt;&gt;0),1,0)</f>
        <v>1</v>
      </c>
      <c r="J86" s="67">
        <f>IF(OR('07_Social Welfare Vulnerable'!$J86=1,$F86&lt;&gt;0),1,0)</f>
        <v>1</v>
      </c>
      <c r="K86" s="67">
        <f>IF(AND('07_Social Welfare Vulnerable'!$I86=1,$E86=0),1,0)</f>
        <v>1</v>
      </c>
    </row>
    <row r="87" spans="1:11" ht="30" hidden="1" outlineLevel="1" x14ac:dyDescent="0.25">
      <c r="A87" s="37" t="s">
        <v>151</v>
      </c>
      <c r="B87" s="38" t="s">
        <v>91</v>
      </c>
      <c r="C87" s="20" t="str">
        <f>IF('Long Term Vision'!$C87=0,"",'Long Term Vision'!$C87)</f>
        <v/>
      </c>
      <c r="D87" s="38"/>
      <c r="E87" s="38"/>
      <c r="F87" s="38"/>
      <c r="G87" s="38"/>
      <c r="H87" s="39"/>
      <c r="I87" s="67">
        <f>IF(OR('07_Social Welfare Vulnerable'!$I87=1,$E87&lt;&gt;0),1,0)</f>
        <v>1</v>
      </c>
      <c r="J87" s="67">
        <f>IF(OR('07_Social Welfare Vulnerable'!$J87=1,$F87&lt;&gt;0),1,0)</f>
        <v>1</v>
      </c>
      <c r="K87" s="67">
        <f>IF(AND('07_Social Welfare Vulnerable'!$I87=1,$E87=0),1,0)</f>
        <v>1</v>
      </c>
    </row>
    <row r="88" spans="1:11" ht="75" hidden="1" outlineLevel="1" x14ac:dyDescent="0.25">
      <c r="A88" s="37" t="s">
        <v>151</v>
      </c>
      <c r="B88" s="38" t="s">
        <v>92</v>
      </c>
      <c r="C88" s="20" t="str">
        <f>IF('Long Term Vision'!$C88=0,"",'Long Term Vision'!$C88)</f>
        <v/>
      </c>
      <c r="D88" s="38"/>
      <c r="E88" s="38"/>
      <c r="F88" s="38"/>
      <c r="G88" s="38"/>
      <c r="H88" s="39"/>
      <c r="I88" s="67">
        <f>IF(OR('07_Social Welfare Vulnerable'!$I88=1,$E88&lt;&gt;0),1,0)</f>
        <v>0</v>
      </c>
      <c r="J88" s="67">
        <f>IF(OR('07_Social Welfare Vulnerable'!$J88=1,$F88&lt;&gt;0),1,0)</f>
        <v>0</v>
      </c>
      <c r="K88" s="67">
        <f>IF(AND('07_Social Welfare Vulnerable'!$I88=1,$E88=0),1,0)</f>
        <v>0</v>
      </c>
    </row>
    <row r="89" spans="1:11" ht="45" hidden="1" outlineLevel="1" x14ac:dyDescent="0.25">
      <c r="A89" s="37" t="s">
        <v>151</v>
      </c>
      <c r="B89" s="38" t="s">
        <v>93</v>
      </c>
      <c r="C89" s="20" t="str">
        <f>IF('Long Term Vision'!$C89=0,"",'Long Term Vision'!$C89)</f>
        <v/>
      </c>
      <c r="D89" s="38"/>
      <c r="E89" s="38"/>
      <c r="F89" s="38"/>
      <c r="G89" s="38"/>
      <c r="H89" s="39"/>
      <c r="I89" s="67">
        <f>IF(OR('07_Social Welfare Vulnerable'!$I89=1,$E89&lt;&gt;0),1,0)</f>
        <v>1</v>
      </c>
      <c r="J89" s="67">
        <f>IF(OR('07_Social Welfare Vulnerable'!$J89=1,$F89&lt;&gt;0),1,0)</f>
        <v>0</v>
      </c>
      <c r="K89" s="67">
        <f>IF(AND('07_Social Welfare Vulnerable'!$I89=1,$E89=0),1,0)</f>
        <v>1</v>
      </c>
    </row>
    <row r="90" spans="1:11" ht="45" hidden="1" outlineLevel="1" x14ac:dyDescent="0.25">
      <c r="A90" s="37" t="s">
        <v>151</v>
      </c>
      <c r="B90" s="38" t="s">
        <v>94</v>
      </c>
      <c r="C90" s="20" t="str">
        <f>IF('Long Term Vision'!$C90=0,"",'Long Term Vision'!$C90)</f>
        <v/>
      </c>
      <c r="D90" s="38"/>
      <c r="E90" s="38"/>
      <c r="F90" s="38"/>
      <c r="G90" s="38"/>
      <c r="H90" s="39"/>
      <c r="I90" s="67">
        <f>IF(OR('07_Social Welfare Vulnerable'!$I90=1,$E90&lt;&gt;0),1,0)</f>
        <v>1</v>
      </c>
      <c r="J90" s="67">
        <f>IF(OR('07_Social Welfare Vulnerable'!$J90=1,$F90&lt;&gt;0),1,0)</f>
        <v>1</v>
      </c>
      <c r="K90" s="67">
        <f>IF(AND('07_Social Welfare Vulnerable'!$I90=1,$E90=0),1,0)</f>
        <v>1</v>
      </c>
    </row>
    <row r="91" spans="1:11" ht="105" hidden="1" outlineLevel="1" x14ac:dyDescent="0.25">
      <c r="A91" s="37" t="s">
        <v>151</v>
      </c>
      <c r="B91" s="38" t="s">
        <v>95</v>
      </c>
      <c r="C91" s="20" t="str">
        <f>IF('Long Term Vision'!$C91=0,"",'Long Term Vision'!$C91)</f>
        <v/>
      </c>
      <c r="D91" s="38" t="s">
        <v>1372</v>
      </c>
      <c r="E91" s="38" t="s">
        <v>1373</v>
      </c>
      <c r="F91" s="38"/>
      <c r="G91" s="38" t="s">
        <v>1374</v>
      </c>
      <c r="H91" s="39"/>
      <c r="I91" s="67">
        <f>IF(OR('07_Social Welfare Vulnerable'!$I91=1,$E91&lt;&gt;0),1,0)</f>
        <v>1</v>
      </c>
      <c r="J91" s="67">
        <f>IF(OR('07_Social Welfare Vulnerable'!$J91=1,$F91&lt;&gt;0),1,0)</f>
        <v>0</v>
      </c>
      <c r="K91" s="67">
        <f>IF(AND('07_Social Welfare Vulnerable'!$I91=1,$E91=0),1,0)</f>
        <v>0</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IF(OR('07_Social Welfare Vulnerable'!$I93=1,$E93&lt;&gt;0),1,0)</f>
        <v>1</v>
      </c>
      <c r="J93" s="67">
        <f>IF(OR('07_Social Welfare Vulnerable'!$J93=1,$F93&lt;&gt;0),1,0)</f>
        <v>1</v>
      </c>
      <c r="K93" s="67">
        <f>IF(AND('07_Social Welfare Vulnerable'!$I93=1,$E93=0),1,0)</f>
        <v>1</v>
      </c>
    </row>
    <row r="94" spans="1:11" ht="60" hidden="1" outlineLevel="1" x14ac:dyDescent="0.25">
      <c r="A94" s="37" t="s">
        <v>151</v>
      </c>
      <c r="B94" s="38" t="s">
        <v>98</v>
      </c>
      <c r="C94" s="20" t="str">
        <f>IF('Long Term Vision'!$C94=0,"",'Long Term Vision'!$C94)</f>
        <v/>
      </c>
      <c r="D94" s="38"/>
      <c r="E94" s="38"/>
      <c r="F94" s="38"/>
      <c r="G94" s="38"/>
      <c r="H94" s="39"/>
      <c r="I94" s="67">
        <f>IF(OR('07_Social Welfare Vulnerable'!$I94=1,$E94&lt;&gt;0),1,0)</f>
        <v>0</v>
      </c>
      <c r="J94" s="67">
        <f>IF(OR('07_Social Welfare Vulnerable'!$J94=1,$F94&lt;&gt;0),1,0)</f>
        <v>0</v>
      </c>
      <c r="K94" s="67">
        <f>IF(AND('07_Social Welfare Vulnerable'!$I94=1,$E94=0),1,0)</f>
        <v>0</v>
      </c>
    </row>
    <row r="95" spans="1:11" ht="60" hidden="1" outlineLevel="1" x14ac:dyDescent="0.25">
      <c r="A95" s="37" t="s">
        <v>151</v>
      </c>
      <c r="B95" s="38" t="s">
        <v>99</v>
      </c>
      <c r="C95" s="20" t="str">
        <f>IF('Long Term Vision'!$C95=0,"",'Long Term Vision'!$C95)</f>
        <v/>
      </c>
      <c r="D95" s="38"/>
      <c r="E95" s="38"/>
      <c r="F95" s="38"/>
      <c r="G95" s="38"/>
      <c r="H95" s="39"/>
      <c r="I95" s="67">
        <f>IF(OR('07_Social Welfare Vulnerable'!$I95=1,$E95&lt;&gt;0),1,0)</f>
        <v>1</v>
      </c>
      <c r="J95" s="67">
        <f>IF(OR('07_Social Welfare Vulnerable'!$J95=1,$F95&lt;&gt;0),1,0)</f>
        <v>0</v>
      </c>
      <c r="K95" s="67">
        <f>IF(AND('07_Social Welfare Vulnerable'!$I95=1,$E95=0),1,0)</f>
        <v>1</v>
      </c>
    </row>
    <row r="96" spans="1:11" ht="75" hidden="1" outlineLevel="1" x14ac:dyDescent="0.25">
      <c r="A96" s="37" t="s">
        <v>151</v>
      </c>
      <c r="B96" s="38" t="s">
        <v>100</v>
      </c>
      <c r="C96" s="20" t="str">
        <f>IF('Long Term Vision'!$C96=0,"",'Long Term Vision'!$C96)</f>
        <v/>
      </c>
      <c r="D96" s="38"/>
      <c r="E96" s="38"/>
      <c r="F96" s="38"/>
      <c r="G96" s="38"/>
      <c r="H96" s="39"/>
      <c r="I96" s="67">
        <f>IF(OR('07_Social Welfare Vulnerable'!$I96=1,$E96&lt;&gt;0),1,0)</f>
        <v>1</v>
      </c>
      <c r="J96" s="67">
        <f>IF(OR('07_Social Welfare Vulnerable'!$J96=1,$F96&lt;&gt;0),1,0)</f>
        <v>0</v>
      </c>
      <c r="K96" s="67">
        <f>IF(AND('07_Social Welfare Vulnerable'!$I96=1,$E96=0),1,0)</f>
        <v>1</v>
      </c>
    </row>
    <row r="97" spans="1:11" ht="90" hidden="1" outlineLevel="1" x14ac:dyDescent="0.25">
      <c r="A97" s="37" t="s">
        <v>151</v>
      </c>
      <c r="B97" s="38" t="s">
        <v>101</v>
      </c>
      <c r="C97" s="20" t="str">
        <f>IF('Long Term Vision'!$C97=0,"",'Long Term Vision'!$C97)</f>
        <v/>
      </c>
      <c r="D97" s="38"/>
      <c r="E97" s="38"/>
      <c r="F97" s="38"/>
      <c r="G97" s="38"/>
      <c r="H97" s="39"/>
      <c r="I97" s="67">
        <f>IF(OR('07_Social Welfare Vulnerable'!$I97=1,$E97&lt;&gt;0),1,0)</f>
        <v>1</v>
      </c>
      <c r="J97" s="67">
        <f>IF(OR('07_Social Welfare Vulnerable'!$J97=1,$F97&lt;&gt;0),1,0)</f>
        <v>1</v>
      </c>
      <c r="K97" s="67">
        <f>IF(AND('07_Social Welfare Vulnerable'!$I97=1,$E97=0),1,0)</f>
        <v>1</v>
      </c>
    </row>
    <row r="98" spans="1:11" collapsed="1" x14ac:dyDescent="0.25">
      <c r="A98" s="37" t="s">
        <v>151</v>
      </c>
      <c r="B98" s="121" t="s">
        <v>102</v>
      </c>
      <c r="C98" s="121"/>
      <c r="D98" s="121"/>
      <c r="E98" s="121"/>
      <c r="F98" s="121"/>
      <c r="G98" s="121"/>
      <c r="H98" s="122"/>
      <c r="I98" s="67">
        <f>SUM(I99:I105)</f>
        <v>4</v>
      </c>
      <c r="J98" s="67">
        <f>SUM(J99:J105)</f>
        <v>2</v>
      </c>
      <c r="K98" s="67">
        <f>SUM(K99:K105)</f>
        <v>2</v>
      </c>
    </row>
    <row r="99" spans="1:11" ht="45" hidden="1" outlineLevel="1" x14ac:dyDescent="0.25">
      <c r="A99" s="37" t="s">
        <v>151</v>
      </c>
      <c r="B99" s="38" t="s">
        <v>103</v>
      </c>
      <c r="C99" s="20" t="str">
        <f>IF('Long Term Vision'!$C99=0,"",'Long Term Vision'!$C99)</f>
        <v/>
      </c>
      <c r="D99" s="38"/>
      <c r="E99" s="38"/>
      <c r="F99" s="38"/>
      <c r="G99" s="38"/>
      <c r="H99" s="39"/>
      <c r="I99" s="67">
        <f>IF(OR('07_Social Welfare Vulnerable'!$I99=1,$E99&lt;&gt;0),1,0)</f>
        <v>0</v>
      </c>
      <c r="J99" s="67">
        <f>IF(OR('07_Social Welfare Vulnerable'!$J99=1,$F99&lt;&gt;0),1,0)</f>
        <v>0</v>
      </c>
      <c r="K99" s="67">
        <f>IF(AND('07_Social Welfare Vulnerable'!$I99=1,$E99=0),1,0)</f>
        <v>0</v>
      </c>
    </row>
    <row r="100" spans="1:11" ht="75" hidden="1" outlineLevel="1" x14ac:dyDescent="0.25">
      <c r="A100" s="37" t="s">
        <v>151</v>
      </c>
      <c r="B100" s="38" t="s">
        <v>104</v>
      </c>
      <c r="C100" s="20" t="str">
        <f>IF('Long Term Vision'!$C100=0,"",'Long Term Vision'!$C100)</f>
        <v/>
      </c>
      <c r="D100" s="38" t="s">
        <v>1357</v>
      </c>
      <c r="E100" s="38" t="s">
        <v>1364</v>
      </c>
      <c r="F100" s="38"/>
      <c r="G100" s="38" t="s">
        <v>1365</v>
      </c>
      <c r="H100" s="39" t="s">
        <v>1366</v>
      </c>
      <c r="I100" s="67">
        <f>IF(OR('07_Social Welfare Vulnerable'!$I100=1,$E100&lt;&gt;0),1,0)</f>
        <v>1</v>
      </c>
      <c r="J100" s="67">
        <f>IF(OR('07_Social Welfare Vulnerable'!$J100=1,$F100&lt;&gt;0),1,0)</f>
        <v>1</v>
      </c>
      <c r="K100" s="67">
        <f>IF(AND('07_Social Welfare Vulnerable'!$I100=1,$E100=0),1,0)</f>
        <v>0</v>
      </c>
    </row>
    <row r="101" spans="1:11" ht="105" hidden="1" outlineLevel="1" x14ac:dyDescent="0.25">
      <c r="A101" s="37" t="s">
        <v>151</v>
      </c>
      <c r="B101" s="38" t="s">
        <v>105</v>
      </c>
      <c r="C101" s="20" t="str">
        <f>IF('Long Term Vision'!$C101=0,"",'Long Term Vision'!$C101)</f>
        <v/>
      </c>
      <c r="D101" s="38" t="s">
        <v>1372</v>
      </c>
      <c r="E101" s="38" t="s">
        <v>1373</v>
      </c>
      <c r="F101" s="38"/>
      <c r="G101" s="38" t="s">
        <v>1374</v>
      </c>
      <c r="H101" s="39"/>
      <c r="I101" s="67">
        <f>IF(OR('07_Social Welfare Vulnerable'!$I101=1,$E101&lt;&gt;0),1,0)</f>
        <v>1</v>
      </c>
      <c r="J101" s="67">
        <f>IF(OR('07_Social Welfare Vulnerable'!$J101=1,$F101&lt;&gt;0),1,0)</f>
        <v>0</v>
      </c>
      <c r="K101" s="67">
        <f>IF(AND('07_Social Welfare Vulnerable'!$I101=1,$E101=0),1,0)</f>
        <v>0</v>
      </c>
    </row>
    <row r="102" spans="1:11" ht="30" hidden="1" outlineLevel="1" x14ac:dyDescent="0.25">
      <c r="A102" s="37" t="s">
        <v>151</v>
      </c>
      <c r="B102" s="38" t="s">
        <v>106</v>
      </c>
      <c r="C102" s="20" t="str">
        <f>IF('Long Term Vision'!$C102=0,"",'Long Term Vision'!$C102)</f>
        <v/>
      </c>
      <c r="D102" s="38"/>
      <c r="E102" s="38"/>
      <c r="F102" s="38"/>
      <c r="G102" s="38"/>
      <c r="H102" s="39"/>
      <c r="I102" s="67">
        <f>IF(OR('07_Social Welfare Vulnerable'!$I102=1,$E102&lt;&gt;0),1,0)</f>
        <v>1</v>
      </c>
      <c r="J102" s="67">
        <f>IF(OR('07_Social Welfare Vulnerable'!$J102=1,$F102&lt;&gt;0),1,0)</f>
        <v>0</v>
      </c>
      <c r="K102" s="67">
        <f>IF(AND('07_Social Welfare Vulnerable'!$I102=1,$E102=0),1,0)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IF(OR('07_Social Welfare Vulnerable'!$I103=1,$E103&lt;&gt;0),1,0)</f>
        <v>0</v>
      </c>
      <c r="J103" s="67">
        <f>IF(OR('07_Social Welfare Vulnerable'!$J103=1,$F103&lt;&gt;0),1,0)</f>
        <v>0</v>
      </c>
      <c r="K103" s="67">
        <f>IF(AND('07_Social Welfare Vulnerable'!$I103=1,$E103=0),1,0)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IF(OR('07_Social Welfare Vulnerable'!$I104=1,$E104&lt;&gt;0),1,0)</f>
        <v>0</v>
      </c>
      <c r="J104" s="67">
        <f>IF(OR('07_Social Welfare Vulnerable'!$J104=1,$F104&lt;&gt;0),1,0)</f>
        <v>0</v>
      </c>
      <c r="K104" s="67">
        <f>IF(AND('07_Social Welfare Vulnerable'!$I104=1,$E104=0),1,0)</f>
        <v>0</v>
      </c>
    </row>
    <row r="105" spans="1:11" ht="45" hidden="1" outlineLevel="1" x14ac:dyDescent="0.25">
      <c r="A105" s="37" t="s">
        <v>151</v>
      </c>
      <c r="B105" s="38" t="s">
        <v>109</v>
      </c>
      <c r="C105" s="20" t="str">
        <f>IF('Long Term Vision'!$C105=0,"",'Long Term Vision'!$C105)</f>
        <v/>
      </c>
      <c r="D105" s="38"/>
      <c r="E105" s="38"/>
      <c r="F105" s="38"/>
      <c r="G105" s="38"/>
      <c r="H105" s="39"/>
      <c r="I105" s="67">
        <f>IF(OR('07_Social Welfare Vulnerable'!$I105=1,$E105&lt;&gt;0),1,0)</f>
        <v>1</v>
      </c>
      <c r="J105" s="67">
        <f>IF(OR('07_Social Welfare Vulnerable'!$J105=1,$F105&lt;&gt;0),1,0)</f>
        <v>1</v>
      </c>
      <c r="K105" s="67">
        <f>IF(AND('07_Social Welfare Vulnerable'!$I105=1,$E105=0),1,0)</f>
        <v>1</v>
      </c>
    </row>
    <row r="106" spans="1:11" collapsed="1" x14ac:dyDescent="0.25">
      <c r="A106" s="37" t="s">
        <v>151</v>
      </c>
      <c r="B106" s="123" t="s">
        <v>110</v>
      </c>
      <c r="C106" s="123"/>
      <c r="D106" s="123"/>
      <c r="E106" s="123"/>
      <c r="F106" s="123"/>
      <c r="G106" s="123"/>
      <c r="H106" s="124"/>
      <c r="I106" s="67">
        <f>SUM(I107:I113)</f>
        <v>7</v>
      </c>
      <c r="J106" s="67">
        <f>SUM(J107:J113)</f>
        <v>4</v>
      </c>
      <c r="K106" s="67">
        <f>SUM(K107:K113)</f>
        <v>3</v>
      </c>
    </row>
    <row r="107" spans="1:11" ht="150" hidden="1" outlineLevel="1" x14ac:dyDescent="0.25">
      <c r="A107" s="37" t="s">
        <v>151</v>
      </c>
      <c r="B107" s="38" t="s">
        <v>111</v>
      </c>
      <c r="C107" s="20" t="str">
        <f>IF('Long Term Vision'!$C107=0,"",'Long Term Vision'!$C107)</f>
        <v/>
      </c>
      <c r="D107" s="38" t="s">
        <v>1357</v>
      </c>
      <c r="E107" s="38" t="s">
        <v>1367</v>
      </c>
      <c r="F107" s="38" t="s">
        <v>1387</v>
      </c>
      <c r="G107" s="38" t="s">
        <v>1360</v>
      </c>
      <c r="H107" s="39"/>
      <c r="I107" s="67">
        <f>IF(OR('07_Social Welfare Vulnerable'!$I107=1,$E107&lt;&gt;0),1,0)</f>
        <v>1</v>
      </c>
      <c r="J107" s="67">
        <f>IF(OR('07_Social Welfare Vulnerable'!$J107=1,$F107&lt;&gt;0),1,0)</f>
        <v>1</v>
      </c>
      <c r="K107" s="67">
        <f>IF(AND('07_Social Welfare Vulnerable'!$I107=1,$E107=0),1,0)</f>
        <v>0</v>
      </c>
    </row>
    <row r="108" spans="1:11" ht="75" hidden="1" outlineLevel="1" x14ac:dyDescent="0.25">
      <c r="A108" s="37" t="s">
        <v>151</v>
      </c>
      <c r="B108" s="38" t="s">
        <v>112</v>
      </c>
      <c r="C108" s="20" t="str">
        <f>IF('Long Term Vision'!$C108=0,"",'Long Term Vision'!$C108)</f>
        <v/>
      </c>
      <c r="D108" s="38"/>
      <c r="E108" s="38"/>
      <c r="F108" s="38"/>
      <c r="G108" s="38"/>
      <c r="H108" s="39"/>
      <c r="I108" s="67">
        <f>IF(OR('07_Social Welfare Vulnerable'!$I108=1,$E108&lt;&gt;0),1,0)</f>
        <v>1</v>
      </c>
      <c r="J108" s="67">
        <f>IF(OR('07_Social Welfare Vulnerable'!$J108=1,$F108&lt;&gt;0),1,0)</f>
        <v>0</v>
      </c>
      <c r="K108" s="67">
        <f>IF(AND('07_Social Welfare Vulnerable'!$I108=1,$E108=0),1,0)</f>
        <v>1</v>
      </c>
    </row>
    <row r="109" spans="1:11" ht="180" hidden="1" outlineLevel="1" x14ac:dyDescent="0.25">
      <c r="A109" s="37" t="s">
        <v>151</v>
      </c>
      <c r="B109" s="38" t="s">
        <v>113</v>
      </c>
      <c r="C109" s="20" t="str">
        <f>IF('Long Term Vision'!$C109=0,"",'Long Term Vision'!$C109)</f>
        <v/>
      </c>
      <c r="D109" s="38" t="s">
        <v>1385</v>
      </c>
      <c r="E109" s="38" t="s">
        <v>1381</v>
      </c>
      <c r="F109" s="38"/>
      <c r="G109" s="38" t="s">
        <v>1382</v>
      </c>
      <c r="H109" s="39"/>
      <c r="I109" s="67">
        <f>IF(OR('07_Social Welfare Vulnerable'!$I109=1,$E109&lt;&gt;0),1,0)</f>
        <v>1</v>
      </c>
      <c r="J109" s="67">
        <f>IF(OR('07_Social Welfare Vulnerable'!$J109=1,$F109&lt;&gt;0),1,0)</f>
        <v>1</v>
      </c>
      <c r="K109" s="67">
        <f>IF(AND('07_Social Welfare Vulnerable'!$I109=1,$E109=0),1,0)</f>
        <v>0</v>
      </c>
    </row>
    <row r="110" spans="1:11" ht="60" hidden="1" outlineLevel="1" x14ac:dyDescent="0.25">
      <c r="A110" s="37" t="s">
        <v>151</v>
      </c>
      <c r="B110" s="38" t="s">
        <v>114</v>
      </c>
      <c r="C110" s="20" t="str">
        <f>IF('Long Term Vision'!$C110=0,"",'Long Term Vision'!$C110)</f>
        <v/>
      </c>
      <c r="D110" s="38" t="s">
        <v>1386</v>
      </c>
      <c r="E110" s="38" t="s">
        <v>1378</v>
      </c>
      <c r="F110" s="38"/>
      <c r="G110" s="38" t="s">
        <v>1379</v>
      </c>
      <c r="H110" s="39" t="s">
        <v>1366</v>
      </c>
      <c r="I110" s="67">
        <f>IF(OR('07_Social Welfare Vulnerable'!$I110=1,$E110&lt;&gt;0),1,0)</f>
        <v>1</v>
      </c>
      <c r="J110" s="67">
        <f>IF(OR('07_Social Welfare Vulnerable'!$J110=1,$F110&lt;&gt;0),1,0)</f>
        <v>1</v>
      </c>
      <c r="K110" s="67">
        <f>IF(AND('07_Social Welfare Vulnerable'!$I110=1,$E110=0),1,0)</f>
        <v>0</v>
      </c>
    </row>
    <row r="111" spans="1:11" ht="75" hidden="1" outlineLevel="1" x14ac:dyDescent="0.25">
      <c r="A111" s="37" t="s">
        <v>151</v>
      </c>
      <c r="B111" s="38" t="s">
        <v>115</v>
      </c>
      <c r="C111" s="20" t="str">
        <f>IF('Long Term Vision'!$C111=0,"",'Long Term Vision'!$C111)</f>
        <v/>
      </c>
      <c r="D111" s="38"/>
      <c r="E111" s="38"/>
      <c r="F111" s="38"/>
      <c r="G111" s="38"/>
      <c r="H111" s="39"/>
      <c r="I111" s="67">
        <f>IF(OR('07_Social Welfare Vulnerable'!$I111=1,$E111&lt;&gt;0),1,0)</f>
        <v>1</v>
      </c>
      <c r="J111" s="67">
        <f>IF(OR('07_Social Welfare Vulnerable'!$J111=1,$F111&lt;&gt;0),1,0)</f>
        <v>1</v>
      </c>
      <c r="K111" s="67">
        <f>IF(AND('07_Social Welfare Vulnerable'!$I111=1,$E111=0),1,0)</f>
        <v>1</v>
      </c>
    </row>
    <row r="112" spans="1:11" ht="45" hidden="1" outlineLevel="1" x14ac:dyDescent="0.25">
      <c r="A112" s="37" t="s">
        <v>151</v>
      </c>
      <c r="B112" s="38" t="s">
        <v>116</v>
      </c>
      <c r="C112" s="20" t="str">
        <f>IF('Long Term Vision'!$C112=0,"",'Long Term Vision'!$C112)</f>
        <v/>
      </c>
      <c r="D112" s="38"/>
      <c r="E112" s="38"/>
      <c r="F112" s="38"/>
      <c r="G112" s="38"/>
      <c r="H112" s="39"/>
      <c r="I112" s="67">
        <f>IF(OR('07_Social Welfare Vulnerable'!$I112=1,$E112&lt;&gt;0),1,0)</f>
        <v>1</v>
      </c>
      <c r="J112" s="67">
        <f>IF(OR('07_Social Welfare Vulnerable'!$J112=1,$F112&lt;&gt;0),1,0)</f>
        <v>0</v>
      </c>
      <c r="K112" s="67">
        <f>IF(AND('07_Social Welfare Vulnerable'!$I112=1,$E112=0),1,0)</f>
        <v>1</v>
      </c>
    </row>
    <row r="113" spans="1:11" ht="60" hidden="1" outlineLevel="1" x14ac:dyDescent="0.25">
      <c r="A113" s="37" t="s">
        <v>151</v>
      </c>
      <c r="B113" s="38" t="s">
        <v>117</v>
      </c>
      <c r="C113" s="20" t="str">
        <f>IF('Long Term Vision'!$C113=0,"",'Long Term Vision'!$C113)</f>
        <v/>
      </c>
      <c r="D113" s="38" t="s">
        <v>1386</v>
      </c>
      <c r="E113" s="38" t="s">
        <v>1380</v>
      </c>
      <c r="F113" s="38"/>
      <c r="G113" s="38" t="s">
        <v>1375</v>
      </c>
      <c r="H113" s="39" t="s">
        <v>1366</v>
      </c>
      <c r="I113" s="67">
        <f>IF(OR('07_Social Welfare Vulnerable'!$I113=1,$E113&lt;&gt;0),1,0)</f>
        <v>1</v>
      </c>
      <c r="J113" s="67">
        <f>IF(OR('07_Social Welfare Vulnerable'!$J113=1,$F113&lt;&gt;0),1,0)</f>
        <v>0</v>
      </c>
      <c r="K113" s="67">
        <f>IF(AND('07_Social Welfare Vulnerable'!$I113=1,$E113=0),1,0)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IF(OR('07_Social Welfare Vulnerable'!$I115=1,$E115&lt;&gt;0),1,0)</f>
        <v>1</v>
      </c>
      <c r="J115" s="67">
        <f>IF(OR('07_Social Welfare Vulnerable'!$J115=1,$F115&lt;&gt;0),1,0)</f>
        <v>1</v>
      </c>
      <c r="K115" s="67">
        <f>IF(AND('07_Social Welfare Vulnerable'!$I115=1,$E115=0),1,0)</f>
        <v>1</v>
      </c>
    </row>
    <row r="116" spans="1:11" ht="30" hidden="1" outlineLevel="1" x14ac:dyDescent="0.25">
      <c r="A116" s="37" t="s">
        <v>152</v>
      </c>
      <c r="B116" s="38" t="s">
        <v>120</v>
      </c>
      <c r="C116" s="20" t="str">
        <f>IF('Long Term Vision'!$C116=0,"",'Long Term Vision'!$C116)</f>
        <v/>
      </c>
      <c r="D116" s="38"/>
      <c r="E116" s="38"/>
      <c r="F116" s="38"/>
      <c r="G116" s="38"/>
      <c r="H116" s="39"/>
      <c r="I116" s="67">
        <f>IF(OR('07_Social Welfare Vulnerable'!$I116=1,$E116&lt;&gt;0),1,0)</f>
        <v>1</v>
      </c>
      <c r="J116" s="67">
        <f>IF(OR('07_Social Welfare Vulnerable'!$J116=1,$F116&lt;&gt;0),1,0)</f>
        <v>1</v>
      </c>
      <c r="K116" s="67">
        <f>IF(AND('07_Social Welfare Vulnerable'!$I116=1,$E116=0),1,0)</f>
        <v>1</v>
      </c>
    </row>
    <row r="117" spans="1:11" ht="30" hidden="1" outlineLevel="1" x14ac:dyDescent="0.25">
      <c r="A117" s="37" t="s">
        <v>152</v>
      </c>
      <c r="B117" s="38" t="s">
        <v>121</v>
      </c>
      <c r="C117" s="20" t="str">
        <f>IF('Long Term Vision'!$C117=0,"",'Long Term Vision'!$C117)</f>
        <v/>
      </c>
      <c r="D117" s="38"/>
      <c r="E117" s="38"/>
      <c r="F117" s="38"/>
      <c r="G117" s="38"/>
      <c r="H117" s="39"/>
      <c r="I117" s="67">
        <f>IF(OR('07_Social Welfare Vulnerable'!$I117=1,$E117&lt;&gt;0),1,0)</f>
        <v>1</v>
      </c>
      <c r="J117" s="67">
        <f>IF(OR('07_Social Welfare Vulnerable'!$J117=1,$F117&lt;&gt;0),1,0)</f>
        <v>1</v>
      </c>
      <c r="K117" s="67">
        <f>IF(AND('07_Social Welfare Vulnerable'!$I117=1,$E117=0),1,0)</f>
        <v>1</v>
      </c>
    </row>
    <row r="118" spans="1:11" ht="45" hidden="1" outlineLevel="1" x14ac:dyDescent="0.25">
      <c r="A118" s="37" t="s">
        <v>152</v>
      </c>
      <c r="B118" s="38" t="s">
        <v>122</v>
      </c>
      <c r="C118" s="20" t="str">
        <f>IF('Long Term Vision'!$C118=0,"",'Long Term Vision'!$C118)</f>
        <v/>
      </c>
      <c r="D118" s="38"/>
      <c r="E118" s="38"/>
      <c r="F118" s="38"/>
      <c r="G118" s="38"/>
      <c r="H118" s="39"/>
      <c r="I118" s="67">
        <f>IF(OR('07_Social Welfare Vulnerable'!$I118=1,$E118&lt;&gt;0),1,0)</f>
        <v>1</v>
      </c>
      <c r="J118" s="67">
        <f>IF(OR('07_Social Welfare Vulnerable'!$J118=1,$F118&lt;&gt;0),1,0)</f>
        <v>1</v>
      </c>
      <c r="K118" s="67">
        <f>IF(AND('07_Social Welfare Vulnerable'!$I118=1,$E118=0),1,0)</f>
        <v>1</v>
      </c>
    </row>
    <row r="119" spans="1:11" hidden="1" outlineLevel="1" x14ac:dyDescent="0.25">
      <c r="A119" s="37" t="s">
        <v>152</v>
      </c>
      <c r="B119" s="38" t="s">
        <v>123</v>
      </c>
      <c r="C119" s="20" t="str">
        <f>IF('Long Term Vision'!$C119=0,"",'Long Term Vision'!$C119)</f>
        <v/>
      </c>
      <c r="D119" s="38"/>
      <c r="E119" s="38"/>
      <c r="F119" s="38"/>
      <c r="G119" s="38"/>
      <c r="H119" s="39"/>
      <c r="I119" s="67">
        <f>IF(OR('07_Social Welfare Vulnerable'!$I119=1,$E119&lt;&gt;0),1,0)</f>
        <v>1</v>
      </c>
      <c r="J119" s="67">
        <f>IF(OR('07_Social Welfare Vulnerable'!$J119=1,$F119&lt;&gt;0),1,0)</f>
        <v>1</v>
      </c>
      <c r="K119" s="67">
        <f>IF(AND('07_Social Welfare Vulnerable'!$I119=1,$E119=0),1,0)</f>
        <v>1</v>
      </c>
    </row>
    <row r="120" spans="1:11" ht="30" hidden="1" outlineLevel="1" x14ac:dyDescent="0.25">
      <c r="A120" s="37" t="s">
        <v>152</v>
      </c>
      <c r="B120" s="38" t="s">
        <v>124</v>
      </c>
      <c r="C120" s="20" t="str">
        <f>IF('Long Term Vision'!$C120=0,"",'Long Term Vision'!$C120)</f>
        <v/>
      </c>
      <c r="D120" s="38"/>
      <c r="E120" s="38"/>
      <c r="F120" s="38"/>
      <c r="G120" s="38"/>
      <c r="H120" s="39"/>
      <c r="I120" s="67">
        <f>IF(OR('07_Social Welfare Vulnerable'!$I120=1,$E120&lt;&gt;0),1,0)</f>
        <v>1</v>
      </c>
      <c r="J120" s="67">
        <f>IF(OR('07_Social Welfare Vulnerable'!$J120=1,$F120&lt;&gt;0),1,0)</f>
        <v>1</v>
      </c>
      <c r="K120" s="67">
        <f>IF(AND('07_Social Welfare Vulnerable'!$I120=1,$E120=0),1,0)</f>
        <v>1</v>
      </c>
    </row>
    <row r="121" spans="1:11" ht="30" hidden="1" outlineLevel="1" x14ac:dyDescent="0.25">
      <c r="A121" s="37" t="s">
        <v>152</v>
      </c>
      <c r="B121" s="38" t="s">
        <v>125</v>
      </c>
      <c r="C121" s="20" t="str">
        <f>IF('Long Term Vision'!$C121=0,"",'Long Term Vision'!$C121)</f>
        <v/>
      </c>
      <c r="D121" s="38"/>
      <c r="E121" s="38"/>
      <c r="F121" s="38"/>
      <c r="G121" s="38"/>
      <c r="H121" s="39"/>
      <c r="I121" s="67">
        <f>IF(OR('07_Social Welfare Vulnerable'!$I121=1,$E121&lt;&gt;0),1,0)</f>
        <v>1</v>
      </c>
      <c r="J121" s="67">
        <f>IF(OR('07_Social Welfare Vulnerable'!$J121=1,$F121&lt;&gt;0),1,0)</f>
        <v>1</v>
      </c>
      <c r="K121" s="67">
        <f>IF(AND('07_Social Welfare Vulnerable'!$I121=1,$E121=0),1,0)</f>
        <v>1</v>
      </c>
    </row>
    <row r="122" spans="1:11" ht="30" hidden="1" outlineLevel="1" x14ac:dyDescent="0.25">
      <c r="A122" s="37" t="s">
        <v>152</v>
      </c>
      <c r="B122" s="38" t="s">
        <v>126</v>
      </c>
      <c r="C122" s="20" t="str">
        <f>IF('Long Term Vision'!$C122=0,"",'Long Term Vision'!$C122)</f>
        <v/>
      </c>
      <c r="D122" s="38"/>
      <c r="E122" s="38"/>
      <c r="F122" s="38"/>
      <c r="G122" s="38"/>
      <c r="H122" s="39"/>
      <c r="I122" s="67">
        <f>IF(OR('07_Social Welfare Vulnerable'!$I122=1,$E122&lt;&gt;0),1,0)</f>
        <v>0</v>
      </c>
      <c r="J122" s="67">
        <f>IF(OR('07_Social Welfare Vulnerable'!$J122=1,$F122&lt;&gt;0),1,0)</f>
        <v>0</v>
      </c>
      <c r="K122" s="67">
        <f>IF(AND('07_Social Welfare Vulnerable'!$I122=1,$E122=0),1,0)</f>
        <v>0</v>
      </c>
    </row>
    <row r="123" spans="1:11" ht="30" hidden="1" outlineLevel="1" x14ac:dyDescent="0.25">
      <c r="A123" s="37" t="s">
        <v>152</v>
      </c>
      <c r="B123" s="38" t="s">
        <v>127</v>
      </c>
      <c r="C123" s="20" t="str">
        <f>IF('Long Term Vision'!$C123=0,"",'Long Term Vision'!$C123)</f>
        <v/>
      </c>
      <c r="D123" s="38"/>
      <c r="E123" s="38"/>
      <c r="F123" s="38"/>
      <c r="G123" s="38"/>
      <c r="H123" s="39"/>
      <c r="I123" s="67">
        <f>IF(OR('07_Social Welfare Vulnerable'!$I123=1,$E123&lt;&gt;0),1,0)</f>
        <v>1</v>
      </c>
      <c r="J123" s="67">
        <f>IF(OR('07_Social Welfare Vulnerable'!$J123=1,$F123&lt;&gt;0),1,0)</f>
        <v>0</v>
      </c>
      <c r="K123" s="67">
        <f>IF(AND('07_Social Welfare Vulnerable'!$I123=1,$E123=0),1,0)</f>
        <v>1</v>
      </c>
    </row>
    <row r="124" spans="1:11" ht="45" hidden="1" outlineLevel="1" x14ac:dyDescent="0.25">
      <c r="A124" s="37" t="s">
        <v>152</v>
      </c>
      <c r="B124" s="38" t="s">
        <v>128</v>
      </c>
      <c r="C124" s="20" t="str">
        <f>IF('Long Term Vision'!$C124=0,"",'Long Term Vision'!$C124)</f>
        <v/>
      </c>
      <c r="D124" s="38"/>
      <c r="E124" s="38"/>
      <c r="F124" s="38"/>
      <c r="G124" s="38"/>
      <c r="H124" s="39"/>
      <c r="I124" s="67">
        <f>IF(OR('07_Social Welfare Vulnerable'!$I124=1,$E124&lt;&gt;0),1,0)</f>
        <v>1</v>
      </c>
      <c r="J124" s="67">
        <f>IF(OR('07_Social Welfare Vulnerable'!$J124=1,$F124&lt;&gt;0),1,0)</f>
        <v>1</v>
      </c>
      <c r="K124" s="67">
        <f>IF(AND('07_Social Welfare Vulnerable'!$I124=1,$E124=0),1,0)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IF(OR('07_Social Welfare Vulnerable'!$I126=1,$E126&lt;&gt;0),1,0)</f>
        <v>1</v>
      </c>
      <c r="J126" s="67">
        <f>IF(OR('07_Social Welfare Vulnerable'!$J126=1,$F126&lt;&gt;0),1,0)</f>
        <v>0</v>
      </c>
      <c r="K126" s="67">
        <f>IF(AND('07_Social Welfare Vulnerable'!$I126=1,$E126=0),1,0)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IF(OR('07_Social Welfare Vulnerable'!$I127=1,$E127&lt;&gt;0),1,0)</f>
        <v>0</v>
      </c>
      <c r="J127" s="67">
        <f>IF(OR('07_Social Welfare Vulnerable'!$J127=1,$F127&lt;&gt;0),1,0)</f>
        <v>0</v>
      </c>
      <c r="K127" s="67">
        <f>IF(AND('07_Social Welfare Vulnerable'!$I127=1,$E127=0),1,0)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IF(OR('07_Social Welfare Vulnerable'!$I128=1,$E128&lt;&gt;0),1,0)</f>
        <v>0</v>
      </c>
      <c r="J128" s="67">
        <f>IF(OR('07_Social Welfare Vulnerable'!$J128=1,$F128&lt;&gt;0),1,0)</f>
        <v>0</v>
      </c>
      <c r="K128" s="67">
        <f>IF(AND('07_Social Welfare Vulnerable'!$I128=1,$E128=0),1,0)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IF(OR('07_Social Welfare Vulnerable'!$I129=1,$E129&lt;&gt;0),1,0)</f>
        <v>0</v>
      </c>
      <c r="J129" s="67">
        <f>IF(OR('07_Social Welfare Vulnerable'!$J129=1,$F129&lt;&gt;0),1,0)</f>
        <v>0</v>
      </c>
      <c r="K129" s="67">
        <f>IF(AND('07_Social Welfare Vulnerable'!$I129=1,$E129=0),1,0)</f>
        <v>0</v>
      </c>
    </row>
    <row r="130" spans="1:11" ht="30" hidden="1" outlineLevel="1" x14ac:dyDescent="0.25">
      <c r="A130" s="37" t="s">
        <v>153</v>
      </c>
      <c r="B130" s="38" t="s">
        <v>134</v>
      </c>
      <c r="C130" s="20" t="str">
        <f>IF('Long Term Vision'!$C130=0,"",'Long Term Vision'!$C130)</f>
        <v/>
      </c>
      <c r="D130" s="38"/>
      <c r="E130" s="38"/>
      <c r="F130" s="38"/>
      <c r="G130" s="38"/>
      <c r="H130" s="39"/>
      <c r="I130" s="67">
        <f>IF(OR('07_Social Welfare Vulnerable'!$I130=1,$E130&lt;&gt;0),1,0)</f>
        <v>1</v>
      </c>
      <c r="J130" s="67">
        <f>IF(OR('07_Social Welfare Vulnerable'!$J130=1,$F130&lt;&gt;0),1,0)</f>
        <v>0</v>
      </c>
      <c r="K130" s="67">
        <f>IF(AND('07_Social Welfare Vulnerable'!$I130=1,$E130=0),1,0)</f>
        <v>1</v>
      </c>
    </row>
    <row r="131" spans="1:11" ht="105" hidden="1" outlineLevel="1" x14ac:dyDescent="0.25">
      <c r="A131" s="37" t="s">
        <v>153</v>
      </c>
      <c r="B131" s="38" t="s">
        <v>135</v>
      </c>
      <c r="C131" s="20" t="str">
        <f>IF('Long Term Vision'!$C131=0,"",'Long Term Vision'!$C131)</f>
        <v/>
      </c>
      <c r="D131" s="38"/>
      <c r="E131" s="38"/>
      <c r="F131" s="38"/>
      <c r="G131" s="38"/>
      <c r="H131" s="39"/>
      <c r="I131" s="67">
        <f>IF(OR('07_Social Welfare Vulnerable'!$I131=1,$E131&lt;&gt;0),1,0)</f>
        <v>1</v>
      </c>
      <c r="J131" s="67">
        <f>IF(OR('07_Social Welfare Vulnerable'!$J131=1,$F131&lt;&gt;0),1,0)</f>
        <v>0</v>
      </c>
      <c r="K131" s="67">
        <f>IF(AND('07_Social Welfare Vulnerable'!$I131=1,$E131=0),1,0)</f>
        <v>1</v>
      </c>
    </row>
    <row r="132" spans="1:11" ht="75" hidden="1" outlineLevel="1" x14ac:dyDescent="0.25">
      <c r="A132" s="37" t="s">
        <v>153</v>
      </c>
      <c r="B132" s="38" t="s">
        <v>136</v>
      </c>
      <c r="C132" s="20" t="str">
        <f>IF('Long Term Vision'!$C132=0,"",'Long Term Vision'!$C132)</f>
        <v/>
      </c>
      <c r="D132" s="38"/>
      <c r="E132" s="38"/>
      <c r="F132" s="38"/>
      <c r="G132" s="38"/>
      <c r="H132" s="39"/>
      <c r="I132" s="67">
        <f>IF(OR('07_Social Welfare Vulnerable'!$I132=1,$E132&lt;&gt;0),1,0)</f>
        <v>0</v>
      </c>
      <c r="J132" s="67">
        <f>IF(OR('07_Social Welfare Vulnerable'!$J132=1,$F132&lt;&gt;0),1,0)</f>
        <v>0</v>
      </c>
      <c r="K132" s="67">
        <f>IF(AND('07_Social Welfare Vulnerable'!$I132=1,$E132=0),1,0)</f>
        <v>0</v>
      </c>
    </row>
    <row r="133" spans="1:11" ht="75" hidden="1" outlineLevel="1" x14ac:dyDescent="0.25">
      <c r="A133" s="37" t="s">
        <v>153</v>
      </c>
      <c r="B133" s="38" t="s">
        <v>137</v>
      </c>
      <c r="C133" s="20" t="str">
        <f>IF('Long Term Vision'!$C133=0,"",'Long Term Vision'!$C133)</f>
        <v/>
      </c>
      <c r="D133" s="38"/>
      <c r="E133" s="38"/>
      <c r="F133" s="38"/>
      <c r="G133" s="38"/>
      <c r="H133" s="39"/>
      <c r="I133" s="67">
        <f>IF(OR('07_Social Welfare Vulnerable'!$I133=1,$E133&lt;&gt;0),1,0)</f>
        <v>0</v>
      </c>
      <c r="J133" s="67">
        <f>IF(OR('07_Social Welfare Vulnerable'!$J133=1,$F133&lt;&gt;0),1,0)</f>
        <v>0</v>
      </c>
      <c r="K133" s="67">
        <f>IF(AND('07_Social Welfare Vulnerable'!$I133=1,$E133=0),1,0)</f>
        <v>0</v>
      </c>
    </row>
    <row r="134" spans="1:11" ht="75" hidden="1" outlineLevel="1" x14ac:dyDescent="0.25">
      <c r="A134" s="37" t="s">
        <v>153</v>
      </c>
      <c r="B134" s="38" t="s">
        <v>138</v>
      </c>
      <c r="C134" s="20" t="str">
        <f>IF('Long Term Vision'!$C134=0,"",'Long Term Vision'!$C134)</f>
        <v/>
      </c>
      <c r="D134" s="38"/>
      <c r="E134" s="38"/>
      <c r="F134" s="38"/>
      <c r="G134" s="38"/>
      <c r="H134" s="39"/>
      <c r="I134" s="67">
        <f>IF(OR('07_Social Welfare Vulnerable'!$I134=1,$E134&lt;&gt;0),1,0)</f>
        <v>0</v>
      </c>
      <c r="J134" s="67">
        <f>IF(OR('07_Social Welfare Vulnerable'!$J134=1,$F134&lt;&gt;0),1,0)</f>
        <v>0</v>
      </c>
      <c r="K134" s="67">
        <f>IF(AND('07_Social Welfare Vulnerable'!$I134=1,$E134=0),1,0)</f>
        <v>0</v>
      </c>
    </row>
    <row r="135" spans="1:11" ht="60" hidden="1" outlineLevel="1" x14ac:dyDescent="0.25">
      <c r="A135" s="37" t="s">
        <v>153</v>
      </c>
      <c r="B135" s="38" t="s">
        <v>139</v>
      </c>
      <c r="C135" s="20" t="str">
        <f>IF('Long Term Vision'!$C135=0,"",'Long Term Vision'!$C135)</f>
        <v/>
      </c>
      <c r="D135" s="38"/>
      <c r="E135" s="38"/>
      <c r="F135" s="38"/>
      <c r="G135" s="38"/>
      <c r="H135" s="39"/>
      <c r="I135" s="67">
        <f>IF(OR('07_Social Welfare Vulnerable'!$I135=1,$E135&lt;&gt;0),1,0)</f>
        <v>1</v>
      </c>
      <c r="J135" s="67">
        <f>IF(OR('07_Social Welfare Vulnerable'!$J135=1,$F135&lt;&gt;0),1,0)</f>
        <v>0</v>
      </c>
      <c r="K135" s="67">
        <f>IF(AND('07_Social Welfare Vulnerable'!$I135=1,$E135=0),1,0)</f>
        <v>1</v>
      </c>
    </row>
    <row r="136" spans="1:11" ht="45" hidden="1" outlineLevel="1" x14ac:dyDescent="0.25">
      <c r="A136" s="37" t="s">
        <v>153</v>
      </c>
      <c r="B136" s="38" t="s">
        <v>140</v>
      </c>
      <c r="C136" s="20" t="str">
        <f>IF('Long Term Vision'!$C136=0,"",'Long Term Vision'!$C136)</f>
        <v/>
      </c>
      <c r="D136" s="38"/>
      <c r="E136" s="38"/>
      <c r="F136" s="38"/>
      <c r="G136" s="38"/>
      <c r="H136" s="39"/>
      <c r="I136" s="67">
        <f>IF(OR('07_Social Welfare Vulnerable'!$I136=1,$E136&lt;&gt;0),1,0)</f>
        <v>1</v>
      </c>
      <c r="J136" s="67">
        <f>IF(OR('07_Social Welfare Vulnerable'!$J136=1,$F136&lt;&gt;0),1,0)</f>
        <v>0</v>
      </c>
      <c r="K136" s="67">
        <f>IF(AND('07_Social Welfare Vulnerable'!$I136=1,$E136=0),1,0)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IF(OR('07_Social Welfare Vulnerable'!$I137=1,$E137&lt;&gt;0),1,0)</f>
        <v>0</v>
      </c>
      <c r="J137" s="67">
        <f>IF(OR('07_Social Welfare Vulnerable'!$J137=1,$F137&lt;&gt;0),1,0)</f>
        <v>0</v>
      </c>
      <c r="K137" s="67">
        <f>IF(AND('07_Social Welfare Vulnerable'!$I137=1,$E137=0),1,0)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IF(OR('07_Social Welfare Vulnerable'!$I138=1,$E138&lt;&gt;0),1,0)</f>
        <v>0</v>
      </c>
      <c r="J138" s="67">
        <f>IF(OR('07_Social Welfare Vulnerable'!$J138=1,$F138&lt;&gt;0),1,0)</f>
        <v>0</v>
      </c>
      <c r="K138" s="67">
        <f>IF(AND('07_Social Welfare Vulnerable'!$I138=1,$E138=0),1,0)</f>
        <v>0</v>
      </c>
    </row>
    <row r="139" spans="1:11" ht="30" hidden="1" outlineLevel="1" x14ac:dyDescent="0.25">
      <c r="A139" s="37" t="s">
        <v>153</v>
      </c>
      <c r="B139" s="38" t="s">
        <v>143</v>
      </c>
      <c r="C139" s="20" t="str">
        <f>IF('Long Term Vision'!$C139=0,"",'Long Term Vision'!$C139)</f>
        <v/>
      </c>
      <c r="D139" s="38"/>
      <c r="E139" s="38"/>
      <c r="F139" s="38"/>
      <c r="G139" s="38"/>
      <c r="H139" s="39"/>
      <c r="I139" s="67">
        <f>IF(OR('07_Social Welfare Vulnerable'!$I139=1,$E139&lt;&gt;0),1,0)</f>
        <v>1</v>
      </c>
      <c r="J139" s="67">
        <f>IF(OR('07_Social Welfare Vulnerable'!$J139=1,$F139&lt;&gt;0),1,0)</f>
        <v>0</v>
      </c>
      <c r="K139" s="67">
        <f>IF(AND('07_Social Welfare Vulnerable'!$I139=1,$E139=0),1,0)</f>
        <v>1</v>
      </c>
    </row>
    <row r="140" spans="1:11" ht="45" hidden="1" outlineLevel="1" x14ac:dyDescent="0.25">
      <c r="A140" s="37" t="s">
        <v>153</v>
      </c>
      <c r="B140" s="38" t="s">
        <v>144</v>
      </c>
      <c r="C140" s="20" t="str">
        <f>IF('Long Term Vision'!$C140=0,"",'Long Term Vision'!$C140)</f>
        <v/>
      </c>
      <c r="D140" s="38"/>
      <c r="E140" s="38"/>
      <c r="F140" s="38"/>
      <c r="G140" s="38"/>
      <c r="H140" s="39"/>
      <c r="I140" s="67">
        <f>IF(OR('07_Social Welfare Vulnerable'!$I140=1,$E140&lt;&gt;0),1,0)</f>
        <v>0</v>
      </c>
      <c r="J140" s="67">
        <f>IF(OR('07_Social Welfare Vulnerable'!$J140=1,$F140&lt;&gt;0),1,0)</f>
        <v>0</v>
      </c>
      <c r="K140" s="67">
        <f>IF(AND('07_Social Welfare Vulnerable'!$I140=1,$E140=0),1,0)</f>
        <v>0</v>
      </c>
    </row>
    <row r="141" spans="1:11" ht="90" hidden="1" outlineLevel="1" x14ac:dyDescent="0.25">
      <c r="A141" s="37" t="s">
        <v>153</v>
      </c>
      <c r="B141" s="38" t="s">
        <v>145</v>
      </c>
      <c r="C141" s="20" t="str">
        <f>IF('Long Term Vision'!$C141=0,"",'Long Term Vision'!$C141)</f>
        <v/>
      </c>
      <c r="D141" s="38"/>
      <c r="E141" s="38"/>
      <c r="F141" s="38"/>
      <c r="G141" s="38"/>
      <c r="H141" s="39"/>
      <c r="I141" s="67">
        <f>IF(OR('07_Social Welfare Vulnerable'!$I141=1,$E141&lt;&gt;0),1,0)</f>
        <v>0</v>
      </c>
      <c r="J141" s="67">
        <f>IF(OR('07_Social Welfare Vulnerable'!$J141=1,$F141&lt;&gt;0),1,0)</f>
        <v>0</v>
      </c>
      <c r="K141" s="67">
        <f>IF(AND('07_Social Welfare Vulnerable'!$I141=1,$E141=0),1,0)</f>
        <v>0</v>
      </c>
    </row>
    <row r="142" spans="1:11" ht="105" hidden="1" outlineLevel="1" x14ac:dyDescent="0.25">
      <c r="A142" s="37" t="s">
        <v>153</v>
      </c>
      <c r="B142" s="38" t="s">
        <v>146</v>
      </c>
      <c r="C142" s="20" t="str">
        <f>IF('Long Term Vision'!$C142=0,"",'Long Term Vision'!$C142)</f>
        <v/>
      </c>
      <c r="D142" s="38" t="s">
        <v>1372</v>
      </c>
      <c r="E142" s="38" t="s">
        <v>1377</v>
      </c>
      <c r="F142" s="38"/>
      <c r="G142" s="38" t="s">
        <v>1376</v>
      </c>
      <c r="H142" s="39"/>
      <c r="I142" s="67">
        <f>IF(OR('07_Social Welfare Vulnerable'!$I142=1,$E142&lt;&gt;0),1,0)</f>
        <v>1</v>
      </c>
      <c r="J142" s="67">
        <f>IF(OR('07_Social Welfare Vulnerable'!$J142=1,$F142&lt;&gt;0),1,0)</f>
        <v>0</v>
      </c>
      <c r="K142" s="67">
        <f>IF(AND('07_Social Welfare Vulnerable'!$I142=1,$E142=0),1,0)</f>
        <v>0</v>
      </c>
    </row>
    <row r="143" spans="1:11" ht="105" hidden="1" outlineLevel="1" x14ac:dyDescent="0.25">
      <c r="A143" s="37" t="s">
        <v>153</v>
      </c>
      <c r="B143" s="38" t="s">
        <v>147</v>
      </c>
      <c r="C143" s="20" t="str">
        <f>IF('Long Term Vision'!$C143=0,"",'Long Term Vision'!$C143)</f>
        <v/>
      </c>
      <c r="D143" s="38"/>
      <c r="E143" s="38"/>
      <c r="F143" s="38"/>
      <c r="G143" s="38"/>
      <c r="H143" s="39"/>
      <c r="I143" s="67">
        <f>IF(OR('07_Social Welfare Vulnerable'!$I143=1,$E143&lt;&gt;0),1,0)</f>
        <v>1</v>
      </c>
      <c r="J143" s="67">
        <f>IF(OR('07_Social Welfare Vulnerable'!$J143=1,$F143&lt;&gt;0),1,0)</f>
        <v>0</v>
      </c>
      <c r="K143" s="67">
        <f>IF(AND('07_Social Welfare Vulnerable'!$I143=1,$E143=0),1,0)</f>
        <v>1</v>
      </c>
    </row>
    <row r="144" spans="1:11" ht="75.75" hidden="1" outlineLevel="1" thickBot="1" x14ac:dyDescent="0.3">
      <c r="A144" s="40" t="s">
        <v>153</v>
      </c>
      <c r="B144" s="41" t="s">
        <v>148</v>
      </c>
      <c r="C144" s="23" t="str">
        <f>IF('Long Term Vision'!$C144=0,"",'Long Term Vision'!$C144)</f>
        <v/>
      </c>
      <c r="D144" s="41" t="s">
        <v>1357</v>
      </c>
      <c r="E144" s="41" t="s">
        <v>1358</v>
      </c>
      <c r="F144" s="41"/>
      <c r="G144" s="41" t="s">
        <v>1359</v>
      </c>
      <c r="H144" s="42"/>
      <c r="I144" s="67">
        <f>IF(OR('07_Social Welfare Vulnerable'!$I144=1,$E144&lt;&gt;0),1,0)</f>
        <v>1</v>
      </c>
      <c r="J144" s="67">
        <f>IF(OR('07_Social Welfare Vulnerable'!$J144=1,$F144&lt;&gt;0),1,0)</f>
        <v>0</v>
      </c>
      <c r="K144" s="67">
        <f>IF(AND('07_Social Welfare Vulnerable'!$I144=1,$E144=0),1,0)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1324</v>
      </c>
      <c r="C149" s="71">
        <f>SUM(K2,K8,K14,K24,K32,K39,K46,K55,K59,K67,K77,K81,K92,K98,K106,K114,K125)</f>
        <v>79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3</v>
      </c>
      <c r="E155" s="54">
        <f>COUNTA(F$3:F$7)</f>
        <v>1</v>
      </c>
      <c r="F155" s="55">
        <f t="shared" ref="F155:F171" si="0">$D155/$C155</f>
        <v>0.75</v>
      </c>
      <c r="G155" s="73">
        <f t="shared" ref="G155:G171" si="1">IFERROR($E155/$D155,"N/A")</f>
        <v>0.33333333333333331</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2</v>
      </c>
      <c r="E160" s="49">
        <f>COUNTA(F$40:F$45)</f>
        <v>2</v>
      </c>
      <c r="F160" s="50">
        <f t="shared" si="0"/>
        <v>0.33333333333333331</v>
      </c>
      <c r="G160" s="74">
        <f t="shared" si="1"/>
        <v>1</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2</v>
      </c>
      <c r="E164" s="49">
        <f>COUNTA(F$99:F$105)</f>
        <v>0</v>
      </c>
      <c r="F164" s="50">
        <f t="shared" si="0"/>
        <v>0.4</v>
      </c>
      <c r="G164" s="74">
        <f t="shared" si="1"/>
        <v>0</v>
      </c>
      <c r="H164" s="65"/>
      <c r="I164" s="66"/>
    </row>
    <row r="165" spans="1:9" x14ac:dyDescent="0.25">
      <c r="A165" s="52">
        <v>11</v>
      </c>
      <c r="B165" s="53" t="s">
        <v>167</v>
      </c>
      <c r="C165" s="54">
        <f>'Long Term Vision'!$C165</f>
        <v>7</v>
      </c>
      <c r="D165" s="54">
        <f>COUNTA(E$107:E$113)</f>
        <v>4</v>
      </c>
      <c r="E165" s="54">
        <f>COUNTA(F$107:F$113)</f>
        <v>1</v>
      </c>
      <c r="F165" s="55">
        <f t="shared" si="0"/>
        <v>0.5714285714285714</v>
      </c>
      <c r="G165" s="73">
        <f t="shared" si="1"/>
        <v>0.25</v>
      </c>
      <c r="H165" s="65"/>
      <c r="I165" s="66"/>
    </row>
    <row r="166" spans="1:9" x14ac:dyDescent="0.25">
      <c r="A166" s="47">
        <v>12</v>
      </c>
      <c r="B166" s="48" t="s">
        <v>168</v>
      </c>
      <c r="C166" s="49">
        <f>'Long Term Vision'!$C166</f>
        <v>7</v>
      </c>
      <c r="D166" s="49">
        <f>COUNTA(E$47:E$54)</f>
        <v>1</v>
      </c>
      <c r="E166" s="49">
        <f>COUNTA(F$47:F$54)</f>
        <v>0</v>
      </c>
      <c r="F166" s="50">
        <f t="shared" si="0"/>
        <v>0.14285714285714285</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0.1</v>
      </c>
      <c r="G172" s="76">
        <f>IFERROR(SUM($E$155:$E$159)/SUM($D$155:$D$159),"N/A")</f>
        <v>0.33333333333333331</v>
      </c>
      <c r="H172" s="65"/>
    </row>
    <row r="173" spans="1:9" x14ac:dyDescent="0.25">
      <c r="A173" s="65"/>
      <c r="B173" s="65"/>
      <c r="C173" s="65"/>
      <c r="D173" s="65"/>
      <c r="E173" s="60" t="s">
        <v>150</v>
      </c>
      <c r="F173" s="55">
        <f>SUM($D$160,$D$166:$D$169)/SUM($C$160,$C$166:$C$169)</f>
        <v>9.375E-2</v>
      </c>
      <c r="G173" s="73">
        <f>IFERROR(SUM($E$160,$E$166:$E$169)/SUM($D$160,$D$166:$D$169),"N/A")</f>
        <v>0.66666666666666663</v>
      </c>
      <c r="H173" s="65"/>
    </row>
    <row r="174" spans="1:9" x14ac:dyDescent="0.25">
      <c r="A174" s="65"/>
      <c r="B174" s="65"/>
      <c r="C174" s="65"/>
      <c r="D174" s="65"/>
      <c r="E174" s="63" t="s">
        <v>151</v>
      </c>
      <c r="F174" s="50">
        <f>SUM($D$161:$D$165)/SUM($C$161:$C$165)</f>
        <v>0.2413793103448276</v>
      </c>
      <c r="G174" s="74">
        <f>IFERROR(SUM($E$161:$E$165)/SUM($D$161:$D$165),"N/A")</f>
        <v>0.14285714285714285</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cfRule type="expression" dxfId="1223" priority="38">
      <formula>$C3="NO"</formula>
    </cfRule>
  </conditionalFormatting>
  <conditionalFormatting sqref="C115:H124 C93:H97 C78:H80 C68:H76 C60:H66 C56:H58 C47:H54 C33:H38 C25:H31 C15:H23 C9:H13 C99:H105 C4:H7 C40:H45 C82:H91 C126:H144 C107:H113">
    <cfRule type="expression" dxfId="1222" priority="37">
      <formula>$C4="NO"</formula>
    </cfRule>
  </conditionalFormatting>
  <conditionalFormatting sqref="I1:K1">
    <cfRule type="expression" dxfId="1221" priority="36">
      <formula>$C1="NO"</formula>
    </cfRule>
  </conditionalFormatting>
  <conditionalFormatting sqref="B3">
    <cfRule type="expression" dxfId="1220" priority="35">
      <formula>$K3=1</formula>
    </cfRule>
  </conditionalFormatting>
  <conditionalFormatting sqref="B4:B7">
    <cfRule type="expression" dxfId="1219" priority="34">
      <formula>$C4="NO"</formula>
    </cfRule>
  </conditionalFormatting>
  <conditionalFormatting sqref="B4:B7">
    <cfRule type="expression" dxfId="1218" priority="33">
      <formula>$K4=1</formula>
    </cfRule>
  </conditionalFormatting>
  <conditionalFormatting sqref="B9:B13">
    <cfRule type="expression" dxfId="1217" priority="32">
      <formula>$C9="NO"</formula>
    </cfRule>
  </conditionalFormatting>
  <conditionalFormatting sqref="B9:B13">
    <cfRule type="expression" dxfId="1216" priority="31">
      <formula>$K9=1</formula>
    </cfRule>
  </conditionalFormatting>
  <conditionalFormatting sqref="B15:B23">
    <cfRule type="expression" dxfId="1215" priority="30">
      <formula>$C15="NO"</formula>
    </cfRule>
  </conditionalFormatting>
  <conditionalFormatting sqref="B15:B23">
    <cfRule type="expression" dxfId="1214" priority="29">
      <formula>$K15=1</formula>
    </cfRule>
  </conditionalFormatting>
  <conditionalFormatting sqref="B25:B31">
    <cfRule type="expression" dxfId="1213" priority="28">
      <formula>$C25="NO"</formula>
    </cfRule>
  </conditionalFormatting>
  <conditionalFormatting sqref="B25:B31">
    <cfRule type="expression" dxfId="1212" priority="27">
      <formula>$K25=1</formula>
    </cfRule>
  </conditionalFormatting>
  <conditionalFormatting sqref="B33:B38">
    <cfRule type="expression" dxfId="1211" priority="26">
      <formula>$C33="NO"</formula>
    </cfRule>
  </conditionalFormatting>
  <conditionalFormatting sqref="B33:B38">
    <cfRule type="expression" dxfId="1210" priority="25">
      <formula>$K33=1</formula>
    </cfRule>
  </conditionalFormatting>
  <conditionalFormatting sqref="B40:B45">
    <cfRule type="expression" dxfId="1209" priority="24">
      <formula>$C40="NO"</formula>
    </cfRule>
  </conditionalFormatting>
  <conditionalFormatting sqref="B40:B45">
    <cfRule type="expression" dxfId="1208" priority="23">
      <formula>$K40=1</formula>
    </cfRule>
  </conditionalFormatting>
  <conditionalFormatting sqref="B47:B54">
    <cfRule type="expression" dxfId="1207" priority="22">
      <formula>$C47="NO"</formula>
    </cfRule>
  </conditionalFormatting>
  <conditionalFormatting sqref="B47:B54">
    <cfRule type="expression" dxfId="1206" priority="21">
      <formula>$K47=1</formula>
    </cfRule>
  </conditionalFormatting>
  <conditionalFormatting sqref="B56:B58">
    <cfRule type="expression" dxfId="1205" priority="20">
      <formula>$C56="NO"</formula>
    </cfRule>
  </conditionalFormatting>
  <conditionalFormatting sqref="B56:B58">
    <cfRule type="expression" dxfId="1204" priority="19">
      <formula>$K56=1</formula>
    </cfRule>
  </conditionalFormatting>
  <conditionalFormatting sqref="B60:B66">
    <cfRule type="expression" dxfId="1203" priority="18">
      <formula>$C60="NO"</formula>
    </cfRule>
  </conditionalFormatting>
  <conditionalFormatting sqref="B60:B66">
    <cfRule type="expression" dxfId="1202" priority="17">
      <formula>$K60=1</formula>
    </cfRule>
  </conditionalFormatting>
  <conditionalFormatting sqref="B68:B76">
    <cfRule type="expression" dxfId="1201" priority="16">
      <formula>$C68="NO"</formula>
    </cfRule>
  </conditionalFormatting>
  <conditionalFormatting sqref="B68:B76">
    <cfRule type="expression" dxfId="1200" priority="15">
      <formula>$K68=1</formula>
    </cfRule>
  </conditionalFormatting>
  <conditionalFormatting sqref="B78:B80">
    <cfRule type="expression" dxfId="1199" priority="14">
      <formula>$C78="NO"</formula>
    </cfRule>
  </conditionalFormatting>
  <conditionalFormatting sqref="B78:B80">
    <cfRule type="expression" dxfId="1198" priority="13">
      <formula>$K78=1</formula>
    </cfRule>
  </conditionalFormatting>
  <conditionalFormatting sqref="B82:B91">
    <cfRule type="expression" dxfId="1197" priority="12">
      <formula>$C82="NO"</formula>
    </cfRule>
  </conditionalFormatting>
  <conditionalFormatting sqref="B82:B91">
    <cfRule type="expression" dxfId="1196" priority="11">
      <formula>$K82=1</formula>
    </cfRule>
  </conditionalFormatting>
  <conditionalFormatting sqref="B93:B97">
    <cfRule type="expression" dxfId="1195" priority="10">
      <formula>$C93="NO"</formula>
    </cfRule>
  </conditionalFormatting>
  <conditionalFormatting sqref="B93:B97">
    <cfRule type="expression" dxfId="1194" priority="9">
      <formula>$K93=1</formula>
    </cfRule>
  </conditionalFormatting>
  <conditionalFormatting sqref="B99:B105">
    <cfRule type="expression" dxfId="1193" priority="8">
      <formula>$C99="NO"</formula>
    </cfRule>
  </conditionalFormatting>
  <conditionalFormatting sqref="B99:B105">
    <cfRule type="expression" dxfId="1192" priority="7">
      <formula>$K99=1</formula>
    </cfRule>
  </conditionalFormatting>
  <conditionalFormatting sqref="B107:B113">
    <cfRule type="expression" dxfId="1191" priority="6">
      <formula>$C107="NO"</formula>
    </cfRule>
  </conditionalFormatting>
  <conditionalFormatting sqref="B107:B113">
    <cfRule type="expression" dxfId="1190" priority="5">
      <formula>$K107=1</formula>
    </cfRule>
  </conditionalFormatting>
  <conditionalFormatting sqref="B115:B124">
    <cfRule type="expression" dxfId="1189" priority="4">
      <formula>$C115="NO"</formula>
    </cfRule>
  </conditionalFormatting>
  <conditionalFormatting sqref="B115:B124">
    <cfRule type="expression" dxfId="1188" priority="3">
      <formula>$K115=1</formula>
    </cfRule>
  </conditionalFormatting>
  <conditionalFormatting sqref="B126:B144">
    <cfRule type="expression" dxfId="1187" priority="2">
      <formula>$C126="NO"</formula>
    </cfRule>
  </conditionalFormatting>
  <conditionalFormatting sqref="B126:B144">
    <cfRule type="expression" dxfId="1186" priority="1">
      <formula>$K126=1</formula>
    </cfRule>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37" sqref="I137"/>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IF(OR('08_Housing Sector Plan'!$I3=1,$E3&lt;&gt;0),1,0)</f>
        <v>0</v>
      </c>
      <c r="J3" s="67">
        <f>IF(OR('08_Housing Sector Plan'!$J3=1,$F3&lt;&gt;0),1,0)</f>
        <v>0</v>
      </c>
      <c r="K3" s="67">
        <f>IF(AND('08_Housing Sector Plan'!$I3=1,$E3=0),1,0)</f>
        <v>0</v>
      </c>
    </row>
    <row r="4" spans="1:12" ht="45" hidden="1" outlineLevel="1" x14ac:dyDescent="0.25">
      <c r="A4" s="37" t="s">
        <v>149</v>
      </c>
      <c r="B4" s="38" t="s">
        <v>8</v>
      </c>
      <c r="C4" s="20" t="s">
        <v>1055</v>
      </c>
      <c r="D4" s="38"/>
      <c r="E4" s="38"/>
      <c r="F4" s="38"/>
      <c r="G4" s="38"/>
      <c r="H4" s="39"/>
      <c r="I4" s="67">
        <f>IF(OR('08_Housing Sector Plan'!$I4=1,$E4&lt;&gt;0),1,0)</f>
        <v>1</v>
      </c>
      <c r="J4" s="67">
        <f>IF(OR('08_Housing Sector Plan'!$J4=1,$F4&lt;&gt;0),1,0)</f>
        <v>1</v>
      </c>
      <c r="K4" s="67">
        <f>IF(AND('08_Housing Sector Plan'!$I4=1,$E4=0),1,0)</f>
        <v>1</v>
      </c>
    </row>
    <row r="5" spans="1:12" ht="60" hidden="1" outlineLevel="1" x14ac:dyDescent="0.25">
      <c r="A5" s="37" t="s">
        <v>149</v>
      </c>
      <c r="B5" s="38" t="s">
        <v>9</v>
      </c>
      <c r="C5" s="20" t="s">
        <v>1055</v>
      </c>
      <c r="D5" s="38" t="s">
        <v>1236</v>
      </c>
      <c r="E5" s="38" t="s">
        <v>1237</v>
      </c>
      <c r="F5" s="38"/>
      <c r="G5" s="38" t="s">
        <v>1238</v>
      </c>
      <c r="H5" s="39" t="s">
        <v>1234</v>
      </c>
      <c r="I5" s="67">
        <f>IF(OR('08_Housing Sector Plan'!$I5=1,$E5&lt;&gt;0),1,0)</f>
        <v>1</v>
      </c>
      <c r="J5" s="67">
        <f>IF(OR('08_Housing Sector Plan'!$J5=1,$F5&lt;&gt;0),1,0)</f>
        <v>1</v>
      </c>
      <c r="K5" s="67">
        <f>IF(AND('08_Housing Sector Plan'!$I5=1,$E5=0),1,0)</f>
        <v>0</v>
      </c>
    </row>
    <row r="6" spans="1:12" ht="90" hidden="1" outlineLevel="1" x14ac:dyDescent="0.25">
      <c r="A6" s="37" t="s">
        <v>149</v>
      </c>
      <c r="B6" s="38" t="s">
        <v>10</v>
      </c>
      <c r="C6" s="20" t="s">
        <v>1055</v>
      </c>
      <c r="D6" s="38"/>
      <c r="E6" s="38"/>
      <c r="F6" s="38"/>
      <c r="G6" s="38"/>
      <c r="H6" s="39"/>
      <c r="I6" s="67">
        <f>IF(OR('08_Housing Sector Plan'!$I6=1,$E6&lt;&gt;0),1,0)</f>
        <v>1</v>
      </c>
      <c r="J6" s="67">
        <f>IF(OR('08_Housing Sector Plan'!$J6=1,$F6&lt;&gt;0),1,0)</f>
        <v>1</v>
      </c>
      <c r="K6" s="67">
        <f>IF(AND('08_Housing Sector Plan'!$I6=1,$E6=0),1,0)</f>
        <v>1</v>
      </c>
    </row>
    <row r="7" spans="1:12" ht="60" hidden="1" outlineLevel="1" x14ac:dyDescent="0.25">
      <c r="A7" s="37" t="s">
        <v>149</v>
      </c>
      <c r="B7" s="38" t="s">
        <v>11</v>
      </c>
      <c r="C7" s="20" t="s">
        <v>1055</v>
      </c>
      <c r="D7" s="38"/>
      <c r="E7" s="38"/>
      <c r="F7" s="38"/>
      <c r="G7" s="38"/>
      <c r="H7" s="39"/>
      <c r="I7" s="67">
        <f>IF(OR('08_Housing Sector Plan'!$I7=1,$E7&lt;&gt;0),1,0)</f>
        <v>1</v>
      </c>
      <c r="J7" s="67">
        <f>IF(OR('08_Housing Sector Plan'!$J7=1,$F7&lt;&gt;0),1,0)</f>
        <v>1</v>
      </c>
      <c r="K7" s="67">
        <f>IF(AND('08_Housing Sector Plan'!$I7=1,$E7=0),1,0)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IF(OR('08_Housing Sector Plan'!$I9=1,$E9&lt;&gt;0),1,0)</f>
        <v>1</v>
      </c>
      <c r="J9" s="67">
        <f>IF(OR('08_Housing Sector Plan'!$J9=1,$F9&lt;&gt;0),1,0)</f>
        <v>0</v>
      </c>
      <c r="K9" s="67">
        <f>IF(AND('08_Housing Sector Plan'!$I9=1,$E9=0),1,0)</f>
        <v>1</v>
      </c>
    </row>
    <row r="10" spans="1:12" ht="75" hidden="1" outlineLevel="1" x14ac:dyDescent="0.25">
      <c r="A10" s="37" t="s">
        <v>149</v>
      </c>
      <c r="B10" s="38" t="s">
        <v>14</v>
      </c>
      <c r="C10" s="20" t="str">
        <f>IF('Long Term Vision'!$C10=0,"",'Long Term Vision'!$C10)</f>
        <v/>
      </c>
      <c r="D10" s="38"/>
      <c r="E10" s="38"/>
      <c r="F10" s="38"/>
      <c r="G10" s="38"/>
      <c r="H10" s="39"/>
      <c r="I10" s="67">
        <f>IF(OR('08_Housing Sector Plan'!$I10=1,$E10&lt;&gt;0),1,0)</f>
        <v>1</v>
      </c>
      <c r="J10" s="67">
        <f>IF(OR('08_Housing Sector Plan'!$J10=1,$F10&lt;&gt;0),1,0)</f>
        <v>1</v>
      </c>
      <c r="K10" s="67">
        <f>IF(AND('08_Housing Sector Plan'!$I10=1,$E10=0),1,0)</f>
        <v>1</v>
      </c>
    </row>
    <row r="11" spans="1:12" ht="90" hidden="1" outlineLevel="1" x14ac:dyDescent="0.25">
      <c r="A11" s="37" t="s">
        <v>149</v>
      </c>
      <c r="B11" s="38" t="s">
        <v>15</v>
      </c>
      <c r="C11" s="20" t="str">
        <f>IF('Long Term Vision'!$C11=0,"",'Long Term Vision'!$C11)</f>
        <v/>
      </c>
      <c r="D11" s="38"/>
      <c r="E11" s="38"/>
      <c r="F11" s="38"/>
      <c r="G11" s="38"/>
      <c r="H11" s="39"/>
      <c r="I11" s="67">
        <f>IF(OR('08_Housing Sector Plan'!$I11=1,$E11&lt;&gt;0),1,0)</f>
        <v>1</v>
      </c>
      <c r="J11" s="67">
        <f>IF(OR('08_Housing Sector Plan'!$J11=1,$F11&lt;&gt;0),1,0)</f>
        <v>1</v>
      </c>
      <c r="K11" s="67">
        <f>IF(AND('08_Housing Sector Plan'!$I11=1,$E11=0),1,0)</f>
        <v>1</v>
      </c>
    </row>
    <row r="12" spans="1:12" ht="90" hidden="1" outlineLevel="1" x14ac:dyDescent="0.25">
      <c r="A12" s="37" t="s">
        <v>149</v>
      </c>
      <c r="B12" s="38" t="s">
        <v>16</v>
      </c>
      <c r="C12" s="20" t="str">
        <f>IF('Long Term Vision'!$C12=0,"",'Long Term Vision'!$C12)</f>
        <v/>
      </c>
      <c r="D12" s="38"/>
      <c r="E12" s="38"/>
      <c r="F12" s="38"/>
      <c r="G12" s="38"/>
      <c r="H12" s="39"/>
      <c r="I12" s="67">
        <f>IF(OR('08_Housing Sector Plan'!$I12=1,$E12&lt;&gt;0),1,0)</f>
        <v>1</v>
      </c>
      <c r="J12" s="67">
        <f>IF(OR('08_Housing Sector Plan'!$J12=1,$F12&lt;&gt;0),1,0)</f>
        <v>0</v>
      </c>
      <c r="K12" s="67">
        <f>IF(AND('08_Housing Sector Plan'!$I12=1,$E12=0),1,0)</f>
        <v>1</v>
      </c>
    </row>
    <row r="13" spans="1:12" ht="105" hidden="1" outlineLevel="1" x14ac:dyDescent="0.25">
      <c r="A13" s="37" t="s">
        <v>149</v>
      </c>
      <c r="B13" s="38" t="s">
        <v>17</v>
      </c>
      <c r="C13" s="20" t="str">
        <f>IF('Long Term Vision'!$C13=0,"",'Long Term Vision'!$C13)</f>
        <v/>
      </c>
      <c r="D13" s="38"/>
      <c r="E13" s="38"/>
      <c r="F13" s="38"/>
      <c r="G13" s="38"/>
      <c r="H13" s="39"/>
      <c r="I13" s="67">
        <f>IF(OR('08_Housing Sector Plan'!$I13=1,$E13&lt;&gt;0),1,0)</f>
        <v>0</v>
      </c>
      <c r="J13" s="67">
        <f>IF(OR('08_Housing Sector Plan'!$J13=1,$F13&lt;&gt;0),1,0)</f>
        <v>0</v>
      </c>
      <c r="K13" s="67">
        <f>IF(AND('08_Housing Sector Plan'!$I13=1,$E13=0),1,0)</f>
        <v>0</v>
      </c>
    </row>
    <row r="14" spans="1:12" collapsed="1" x14ac:dyDescent="0.25">
      <c r="A14" s="37" t="s">
        <v>149</v>
      </c>
      <c r="B14" s="99" t="s">
        <v>18</v>
      </c>
      <c r="C14" s="99"/>
      <c r="D14" s="99"/>
      <c r="E14" s="99"/>
      <c r="F14" s="99"/>
      <c r="G14" s="99"/>
      <c r="H14" s="100"/>
      <c r="I14" s="67">
        <f>SUM(I15:I23)</f>
        <v>8</v>
      </c>
      <c r="J14" s="67">
        <f>SUM(J15:J23)</f>
        <v>6</v>
      </c>
      <c r="K14" s="67">
        <f>SUM(K15:K23)</f>
        <v>7</v>
      </c>
    </row>
    <row r="15" spans="1:12" ht="30" hidden="1" outlineLevel="1" x14ac:dyDescent="0.25">
      <c r="A15" s="37" t="s">
        <v>149</v>
      </c>
      <c r="B15" s="38" t="s">
        <v>19</v>
      </c>
      <c r="C15" s="20" t="s">
        <v>1055</v>
      </c>
      <c r="D15" s="38"/>
      <c r="E15" s="38"/>
      <c r="F15" s="38"/>
      <c r="G15" s="38"/>
      <c r="H15" s="39"/>
      <c r="I15" s="67">
        <f>IF(OR('08_Housing Sector Plan'!$I15=1,$E15&lt;&gt;0),1,0)</f>
        <v>1</v>
      </c>
      <c r="J15" s="67">
        <f>IF(OR('08_Housing Sector Plan'!$J15=1,$F15&lt;&gt;0),1,0)</f>
        <v>1</v>
      </c>
      <c r="K15" s="67">
        <f>IF(AND('08_Housing Sector Plan'!$I15=1,$E15=0),1,0)</f>
        <v>1</v>
      </c>
    </row>
    <row r="16" spans="1:12" ht="60" hidden="1" outlineLevel="1" x14ac:dyDescent="0.25">
      <c r="A16" s="37" t="s">
        <v>149</v>
      </c>
      <c r="B16" s="38" t="s">
        <v>20</v>
      </c>
      <c r="C16" s="20" t="s">
        <v>1055</v>
      </c>
      <c r="D16" s="38"/>
      <c r="E16" s="38"/>
      <c r="F16" s="38"/>
      <c r="G16" s="38"/>
      <c r="H16" s="39"/>
      <c r="I16" s="67">
        <f>IF(OR('08_Housing Sector Plan'!$I16=1,$E16&lt;&gt;0),1,0)</f>
        <v>1</v>
      </c>
      <c r="J16" s="67">
        <f>IF(OR('08_Housing Sector Plan'!$J16=1,$F16&lt;&gt;0),1,0)</f>
        <v>1</v>
      </c>
      <c r="K16" s="67">
        <f>IF(AND('08_Housing Sector Plan'!$I16=1,$E16=0),1,0)</f>
        <v>1</v>
      </c>
    </row>
    <row r="17" spans="1:11" ht="45" hidden="1" outlineLevel="1" x14ac:dyDescent="0.25">
      <c r="A17" s="37" t="s">
        <v>149</v>
      </c>
      <c r="B17" s="38" t="s">
        <v>21</v>
      </c>
      <c r="C17" s="20" t="s">
        <v>1055</v>
      </c>
      <c r="D17" s="38"/>
      <c r="E17" s="38"/>
      <c r="F17" s="38"/>
      <c r="G17" s="38"/>
      <c r="H17" s="39"/>
      <c r="I17" s="67">
        <f>IF(OR('08_Housing Sector Plan'!$I17=1,$E17&lt;&gt;0),1,0)</f>
        <v>1</v>
      </c>
      <c r="J17" s="67">
        <f>IF(OR('08_Housing Sector Plan'!$J17=1,$F17&lt;&gt;0),1,0)</f>
        <v>1</v>
      </c>
      <c r="K17" s="67">
        <f>IF(AND('08_Housing Sector Plan'!$I17=1,$E17=0),1,0)</f>
        <v>1</v>
      </c>
    </row>
    <row r="18" spans="1:11" ht="285" hidden="1" outlineLevel="1" x14ac:dyDescent="0.25">
      <c r="A18" s="37" t="s">
        <v>149</v>
      </c>
      <c r="B18" s="38" t="s">
        <v>22</v>
      </c>
      <c r="C18" s="20" t="s">
        <v>1055</v>
      </c>
      <c r="D18" s="38" t="s">
        <v>1239</v>
      </c>
      <c r="E18" s="38" t="s">
        <v>1240</v>
      </c>
      <c r="F18" s="38"/>
      <c r="G18" s="38" t="s">
        <v>1241</v>
      </c>
      <c r="H18" s="39" t="s">
        <v>1242</v>
      </c>
      <c r="I18" s="67">
        <f>IF(OR('08_Housing Sector Plan'!$I18=1,$E18&lt;&gt;0),1,0)</f>
        <v>1</v>
      </c>
      <c r="J18" s="67">
        <f>IF(OR('08_Housing Sector Plan'!$J18=1,$F18&lt;&gt;0),1,0)</f>
        <v>1</v>
      </c>
      <c r="K18" s="67">
        <f>IF(AND('08_Housing Sector Plan'!$I18=1,$E18=0),1,0)</f>
        <v>0</v>
      </c>
    </row>
    <row r="19" spans="1:11" ht="30" hidden="1" outlineLevel="1" x14ac:dyDescent="0.25">
      <c r="A19" s="37" t="s">
        <v>149</v>
      </c>
      <c r="B19" s="38" t="s">
        <v>23</v>
      </c>
      <c r="C19" s="20" t="s">
        <v>1055</v>
      </c>
      <c r="D19" s="38"/>
      <c r="E19" s="38"/>
      <c r="F19" s="38"/>
      <c r="G19" s="38"/>
      <c r="H19" s="39"/>
      <c r="I19" s="67">
        <f>IF(OR('08_Housing Sector Plan'!$I19=1,$E19&lt;&gt;0),1,0)</f>
        <v>0</v>
      </c>
      <c r="J19" s="67">
        <f>IF(OR('08_Housing Sector Plan'!$J19=1,$F19&lt;&gt;0),1,0)</f>
        <v>0</v>
      </c>
      <c r="K19" s="67">
        <f>IF(AND('08_Housing Sector Plan'!$I19=1,$E19=0),1,0)</f>
        <v>0</v>
      </c>
    </row>
    <row r="20" spans="1:11" ht="30" hidden="1" outlineLevel="1" x14ac:dyDescent="0.25">
      <c r="A20" s="37" t="s">
        <v>149</v>
      </c>
      <c r="B20" s="38" t="s">
        <v>24</v>
      </c>
      <c r="C20" s="20" t="s">
        <v>1055</v>
      </c>
      <c r="D20" s="38"/>
      <c r="E20" s="38"/>
      <c r="F20" s="38"/>
      <c r="G20" s="38"/>
      <c r="H20" s="39"/>
      <c r="I20" s="67">
        <f>IF(OR('08_Housing Sector Plan'!$I20=1,$E20&lt;&gt;0),1,0)</f>
        <v>1</v>
      </c>
      <c r="J20" s="67">
        <f>IF(OR('08_Housing Sector Plan'!$J20=1,$F20&lt;&gt;0),1,0)</f>
        <v>0</v>
      </c>
      <c r="K20" s="67">
        <f>IF(AND('08_Housing Sector Plan'!$I20=1,$E20=0),1,0)</f>
        <v>1</v>
      </c>
    </row>
    <row r="21" spans="1:11" ht="60" hidden="1" outlineLevel="1" x14ac:dyDescent="0.25">
      <c r="A21" s="37" t="s">
        <v>149</v>
      </c>
      <c r="B21" s="38" t="s">
        <v>25</v>
      </c>
      <c r="C21" s="20" t="s">
        <v>1055</v>
      </c>
      <c r="D21" s="38"/>
      <c r="E21" s="38"/>
      <c r="F21" s="38"/>
      <c r="G21" s="38"/>
      <c r="H21" s="39"/>
      <c r="I21" s="67">
        <f>IF(OR('08_Housing Sector Plan'!$I21=1,$E21&lt;&gt;0),1,0)</f>
        <v>1</v>
      </c>
      <c r="J21" s="67">
        <f>IF(OR('08_Housing Sector Plan'!$J21=1,$F21&lt;&gt;0),1,0)</f>
        <v>1</v>
      </c>
      <c r="K21" s="67">
        <f>IF(AND('08_Housing Sector Plan'!$I21=1,$E21=0),1,0)</f>
        <v>1</v>
      </c>
    </row>
    <row r="22" spans="1:11" ht="60" hidden="1" outlineLevel="1" x14ac:dyDescent="0.25">
      <c r="A22" s="37" t="s">
        <v>149</v>
      </c>
      <c r="B22" s="38" t="s">
        <v>26</v>
      </c>
      <c r="C22" s="20" t="s">
        <v>1055</v>
      </c>
      <c r="D22" s="38"/>
      <c r="E22" s="38"/>
      <c r="F22" s="38"/>
      <c r="G22" s="38"/>
      <c r="H22" s="39"/>
      <c r="I22" s="67">
        <f>IF(OR('08_Housing Sector Plan'!$I22=1,$E22&lt;&gt;0),1,0)</f>
        <v>1</v>
      </c>
      <c r="J22" s="67">
        <f>IF(OR('08_Housing Sector Plan'!$J22=1,$F22&lt;&gt;0),1,0)</f>
        <v>1</v>
      </c>
      <c r="K22" s="67">
        <f>IF(AND('08_Housing Sector Plan'!$I22=1,$E22=0),1,0)</f>
        <v>1</v>
      </c>
    </row>
    <row r="23" spans="1:11" ht="45" hidden="1" outlineLevel="1" x14ac:dyDescent="0.25">
      <c r="A23" s="37" t="s">
        <v>149</v>
      </c>
      <c r="B23" s="38" t="s">
        <v>27</v>
      </c>
      <c r="C23" s="20" t="s">
        <v>1055</v>
      </c>
      <c r="D23" s="38"/>
      <c r="E23" s="38"/>
      <c r="F23" s="38"/>
      <c r="G23" s="38"/>
      <c r="H23" s="39"/>
      <c r="I23" s="67">
        <f>IF(OR('08_Housing Sector Plan'!$I23=1,$E23&lt;&gt;0),1,0)</f>
        <v>1</v>
      </c>
      <c r="J23" s="67">
        <f>IF(OR('08_Housing Sector Plan'!$J23=1,$F23&lt;&gt;0),1,0)</f>
        <v>0</v>
      </c>
      <c r="K23" s="67">
        <f>IF(AND('08_Housing Sector Plan'!$I23=1,$E23=0),1,0)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
        <v>1055</v>
      </c>
      <c r="D25" s="38"/>
      <c r="E25" s="38"/>
      <c r="F25" s="38"/>
      <c r="G25" s="38"/>
      <c r="H25" s="39"/>
      <c r="I25" s="67">
        <f>IF(OR('08_Housing Sector Plan'!$I25=1,$E25&lt;&gt;0),1,0)</f>
        <v>1</v>
      </c>
      <c r="J25" s="67">
        <f>IF(OR('08_Housing Sector Plan'!$J25=1,$F25&lt;&gt;0),1,0)</f>
        <v>1</v>
      </c>
      <c r="K25" s="67">
        <f>IF(AND('08_Housing Sector Plan'!$I25=1,$E25=0),1,0)</f>
        <v>1</v>
      </c>
    </row>
    <row r="26" spans="1:11" ht="45" hidden="1" outlineLevel="1" x14ac:dyDescent="0.25">
      <c r="A26" s="37" t="s">
        <v>149</v>
      </c>
      <c r="B26" s="38" t="s">
        <v>30</v>
      </c>
      <c r="C26" s="20" t="s">
        <v>1055</v>
      </c>
      <c r="D26" s="38"/>
      <c r="E26" s="38"/>
      <c r="F26" s="38"/>
      <c r="G26" s="38"/>
      <c r="H26" s="39"/>
      <c r="I26" s="67">
        <f>IF(OR('08_Housing Sector Plan'!$I26=1,$E26&lt;&gt;0),1,0)</f>
        <v>1</v>
      </c>
      <c r="J26" s="67">
        <f>IF(OR('08_Housing Sector Plan'!$J26=1,$F26&lt;&gt;0),1,0)</f>
        <v>0</v>
      </c>
      <c r="K26" s="67">
        <f>IF(AND('08_Housing Sector Plan'!$I26=1,$E26=0),1,0)</f>
        <v>1</v>
      </c>
    </row>
    <row r="27" spans="1:11" ht="45" hidden="1" outlineLevel="1" x14ac:dyDescent="0.25">
      <c r="A27" s="37" t="s">
        <v>149</v>
      </c>
      <c r="B27" s="38" t="s">
        <v>31</v>
      </c>
      <c r="C27" s="20" t="s">
        <v>1055</v>
      </c>
      <c r="D27" s="38"/>
      <c r="E27" s="38"/>
      <c r="F27" s="38"/>
      <c r="G27" s="38"/>
      <c r="H27" s="39"/>
      <c r="I27" s="67">
        <f>IF(OR('08_Housing Sector Plan'!$I27=1,$E27&lt;&gt;0),1,0)</f>
        <v>1</v>
      </c>
      <c r="J27" s="67">
        <f>IF(OR('08_Housing Sector Plan'!$J27=1,$F27&lt;&gt;0),1,0)</f>
        <v>1</v>
      </c>
      <c r="K27" s="67">
        <f>IF(AND('08_Housing Sector Plan'!$I27=1,$E27=0),1,0)</f>
        <v>1</v>
      </c>
    </row>
    <row r="28" spans="1:11" ht="60" hidden="1" outlineLevel="1" x14ac:dyDescent="0.25">
      <c r="A28" s="37" t="s">
        <v>149</v>
      </c>
      <c r="B28" s="38" t="s">
        <v>32</v>
      </c>
      <c r="C28" s="20" t="s">
        <v>1055</v>
      </c>
      <c r="D28" s="38"/>
      <c r="E28" s="38"/>
      <c r="F28" s="38"/>
      <c r="G28" s="38"/>
      <c r="H28" s="39"/>
      <c r="I28" s="67">
        <f>IF(OR('08_Housing Sector Plan'!$I28=1,$E28&lt;&gt;0),1,0)</f>
        <v>1</v>
      </c>
      <c r="J28" s="67">
        <f>IF(OR('08_Housing Sector Plan'!$J28=1,$F28&lt;&gt;0),1,0)</f>
        <v>1</v>
      </c>
      <c r="K28" s="67">
        <f>IF(AND('08_Housing Sector Plan'!$I28=1,$E28=0),1,0)</f>
        <v>1</v>
      </c>
    </row>
    <row r="29" spans="1:11" ht="90" hidden="1" outlineLevel="1" x14ac:dyDescent="0.25">
      <c r="A29" s="37" t="s">
        <v>149</v>
      </c>
      <c r="B29" s="38" t="s">
        <v>33</v>
      </c>
      <c r="C29" s="20" t="s">
        <v>1055</v>
      </c>
      <c r="D29" s="38" t="s">
        <v>1243</v>
      </c>
      <c r="E29" s="38" t="s">
        <v>1244</v>
      </c>
      <c r="F29" s="38"/>
      <c r="G29" s="38"/>
      <c r="H29" s="39"/>
      <c r="I29" s="67">
        <f>IF(OR('08_Housing Sector Plan'!$I29=1,$E29&lt;&gt;0),1,0)</f>
        <v>1</v>
      </c>
      <c r="J29" s="67">
        <f>IF(OR('08_Housing Sector Plan'!$J29=1,$F29&lt;&gt;0),1,0)</f>
        <v>0</v>
      </c>
      <c r="K29" s="67">
        <f>IF(AND('08_Housing Sector Plan'!$I29=1,$E29=0),1,0)</f>
        <v>0</v>
      </c>
    </row>
    <row r="30" spans="1:11" ht="30" hidden="1" outlineLevel="1" x14ac:dyDescent="0.25">
      <c r="A30" s="37" t="s">
        <v>149</v>
      </c>
      <c r="B30" s="38" t="s">
        <v>34</v>
      </c>
      <c r="C30" s="20" t="s">
        <v>1055</v>
      </c>
      <c r="D30" s="38"/>
      <c r="E30" s="38"/>
      <c r="F30" s="38"/>
      <c r="G30" s="38"/>
      <c r="H30" s="39"/>
      <c r="I30" s="67">
        <f>IF(OR('08_Housing Sector Plan'!$I30=1,$E30&lt;&gt;0),1,0)</f>
        <v>1</v>
      </c>
      <c r="J30" s="67">
        <f>IF(OR('08_Housing Sector Plan'!$J30=1,$F30&lt;&gt;0),1,0)</f>
        <v>1</v>
      </c>
      <c r="K30" s="67">
        <f>IF(AND('08_Housing Sector Plan'!$I30=1,$E30=0),1,0)</f>
        <v>1</v>
      </c>
    </row>
    <row r="31" spans="1:11" ht="105" hidden="1" outlineLevel="1" x14ac:dyDescent="0.25">
      <c r="A31" s="37" t="s">
        <v>149</v>
      </c>
      <c r="B31" s="38" t="s">
        <v>35</v>
      </c>
      <c r="C31" s="20" t="s">
        <v>1055</v>
      </c>
      <c r="D31" s="38"/>
      <c r="E31" s="38"/>
      <c r="F31" s="38"/>
      <c r="G31" s="38"/>
      <c r="H31" s="39"/>
      <c r="I31" s="67">
        <f>IF(OR('08_Housing Sector Plan'!$I31=1,$E31&lt;&gt;0),1,0)</f>
        <v>1</v>
      </c>
      <c r="J31" s="67">
        <f>IF(OR('08_Housing Sector Plan'!$J31=1,$F31&lt;&gt;0),1,0)</f>
        <v>0</v>
      </c>
      <c r="K31" s="67">
        <f>IF(AND('08_Housing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IF(OR('08_Housing Sector Plan'!$I33=1,$E33&lt;&gt;0),1,0)</f>
        <v>1</v>
      </c>
      <c r="J33" s="67">
        <f>IF(OR('08_Housing Sector Plan'!$J33=1,$F33&lt;&gt;0),1,0)</f>
        <v>0</v>
      </c>
      <c r="K33" s="67">
        <f>IF(AND('08_Housing Sector Plan'!$I33=1,$E33=0),1,0)</f>
        <v>1</v>
      </c>
    </row>
    <row r="34" spans="1:11" ht="45" hidden="1" outlineLevel="1" x14ac:dyDescent="0.25">
      <c r="A34" s="37" t="s">
        <v>149</v>
      </c>
      <c r="B34" s="38" t="s">
        <v>38</v>
      </c>
      <c r="C34" s="20" t="str">
        <f>IF('Long Term Vision'!$C34=0,"",'Long Term Vision'!$C34)</f>
        <v/>
      </c>
      <c r="D34" s="38"/>
      <c r="E34" s="38"/>
      <c r="F34" s="38"/>
      <c r="G34" s="38"/>
      <c r="H34" s="39"/>
      <c r="I34" s="67">
        <f>IF(OR('08_Housing Sector Plan'!$I34=1,$E34&lt;&gt;0),1,0)</f>
        <v>1</v>
      </c>
      <c r="J34" s="67">
        <f>IF(OR('08_Housing Sector Plan'!$J34=1,$F34&lt;&gt;0),1,0)</f>
        <v>0</v>
      </c>
      <c r="K34" s="67">
        <f>IF(AND('08_Housing Sector Plan'!$I34=1,$E34=0),1,0)</f>
        <v>1</v>
      </c>
    </row>
    <row r="35" spans="1:11" ht="30" hidden="1" outlineLevel="1" x14ac:dyDescent="0.25">
      <c r="A35" s="37" t="s">
        <v>149</v>
      </c>
      <c r="B35" s="38" t="s">
        <v>39</v>
      </c>
      <c r="C35" s="20" t="str">
        <f>IF('Long Term Vision'!$C35=0,"",'Long Term Vision'!$C35)</f>
        <v>NO</v>
      </c>
      <c r="D35" s="38"/>
      <c r="E35" s="38"/>
      <c r="F35" s="38"/>
      <c r="G35" s="38"/>
      <c r="H35" s="39"/>
      <c r="I35" s="67">
        <f>IF(OR('08_Housing Sector Plan'!$I35=1,$E35&lt;&gt;0),1,0)</f>
        <v>0</v>
      </c>
      <c r="J35" s="67">
        <f>IF(OR('08_Housing Sector Plan'!$J35=1,$F35&lt;&gt;0),1,0)</f>
        <v>0</v>
      </c>
      <c r="K35" s="67">
        <f>IF(AND('08_Housing Sector Plan'!$I35=1,$E35=0),1,0)</f>
        <v>0</v>
      </c>
    </row>
    <row r="36" spans="1:11" ht="60" hidden="1" outlineLevel="1" x14ac:dyDescent="0.25">
      <c r="A36" s="37" t="s">
        <v>149</v>
      </c>
      <c r="B36" s="38" t="s">
        <v>40</v>
      </c>
      <c r="C36" s="20" t="str">
        <f>IF('Long Term Vision'!$C36=0,"",'Long Term Vision'!$C36)</f>
        <v/>
      </c>
      <c r="D36" s="38"/>
      <c r="E36" s="38"/>
      <c r="F36" s="38"/>
      <c r="G36" s="38"/>
      <c r="H36" s="39"/>
      <c r="I36" s="67">
        <f>IF(OR('08_Housing Sector Plan'!$I36=1,$E36&lt;&gt;0),1,0)</f>
        <v>1</v>
      </c>
      <c r="J36" s="67">
        <f>IF(OR('08_Housing Sector Plan'!$J36=1,$F36&lt;&gt;0),1,0)</f>
        <v>1</v>
      </c>
      <c r="K36" s="67">
        <f>IF(AND('08_Housing Sector Plan'!$I36=1,$E36=0),1,0)</f>
        <v>1</v>
      </c>
    </row>
    <row r="37" spans="1:11" ht="45" hidden="1" outlineLevel="1" x14ac:dyDescent="0.25">
      <c r="A37" s="37" t="s">
        <v>149</v>
      </c>
      <c r="B37" s="38" t="s">
        <v>41</v>
      </c>
      <c r="C37" s="20" t="str">
        <f>IF('Long Term Vision'!$C37=0,"",'Long Term Vision'!$C37)</f>
        <v/>
      </c>
      <c r="D37" s="38"/>
      <c r="E37" s="38"/>
      <c r="F37" s="38"/>
      <c r="G37" s="38"/>
      <c r="H37" s="39"/>
      <c r="I37" s="67">
        <f>IF(OR('08_Housing Sector Plan'!$I37=1,$E37&lt;&gt;0),1,0)</f>
        <v>1</v>
      </c>
      <c r="J37" s="67">
        <f>IF(OR('08_Housing Sector Plan'!$J37=1,$F37&lt;&gt;0),1,0)</f>
        <v>0</v>
      </c>
      <c r="K37" s="67">
        <f>IF(AND('08_Housing Sector Plan'!$I37=1,$E37=0),1,0)</f>
        <v>1</v>
      </c>
    </row>
    <row r="38" spans="1:11" ht="75" hidden="1" outlineLevel="1" x14ac:dyDescent="0.25">
      <c r="A38" s="37" t="s">
        <v>149</v>
      </c>
      <c r="B38" s="38" t="s">
        <v>42</v>
      </c>
      <c r="C38" s="20" t="str">
        <f>IF('Long Term Vision'!$C38=0,"",'Long Term Vision'!$C38)</f>
        <v/>
      </c>
      <c r="D38" s="38"/>
      <c r="E38" s="38"/>
      <c r="F38" s="38"/>
      <c r="G38" s="38"/>
      <c r="H38" s="39"/>
      <c r="I38" s="67">
        <f>IF(OR('08_Housing Sector Plan'!$I38=1,$E38&lt;&gt;0),1,0)</f>
        <v>1</v>
      </c>
      <c r="J38" s="67">
        <f>IF(OR('08_Housing Sector Plan'!$J38=1,$F38&lt;&gt;0),1,0)</f>
        <v>0</v>
      </c>
      <c r="K38" s="67">
        <f>IF(AND('08_Housing Sector Plan'!$I38=1,$E38=0),1,0)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IF(OR('08_Housing Sector Plan'!$I40=1,$E40&lt;&gt;0),1,0)</f>
        <v>1</v>
      </c>
      <c r="J40" s="67">
        <f>IF(OR('08_Housing Sector Plan'!$J40=1,$F40&lt;&gt;0),1,0)</f>
        <v>1</v>
      </c>
      <c r="K40" s="67">
        <f>IF(AND('08_Housing Sector Plan'!$I40=1,$E40=0),1,0)</f>
        <v>1</v>
      </c>
    </row>
    <row r="41" spans="1:11" ht="60" hidden="1" outlineLevel="1" x14ac:dyDescent="0.25">
      <c r="A41" s="37" t="s">
        <v>150</v>
      </c>
      <c r="B41" s="38" t="s">
        <v>45</v>
      </c>
      <c r="C41" s="20" t="str">
        <f>IF('Long Term Vision'!$C41=0,"",'Long Term Vision'!$C41)</f>
        <v/>
      </c>
      <c r="D41" s="38"/>
      <c r="E41" s="38"/>
      <c r="F41" s="38"/>
      <c r="G41" s="38"/>
      <c r="H41" s="39"/>
      <c r="I41" s="67">
        <f>IF(OR('08_Housing Sector Plan'!$I41=1,$E41&lt;&gt;0),1,0)</f>
        <v>1</v>
      </c>
      <c r="J41" s="67">
        <f>IF(OR('08_Housing Sector Plan'!$J41=1,$F41&lt;&gt;0),1,0)</f>
        <v>1</v>
      </c>
      <c r="K41" s="67">
        <f>IF(AND('08_Housing Sector Plan'!$I41=1,$E41=0),1,0)</f>
        <v>1</v>
      </c>
    </row>
    <row r="42" spans="1:11" ht="75" hidden="1" outlineLevel="1" x14ac:dyDescent="0.25">
      <c r="A42" s="37" t="s">
        <v>150</v>
      </c>
      <c r="B42" s="38" t="s">
        <v>46</v>
      </c>
      <c r="C42" s="20" t="str">
        <f>IF('Long Term Vision'!$C42=0,"",'Long Term Vision'!$C42)</f>
        <v/>
      </c>
      <c r="D42" s="38"/>
      <c r="E42" s="38"/>
      <c r="F42" s="38"/>
      <c r="G42" s="38"/>
      <c r="H42" s="39"/>
      <c r="I42" s="67">
        <f>IF(OR('08_Housing Sector Plan'!$I42=1,$E42&lt;&gt;0),1,0)</f>
        <v>1</v>
      </c>
      <c r="J42" s="67">
        <f>IF(OR('08_Housing Sector Plan'!$J42=1,$F42&lt;&gt;0),1,0)</f>
        <v>1</v>
      </c>
      <c r="K42" s="67">
        <f>IF(AND('08_Housing Sector Plan'!$I42=1,$E42=0),1,0)</f>
        <v>1</v>
      </c>
    </row>
    <row r="43" spans="1:11" ht="60" hidden="1" outlineLevel="1" x14ac:dyDescent="0.25">
      <c r="A43" s="37" t="s">
        <v>150</v>
      </c>
      <c r="B43" s="38" t="s">
        <v>47</v>
      </c>
      <c r="C43" s="20" t="str">
        <f>IF('Long Term Vision'!$C43=0,"",'Long Term Vision'!$C43)</f>
        <v/>
      </c>
      <c r="D43" s="38"/>
      <c r="E43" s="38"/>
      <c r="F43" s="38"/>
      <c r="G43" s="38"/>
      <c r="H43" s="39"/>
      <c r="I43" s="67">
        <f>IF(OR('08_Housing Sector Plan'!$I43=1,$E43&lt;&gt;0),1,0)</f>
        <v>1</v>
      </c>
      <c r="J43" s="67">
        <f>IF(OR('08_Housing Sector Plan'!$J43=1,$F43&lt;&gt;0),1,0)</f>
        <v>0</v>
      </c>
      <c r="K43" s="67">
        <f>IF(AND('08_Housing Sector Plan'!$I43=1,$E43=0),1,0)</f>
        <v>1</v>
      </c>
    </row>
    <row r="44" spans="1:11" ht="45" hidden="1" outlineLevel="1" x14ac:dyDescent="0.25">
      <c r="A44" s="37" t="s">
        <v>150</v>
      </c>
      <c r="B44" s="38" t="s">
        <v>48</v>
      </c>
      <c r="C44" s="20" t="str">
        <f>IF('Long Term Vision'!$C44=0,"",'Long Term Vision'!$C44)</f>
        <v/>
      </c>
      <c r="D44" s="38"/>
      <c r="E44" s="38"/>
      <c r="F44" s="38"/>
      <c r="G44" s="38"/>
      <c r="H44" s="39"/>
      <c r="I44" s="67">
        <f>IF(OR('08_Housing Sector Plan'!$I44=1,$E44&lt;&gt;0),1,0)</f>
        <v>0</v>
      </c>
      <c r="J44" s="67">
        <f>IF(OR('08_Housing Sector Plan'!$J44=1,$F44&lt;&gt;0),1,0)</f>
        <v>0</v>
      </c>
      <c r="K44" s="67">
        <f>IF(AND('08_Housing Sector Plan'!$I44=1,$E44=0),1,0)</f>
        <v>0</v>
      </c>
    </row>
    <row r="45" spans="1:11" ht="30" hidden="1" outlineLevel="1" x14ac:dyDescent="0.25">
      <c r="A45" s="37" t="s">
        <v>150</v>
      </c>
      <c r="B45" s="38" t="s">
        <v>49</v>
      </c>
      <c r="C45" s="20" t="str">
        <f>IF('Long Term Vision'!$C45=0,"",'Long Term Vision'!$C45)</f>
        <v/>
      </c>
      <c r="D45" s="38"/>
      <c r="E45" s="38"/>
      <c r="F45" s="38"/>
      <c r="G45" s="38"/>
      <c r="H45" s="39"/>
      <c r="I45" s="67">
        <f>IF(OR('08_Housing Sector Plan'!$I45=1,$E45&lt;&gt;0),1,0)</f>
        <v>0</v>
      </c>
      <c r="J45" s="67">
        <f>IF(OR('08_Housing Sector Plan'!$J45=1,$F45&lt;&gt;0),1,0)</f>
        <v>0</v>
      </c>
      <c r="K45" s="67">
        <f>IF(AND('08_Housing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IF(OR('08_Housing Sector Plan'!$I47=1,$E47&lt;&gt;0),1,0)</f>
        <v>0</v>
      </c>
      <c r="J47" s="67">
        <f>IF(OR('08_Housing Sector Plan'!$J47=1,$F47&lt;&gt;0),1,0)</f>
        <v>0</v>
      </c>
      <c r="K47" s="67">
        <f>IF(AND('08_Housing Sector Plan'!$I47=1,$E47=0),1,0)</f>
        <v>0</v>
      </c>
    </row>
    <row r="48" spans="1:11" ht="30" hidden="1" outlineLevel="1" x14ac:dyDescent="0.25">
      <c r="A48" s="37" t="s">
        <v>150</v>
      </c>
      <c r="B48" s="38" t="s">
        <v>52</v>
      </c>
      <c r="C48" s="20" t="str">
        <f>IF('Long Term Vision'!$C48=0,"",'Long Term Vision'!$C48)</f>
        <v/>
      </c>
      <c r="D48" s="38"/>
      <c r="E48" s="38"/>
      <c r="F48" s="38"/>
      <c r="G48" s="38"/>
      <c r="H48" s="39"/>
      <c r="I48" s="67">
        <f>IF(OR('08_Housing Sector Plan'!$I48=1,$E48&lt;&gt;0),1,0)</f>
        <v>1</v>
      </c>
      <c r="J48" s="67">
        <f>IF(OR('08_Housing Sector Plan'!$J48=1,$F48&lt;&gt;0),1,0)</f>
        <v>0</v>
      </c>
      <c r="K48" s="67">
        <f>IF(AND('08_Housing Sector Plan'!$I48=1,$E48=0),1,0)</f>
        <v>1</v>
      </c>
    </row>
    <row r="49" spans="1:11" ht="45" hidden="1" outlineLevel="1" x14ac:dyDescent="0.25">
      <c r="A49" s="37" t="s">
        <v>150</v>
      </c>
      <c r="B49" s="38" t="s">
        <v>53</v>
      </c>
      <c r="C49" s="20" t="str">
        <f>IF('Long Term Vision'!$C49=0,"",'Long Term Vision'!$C49)</f>
        <v/>
      </c>
      <c r="D49" s="38"/>
      <c r="E49" s="38"/>
      <c r="F49" s="38"/>
      <c r="G49" s="38"/>
      <c r="H49" s="39"/>
      <c r="I49" s="67">
        <f>IF(OR('08_Housing Sector Plan'!$I49=1,$E49&lt;&gt;0),1,0)</f>
        <v>1</v>
      </c>
      <c r="J49" s="67">
        <f>IF(OR('08_Housing Sector Plan'!$J49=1,$F49&lt;&gt;0),1,0)</f>
        <v>0</v>
      </c>
      <c r="K49" s="67">
        <f>IF(AND('08_Housing Sector Plan'!$I49=1,$E49=0),1,0)</f>
        <v>1</v>
      </c>
    </row>
    <row r="50" spans="1:11" ht="90" hidden="1" outlineLevel="1" x14ac:dyDescent="0.25">
      <c r="A50" s="37" t="s">
        <v>150</v>
      </c>
      <c r="B50" s="38" t="s">
        <v>54</v>
      </c>
      <c r="C50" s="20" t="str">
        <f>IF('Long Term Vision'!$C50=0,"",'Long Term Vision'!$C50)</f>
        <v/>
      </c>
      <c r="D50" s="38"/>
      <c r="E50" s="38"/>
      <c r="F50" s="38"/>
      <c r="G50" s="38"/>
      <c r="H50" s="39"/>
      <c r="I50" s="67">
        <f>IF(OR('08_Housing Sector Plan'!$I50=1,$E50&lt;&gt;0),1,0)</f>
        <v>1</v>
      </c>
      <c r="J50" s="67">
        <f>IF(OR('08_Housing Sector Plan'!$J50=1,$F50&lt;&gt;0),1,0)</f>
        <v>0</v>
      </c>
      <c r="K50" s="67">
        <f>IF(AND('08_Housing Sector Plan'!$I50=1,$E50=0),1,0)</f>
        <v>1</v>
      </c>
    </row>
    <row r="51" spans="1:11" ht="30" hidden="1" outlineLevel="1" x14ac:dyDescent="0.25">
      <c r="A51" s="37" t="s">
        <v>150</v>
      </c>
      <c r="B51" s="38" t="s">
        <v>55</v>
      </c>
      <c r="C51" s="20" t="str">
        <f>IF('Long Term Vision'!$C51=0,"",'Long Term Vision'!$C51)</f>
        <v/>
      </c>
      <c r="D51" s="38"/>
      <c r="E51" s="38"/>
      <c r="F51" s="38"/>
      <c r="G51" s="38"/>
      <c r="H51" s="39"/>
      <c r="I51" s="67">
        <f>IF(OR('08_Housing Sector Plan'!$I51=1,$E51&lt;&gt;0),1,0)</f>
        <v>1</v>
      </c>
      <c r="J51" s="67">
        <f>IF(OR('08_Housing Sector Plan'!$J51=1,$F51&lt;&gt;0),1,0)</f>
        <v>0</v>
      </c>
      <c r="K51" s="67">
        <f>IF(AND('08_Housing Sector Plan'!$I51=1,$E51=0),1,0)</f>
        <v>1</v>
      </c>
    </row>
    <row r="52" spans="1:11" ht="45" hidden="1" outlineLevel="1" x14ac:dyDescent="0.25">
      <c r="A52" s="37" t="s">
        <v>150</v>
      </c>
      <c r="B52" s="38" t="s">
        <v>56</v>
      </c>
      <c r="C52" s="20" t="str">
        <f>IF('Long Term Vision'!$C52=0,"",'Long Term Vision'!$C52)</f>
        <v/>
      </c>
      <c r="D52" s="38"/>
      <c r="E52" s="38"/>
      <c r="F52" s="38"/>
      <c r="G52" s="38"/>
      <c r="H52" s="39"/>
      <c r="I52" s="67">
        <f>IF(OR('08_Housing Sector Plan'!$I52=1,$E52&lt;&gt;0),1,0)</f>
        <v>1</v>
      </c>
      <c r="J52" s="67">
        <f>IF(OR('08_Housing Sector Plan'!$J52=1,$F52&lt;&gt;0),1,0)</f>
        <v>0</v>
      </c>
      <c r="K52" s="67">
        <f>IF(AND('08_Housing Sector Plan'!$I52=1,$E52=0),1,0)</f>
        <v>1</v>
      </c>
    </row>
    <row r="53" spans="1:11" ht="30" hidden="1" outlineLevel="1" x14ac:dyDescent="0.25">
      <c r="A53" s="37" t="s">
        <v>150</v>
      </c>
      <c r="B53" s="38" t="s">
        <v>57</v>
      </c>
      <c r="C53" s="20" t="str">
        <f>IF('Long Term Vision'!$C53=0,"",'Long Term Vision'!$C53)</f>
        <v/>
      </c>
      <c r="D53" s="38"/>
      <c r="E53" s="38"/>
      <c r="F53" s="38"/>
      <c r="G53" s="38"/>
      <c r="H53" s="39"/>
      <c r="I53" s="67">
        <f>IF(OR('08_Housing Sector Plan'!$I53=1,$E53&lt;&gt;0),1,0)</f>
        <v>1</v>
      </c>
      <c r="J53" s="67">
        <f>IF(OR('08_Housing Sector Plan'!$J53=1,$F53&lt;&gt;0),1,0)</f>
        <v>0</v>
      </c>
      <c r="K53" s="67">
        <f>IF(AND('08_Housing Sector Plan'!$I53=1,$E53=0),1,0)</f>
        <v>1</v>
      </c>
    </row>
    <row r="54" spans="1:11" ht="45" hidden="1" outlineLevel="1" x14ac:dyDescent="0.25">
      <c r="A54" s="37" t="s">
        <v>150</v>
      </c>
      <c r="B54" s="38" t="s">
        <v>58</v>
      </c>
      <c r="C54" s="20" t="str">
        <f>IF('Long Term Vision'!$C54=0,"",'Long Term Vision'!$C54)</f>
        <v/>
      </c>
      <c r="D54" s="38"/>
      <c r="E54" s="38"/>
      <c r="F54" s="38"/>
      <c r="G54" s="38"/>
      <c r="H54" s="39"/>
      <c r="I54" s="67">
        <f>IF(OR('08_Housing Sector Plan'!$I54=1,$E54&lt;&gt;0),1,0)</f>
        <v>0</v>
      </c>
      <c r="J54" s="67">
        <f>IF(OR('08_Housing Sector Plan'!$J54=1,$F54&lt;&gt;0),1,0)</f>
        <v>0</v>
      </c>
      <c r="K54" s="67">
        <f>IF(AND('08_Housing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IF(OR('08_Housing Sector Plan'!$I56=1,$E56&lt;&gt;0),1,0)</f>
        <v>1</v>
      </c>
      <c r="J56" s="67">
        <f>IF(OR('08_Housing Sector Plan'!$J56=1,$F56&lt;&gt;0),1,0)</f>
        <v>1</v>
      </c>
      <c r="K56" s="67">
        <f>IF(AND('08_Housing Sector Plan'!$I56=1,$E56=0),1,0)</f>
        <v>1</v>
      </c>
    </row>
    <row r="57" spans="1:11" ht="30" hidden="1" outlineLevel="1" x14ac:dyDescent="0.25">
      <c r="A57" s="37" t="s">
        <v>150</v>
      </c>
      <c r="B57" s="38" t="s">
        <v>61</v>
      </c>
      <c r="C57" s="20" t="str">
        <f>IF('Long Term Vision'!$C57=0,"",'Long Term Vision'!$C57)</f>
        <v/>
      </c>
      <c r="D57" s="38"/>
      <c r="E57" s="38"/>
      <c r="F57" s="38"/>
      <c r="G57" s="38"/>
      <c r="H57" s="39"/>
      <c r="I57" s="67">
        <f>IF(OR('08_Housing Sector Plan'!$I57=1,$E57&lt;&gt;0),1,0)</f>
        <v>1</v>
      </c>
      <c r="J57" s="67">
        <f>IF(OR('08_Housing Sector Plan'!$J57=1,$F57&lt;&gt;0),1,0)</f>
        <v>1</v>
      </c>
      <c r="K57" s="67">
        <f>IF(AND('08_Housing Sector Plan'!$I57=1,$E57=0),1,0)</f>
        <v>1</v>
      </c>
    </row>
    <row r="58" spans="1:11" ht="45" hidden="1" outlineLevel="1" x14ac:dyDescent="0.25">
      <c r="A58" s="37" t="s">
        <v>150</v>
      </c>
      <c r="B58" s="38" t="s">
        <v>62</v>
      </c>
      <c r="C58" s="20" t="str">
        <f>IF('Long Term Vision'!$C58=0,"",'Long Term Vision'!$C58)</f>
        <v/>
      </c>
      <c r="D58" s="38"/>
      <c r="E58" s="38"/>
      <c r="F58" s="38"/>
      <c r="G58" s="38"/>
      <c r="H58" s="39"/>
      <c r="I58" s="67">
        <f>IF(OR('08_Housing Sector Plan'!$I58=1,$E58&lt;&gt;0),1,0)</f>
        <v>1</v>
      </c>
      <c r="J58" s="67">
        <f>IF(OR('08_Housing Sector Plan'!$J58=1,$F58&lt;&gt;0),1,0)</f>
        <v>0</v>
      </c>
      <c r="K58" s="67">
        <f>IF(AND('08_Housing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IF(OR('08_Housing Sector Plan'!$I60=1,$E60&lt;&gt;0),1,0)</f>
        <v>0</v>
      </c>
      <c r="J60" s="67">
        <f>IF(OR('08_Housing Sector Plan'!$J60=1,$F60&lt;&gt;0),1,0)</f>
        <v>0</v>
      </c>
      <c r="K60" s="67">
        <f>IF(AND('08_Housing Sector Plan'!$I60=1,$E60=0),1,0)</f>
        <v>0</v>
      </c>
    </row>
    <row r="61" spans="1:11" ht="60" hidden="1" outlineLevel="1" x14ac:dyDescent="0.25">
      <c r="A61" s="37" t="s">
        <v>150</v>
      </c>
      <c r="B61" s="38" t="s">
        <v>65</v>
      </c>
      <c r="C61" s="20" t="str">
        <f>IF('Long Term Vision'!$C61=0,"",'Long Term Vision'!$C61)</f>
        <v/>
      </c>
      <c r="D61" s="38"/>
      <c r="E61" s="38"/>
      <c r="F61" s="38"/>
      <c r="G61" s="38"/>
      <c r="H61" s="39"/>
      <c r="I61" s="67">
        <f>IF(OR('08_Housing Sector Plan'!$I61=1,$E61&lt;&gt;0),1,0)</f>
        <v>1</v>
      </c>
      <c r="J61" s="67">
        <f>IF(OR('08_Housing Sector Plan'!$J61=1,$F61&lt;&gt;0),1,0)</f>
        <v>0</v>
      </c>
      <c r="K61" s="67">
        <f>IF(AND('08_Housing Sector Plan'!$I61=1,$E61=0),1,0)</f>
        <v>1</v>
      </c>
    </row>
    <row r="62" spans="1:11" ht="30" hidden="1" outlineLevel="1" x14ac:dyDescent="0.25">
      <c r="A62" s="37" t="s">
        <v>150</v>
      </c>
      <c r="B62" s="38" t="s">
        <v>66</v>
      </c>
      <c r="C62" s="20" t="str">
        <f>IF('Long Term Vision'!$C62=0,"",'Long Term Vision'!$C62)</f>
        <v/>
      </c>
      <c r="D62" s="38"/>
      <c r="E62" s="38"/>
      <c r="F62" s="38"/>
      <c r="G62" s="38"/>
      <c r="H62" s="39"/>
      <c r="I62" s="67">
        <f>IF(OR('08_Housing Sector Plan'!$I62=1,$E62&lt;&gt;0),1,0)</f>
        <v>0</v>
      </c>
      <c r="J62" s="67">
        <f>IF(OR('08_Housing Sector Plan'!$J62=1,$F62&lt;&gt;0),1,0)</f>
        <v>0</v>
      </c>
      <c r="K62" s="67">
        <f>IF(AND('08_Housing Sector Plan'!$I62=1,$E62=0),1,0)</f>
        <v>0</v>
      </c>
    </row>
    <row r="63" spans="1:11" ht="90" hidden="1" outlineLevel="1" x14ac:dyDescent="0.25">
      <c r="A63" s="37" t="s">
        <v>150</v>
      </c>
      <c r="B63" s="38" t="s">
        <v>67</v>
      </c>
      <c r="C63" s="20" t="str">
        <f>IF('Long Term Vision'!$C63=0,"",'Long Term Vision'!$C63)</f>
        <v/>
      </c>
      <c r="D63" s="38"/>
      <c r="E63" s="38"/>
      <c r="F63" s="38"/>
      <c r="G63" s="38"/>
      <c r="H63" s="39"/>
      <c r="I63" s="67">
        <f>IF(OR('08_Housing Sector Plan'!$I63=1,$E63&lt;&gt;0),1,0)</f>
        <v>1</v>
      </c>
      <c r="J63" s="67">
        <f>IF(OR('08_Housing Sector Plan'!$J63=1,$F63&lt;&gt;0),1,0)</f>
        <v>0</v>
      </c>
      <c r="K63" s="67">
        <f>IF(AND('08_Housing Sector Plan'!$I63=1,$E63=0),1,0)</f>
        <v>1</v>
      </c>
    </row>
    <row r="64" spans="1:11" ht="45" hidden="1" outlineLevel="1" x14ac:dyDescent="0.25">
      <c r="A64" s="37" t="s">
        <v>150</v>
      </c>
      <c r="B64" s="38" t="s">
        <v>68</v>
      </c>
      <c r="C64" s="20" t="str">
        <f>IF('Long Term Vision'!$C64=0,"",'Long Term Vision'!$C64)</f>
        <v/>
      </c>
      <c r="D64" s="38"/>
      <c r="E64" s="38"/>
      <c r="F64" s="38"/>
      <c r="G64" s="38"/>
      <c r="H64" s="39"/>
      <c r="I64" s="67">
        <f>IF(OR('08_Housing Sector Plan'!$I64=1,$E64&lt;&gt;0),1,0)</f>
        <v>1</v>
      </c>
      <c r="J64" s="67">
        <f>IF(OR('08_Housing Sector Plan'!$J64=1,$F64&lt;&gt;0),1,0)</f>
        <v>0</v>
      </c>
      <c r="K64" s="67">
        <f>IF(AND('08_Housing Sector Plan'!$I64=1,$E64=0),1,0)</f>
        <v>1</v>
      </c>
    </row>
    <row r="65" spans="1:11" ht="120" hidden="1" outlineLevel="1" x14ac:dyDescent="0.25">
      <c r="A65" s="37" t="s">
        <v>150</v>
      </c>
      <c r="B65" s="38" t="s">
        <v>69</v>
      </c>
      <c r="C65" s="20" t="str">
        <f>IF('Long Term Vision'!$C65=0,"",'Long Term Vision'!$C65)</f>
        <v/>
      </c>
      <c r="D65" s="38"/>
      <c r="E65" s="38"/>
      <c r="F65" s="38"/>
      <c r="G65" s="38"/>
      <c r="H65" s="39"/>
      <c r="I65" s="67">
        <f>IF(OR('08_Housing Sector Plan'!$I65=1,$E65&lt;&gt;0),1,0)</f>
        <v>0</v>
      </c>
      <c r="J65" s="67">
        <f>IF(OR('08_Housing Sector Plan'!$J65=1,$F65&lt;&gt;0),1,0)</f>
        <v>0</v>
      </c>
      <c r="K65" s="67">
        <f>IF(AND('08_Housing Sector Plan'!$I65=1,$E65=0),1,0)</f>
        <v>0</v>
      </c>
    </row>
    <row r="66" spans="1:11" ht="60" hidden="1" outlineLevel="1" x14ac:dyDescent="0.25">
      <c r="A66" s="37" t="s">
        <v>150</v>
      </c>
      <c r="B66" s="38" t="s">
        <v>70</v>
      </c>
      <c r="C66" s="20" t="str">
        <f>IF('Long Term Vision'!$C66=0,"",'Long Term Vision'!$C66)</f>
        <v/>
      </c>
      <c r="D66" s="38"/>
      <c r="E66" s="38"/>
      <c r="F66" s="38"/>
      <c r="G66" s="38"/>
      <c r="H66" s="39"/>
      <c r="I66" s="67">
        <f>IF(OR('08_Housing Sector Plan'!$I66=1,$E66&lt;&gt;0),1,0)</f>
        <v>0</v>
      </c>
      <c r="J66" s="67">
        <f>IF(OR('08_Housing Sector Plan'!$J66=1,$F66&lt;&gt;0),1,0)</f>
        <v>0</v>
      </c>
      <c r="K66" s="67">
        <f>IF(AND('08_Housing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IF(OR('08_Housing Sector Plan'!$I68=1,$E68&lt;&gt;0),1,0)</f>
        <v>1</v>
      </c>
      <c r="J68" s="67">
        <f>IF(OR('08_Housing Sector Plan'!$J68=1,$F68&lt;&gt;0),1,0)</f>
        <v>1</v>
      </c>
      <c r="K68" s="67">
        <f>IF(AND('08_Housing Sector Plan'!$I68=1,$E68=0),1,0)</f>
        <v>1</v>
      </c>
    </row>
    <row r="69" spans="1:11" ht="60" hidden="1" outlineLevel="1" x14ac:dyDescent="0.25">
      <c r="A69" s="37" t="s">
        <v>150</v>
      </c>
      <c r="B69" s="38" t="s">
        <v>73</v>
      </c>
      <c r="C69" s="20" t="str">
        <f>IF('Long Term Vision'!$C69=0,"",'Long Term Vision'!$C69)</f>
        <v/>
      </c>
      <c r="D69" s="38"/>
      <c r="E69" s="38"/>
      <c r="F69" s="38"/>
      <c r="G69" s="38"/>
      <c r="H69" s="39"/>
      <c r="I69" s="67">
        <f>IF(OR('08_Housing Sector Plan'!$I69=1,$E69&lt;&gt;0),1,0)</f>
        <v>1</v>
      </c>
      <c r="J69" s="67">
        <f>IF(OR('08_Housing Sector Plan'!$J69=1,$F69&lt;&gt;0),1,0)</f>
        <v>0</v>
      </c>
      <c r="K69" s="67">
        <f>IF(AND('08_Housing Sector Plan'!$I69=1,$E69=0),1,0)</f>
        <v>1</v>
      </c>
    </row>
    <row r="70" spans="1:11" ht="45" hidden="1" outlineLevel="1" x14ac:dyDescent="0.25">
      <c r="A70" s="37" t="s">
        <v>150</v>
      </c>
      <c r="B70" s="38" t="s">
        <v>74</v>
      </c>
      <c r="C70" s="20" t="str">
        <f>IF('Long Term Vision'!$C70=0,"",'Long Term Vision'!$C70)</f>
        <v/>
      </c>
      <c r="D70" s="38"/>
      <c r="E70" s="38"/>
      <c r="F70" s="38"/>
      <c r="G70" s="38"/>
      <c r="H70" s="39"/>
      <c r="I70" s="67">
        <f>IF(OR('08_Housing Sector Plan'!$I70=1,$E70&lt;&gt;0),1,0)</f>
        <v>1</v>
      </c>
      <c r="J70" s="67">
        <f>IF(OR('08_Housing Sector Plan'!$J70=1,$F70&lt;&gt;0),1,0)</f>
        <v>0</v>
      </c>
      <c r="K70" s="67">
        <f>IF(AND('08_Housing Sector Plan'!$I70=1,$E70=0),1,0)</f>
        <v>1</v>
      </c>
    </row>
    <row r="71" spans="1:11" ht="45" hidden="1" outlineLevel="1" x14ac:dyDescent="0.25">
      <c r="A71" s="37" t="s">
        <v>150</v>
      </c>
      <c r="B71" s="38" t="s">
        <v>75</v>
      </c>
      <c r="C71" s="20" t="str">
        <f>IF('Long Term Vision'!$C71=0,"",'Long Term Vision'!$C71)</f>
        <v/>
      </c>
      <c r="D71" s="38"/>
      <c r="E71" s="38"/>
      <c r="F71" s="38"/>
      <c r="G71" s="38"/>
      <c r="H71" s="39"/>
      <c r="I71" s="67">
        <f>IF(OR('08_Housing Sector Plan'!$I71=1,$E71&lt;&gt;0),1,0)</f>
        <v>0</v>
      </c>
      <c r="J71" s="67">
        <f>IF(OR('08_Housing Sector Plan'!$J71=1,$F71&lt;&gt;0),1,0)</f>
        <v>0</v>
      </c>
      <c r="K71" s="67">
        <f>IF(AND('08_Housing Sector Plan'!$I71=1,$E71=0),1,0)</f>
        <v>0</v>
      </c>
    </row>
    <row r="72" spans="1:11" ht="45" hidden="1" outlineLevel="1" x14ac:dyDescent="0.25">
      <c r="A72" s="37" t="s">
        <v>150</v>
      </c>
      <c r="B72" s="38" t="s">
        <v>76</v>
      </c>
      <c r="C72" s="20" t="str">
        <f>IF('Long Term Vision'!$C72=0,"",'Long Term Vision'!$C72)</f>
        <v/>
      </c>
      <c r="D72" s="38"/>
      <c r="E72" s="38"/>
      <c r="F72" s="38"/>
      <c r="G72" s="38"/>
      <c r="H72" s="39"/>
      <c r="I72" s="67">
        <f>IF(OR('08_Housing Sector Plan'!$I72=1,$E72&lt;&gt;0),1,0)</f>
        <v>1</v>
      </c>
      <c r="J72" s="67">
        <f>IF(OR('08_Housing Sector Plan'!$J72=1,$F72&lt;&gt;0),1,0)</f>
        <v>0</v>
      </c>
      <c r="K72" s="67">
        <f>IF(AND('08_Housing Sector Plan'!$I72=1,$E72=0),1,0)</f>
        <v>1</v>
      </c>
    </row>
    <row r="73" spans="1:11" ht="45" hidden="1" outlineLevel="1" x14ac:dyDescent="0.25">
      <c r="A73" s="37" t="s">
        <v>150</v>
      </c>
      <c r="B73" s="38" t="s">
        <v>77</v>
      </c>
      <c r="C73" s="20" t="str">
        <f>IF('Long Term Vision'!$C73=0,"",'Long Term Vision'!$C73)</f>
        <v/>
      </c>
      <c r="D73" s="38"/>
      <c r="E73" s="38"/>
      <c r="F73" s="38"/>
      <c r="G73" s="38"/>
      <c r="H73" s="39"/>
      <c r="I73" s="67">
        <f>IF(OR('08_Housing Sector Plan'!$I73=1,$E73&lt;&gt;0),1,0)</f>
        <v>1</v>
      </c>
      <c r="J73" s="67">
        <f>IF(OR('08_Housing Sector Plan'!$J73=1,$F73&lt;&gt;0),1,0)</f>
        <v>0</v>
      </c>
      <c r="K73" s="67">
        <f>IF(AND('08_Housing Sector Plan'!$I73=1,$E73=0),1,0)</f>
        <v>1</v>
      </c>
    </row>
    <row r="74" spans="1:11" ht="45" hidden="1" outlineLevel="1" x14ac:dyDescent="0.25">
      <c r="A74" s="37" t="s">
        <v>150</v>
      </c>
      <c r="B74" s="38" t="s">
        <v>78</v>
      </c>
      <c r="C74" s="20" t="str">
        <f>IF('Long Term Vision'!$C74=0,"",'Long Term Vision'!$C74)</f>
        <v/>
      </c>
      <c r="D74" s="38"/>
      <c r="E74" s="38"/>
      <c r="F74" s="38"/>
      <c r="G74" s="38"/>
      <c r="H74" s="39"/>
      <c r="I74" s="67">
        <f>IF(OR('08_Housing Sector Plan'!$I74=1,$E74&lt;&gt;0),1,0)</f>
        <v>0</v>
      </c>
      <c r="J74" s="67">
        <f>IF(OR('08_Housing Sector Plan'!$J74=1,$F74&lt;&gt;0),1,0)</f>
        <v>0</v>
      </c>
      <c r="K74" s="67">
        <f>IF(AND('08_Housing Sector Plan'!$I74=1,$E74=0),1,0)</f>
        <v>0</v>
      </c>
    </row>
    <row r="75" spans="1:11" ht="60" hidden="1" outlineLevel="1" x14ac:dyDescent="0.25">
      <c r="A75" s="37" t="s">
        <v>150</v>
      </c>
      <c r="B75" s="38" t="s">
        <v>79</v>
      </c>
      <c r="C75" s="20" t="str">
        <f>IF('Long Term Vision'!$C75=0,"",'Long Term Vision'!$C75)</f>
        <v/>
      </c>
      <c r="D75" s="38"/>
      <c r="E75" s="38"/>
      <c r="F75" s="38"/>
      <c r="G75" s="38"/>
      <c r="H75" s="39"/>
      <c r="I75" s="67">
        <f>IF(OR('08_Housing Sector Plan'!$I75=1,$E75&lt;&gt;0),1,0)</f>
        <v>1</v>
      </c>
      <c r="J75" s="67">
        <f>IF(OR('08_Housing Sector Plan'!$J75=1,$F75&lt;&gt;0),1,0)</f>
        <v>0</v>
      </c>
      <c r="K75" s="67">
        <f>IF(AND('08_Housing Sector Plan'!$I75=1,$E75=0),1,0)</f>
        <v>1</v>
      </c>
    </row>
    <row r="76" spans="1:11" ht="45" hidden="1" outlineLevel="1" x14ac:dyDescent="0.25">
      <c r="A76" s="37" t="s">
        <v>150</v>
      </c>
      <c r="B76" s="38" t="s">
        <v>80</v>
      </c>
      <c r="C76" s="20" t="str">
        <f>IF('Long Term Vision'!$C76=0,"",'Long Term Vision'!$C76)</f>
        <v/>
      </c>
      <c r="D76" s="38"/>
      <c r="E76" s="38"/>
      <c r="F76" s="38"/>
      <c r="G76" s="38"/>
      <c r="H76" s="39"/>
      <c r="I76" s="67">
        <f>IF(OR('08_Housing Sector Plan'!$I76=1,$E76&lt;&gt;0),1,0)</f>
        <v>1</v>
      </c>
      <c r="J76" s="67">
        <f>IF(OR('08_Housing Sector Plan'!$J76=1,$F76&lt;&gt;0),1,0)</f>
        <v>0</v>
      </c>
      <c r="K76" s="67">
        <f>IF(AND('08_Housing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IF(OR('08_Housing Sector Plan'!$I78=1,$E78&lt;&gt;0),1,0)</f>
        <v>0</v>
      </c>
      <c r="J78" s="67">
        <f>IF(OR('08_Housing Sector Plan'!$J78=1,$F78&lt;&gt;0),1,0)</f>
        <v>0</v>
      </c>
      <c r="K78" s="67">
        <f>IF(AND('08_Housing Sector Plan'!$I78=1,$E78=0),1,0)</f>
        <v>0</v>
      </c>
    </row>
    <row r="79" spans="1:11" ht="30" hidden="1" outlineLevel="1" x14ac:dyDescent="0.25">
      <c r="A79" s="37" t="s">
        <v>151</v>
      </c>
      <c r="B79" s="38" t="s">
        <v>83</v>
      </c>
      <c r="C79" s="20" t="str">
        <f>IF('Long Term Vision'!$C79=0,"",'Long Term Vision'!$C79)</f>
        <v/>
      </c>
      <c r="D79" s="38"/>
      <c r="E79" s="38"/>
      <c r="F79" s="38"/>
      <c r="G79" s="38"/>
      <c r="H79" s="39"/>
      <c r="I79" s="67">
        <f>IF(OR('08_Housing Sector Plan'!$I79=1,$E79&lt;&gt;0),1,0)</f>
        <v>1</v>
      </c>
      <c r="J79" s="67">
        <f>IF(OR('08_Housing Sector Plan'!$J79=1,$F79&lt;&gt;0),1,0)</f>
        <v>1</v>
      </c>
      <c r="K79" s="67">
        <f>IF(AND('08_Housing Sector Plan'!$I79=1,$E79=0),1,0)</f>
        <v>1</v>
      </c>
    </row>
    <row r="80" spans="1:11" ht="30" hidden="1" outlineLevel="1" x14ac:dyDescent="0.25">
      <c r="A80" s="37" t="s">
        <v>151</v>
      </c>
      <c r="B80" s="38" t="s">
        <v>84</v>
      </c>
      <c r="C80" s="20" t="str">
        <f>IF('Long Term Vision'!$C80=0,"",'Long Term Vision'!$C80)</f>
        <v/>
      </c>
      <c r="D80" s="38"/>
      <c r="E80" s="38"/>
      <c r="F80" s="38"/>
      <c r="G80" s="38"/>
      <c r="H80" s="39"/>
      <c r="I80" s="67">
        <f>IF(OR('08_Housing Sector Plan'!$I80=1,$E80&lt;&gt;0),1,0)</f>
        <v>1</v>
      </c>
      <c r="J80" s="67">
        <f>IF(OR('08_Housing Sector Plan'!$J80=1,$F80&lt;&gt;0),1,0)</f>
        <v>1</v>
      </c>
      <c r="K80" s="67">
        <f>IF(AND('08_Housing Sector Plan'!$I80=1,$E80=0),1,0)</f>
        <v>1</v>
      </c>
    </row>
    <row r="81" spans="1:11" collapsed="1" x14ac:dyDescent="0.25">
      <c r="A81" s="37" t="s">
        <v>151</v>
      </c>
      <c r="B81" s="117" t="s">
        <v>85</v>
      </c>
      <c r="C81" s="117"/>
      <c r="D81" s="117"/>
      <c r="E81" s="117"/>
      <c r="F81" s="117"/>
      <c r="G81" s="117"/>
      <c r="H81" s="118"/>
      <c r="I81" s="67">
        <f>SUM(I82:I91)</f>
        <v>8</v>
      </c>
      <c r="J81" s="67">
        <f>SUM(J82:J91)</f>
        <v>6</v>
      </c>
      <c r="K81" s="67">
        <f>SUM(K82:K91)</f>
        <v>7</v>
      </c>
    </row>
    <row r="82" spans="1:11" ht="60" hidden="1" outlineLevel="1" x14ac:dyDescent="0.25">
      <c r="A82" s="37" t="s">
        <v>151</v>
      </c>
      <c r="B82" s="38" t="s">
        <v>86</v>
      </c>
      <c r="C82" s="20" t="str">
        <f>IF('Long Term Vision'!$C82=0,"",'Long Term Vision'!$C82)</f>
        <v/>
      </c>
      <c r="D82" s="38"/>
      <c r="E82" s="38"/>
      <c r="F82" s="38"/>
      <c r="G82" s="38"/>
      <c r="H82" s="39"/>
      <c r="I82" s="67">
        <f>IF(OR('08_Housing Sector Plan'!$I82=1,$E82&lt;&gt;0),1,0)</f>
        <v>1</v>
      </c>
      <c r="J82" s="67">
        <f>IF(OR('08_Housing Sector Plan'!$J82=1,$F82&lt;&gt;0),1,0)</f>
        <v>1</v>
      </c>
      <c r="K82" s="67">
        <f>IF(AND('08_Housing Sector Plan'!$I82=1,$E82=0),1,0)</f>
        <v>1</v>
      </c>
    </row>
    <row r="83" spans="1:11" ht="60" hidden="1" outlineLevel="1" x14ac:dyDescent="0.25">
      <c r="A83" s="37" t="s">
        <v>151</v>
      </c>
      <c r="B83" s="38" t="s">
        <v>87</v>
      </c>
      <c r="C83" s="20" t="str">
        <f>IF('Long Term Vision'!$C83=0,"",'Long Term Vision'!$C83)</f>
        <v/>
      </c>
      <c r="D83" s="38"/>
      <c r="E83" s="38"/>
      <c r="F83" s="38"/>
      <c r="G83" s="38"/>
      <c r="H83" s="39"/>
      <c r="I83" s="67">
        <f>IF(OR('08_Housing Sector Plan'!$I83=1,$E83&lt;&gt;0),1,0)</f>
        <v>1</v>
      </c>
      <c r="J83" s="67">
        <f>IF(OR('08_Housing Sector Plan'!$J83=1,$F83&lt;&gt;0),1,0)</f>
        <v>1</v>
      </c>
      <c r="K83" s="67">
        <f>IF(AND('08_Housing Sector Plan'!$I83=1,$E83=0),1,0)</f>
        <v>1</v>
      </c>
    </row>
    <row r="84" spans="1:11" ht="75" hidden="1" outlineLevel="1" x14ac:dyDescent="0.25">
      <c r="A84" s="37" t="s">
        <v>151</v>
      </c>
      <c r="B84" s="38" t="s">
        <v>88</v>
      </c>
      <c r="C84" s="20" t="str">
        <f>IF('Long Term Vision'!$C84=0,"",'Long Term Vision'!$C84)</f>
        <v/>
      </c>
      <c r="D84" s="38"/>
      <c r="E84" s="38"/>
      <c r="F84" s="38"/>
      <c r="G84" s="38"/>
      <c r="H84" s="39"/>
      <c r="I84" s="67">
        <f>IF(OR('08_Housing Sector Plan'!$I84=1,$E84&lt;&gt;0),1,0)</f>
        <v>1</v>
      </c>
      <c r="J84" s="67">
        <f>IF(OR('08_Housing Sector Plan'!$J84=1,$F84&lt;&gt;0),1,0)</f>
        <v>1</v>
      </c>
      <c r="K84" s="67">
        <f>IF(AND('08_Housing Sector Plan'!$I84=1,$E84=0),1,0)</f>
        <v>1</v>
      </c>
    </row>
    <row r="85" spans="1:11" ht="90" hidden="1" outlineLevel="1" x14ac:dyDescent="0.25">
      <c r="A85" s="37" t="s">
        <v>151</v>
      </c>
      <c r="B85" s="38" t="s">
        <v>89</v>
      </c>
      <c r="C85" s="20" t="str">
        <f>IF('Long Term Vision'!$C85=0,"",'Long Term Vision'!$C85)</f>
        <v>NO</v>
      </c>
      <c r="D85" s="38"/>
      <c r="E85" s="38"/>
      <c r="F85" s="38"/>
      <c r="G85" s="38"/>
      <c r="H85" s="39"/>
      <c r="I85" s="67">
        <f>IF(OR('08_Housing Sector Plan'!$I85=1,$E85&lt;&gt;0),1,0)</f>
        <v>0</v>
      </c>
      <c r="J85" s="67">
        <f>IF(OR('08_Housing Sector Plan'!$J85=1,$F85&lt;&gt;0),1,0)</f>
        <v>0</v>
      </c>
      <c r="K85" s="67">
        <f>IF(AND('08_Housing Sector Plan'!$I85=1,$E85=0),1,0)</f>
        <v>0</v>
      </c>
    </row>
    <row r="86" spans="1:11" ht="120" hidden="1" outlineLevel="1" x14ac:dyDescent="0.25">
      <c r="A86" s="37" t="s">
        <v>151</v>
      </c>
      <c r="B86" s="38" t="s">
        <v>90</v>
      </c>
      <c r="C86" s="20" t="s">
        <v>1055</v>
      </c>
      <c r="D86" s="38" t="s">
        <v>1245</v>
      </c>
      <c r="E86" s="38" t="s">
        <v>1246</v>
      </c>
      <c r="F86" s="38" t="s">
        <v>1247</v>
      </c>
      <c r="G86" s="38" t="s">
        <v>1248</v>
      </c>
      <c r="H86" s="39" t="s">
        <v>1234</v>
      </c>
      <c r="I86" s="67">
        <f>IF(OR('08_Housing Sector Plan'!$I86=1,$E86&lt;&gt;0),1,0)</f>
        <v>1</v>
      </c>
      <c r="J86" s="67">
        <f>IF(OR('08_Housing Sector Plan'!$J86=1,$F86&lt;&gt;0),1,0)</f>
        <v>1</v>
      </c>
      <c r="K86" s="67">
        <f>IF(AND('08_Housing Sector Plan'!$I86=1,$E86=0),1,0)</f>
        <v>0</v>
      </c>
    </row>
    <row r="87" spans="1:11" ht="30" hidden="1" outlineLevel="1" x14ac:dyDescent="0.25">
      <c r="A87" s="37" t="s">
        <v>151</v>
      </c>
      <c r="B87" s="38" t="s">
        <v>91</v>
      </c>
      <c r="C87" s="20" t="s">
        <v>1055</v>
      </c>
      <c r="D87" s="38"/>
      <c r="E87" s="38"/>
      <c r="F87" s="38"/>
      <c r="G87" s="38"/>
      <c r="H87" s="39"/>
      <c r="I87" s="67">
        <f>IF(OR('08_Housing Sector Plan'!$I87=1,$E87&lt;&gt;0),1,0)</f>
        <v>1</v>
      </c>
      <c r="J87" s="67">
        <f>IF(OR('08_Housing Sector Plan'!$J87=1,$F87&lt;&gt;0),1,0)</f>
        <v>1</v>
      </c>
      <c r="K87" s="67">
        <f>IF(AND('08_Housing Sector Plan'!$I87=1,$E87=0),1,0)</f>
        <v>1</v>
      </c>
    </row>
    <row r="88" spans="1:11" ht="75" hidden="1" outlineLevel="1" x14ac:dyDescent="0.25">
      <c r="A88" s="37" t="s">
        <v>151</v>
      </c>
      <c r="B88" s="38" t="s">
        <v>92</v>
      </c>
      <c r="C88" s="20" t="s">
        <v>1055</v>
      </c>
      <c r="D88" s="38"/>
      <c r="E88" s="38"/>
      <c r="F88" s="38"/>
      <c r="G88" s="38"/>
      <c r="H88" s="39"/>
      <c r="I88" s="67">
        <f>IF(OR('08_Housing Sector Plan'!$I88=1,$E88&lt;&gt;0),1,0)</f>
        <v>0</v>
      </c>
      <c r="J88" s="67">
        <f>IF(OR('08_Housing Sector Plan'!$J88=1,$F88&lt;&gt;0),1,0)</f>
        <v>0</v>
      </c>
      <c r="K88" s="67">
        <f>IF(AND('08_Housing Sector Plan'!$I88=1,$E88=0),1,0)</f>
        <v>0</v>
      </c>
    </row>
    <row r="89" spans="1:11" ht="45" hidden="1" outlineLevel="1" x14ac:dyDescent="0.25">
      <c r="A89" s="37" t="s">
        <v>151</v>
      </c>
      <c r="B89" s="38" t="s">
        <v>93</v>
      </c>
      <c r="C89" s="20" t="s">
        <v>1055</v>
      </c>
      <c r="D89" s="38"/>
      <c r="E89" s="38"/>
      <c r="F89" s="38"/>
      <c r="G89" s="38"/>
      <c r="H89" s="39"/>
      <c r="I89" s="67">
        <f>IF(OR('08_Housing Sector Plan'!$I89=1,$E89&lt;&gt;0),1,0)</f>
        <v>1</v>
      </c>
      <c r="J89" s="67">
        <f>IF(OR('08_Housing Sector Plan'!$J89=1,$F89&lt;&gt;0),1,0)</f>
        <v>0</v>
      </c>
      <c r="K89" s="67">
        <f>IF(AND('08_Housing Sector Plan'!$I89=1,$E89=0),1,0)</f>
        <v>1</v>
      </c>
    </row>
    <row r="90" spans="1:11" ht="45" hidden="1" outlineLevel="1" x14ac:dyDescent="0.25">
      <c r="A90" s="37" t="s">
        <v>151</v>
      </c>
      <c r="B90" s="38" t="s">
        <v>94</v>
      </c>
      <c r="C90" s="20" t="s">
        <v>1055</v>
      </c>
      <c r="D90" s="38"/>
      <c r="E90" s="38"/>
      <c r="F90" s="38"/>
      <c r="G90" s="38"/>
      <c r="H90" s="39"/>
      <c r="I90" s="67">
        <f>IF(OR('08_Housing Sector Plan'!$I90=1,$E90&lt;&gt;0),1,0)</f>
        <v>1</v>
      </c>
      <c r="J90" s="67">
        <f>IF(OR('08_Housing Sector Plan'!$J90=1,$F90&lt;&gt;0),1,0)</f>
        <v>1</v>
      </c>
      <c r="K90" s="67">
        <f>IF(AND('08_Housing Sector Plan'!$I90=1,$E90=0),1,0)</f>
        <v>1</v>
      </c>
    </row>
    <row r="91" spans="1:11" ht="45" hidden="1" outlineLevel="1" x14ac:dyDescent="0.25">
      <c r="A91" s="37" t="s">
        <v>151</v>
      </c>
      <c r="B91" s="38" t="s">
        <v>95</v>
      </c>
      <c r="C91" s="20" t="s">
        <v>1055</v>
      </c>
      <c r="D91" s="38"/>
      <c r="E91" s="38"/>
      <c r="F91" s="38"/>
      <c r="G91" s="38"/>
      <c r="H91" s="39"/>
      <c r="I91" s="67">
        <f>IF(OR('08_Housing Sector Plan'!$I91=1,$E91&lt;&gt;0),1,0)</f>
        <v>1</v>
      </c>
      <c r="J91" s="67">
        <f>IF(OR('08_Housing Sector Plan'!$J91=1,$F91&lt;&gt;0),1,0)</f>
        <v>0</v>
      </c>
      <c r="K91" s="67">
        <f>IF(AND('08_Housing Sector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IF(OR('08_Housing Sector Plan'!$I93=1,$E93&lt;&gt;0),1,0)</f>
        <v>1</v>
      </c>
      <c r="J93" s="67">
        <f>IF(OR('08_Housing Sector Plan'!$J93=1,$F93&lt;&gt;0),1,0)</f>
        <v>1</v>
      </c>
      <c r="K93" s="67">
        <f>IF(AND('08_Housing Sector Plan'!$I93=1,$E93=0),1,0)</f>
        <v>1</v>
      </c>
    </row>
    <row r="94" spans="1:11" ht="60" hidden="1" outlineLevel="1" x14ac:dyDescent="0.25">
      <c r="A94" s="37" t="s">
        <v>151</v>
      </c>
      <c r="B94" s="38" t="s">
        <v>98</v>
      </c>
      <c r="C94" s="20" t="str">
        <f>IF('Long Term Vision'!$C94=0,"",'Long Term Vision'!$C94)</f>
        <v/>
      </c>
      <c r="D94" s="38"/>
      <c r="E94" s="38"/>
      <c r="F94" s="38"/>
      <c r="G94" s="38"/>
      <c r="H94" s="39"/>
      <c r="I94" s="67">
        <f>IF(OR('08_Housing Sector Plan'!$I94=1,$E94&lt;&gt;0),1,0)</f>
        <v>0</v>
      </c>
      <c r="J94" s="67">
        <f>IF(OR('08_Housing Sector Plan'!$J94=1,$F94&lt;&gt;0),1,0)</f>
        <v>0</v>
      </c>
      <c r="K94" s="67">
        <f>IF(AND('08_Housing Sector Plan'!$I94=1,$E94=0),1,0)</f>
        <v>0</v>
      </c>
    </row>
    <row r="95" spans="1:11" ht="60" hidden="1" outlineLevel="1" x14ac:dyDescent="0.25">
      <c r="A95" s="37" t="s">
        <v>151</v>
      </c>
      <c r="B95" s="38" t="s">
        <v>99</v>
      </c>
      <c r="C95" s="20" t="str">
        <f>IF('Long Term Vision'!$C95=0,"",'Long Term Vision'!$C95)</f>
        <v/>
      </c>
      <c r="D95" s="38"/>
      <c r="E95" s="38"/>
      <c r="F95" s="38"/>
      <c r="G95" s="38"/>
      <c r="H95" s="39"/>
      <c r="I95" s="67">
        <f>IF(OR('08_Housing Sector Plan'!$I95=1,$E95&lt;&gt;0),1,0)</f>
        <v>1</v>
      </c>
      <c r="J95" s="67">
        <f>IF(OR('08_Housing Sector Plan'!$J95=1,$F95&lt;&gt;0),1,0)</f>
        <v>0</v>
      </c>
      <c r="K95" s="67">
        <f>IF(AND('08_Housing Sector Plan'!$I95=1,$E95=0),1,0)</f>
        <v>1</v>
      </c>
    </row>
    <row r="96" spans="1:11" ht="75" hidden="1" outlineLevel="1" x14ac:dyDescent="0.25">
      <c r="A96" s="37" t="s">
        <v>151</v>
      </c>
      <c r="B96" s="38" t="s">
        <v>100</v>
      </c>
      <c r="C96" s="20" t="str">
        <f>IF('Long Term Vision'!$C96=0,"",'Long Term Vision'!$C96)</f>
        <v/>
      </c>
      <c r="D96" s="38"/>
      <c r="E96" s="38"/>
      <c r="F96" s="38"/>
      <c r="G96" s="38"/>
      <c r="H96" s="39"/>
      <c r="I96" s="67">
        <f>IF(OR('08_Housing Sector Plan'!$I96=1,$E96&lt;&gt;0),1,0)</f>
        <v>1</v>
      </c>
      <c r="J96" s="67">
        <f>IF(OR('08_Housing Sector Plan'!$J96=1,$F96&lt;&gt;0),1,0)</f>
        <v>0</v>
      </c>
      <c r="K96" s="67">
        <f>IF(AND('08_Housing Sector Plan'!$I96=1,$E96=0),1,0)</f>
        <v>1</v>
      </c>
    </row>
    <row r="97" spans="1:11" ht="90" hidden="1" outlineLevel="1" x14ac:dyDescent="0.25">
      <c r="A97" s="37" t="s">
        <v>151</v>
      </c>
      <c r="B97" s="38" t="s">
        <v>101</v>
      </c>
      <c r="C97" s="20" t="str">
        <f>IF('Long Term Vision'!$C97=0,"",'Long Term Vision'!$C97)</f>
        <v/>
      </c>
      <c r="D97" s="38"/>
      <c r="E97" s="38"/>
      <c r="F97" s="38"/>
      <c r="G97" s="38"/>
      <c r="H97" s="39"/>
      <c r="I97" s="67">
        <f>IF(OR('08_Housing Sector Plan'!$I97=1,$E97&lt;&gt;0),1,0)</f>
        <v>1</v>
      </c>
      <c r="J97" s="67">
        <f>IF(OR('08_Housing Sector Plan'!$J97=1,$F97&lt;&gt;0),1,0)</f>
        <v>1</v>
      </c>
      <c r="K97" s="67">
        <f>IF(AND('08_Housing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2</v>
      </c>
    </row>
    <row r="99" spans="1:11" ht="45" hidden="1" outlineLevel="1" x14ac:dyDescent="0.25">
      <c r="A99" s="37" t="s">
        <v>151</v>
      </c>
      <c r="B99" s="38" t="s">
        <v>103</v>
      </c>
      <c r="C99" s="20" t="s">
        <v>1055</v>
      </c>
      <c r="D99" s="38"/>
      <c r="E99" s="38"/>
      <c r="F99" s="38"/>
      <c r="G99" s="38"/>
      <c r="H99" s="39"/>
      <c r="I99" s="67">
        <f>IF(OR('08_Housing Sector Plan'!$I99=1,$E99&lt;&gt;0),1,0)</f>
        <v>0</v>
      </c>
      <c r="J99" s="67">
        <f>IF(OR('08_Housing Sector Plan'!$J99=1,$F99&lt;&gt;0),1,0)</f>
        <v>0</v>
      </c>
      <c r="K99" s="67">
        <f>IF(AND('08_Housing Sector Plan'!$I99=1,$E99=0),1,0)</f>
        <v>0</v>
      </c>
    </row>
    <row r="100" spans="1:11" ht="240" hidden="1" outlineLevel="1" x14ac:dyDescent="0.25">
      <c r="A100" s="37" t="s">
        <v>151</v>
      </c>
      <c r="B100" s="38" t="s">
        <v>104</v>
      </c>
      <c r="C100" s="20" t="s">
        <v>1055</v>
      </c>
      <c r="D100" s="38" t="s">
        <v>1249</v>
      </c>
      <c r="E100" s="38" t="s">
        <v>1250</v>
      </c>
      <c r="F100" s="38" t="s">
        <v>1251</v>
      </c>
      <c r="G100" s="38" t="s">
        <v>1252</v>
      </c>
      <c r="H100" s="39" t="s">
        <v>1234</v>
      </c>
      <c r="I100" s="67">
        <f>IF(OR('08_Housing Sector Plan'!$I100=1,$E100&lt;&gt;0),1,0)</f>
        <v>1</v>
      </c>
      <c r="J100" s="67">
        <f>IF(OR('08_Housing Sector Plan'!$J100=1,$F100&lt;&gt;0),1,0)</f>
        <v>1</v>
      </c>
      <c r="K100" s="67">
        <f>IF(AND('08_Housing Sector Plan'!$I100=1,$E100=0),1,0)</f>
        <v>0</v>
      </c>
    </row>
    <row r="101" spans="1:11" ht="285" hidden="1" outlineLevel="1" x14ac:dyDescent="0.25">
      <c r="A101" s="37" t="s">
        <v>151</v>
      </c>
      <c r="B101" s="38" t="s">
        <v>105</v>
      </c>
      <c r="C101" s="20" t="s">
        <v>1055</v>
      </c>
      <c r="D101" s="38" t="s">
        <v>1253</v>
      </c>
      <c r="E101" s="38" t="s">
        <v>1254</v>
      </c>
      <c r="F101" s="38" t="s">
        <v>1255</v>
      </c>
      <c r="G101" s="38" t="s">
        <v>1256</v>
      </c>
      <c r="H101" s="39" t="s">
        <v>1257</v>
      </c>
      <c r="I101" s="67">
        <f>IF(OR('08_Housing Sector Plan'!$I101=1,$E101&lt;&gt;0),1,0)</f>
        <v>1</v>
      </c>
      <c r="J101" s="67">
        <f>IF(OR('08_Housing Sector Plan'!$J101=1,$F101&lt;&gt;0),1,0)</f>
        <v>1</v>
      </c>
      <c r="K101" s="67">
        <f>IF(AND('08_Housing Sector Plan'!$I101=1,$E101=0),1,0)</f>
        <v>0</v>
      </c>
    </row>
    <row r="102" spans="1:11" ht="30" hidden="1" outlineLevel="1" x14ac:dyDescent="0.25">
      <c r="A102" s="37" t="s">
        <v>151</v>
      </c>
      <c r="B102" s="38" t="s">
        <v>106</v>
      </c>
      <c r="C102" s="20" t="s">
        <v>1055</v>
      </c>
      <c r="D102" s="38"/>
      <c r="E102" s="38"/>
      <c r="F102" s="38"/>
      <c r="G102" s="38"/>
      <c r="H102" s="39"/>
      <c r="I102" s="67">
        <f>IF(OR('08_Housing Sector Plan'!$I102=1,$E102&lt;&gt;0),1,0)</f>
        <v>1</v>
      </c>
      <c r="J102" s="67">
        <f>IF(OR('08_Housing Sector Plan'!$J102=1,$F102&lt;&gt;0),1,0)</f>
        <v>0</v>
      </c>
      <c r="K102" s="67">
        <f>IF(AND('08_Housing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IF(OR('08_Housing Sector Plan'!$I103=1,$E103&lt;&gt;0),1,0)</f>
        <v>0</v>
      </c>
      <c r="J103" s="67">
        <f>IF(OR('08_Housing Sector Plan'!$J103=1,$F103&lt;&gt;0),1,0)</f>
        <v>0</v>
      </c>
      <c r="K103" s="67">
        <f>IF(AND('08_Housing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IF(OR('08_Housing Sector Plan'!$I104=1,$E104&lt;&gt;0),1,0)</f>
        <v>0</v>
      </c>
      <c r="J104" s="67">
        <f>IF(OR('08_Housing Sector Plan'!$J104=1,$F104&lt;&gt;0),1,0)</f>
        <v>0</v>
      </c>
      <c r="K104" s="67">
        <f>IF(AND('08_Housing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IF(OR('08_Housing Sector Plan'!$I105=1,$E105&lt;&gt;0),1,0)</f>
        <v>1</v>
      </c>
      <c r="J105" s="67">
        <f>IF(OR('08_Housing Sector Plan'!$J105=1,$F105&lt;&gt;0),1,0)</f>
        <v>1</v>
      </c>
      <c r="K105" s="67">
        <f>IF(AND('08_Housing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6</v>
      </c>
    </row>
    <row r="107" spans="1:11" ht="30" hidden="1" outlineLevel="1" x14ac:dyDescent="0.25">
      <c r="A107" s="37" t="s">
        <v>151</v>
      </c>
      <c r="B107" s="38" t="s">
        <v>111</v>
      </c>
      <c r="C107" s="20" t="s">
        <v>1055</v>
      </c>
      <c r="D107" s="38"/>
      <c r="E107" s="38"/>
      <c r="F107" s="38"/>
      <c r="G107" s="38"/>
      <c r="H107" s="39"/>
      <c r="I107" s="67">
        <f>IF(OR('08_Housing Sector Plan'!$I107=1,$E107&lt;&gt;0),1,0)</f>
        <v>1</v>
      </c>
      <c r="J107" s="67">
        <f>IF(OR('08_Housing Sector Plan'!$J107=1,$F107&lt;&gt;0),1,0)</f>
        <v>1</v>
      </c>
      <c r="K107" s="67">
        <f>IF(AND('08_Housing Sector Plan'!$I107=1,$E107=0),1,0)</f>
        <v>1</v>
      </c>
    </row>
    <row r="108" spans="1:11" ht="105" hidden="1" outlineLevel="1" x14ac:dyDescent="0.25">
      <c r="A108" s="37" t="s">
        <v>151</v>
      </c>
      <c r="B108" s="38" t="s">
        <v>112</v>
      </c>
      <c r="C108" s="20" t="s">
        <v>1055</v>
      </c>
      <c r="D108" s="38" t="s">
        <v>1258</v>
      </c>
      <c r="E108" s="38" t="s">
        <v>1259</v>
      </c>
      <c r="F108" s="38" t="s">
        <v>1251</v>
      </c>
      <c r="G108" s="38" t="s">
        <v>1260</v>
      </c>
      <c r="H108" s="39" t="s">
        <v>1261</v>
      </c>
      <c r="I108" s="67">
        <f>IF(OR('08_Housing Sector Plan'!$I108=1,$E108&lt;&gt;0),1,0)</f>
        <v>1</v>
      </c>
      <c r="J108" s="67">
        <f>IF(OR('08_Housing Sector Plan'!$J108=1,$F108&lt;&gt;0),1,0)</f>
        <v>1</v>
      </c>
      <c r="K108" s="67">
        <f>IF(AND('08_Housing Sector Plan'!$I108=1,$E108=0),1,0)</f>
        <v>0</v>
      </c>
    </row>
    <row r="109" spans="1:11" ht="45" hidden="1" outlineLevel="1" x14ac:dyDescent="0.25">
      <c r="A109" s="37" t="s">
        <v>151</v>
      </c>
      <c r="B109" s="38" t="s">
        <v>113</v>
      </c>
      <c r="C109" s="20" t="s">
        <v>1055</v>
      </c>
      <c r="D109" s="38"/>
      <c r="E109" s="38"/>
      <c r="F109" s="38"/>
      <c r="G109" s="38"/>
      <c r="H109" s="39"/>
      <c r="I109" s="67">
        <f>IF(OR('08_Housing Sector Plan'!$I109=1,$E109&lt;&gt;0),1,0)</f>
        <v>1</v>
      </c>
      <c r="J109" s="67">
        <f>IF(OR('08_Housing Sector Plan'!$J109=1,$F109&lt;&gt;0),1,0)</f>
        <v>1</v>
      </c>
      <c r="K109" s="67">
        <f>IF(AND('08_Housing Sector Plan'!$I109=1,$E109=0),1,0)</f>
        <v>1</v>
      </c>
    </row>
    <row r="110" spans="1:11" ht="30" hidden="1" outlineLevel="1" x14ac:dyDescent="0.25">
      <c r="A110" s="37" t="s">
        <v>151</v>
      </c>
      <c r="B110" s="38" t="s">
        <v>114</v>
      </c>
      <c r="C110" s="20" t="s">
        <v>1055</v>
      </c>
      <c r="D110" s="38"/>
      <c r="E110" s="38"/>
      <c r="F110" s="38"/>
      <c r="G110" s="38"/>
      <c r="H110" s="39"/>
      <c r="I110" s="67">
        <f>IF(OR('08_Housing Sector Plan'!$I110=1,$E110&lt;&gt;0),1,0)</f>
        <v>1</v>
      </c>
      <c r="J110" s="67">
        <f>IF(OR('08_Housing Sector Plan'!$J110=1,$F110&lt;&gt;0),1,0)</f>
        <v>1</v>
      </c>
      <c r="K110" s="67">
        <f>IF(AND('08_Housing Sector Plan'!$I110=1,$E110=0),1,0)</f>
        <v>1</v>
      </c>
    </row>
    <row r="111" spans="1:11" ht="75" hidden="1" outlineLevel="1" x14ac:dyDescent="0.25">
      <c r="A111" s="37" t="s">
        <v>151</v>
      </c>
      <c r="B111" s="38" t="s">
        <v>115</v>
      </c>
      <c r="C111" s="20" t="s">
        <v>1055</v>
      </c>
      <c r="D111" s="38"/>
      <c r="E111" s="38"/>
      <c r="F111" s="38"/>
      <c r="G111" s="38"/>
      <c r="H111" s="39"/>
      <c r="I111" s="67">
        <f>IF(OR('08_Housing Sector Plan'!$I111=1,$E111&lt;&gt;0),1,0)</f>
        <v>1</v>
      </c>
      <c r="J111" s="67">
        <f>IF(OR('08_Housing Sector Plan'!$J111=1,$F111&lt;&gt;0),1,0)</f>
        <v>1</v>
      </c>
      <c r="K111" s="67">
        <f>IF(AND('08_Housing Sector Plan'!$I111=1,$E111=0),1,0)</f>
        <v>1</v>
      </c>
    </row>
    <row r="112" spans="1:11" ht="45" hidden="1" outlineLevel="1" x14ac:dyDescent="0.25">
      <c r="A112" s="37" t="s">
        <v>151</v>
      </c>
      <c r="B112" s="38" t="s">
        <v>116</v>
      </c>
      <c r="C112" s="20" t="s">
        <v>1055</v>
      </c>
      <c r="D112" s="38"/>
      <c r="E112" s="38"/>
      <c r="F112" s="38"/>
      <c r="G112" s="38"/>
      <c r="H112" s="39"/>
      <c r="I112" s="67">
        <f>IF(OR('08_Housing Sector Plan'!$I112=1,$E112&lt;&gt;0),1,0)</f>
        <v>1</v>
      </c>
      <c r="J112" s="67">
        <f>IF(OR('08_Housing Sector Plan'!$J112=1,$F112&lt;&gt;0),1,0)</f>
        <v>0</v>
      </c>
      <c r="K112" s="67">
        <f>IF(AND('08_Housing Sector Plan'!$I112=1,$E112=0),1,0)</f>
        <v>1</v>
      </c>
    </row>
    <row r="113" spans="1:11" ht="45" hidden="1" outlineLevel="1" x14ac:dyDescent="0.25">
      <c r="A113" s="37" t="s">
        <v>151</v>
      </c>
      <c r="B113" s="38" t="s">
        <v>117</v>
      </c>
      <c r="C113" s="20" t="s">
        <v>1055</v>
      </c>
      <c r="D113" s="38"/>
      <c r="E113" s="38"/>
      <c r="F113" s="38"/>
      <c r="G113" s="38"/>
      <c r="H113" s="39"/>
      <c r="I113" s="67">
        <f>IF(OR('08_Housing Sector Plan'!$I113=1,$E113&lt;&gt;0),1,0)</f>
        <v>1</v>
      </c>
      <c r="J113" s="67">
        <f>IF(OR('08_Housing Sector Plan'!$J113=1,$F113&lt;&gt;0),1,0)</f>
        <v>0</v>
      </c>
      <c r="K113" s="67">
        <f>IF(AND('08_Housing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
        <v>1055</v>
      </c>
      <c r="D115" s="38"/>
      <c r="E115" s="38"/>
      <c r="F115" s="38"/>
      <c r="G115" s="38"/>
      <c r="H115" s="39"/>
      <c r="I115" s="67">
        <f>IF(OR('08_Housing Sector Plan'!$I115=1,$E115&lt;&gt;0),1,0)</f>
        <v>1</v>
      </c>
      <c r="J115" s="67">
        <f>IF(OR('08_Housing Sector Plan'!$J115=1,$F115&lt;&gt;0),1,0)</f>
        <v>1</v>
      </c>
      <c r="K115" s="67">
        <f>IF(AND('08_Housing Sector Plan'!$I115=1,$E115=0),1,0)</f>
        <v>1</v>
      </c>
    </row>
    <row r="116" spans="1:11" ht="30" hidden="1" outlineLevel="1" x14ac:dyDescent="0.25">
      <c r="A116" s="37" t="s">
        <v>152</v>
      </c>
      <c r="B116" s="38" t="s">
        <v>120</v>
      </c>
      <c r="C116" s="20" t="s">
        <v>1055</v>
      </c>
      <c r="D116" s="38"/>
      <c r="E116" s="38"/>
      <c r="F116" s="38"/>
      <c r="G116" s="38"/>
      <c r="H116" s="39"/>
      <c r="I116" s="67">
        <f>IF(OR('08_Housing Sector Plan'!$I116=1,$E116&lt;&gt;0),1,0)</f>
        <v>1</v>
      </c>
      <c r="J116" s="67">
        <f>IF(OR('08_Housing Sector Plan'!$J116=1,$F116&lt;&gt;0),1,0)</f>
        <v>1</v>
      </c>
      <c r="K116" s="67">
        <f>IF(AND('08_Housing Sector Plan'!$I116=1,$E116=0),1,0)</f>
        <v>1</v>
      </c>
    </row>
    <row r="117" spans="1:11" ht="30" hidden="1" outlineLevel="1" x14ac:dyDescent="0.25">
      <c r="A117" s="37" t="s">
        <v>152</v>
      </c>
      <c r="B117" s="38" t="s">
        <v>121</v>
      </c>
      <c r="C117" s="20" t="s">
        <v>1055</v>
      </c>
      <c r="D117" s="38"/>
      <c r="E117" s="38"/>
      <c r="F117" s="38"/>
      <c r="G117" s="38"/>
      <c r="H117" s="39"/>
      <c r="I117" s="67">
        <f>IF(OR('08_Housing Sector Plan'!$I117=1,$E117&lt;&gt;0),1,0)</f>
        <v>1</v>
      </c>
      <c r="J117" s="67">
        <f>IF(OR('08_Housing Sector Plan'!$J117=1,$F117&lt;&gt;0),1,0)</f>
        <v>1</v>
      </c>
      <c r="K117" s="67">
        <f>IF(AND('08_Housing Sector Plan'!$I117=1,$E117=0),1,0)</f>
        <v>1</v>
      </c>
    </row>
    <row r="118" spans="1:11" ht="45" hidden="1" outlineLevel="1" x14ac:dyDescent="0.25">
      <c r="A118" s="37" t="s">
        <v>152</v>
      </c>
      <c r="B118" s="38" t="s">
        <v>122</v>
      </c>
      <c r="C118" s="20" t="s">
        <v>1055</v>
      </c>
      <c r="D118" s="38"/>
      <c r="E118" s="38"/>
      <c r="F118" s="38"/>
      <c r="G118" s="38"/>
      <c r="H118" s="39"/>
      <c r="I118" s="67">
        <f>IF(OR('08_Housing Sector Plan'!$I118=1,$E118&lt;&gt;0),1,0)</f>
        <v>1</v>
      </c>
      <c r="J118" s="67">
        <f>IF(OR('08_Housing Sector Plan'!$J118=1,$F118&lt;&gt;0),1,0)</f>
        <v>1</v>
      </c>
      <c r="K118" s="67">
        <f>IF(AND('08_Housing Sector Plan'!$I118=1,$E118=0),1,0)</f>
        <v>1</v>
      </c>
    </row>
    <row r="119" spans="1:11" hidden="1" outlineLevel="1" x14ac:dyDescent="0.25">
      <c r="A119" s="37" t="s">
        <v>152</v>
      </c>
      <c r="B119" s="38" t="s">
        <v>123</v>
      </c>
      <c r="C119" s="20" t="s">
        <v>1055</v>
      </c>
      <c r="D119" s="38"/>
      <c r="E119" s="38"/>
      <c r="F119" s="38"/>
      <c r="G119" s="38"/>
      <c r="H119" s="39"/>
      <c r="I119" s="67">
        <f>IF(OR('08_Housing Sector Plan'!$I119=1,$E119&lt;&gt;0),1,0)</f>
        <v>1</v>
      </c>
      <c r="J119" s="67">
        <f>IF(OR('08_Housing Sector Plan'!$J119=1,$F119&lt;&gt;0),1,0)</f>
        <v>1</v>
      </c>
      <c r="K119" s="67">
        <f>IF(AND('08_Housing Sector Plan'!$I119=1,$E119=0),1,0)</f>
        <v>1</v>
      </c>
    </row>
    <row r="120" spans="1:11" ht="210" hidden="1" outlineLevel="1" x14ac:dyDescent="0.25">
      <c r="A120" s="37" t="s">
        <v>152</v>
      </c>
      <c r="B120" s="38" t="s">
        <v>124</v>
      </c>
      <c r="C120" s="20" t="s">
        <v>1055</v>
      </c>
      <c r="D120" s="38" t="s">
        <v>1262</v>
      </c>
      <c r="E120" s="38" t="s">
        <v>1263</v>
      </c>
      <c r="F120" s="38" t="s">
        <v>1264</v>
      </c>
      <c r="G120" s="38" t="s">
        <v>1265</v>
      </c>
      <c r="H120" s="39"/>
      <c r="I120" s="67">
        <f>IF(OR('08_Housing Sector Plan'!$I120=1,$E120&lt;&gt;0),1,0)</f>
        <v>1</v>
      </c>
      <c r="J120" s="67">
        <f>IF(OR('08_Housing Sector Plan'!$J120=1,$F120&lt;&gt;0),1,0)</f>
        <v>1</v>
      </c>
      <c r="K120" s="67">
        <f>IF(AND('08_Housing Sector Plan'!$I120=1,$E120=0),1,0)</f>
        <v>0</v>
      </c>
    </row>
    <row r="121" spans="1:11" ht="30" hidden="1" outlineLevel="1" x14ac:dyDescent="0.25">
      <c r="A121" s="37" t="s">
        <v>152</v>
      </c>
      <c r="B121" s="38" t="s">
        <v>125</v>
      </c>
      <c r="C121" s="20" t="s">
        <v>1055</v>
      </c>
      <c r="D121" s="38"/>
      <c r="E121" s="38"/>
      <c r="F121" s="38"/>
      <c r="G121" s="38"/>
      <c r="H121" s="39"/>
      <c r="I121" s="67">
        <f>IF(OR('08_Housing Sector Plan'!$I121=1,$E121&lt;&gt;0),1,0)</f>
        <v>1</v>
      </c>
      <c r="J121" s="67">
        <f>IF(OR('08_Housing Sector Plan'!$J121=1,$F121&lt;&gt;0),1,0)</f>
        <v>1</v>
      </c>
      <c r="K121" s="67">
        <f>IF(AND('08_Housing Sector Plan'!$I121=1,$E121=0),1,0)</f>
        <v>1</v>
      </c>
    </row>
    <row r="122" spans="1:11" ht="30" hidden="1" outlineLevel="1" x14ac:dyDescent="0.25">
      <c r="A122" s="37" t="s">
        <v>152</v>
      </c>
      <c r="B122" s="38" t="s">
        <v>126</v>
      </c>
      <c r="C122" s="20" t="s">
        <v>1055</v>
      </c>
      <c r="D122" s="38"/>
      <c r="E122" s="38"/>
      <c r="F122" s="38"/>
      <c r="G122" s="38"/>
      <c r="H122" s="39"/>
      <c r="I122" s="67">
        <f>IF(OR('08_Housing Sector Plan'!$I122=1,$E122&lt;&gt;0),1,0)</f>
        <v>0</v>
      </c>
      <c r="J122" s="67">
        <f>IF(OR('08_Housing Sector Plan'!$J122=1,$F122&lt;&gt;0),1,0)</f>
        <v>0</v>
      </c>
      <c r="K122" s="67">
        <f>IF(AND('08_Housing Sector Plan'!$I122=1,$E122=0),1,0)</f>
        <v>0</v>
      </c>
    </row>
    <row r="123" spans="1:11" ht="30" hidden="1" outlineLevel="1" x14ac:dyDescent="0.25">
      <c r="A123" s="37" t="s">
        <v>152</v>
      </c>
      <c r="B123" s="38" t="s">
        <v>127</v>
      </c>
      <c r="C123" s="20" t="s">
        <v>1055</v>
      </c>
      <c r="D123" s="38"/>
      <c r="E123" s="38"/>
      <c r="F123" s="38"/>
      <c r="G123" s="38"/>
      <c r="H123" s="39"/>
      <c r="I123" s="67">
        <f>IF(OR('08_Housing Sector Plan'!$I123=1,$E123&lt;&gt;0),1,0)</f>
        <v>1</v>
      </c>
      <c r="J123" s="67">
        <f>IF(OR('08_Housing Sector Plan'!$J123=1,$F123&lt;&gt;0),1,0)</f>
        <v>0</v>
      </c>
      <c r="K123" s="67">
        <f>IF(AND('08_Housing Sector Plan'!$I123=1,$E123=0),1,0)</f>
        <v>1</v>
      </c>
    </row>
    <row r="124" spans="1:11" ht="45" hidden="1" outlineLevel="1" x14ac:dyDescent="0.25">
      <c r="A124" s="37" t="s">
        <v>152</v>
      </c>
      <c r="B124" s="38" t="s">
        <v>128</v>
      </c>
      <c r="C124" s="20" t="s">
        <v>1055</v>
      </c>
      <c r="D124" s="38"/>
      <c r="E124" s="38"/>
      <c r="F124" s="38"/>
      <c r="G124" s="38"/>
      <c r="H124" s="39"/>
      <c r="I124" s="67">
        <f>IF(OR('08_Housing Sector Plan'!$I124=1,$E124&lt;&gt;0),1,0)</f>
        <v>1</v>
      </c>
      <c r="J124" s="67">
        <f>IF(OR('08_Housing Sector Plan'!$J124=1,$F124&lt;&gt;0),1,0)</f>
        <v>1</v>
      </c>
      <c r="K124" s="67">
        <f>IF(AND('08_Housing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IF(OR('08_Housing Sector Plan'!$I126=1,$E126&lt;&gt;0),1,0)</f>
        <v>1</v>
      </c>
      <c r="J126" s="67">
        <f>IF(OR('08_Housing Sector Plan'!$J126=1,$F126&lt;&gt;0),1,0)</f>
        <v>0</v>
      </c>
      <c r="K126" s="67">
        <f>IF(AND('08_Housing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IF(OR('08_Housing Sector Plan'!$I127=1,$E127&lt;&gt;0),1,0)</f>
        <v>0</v>
      </c>
      <c r="J127" s="67">
        <f>IF(OR('08_Housing Sector Plan'!$J127=1,$F127&lt;&gt;0),1,0)</f>
        <v>0</v>
      </c>
      <c r="K127" s="67">
        <f>IF(AND('08_Housing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IF(OR('08_Housing Sector Plan'!$I128=1,$E128&lt;&gt;0),1,0)</f>
        <v>0</v>
      </c>
      <c r="J128" s="67">
        <f>IF(OR('08_Housing Sector Plan'!$J128=1,$F128&lt;&gt;0),1,0)</f>
        <v>0</v>
      </c>
      <c r="K128" s="67">
        <f>IF(AND('08_Housing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IF(OR('08_Housing Sector Plan'!$I129=1,$E129&lt;&gt;0),1,0)</f>
        <v>0</v>
      </c>
      <c r="J129" s="67">
        <f>IF(OR('08_Housing Sector Plan'!$J129=1,$F129&lt;&gt;0),1,0)</f>
        <v>0</v>
      </c>
      <c r="K129" s="67">
        <f>IF(AND('08_Housing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IF(OR('08_Housing Sector Plan'!$I130=1,$E130&lt;&gt;0),1,0)</f>
        <v>1</v>
      </c>
      <c r="J130" s="67">
        <f>IF(OR('08_Housing Sector Plan'!$J130=1,$F130&lt;&gt;0),1,0)</f>
        <v>0</v>
      </c>
      <c r="K130" s="67">
        <f>IF(AND('08_Housing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IF(OR('08_Housing Sector Plan'!$I131=1,$E131&lt;&gt;0),1,0)</f>
        <v>1</v>
      </c>
      <c r="J131" s="67">
        <f>IF(OR('08_Housing Sector Plan'!$J131=1,$F131&lt;&gt;0),1,0)</f>
        <v>0</v>
      </c>
      <c r="K131" s="67">
        <f>IF(AND('08_Housing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IF(OR('08_Housing Sector Plan'!$I132=1,$E132&lt;&gt;0),1,0)</f>
        <v>0</v>
      </c>
      <c r="J132" s="67">
        <f>IF(OR('08_Housing Sector Plan'!$J132=1,$F132&lt;&gt;0),1,0)</f>
        <v>0</v>
      </c>
      <c r="K132" s="67">
        <f>IF(AND('08_Housing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IF(OR('08_Housing Sector Plan'!$I133=1,$E133&lt;&gt;0),1,0)</f>
        <v>0</v>
      </c>
      <c r="J133" s="67">
        <f>IF(OR('08_Housing Sector Plan'!$J133=1,$F133&lt;&gt;0),1,0)</f>
        <v>0</v>
      </c>
      <c r="K133" s="67">
        <f>IF(AND('08_Housing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IF(OR('08_Housing Sector Plan'!$I134=1,$E134&lt;&gt;0),1,0)</f>
        <v>0</v>
      </c>
      <c r="J134" s="67">
        <f>IF(OR('08_Housing Sector Plan'!$J134=1,$F134&lt;&gt;0),1,0)</f>
        <v>0</v>
      </c>
      <c r="K134" s="67">
        <f>IF(AND('08_Housing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IF(OR('08_Housing Sector Plan'!$I135=1,$E135&lt;&gt;0),1,0)</f>
        <v>1</v>
      </c>
      <c r="J135" s="67">
        <f>IF(OR('08_Housing Sector Plan'!$J135=1,$F135&lt;&gt;0),1,0)</f>
        <v>0</v>
      </c>
      <c r="K135" s="67">
        <f>IF(AND('08_Housing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IF(OR('08_Housing Sector Plan'!$I136=1,$E136&lt;&gt;0),1,0)</f>
        <v>1</v>
      </c>
      <c r="J136" s="67">
        <f>IF(OR('08_Housing Sector Plan'!$J136=1,$F136&lt;&gt;0),1,0)</f>
        <v>0</v>
      </c>
      <c r="K136" s="67">
        <f>IF(AND('08_Housing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IF(OR('08_Housing Sector Plan'!$I137=1,$E137&lt;&gt;0),1,0)</f>
        <v>0</v>
      </c>
      <c r="J137" s="67">
        <f>IF(OR('08_Housing Sector Plan'!$J137=1,$F137&lt;&gt;0),1,0)</f>
        <v>0</v>
      </c>
      <c r="K137" s="67">
        <f>IF(AND('08_Housing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IF(OR('08_Housing Sector Plan'!$I138=1,$E138&lt;&gt;0),1,0)</f>
        <v>0</v>
      </c>
      <c r="J138" s="67">
        <f>IF(OR('08_Housing Sector Plan'!$J138=1,$F138&lt;&gt;0),1,0)</f>
        <v>0</v>
      </c>
      <c r="K138" s="67">
        <f>IF(AND('08_Housing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IF(OR('08_Housing Sector Plan'!$I139=1,$E139&lt;&gt;0),1,0)</f>
        <v>1</v>
      </c>
      <c r="J139" s="67">
        <f>IF(OR('08_Housing Sector Plan'!$J139=1,$F139&lt;&gt;0),1,0)</f>
        <v>0</v>
      </c>
      <c r="K139" s="67">
        <f>IF(AND('08_Housing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IF(OR('08_Housing Sector Plan'!$I140=1,$E140&lt;&gt;0),1,0)</f>
        <v>0</v>
      </c>
      <c r="J140" s="67">
        <f>IF(OR('08_Housing Sector Plan'!$J140=1,$F140&lt;&gt;0),1,0)</f>
        <v>0</v>
      </c>
      <c r="K140" s="67">
        <f>IF(AND('08_Housing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IF(OR('08_Housing Sector Plan'!$I141=1,$E141&lt;&gt;0),1,0)</f>
        <v>0</v>
      </c>
      <c r="J141" s="67">
        <f>IF(OR('08_Housing Sector Plan'!$J141=1,$F141&lt;&gt;0),1,0)</f>
        <v>0</v>
      </c>
      <c r="K141" s="67">
        <f>IF(AND('08_Housing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IF(OR('08_Housing Sector Plan'!$I142=1,$E142&lt;&gt;0),1,0)</f>
        <v>1</v>
      </c>
      <c r="J142" s="67">
        <f>IF(OR('08_Housing Sector Plan'!$J142=1,$F142&lt;&gt;0),1,0)</f>
        <v>0</v>
      </c>
      <c r="K142" s="67">
        <f>IF(AND('08_Housing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IF(OR('08_Housing Sector Plan'!$I143=1,$E143&lt;&gt;0),1,0)</f>
        <v>1</v>
      </c>
      <c r="J143" s="67">
        <f>IF(OR('08_Housing Sector Plan'!$J143=1,$F143&lt;&gt;0),1,0)</f>
        <v>0</v>
      </c>
      <c r="K143" s="67">
        <f>IF(AND('08_Housing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IF(OR('08_Housing Sector Plan'!$I144=1,$E144&lt;&gt;0),1,0)</f>
        <v>1</v>
      </c>
      <c r="J144" s="67">
        <f>IF(OR('08_Housing Sector Plan'!$J144=1,$F144&lt;&gt;0),1,0)</f>
        <v>0</v>
      </c>
      <c r="K144" s="67">
        <f>IF(AND('08_Housing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1171</v>
      </c>
      <c r="C149" s="71">
        <f>SUM(K2,K8,K14,K24,K32,K39,K46,K55,K59,K67,K77,K81,K92,K98,K106,K114,K125)</f>
        <v>86</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0</v>
      </c>
      <c r="F155" s="55">
        <f t="shared" ref="F155:F171" si="0">$D155/$C155</f>
        <v>0.25</v>
      </c>
      <c r="G155" s="73">
        <f t="shared" ref="G155:G171" si="1">IFERROR($E155/$D155,"N/A")</f>
        <v>0</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1</v>
      </c>
      <c r="E158" s="49">
        <f>COUNTA(F$25:F$31)</f>
        <v>0</v>
      </c>
      <c r="F158" s="50">
        <f t="shared" si="0"/>
        <v>0.14285714285714285</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1</v>
      </c>
      <c r="F162" s="50">
        <f t="shared" si="0"/>
        <v>0.1111111111111111</v>
      </c>
      <c r="G162" s="74">
        <f t="shared" si="1"/>
        <v>1</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2</v>
      </c>
      <c r="E164" s="49">
        <f>COUNTA(F$99:F$105)</f>
        <v>2</v>
      </c>
      <c r="F164" s="50">
        <f t="shared" si="0"/>
        <v>0.4</v>
      </c>
      <c r="G164" s="74">
        <f t="shared" si="1"/>
        <v>1</v>
      </c>
      <c r="H164" s="65"/>
      <c r="I164" s="66"/>
    </row>
    <row r="165" spans="1:9" x14ac:dyDescent="0.25">
      <c r="A165" s="52">
        <v>11</v>
      </c>
      <c r="B165" s="53" t="s">
        <v>167</v>
      </c>
      <c r="C165" s="54">
        <f>'Long Term Vision'!$C165</f>
        <v>7</v>
      </c>
      <c r="D165" s="54">
        <f>COUNTA(E$107:E$113)</f>
        <v>1</v>
      </c>
      <c r="E165" s="54">
        <f>COUNTA(F$107:F$113)</f>
        <v>1</v>
      </c>
      <c r="F165" s="55">
        <f t="shared" si="0"/>
        <v>0.14285714285714285</v>
      </c>
      <c r="G165" s="73">
        <f t="shared" si="1"/>
        <v>1</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1</v>
      </c>
      <c r="F170" s="50">
        <f t="shared" si="0"/>
        <v>0.1</v>
      </c>
      <c r="G170" s="74">
        <f t="shared" si="1"/>
        <v>1</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0.1</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0.13793103448275862</v>
      </c>
      <c r="G174" s="74">
        <f>IFERROR(SUM($E$161:$E$165)/SUM($D$161:$D$165),"N/A")</f>
        <v>1</v>
      </c>
      <c r="H174" s="65"/>
    </row>
    <row r="175" spans="1:9" x14ac:dyDescent="0.25">
      <c r="A175" s="65"/>
      <c r="B175" s="65"/>
      <c r="C175" s="65"/>
      <c r="D175" s="65"/>
      <c r="E175" s="60" t="s">
        <v>152</v>
      </c>
      <c r="F175" s="55">
        <f>$D$170/$C$170</f>
        <v>0.1</v>
      </c>
      <c r="G175" s="73">
        <f>IFERROR($E$170/$D$170,"N/A")</f>
        <v>1</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185" priority="38">
      <formula>$C3="NO"</formula>
    </cfRule>
  </conditionalFormatting>
  <conditionalFormatting sqref="C126:H144 C115:H124 C107:H113 C99:H105 C93:H97 C82:H91 C78:H80 C68:H76 C60:H66 C56:H58 C47:H54 C40:H45 C33:H38 C25:H31 C15:H23 C9:H13 C4:H7">
    <cfRule type="expression" dxfId="1184" priority="37">
      <formula>$C4="NO"</formula>
    </cfRule>
  </conditionalFormatting>
  <conditionalFormatting sqref="I1:K1">
    <cfRule type="expression" dxfId="1183" priority="36">
      <formula>$C1="NO"</formula>
    </cfRule>
  </conditionalFormatting>
  <conditionalFormatting sqref="B3">
    <cfRule type="expression" dxfId="1182" priority="35">
      <formula>$K3=1</formula>
    </cfRule>
  </conditionalFormatting>
  <conditionalFormatting sqref="B4:B7">
    <cfRule type="expression" dxfId="1181" priority="34">
      <formula>$C4="NO"</formula>
    </cfRule>
  </conditionalFormatting>
  <conditionalFormatting sqref="B4:B7">
    <cfRule type="expression" dxfId="1180" priority="33">
      <formula>$K4=1</formula>
    </cfRule>
  </conditionalFormatting>
  <conditionalFormatting sqref="B9:B13">
    <cfRule type="expression" dxfId="1179" priority="32">
      <formula>$C9="NO"</formula>
    </cfRule>
  </conditionalFormatting>
  <conditionalFormatting sqref="B9:B13">
    <cfRule type="expression" dxfId="1178" priority="31">
      <formula>$K9=1</formula>
    </cfRule>
  </conditionalFormatting>
  <conditionalFormatting sqref="B15:B23">
    <cfRule type="expression" dxfId="1177" priority="30">
      <formula>$C15="NO"</formula>
    </cfRule>
  </conditionalFormatting>
  <conditionalFormatting sqref="B15:B23">
    <cfRule type="expression" dxfId="1176" priority="29">
      <formula>$K15=1</formula>
    </cfRule>
  </conditionalFormatting>
  <conditionalFormatting sqref="B25:B31">
    <cfRule type="expression" dxfId="1175" priority="28">
      <formula>$C25="NO"</formula>
    </cfRule>
  </conditionalFormatting>
  <conditionalFormatting sqref="B25:B31">
    <cfRule type="expression" dxfId="1174" priority="27">
      <formula>$K25=1</formula>
    </cfRule>
  </conditionalFormatting>
  <conditionalFormatting sqref="B33:B38">
    <cfRule type="expression" dxfId="1173" priority="26">
      <formula>$C33="NO"</formula>
    </cfRule>
  </conditionalFormatting>
  <conditionalFormatting sqref="B33:B38">
    <cfRule type="expression" dxfId="1172" priority="25">
      <formula>$K33=1</formula>
    </cfRule>
  </conditionalFormatting>
  <conditionalFormatting sqref="B40:B45">
    <cfRule type="expression" dxfId="1171" priority="24">
      <formula>$C40="NO"</formula>
    </cfRule>
  </conditionalFormatting>
  <conditionalFormatting sqref="B40:B45">
    <cfRule type="expression" dxfId="1170" priority="23">
      <formula>$K40=1</formula>
    </cfRule>
  </conditionalFormatting>
  <conditionalFormatting sqref="B47:B54">
    <cfRule type="expression" dxfId="1169" priority="22">
      <formula>$C47="NO"</formula>
    </cfRule>
  </conditionalFormatting>
  <conditionalFormatting sqref="B47:B54">
    <cfRule type="expression" dxfId="1168" priority="21">
      <formula>$K47=1</formula>
    </cfRule>
  </conditionalFormatting>
  <conditionalFormatting sqref="B56:B58">
    <cfRule type="expression" dxfId="1167" priority="20">
      <formula>$C56="NO"</formula>
    </cfRule>
  </conditionalFormatting>
  <conditionalFormatting sqref="B56:B58">
    <cfRule type="expression" dxfId="1166" priority="19">
      <formula>$K56=1</formula>
    </cfRule>
  </conditionalFormatting>
  <conditionalFormatting sqref="B60:B66">
    <cfRule type="expression" dxfId="1165" priority="18">
      <formula>$C60="NO"</formula>
    </cfRule>
  </conditionalFormatting>
  <conditionalFormatting sqref="B60:B66">
    <cfRule type="expression" dxfId="1164" priority="17">
      <formula>$K60=1</formula>
    </cfRule>
  </conditionalFormatting>
  <conditionalFormatting sqref="B68:B76">
    <cfRule type="expression" dxfId="1163" priority="16">
      <formula>$C68="NO"</formula>
    </cfRule>
  </conditionalFormatting>
  <conditionalFormatting sqref="B68:B76">
    <cfRule type="expression" dxfId="1162" priority="15">
      <formula>$K68=1</formula>
    </cfRule>
  </conditionalFormatting>
  <conditionalFormatting sqref="B78:B80">
    <cfRule type="expression" dxfId="1161" priority="14">
      <formula>$C78="NO"</formula>
    </cfRule>
  </conditionalFormatting>
  <conditionalFormatting sqref="B78:B80">
    <cfRule type="expression" dxfId="1160" priority="13">
      <formula>$K78=1</formula>
    </cfRule>
  </conditionalFormatting>
  <conditionalFormatting sqref="B82:B91">
    <cfRule type="expression" dxfId="1159" priority="12">
      <formula>$C82="NO"</formula>
    </cfRule>
  </conditionalFormatting>
  <conditionalFormatting sqref="B82:B91">
    <cfRule type="expression" dxfId="1158" priority="11">
      <formula>$K82=1</formula>
    </cfRule>
  </conditionalFormatting>
  <conditionalFormatting sqref="B93:B97">
    <cfRule type="expression" dxfId="1157" priority="10">
      <formula>$C93="NO"</formula>
    </cfRule>
  </conditionalFormatting>
  <conditionalFormatting sqref="B93:B97">
    <cfRule type="expression" dxfId="1156" priority="9">
      <formula>$K93=1</formula>
    </cfRule>
  </conditionalFormatting>
  <conditionalFormatting sqref="B99:B105">
    <cfRule type="expression" dxfId="1155" priority="8">
      <formula>$C99="NO"</formula>
    </cfRule>
  </conditionalFormatting>
  <conditionalFormatting sqref="B99:B105">
    <cfRule type="expression" dxfId="1154" priority="7">
      <formula>$K99=1</formula>
    </cfRule>
  </conditionalFormatting>
  <conditionalFormatting sqref="B107:B113">
    <cfRule type="expression" dxfId="1153" priority="6">
      <formula>$C107="NO"</formula>
    </cfRule>
  </conditionalFormatting>
  <conditionalFormatting sqref="B107:B113">
    <cfRule type="expression" dxfId="1152" priority="5">
      <formula>$K107=1</formula>
    </cfRule>
  </conditionalFormatting>
  <conditionalFormatting sqref="B115:B124">
    <cfRule type="expression" dxfId="1151" priority="4">
      <formula>$C115="NO"</formula>
    </cfRule>
  </conditionalFormatting>
  <conditionalFormatting sqref="B115:B124">
    <cfRule type="expression" dxfId="1150" priority="3">
      <formula>$K115=1</formula>
    </cfRule>
  </conditionalFormatting>
  <conditionalFormatting sqref="B126:B144">
    <cfRule type="expression" dxfId="1149" priority="2">
      <formula>$C126="NO"</formula>
    </cfRule>
  </conditionalFormatting>
  <conditionalFormatting sqref="B126:B144">
    <cfRule type="expression" dxfId="1148" priority="1">
      <formula>$K126=1</formula>
    </cfRule>
  </conditionalFormatting>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IF(OR('09_Persons with Disabilities'!$I3=1,$E3&lt;&gt;0),1,0)</f>
        <v>0</v>
      </c>
      <c r="J3" s="67">
        <f>IF(OR('09_Persons with Disabilities'!$J3=1,$F3&lt;&gt;0),1,0)</f>
        <v>0</v>
      </c>
      <c r="K3" s="67">
        <f>IF(AND('09_Persons with Disabilities'!$I3=1,$E3=0),1,0)</f>
        <v>0</v>
      </c>
    </row>
    <row r="4" spans="1:12" ht="45" hidden="1" outlineLevel="1" x14ac:dyDescent="0.25">
      <c r="A4" s="37" t="s">
        <v>149</v>
      </c>
      <c r="B4" s="38" t="s">
        <v>8</v>
      </c>
      <c r="C4" s="20" t="str">
        <f>IF('Long Term Vision'!$C4=0,"",'Long Term Vision'!$C4)</f>
        <v/>
      </c>
      <c r="D4" s="38"/>
      <c r="E4" s="38"/>
      <c r="F4" s="38"/>
      <c r="G4" s="38"/>
      <c r="H4" s="39"/>
      <c r="I4" s="67">
        <f>IF(OR('09_Persons with Disabilities'!$I4=1,$E4&lt;&gt;0),1,0)</f>
        <v>1</v>
      </c>
      <c r="J4" s="67">
        <f>IF(OR('09_Persons with Disabilities'!$J4=1,$F4&lt;&gt;0),1,0)</f>
        <v>1</v>
      </c>
      <c r="K4" s="67">
        <f>IF(AND('09_Persons with Disabilities'!$I4=1,$E4=0),1,0)</f>
        <v>1</v>
      </c>
    </row>
    <row r="5" spans="1:12" ht="45" hidden="1" outlineLevel="1" x14ac:dyDescent="0.25">
      <c r="A5" s="37" t="s">
        <v>149</v>
      </c>
      <c r="B5" s="38" t="s">
        <v>9</v>
      </c>
      <c r="C5" s="20" t="str">
        <f>IF('Long Term Vision'!$C5=0,"",'Long Term Vision'!$C5)</f>
        <v/>
      </c>
      <c r="D5" s="38"/>
      <c r="E5" s="38"/>
      <c r="F5" s="38"/>
      <c r="G5" s="38"/>
      <c r="H5" s="39"/>
      <c r="I5" s="67">
        <f>IF(OR('09_Persons with Disabilities'!$I5=1,$E5&lt;&gt;0),1,0)</f>
        <v>1</v>
      </c>
      <c r="J5" s="67">
        <f>IF(OR('09_Persons with Disabilities'!$J5=1,$F5&lt;&gt;0),1,0)</f>
        <v>1</v>
      </c>
      <c r="K5" s="67">
        <f>IF(AND('09_Persons with Disabilities'!$I5=1,$E5=0),1,0)</f>
        <v>1</v>
      </c>
    </row>
    <row r="6" spans="1:12" ht="90" hidden="1" outlineLevel="1" x14ac:dyDescent="0.25">
      <c r="A6" s="37" t="s">
        <v>149</v>
      </c>
      <c r="B6" s="38" t="s">
        <v>10</v>
      </c>
      <c r="C6" s="20" t="str">
        <f>IF('Long Term Vision'!$C6=0,"",'Long Term Vision'!$C6)</f>
        <v/>
      </c>
      <c r="D6" s="38"/>
      <c r="E6" s="38"/>
      <c r="F6" s="38"/>
      <c r="G6" s="38"/>
      <c r="H6" s="39"/>
      <c r="I6" s="67">
        <f>IF(OR('09_Persons with Disabilities'!$I6=1,$E6&lt;&gt;0),1,0)</f>
        <v>1</v>
      </c>
      <c r="J6" s="67">
        <f>IF(OR('09_Persons with Disabilities'!$J6=1,$F6&lt;&gt;0),1,0)</f>
        <v>1</v>
      </c>
      <c r="K6" s="67">
        <f>IF(AND('09_Persons with Disabilities'!$I6=1,$E6=0),1,0)</f>
        <v>1</v>
      </c>
    </row>
    <row r="7" spans="1:12" ht="60" hidden="1" outlineLevel="1" x14ac:dyDescent="0.25">
      <c r="A7" s="37" t="s">
        <v>149</v>
      </c>
      <c r="B7" s="38" t="s">
        <v>11</v>
      </c>
      <c r="C7" s="20" t="str">
        <f>IF('Long Term Vision'!$C7=0,"",'Long Term Vision'!$C7)</f>
        <v/>
      </c>
      <c r="D7" s="38"/>
      <c r="E7" s="38"/>
      <c r="F7" s="38"/>
      <c r="G7" s="38"/>
      <c r="H7" s="39"/>
      <c r="I7" s="67">
        <f>IF(OR('09_Persons with Disabilities'!$I7=1,$E7&lt;&gt;0),1,0)</f>
        <v>1</v>
      </c>
      <c r="J7" s="67">
        <f>IF(OR('09_Persons with Disabilities'!$J7=1,$F7&lt;&gt;0),1,0)</f>
        <v>1</v>
      </c>
      <c r="K7" s="67">
        <f>IF(AND('09_Persons with Disabilities'!$I7=1,$E7=0),1,0)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IF(OR('09_Persons with Disabilities'!$I9=1,$E9&lt;&gt;0),1,0)</f>
        <v>1</v>
      </c>
      <c r="J9" s="67">
        <f>IF(OR('09_Persons with Disabilities'!$J9=1,$F9&lt;&gt;0),1,0)</f>
        <v>0</v>
      </c>
      <c r="K9" s="67">
        <f>IF(AND('09_Persons with Disabilities'!$I9=1,$E9=0),1,0)</f>
        <v>1</v>
      </c>
    </row>
    <row r="10" spans="1:12" ht="75" hidden="1" outlineLevel="1" x14ac:dyDescent="0.25">
      <c r="A10" s="37" t="s">
        <v>149</v>
      </c>
      <c r="B10" s="38" t="s">
        <v>14</v>
      </c>
      <c r="C10" s="20" t="str">
        <f>IF('Long Term Vision'!$C10=0,"",'Long Term Vision'!$C10)</f>
        <v/>
      </c>
      <c r="D10" s="38"/>
      <c r="E10" s="38"/>
      <c r="F10" s="38"/>
      <c r="G10" s="38"/>
      <c r="H10" s="39"/>
      <c r="I10" s="67">
        <f>IF(OR('09_Persons with Disabilities'!$I10=1,$E10&lt;&gt;0),1,0)</f>
        <v>1</v>
      </c>
      <c r="J10" s="67">
        <f>IF(OR('09_Persons with Disabilities'!$J10=1,$F10&lt;&gt;0),1,0)</f>
        <v>1</v>
      </c>
      <c r="K10" s="67">
        <f>IF(AND('09_Persons with Disabilities'!$I10=1,$E10=0),1,0)</f>
        <v>1</v>
      </c>
    </row>
    <row r="11" spans="1:12" ht="90" hidden="1" outlineLevel="1" x14ac:dyDescent="0.25">
      <c r="A11" s="37" t="s">
        <v>149</v>
      </c>
      <c r="B11" s="38" t="s">
        <v>15</v>
      </c>
      <c r="C11" s="20" t="str">
        <f>IF('Long Term Vision'!$C11=0,"",'Long Term Vision'!$C11)</f>
        <v/>
      </c>
      <c r="D11" s="38"/>
      <c r="E11" s="38"/>
      <c r="F11" s="38"/>
      <c r="G11" s="38"/>
      <c r="H11" s="39"/>
      <c r="I11" s="67">
        <f>IF(OR('09_Persons with Disabilities'!$I11=1,$E11&lt;&gt;0),1,0)</f>
        <v>1</v>
      </c>
      <c r="J11" s="67">
        <f>IF(OR('09_Persons with Disabilities'!$J11=1,$F11&lt;&gt;0),1,0)</f>
        <v>1</v>
      </c>
      <c r="K11" s="67">
        <f>IF(AND('09_Persons with Disabilities'!$I11=1,$E11=0),1,0)</f>
        <v>1</v>
      </c>
    </row>
    <row r="12" spans="1:12" ht="90" hidden="1" outlineLevel="1" x14ac:dyDescent="0.25">
      <c r="A12" s="37" t="s">
        <v>149</v>
      </c>
      <c r="B12" s="38" t="s">
        <v>16</v>
      </c>
      <c r="C12" s="20" t="str">
        <f>IF('Long Term Vision'!$C12=0,"",'Long Term Vision'!$C12)</f>
        <v/>
      </c>
      <c r="D12" s="38"/>
      <c r="E12" s="38"/>
      <c r="F12" s="38"/>
      <c r="G12" s="38"/>
      <c r="H12" s="39"/>
      <c r="I12" s="67">
        <f>IF(OR('09_Persons with Disabilities'!$I12=1,$E12&lt;&gt;0),1,0)</f>
        <v>1</v>
      </c>
      <c r="J12" s="67">
        <f>IF(OR('09_Persons with Disabilities'!$J12=1,$F12&lt;&gt;0),1,0)</f>
        <v>0</v>
      </c>
      <c r="K12" s="67">
        <f>IF(AND('09_Persons with Disabilities'!$I12=1,$E12=0),1,0)</f>
        <v>1</v>
      </c>
    </row>
    <row r="13" spans="1:12" ht="105" hidden="1" outlineLevel="1" x14ac:dyDescent="0.25">
      <c r="A13" s="37" t="s">
        <v>149</v>
      </c>
      <c r="B13" s="38" t="s">
        <v>17</v>
      </c>
      <c r="C13" s="20" t="str">
        <f>IF('Long Term Vision'!$C13=0,"",'Long Term Vision'!$C13)</f>
        <v/>
      </c>
      <c r="D13" s="38"/>
      <c r="E13" s="38"/>
      <c r="F13" s="38"/>
      <c r="G13" s="38"/>
      <c r="H13" s="39"/>
      <c r="I13" s="67">
        <f>IF(OR('09_Persons with Disabilities'!$I13=1,$E13&lt;&gt;0),1,0)</f>
        <v>0</v>
      </c>
      <c r="J13" s="67">
        <f>IF(OR('09_Persons with Disabilities'!$J13=1,$F13&lt;&gt;0),1,0)</f>
        <v>0</v>
      </c>
      <c r="K13" s="67">
        <f>IF(AND('09_Persons with Disabilities'!$I13=1,$E13=0),1,0)</f>
        <v>0</v>
      </c>
    </row>
    <row r="14" spans="1:12" collapsed="1" x14ac:dyDescent="0.25">
      <c r="A14" s="37" t="s">
        <v>149</v>
      </c>
      <c r="B14" s="99" t="s">
        <v>18</v>
      </c>
      <c r="C14" s="99"/>
      <c r="D14" s="99"/>
      <c r="E14" s="99"/>
      <c r="F14" s="99"/>
      <c r="G14" s="99"/>
      <c r="H14" s="100"/>
      <c r="I14" s="67">
        <f>SUM(I15:I23)</f>
        <v>9</v>
      </c>
      <c r="J14" s="67">
        <f>SUM(J15:J23)</f>
        <v>6</v>
      </c>
      <c r="K14" s="67">
        <f>SUM(K15:K23)</f>
        <v>2</v>
      </c>
    </row>
    <row r="15" spans="1:12" ht="45" hidden="1" outlineLevel="1" x14ac:dyDescent="0.25">
      <c r="A15" s="37" t="s">
        <v>149</v>
      </c>
      <c r="B15" s="38" t="s">
        <v>19</v>
      </c>
      <c r="C15" s="20" t="s">
        <v>1055</v>
      </c>
      <c r="D15" s="38" t="s">
        <v>1069</v>
      </c>
      <c r="E15" s="38" t="s">
        <v>1070</v>
      </c>
      <c r="F15" s="38"/>
      <c r="G15" s="38"/>
      <c r="H15" s="39"/>
      <c r="I15" s="67">
        <f>IF(OR('09_Persons with Disabilities'!$I15=1,$E15&lt;&gt;0),1,0)</f>
        <v>1</v>
      </c>
      <c r="J15" s="67">
        <f>IF(OR('09_Persons with Disabilities'!$J15=1,$F15&lt;&gt;0),1,0)</f>
        <v>1</v>
      </c>
      <c r="K15" s="67">
        <f>IF(AND('09_Persons with Disabilities'!$I15=1,$E15=0),1,0)</f>
        <v>0</v>
      </c>
    </row>
    <row r="16" spans="1:12" ht="60" hidden="1" outlineLevel="1" x14ac:dyDescent="0.25">
      <c r="A16" s="37" t="s">
        <v>149</v>
      </c>
      <c r="B16" s="38" t="s">
        <v>20</v>
      </c>
      <c r="C16" s="20" t="s">
        <v>1055</v>
      </c>
      <c r="D16" s="38" t="s">
        <v>1069</v>
      </c>
      <c r="E16" s="38" t="s">
        <v>1070</v>
      </c>
      <c r="F16" s="38"/>
      <c r="G16" s="38"/>
      <c r="H16" s="39"/>
      <c r="I16" s="67">
        <f>IF(OR('09_Persons with Disabilities'!$I16=1,$E16&lt;&gt;0),1,0)</f>
        <v>1</v>
      </c>
      <c r="J16" s="67">
        <f>IF(OR('09_Persons with Disabilities'!$J16=1,$F16&lt;&gt;0),1,0)</f>
        <v>1</v>
      </c>
      <c r="K16" s="67">
        <f>IF(AND('09_Persons with Disabilities'!$I16=1,$E16=0),1,0)</f>
        <v>0</v>
      </c>
    </row>
    <row r="17" spans="1:11" ht="45" hidden="1" outlineLevel="1" x14ac:dyDescent="0.25">
      <c r="A17" s="37" t="s">
        <v>149</v>
      </c>
      <c r="B17" s="38" t="s">
        <v>21</v>
      </c>
      <c r="C17" s="20" t="s">
        <v>1055</v>
      </c>
      <c r="D17" s="38" t="s">
        <v>1069</v>
      </c>
      <c r="E17" s="38" t="s">
        <v>1071</v>
      </c>
      <c r="F17" s="38"/>
      <c r="G17" s="38"/>
      <c r="H17" s="39"/>
      <c r="I17" s="67">
        <f>IF(OR('09_Persons with Disabilities'!$I17=1,$E17&lt;&gt;0),1,0)</f>
        <v>1</v>
      </c>
      <c r="J17" s="67">
        <f>IF(OR('09_Persons with Disabilities'!$J17=1,$F17&lt;&gt;0),1,0)</f>
        <v>1</v>
      </c>
      <c r="K17" s="67">
        <f>IF(AND('09_Persons with Disabilities'!$I17=1,$E17=0),1,0)</f>
        <v>0</v>
      </c>
    </row>
    <row r="18" spans="1:11" ht="45" hidden="1" outlineLevel="1" x14ac:dyDescent="0.25">
      <c r="A18" s="37" t="s">
        <v>149</v>
      </c>
      <c r="B18" s="38" t="s">
        <v>22</v>
      </c>
      <c r="C18" s="20" t="s">
        <v>1055</v>
      </c>
      <c r="D18" s="38" t="s">
        <v>1069</v>
      </c>
      <c r="E18" s="38" t="s">
        <v>1072</v>
      </c>
      <c r="F18" s="38"/>
      <c r="G18" s="38"/>
      <c r="H18" s="39"/>
      <c r="I18" s="67">
        <f>IF(OR('09_Persons with Disabilities'!$I18=1,$E18&lt;&gt;0),1,0)</f>
        <v>1</v>
      </c>
      <c r="J18" s="67">
        <f>IF(OR('09_Persons with Disabilities'!$J18=1,$F18&lt;&gt;0),1,0)</f>
        <v>1</v>
      </c>
      <c r="K18" s="67">
        <f>IF(AND('09_Persons with Disabilities'!$I18=1,$E18=0),1,0)</f>
        <v>0</v>
      </c>
    </row>
    <row r="19" spans="1:11" ht="90" hidden="1" outlineLevel="1" x14ac:dyDescent="0.25">
      <c r="A19" s="37" t="s">
        <v>149</v>
      </c>
      <c r="B19" s="38" t="s">
        <v>23</v>
      </c>
      <c r="C19" s="20" t="s">
        <v>1055</v>
      </c>
      <c r="D19" s="38" t="s">
        <v>1069</v>
      </c>
      <c r="E19" s="38" t="s">
        <v>1073</v>
      </c>
      <c r="F19" s="38"/>
      <c r="G19" s="38"/>
      <c r="H19" s="39"/>
      <c r="I19" s="67">
        <f>IF(OR('09_Persons with Disabilities'!$I19=1,$E19&lt;&gt;0),1,0)</f>
        <v>1</v>
      </c>
      <c r="J19" s="67">
        <f>IF(OR('09_Persons with Disabilities'!$J19=1,$F19&lt;&gt;0),1,0)</f>
        <v>0</v>
      </c>
      <c r="K19" s="67">
        <f>IF(AND('09_Persons with Disabilities'!$I19=1,$E19=0),1,0)</f>
        <v>0</v>
      </c>
    </row>
    <row r="20" spans="1:11" ht="45" hidden="1" outlineLevel="1" x14ac:dyDescent="0.25">
      <c r="A20" s="37" t="s">
        <v>149</v>
      </c>
      <c r="B20" s="38" t="s">
        <v>24</v>
      </c>
      <c r="C20" s="20" t="s">
        <v>1055</v>
      </c>
      <c r="D20" s="38" t="s">
        <v>1069</v>
      </c>
      <c r="E20" s="38" t="s">
        <v>1074</v>
      </c>
      <c r="F20" s="38"/>
      <c r="G20" s="38"/>
      <c r="H20" s="39"/>
      <c r="I20" s="67">
        <f>IF(OR('09_Persons with Disabilities'!$I20=1,$E20&lt;&gt;0),1,0)</f>
        <v>1</v>
      </c>
      <c r="J20" s="67">
        <f>IF(OR('09_Persons with Disabilities'!$J20=1,$F20&lt;&gt;0),1,0)</f>
        <v>0</v>
      </c>
      <c r="K20" s="67">
        <f>IF(AND('09_Persons with Disabilities'!$I20=1,$E20=0),1,0)</f>
        <v>0</v>
      </c>
    </row>
    <row r="21" spans="1:11" ht="120" hidden="1" outlineLevel="1" x14ac:dyDescent="0.25">
      <c r="A21" s="37" t="s">
        <v>149</v>
      </c>
      <c r="B21" s="38" t="s">
        <v>25</v>
      </c>
      <c r="C21" s="20" t="s">
        <v>1055</v>
      </c>
      <c r="D21" s="38" t="s">
        <v>1069</v>
      </c>
      <c r="E21" s="38" t="s">
        <v>1075</v>
      </c>
      <c r="F21" s="38"/>
      <c r="G21" s="38"/>
      <c r="H21" s="39"/>
      <c r="I21" s="67">
        <f>IF(OR('09_Persons with Disabilities'!$I21=1,$E21&lt;&gt;0),1,0)</f>
        <v>1</v>
      </c>
      <c r="J21" s="67">
        <f>IF(OR('09_Persons with Disabilities'!$J21=1,$F21&lt;&gt;0),1,0)</f>
        <v>1</v>
      </c>
      <c r="K21" s="67">
        <f>IF(AND('09_Persons with Disabilities'!$I21=1,$E21=0),1,0)</f>
        <v>0</v>
      </c>
    </row>
    <row r="22" spans="1:11" ht="60" hidden="1" outlineLevel="1" x14ac:dyDescent="0.25">
      <c r="A22" s="37" t="s">
        <v>149</v>
      </c>
      <c r="B22" s="38" t="s">
        <v>26</v>
      </c>
      <c r="C22" s="20" t="s">
        <v>1055</v>
      </c>
      <c r="D22" s="38"/>
      <c r="E22" s="38"/>
      <c r="F22" s="38"/>
      <c r="G22" s="38"/>
      <c r="H22" s="39"/>
      <c r="I22" s="67">
        <f>IF(OR('09_Persons with Disabilities'!$I22=1,$E22&lt;&gt;0),1,0)</f>
        <v>1</v>
      </c>
      <c r="J22" s="67">
        <f>IF(OR('09_Persons with Disabilities'!$J22=1,$F22&lt;&gt;0),1,0)</f>
        <v>1</v>
      </c>
      <c r="K22" s="67">
        <f>IF(AND('09_Persons with Disabilities'!$I22=1,$E22=0),1,0)</f>
        <v>1</v>
      </c>
    </row>
    <row r="23" spans="1:11" ht="45" hidden="1" outlineLevel="1" x14ac:dyDescent="0.25">
      <c r="A23" s="37" t="s">
        <v>149</v>
      </c>
      <c r="B23" s="38" t="s">
        <v>27</v>
      </c>
      <c r="C23" s="20" t="s">
        <v>1055</v>
      </c>
      <c r="D23" s="38"/>
      <c r="E23" s="38"/>
      <c r="F23" s="38"/>
      <c r="G23" s="38"/>
      <c r="H23" s="39"/>
      <c r="I23" s="67">
        <f>IF(OR('09_Persons with Disabilities'!$I23=1,$E23&lt;&gt;0),1,0)</f>
        <v>1</v>
      </c>
      <c r="J23" s="67">
        <f>IF(OR('09_Persons with Disabilities'!$J23=1,$F23&lt;&gt;0),1,0)</f>
        <v>0</v>
      </c>
      <c r="K23" s="67">
        <f>IF(AND('09_Persons with Disabilities'!$I23=1,$E23=0),1,0)</f>
        <v>1</v>
      </c>
    </row>
    <row r="24" spans="1:11" collapsed="1" x14ac:dyDescent="0.25">
      <c r="A24" s="37" t="s">
        <v>149</v>
      </c>
      <c r="B24" s="101" t="s">
        <v>28</v>
      </c>
      <c r="C24" s="101"/>
      <c r="D24" s="101"/>
      <c r="E24" s="101"/>
      <c r="F24" s="101"/>
      <c r="G24" s="101"/>
      <c r="H24" s="102"/>
      <c r="I24" s="67">
        <f>SUM(I25:I31)</f>
        <v>7</v>
      </c>
      <c r="J24" s="67">
        <f>SUM(J25:J31)</f>
        <v>4</v>
      </c>
      <c r="K24" s="67">
        <f>SUM(K25:K31)</f>
        <v>2</v>
      </c>
    </row>
    <row r="25" spans="1:11" ht="45" hidden="1" outlineLevel="1" x14ac:dyDescent="0.25">
      <c r="A25" s="37" t="s">
        <v>149</v>
      </c>
      <c r="B25" s="38" t="s">
        <v>29</v>
      </c>
      <c r="C25" s="20" t="s">
        <v>1055</v>
      </c>
      <c r="D25" s="38"/>
      <c r="E25" s="38"/>
      <c r="F25" s="38"/>
      <c r="G25" s="38"/>
      <c r="H25" s="39"/>
      <c r="I25" s="67">
        <f>IF(OR('09_Persons with Disabilities'!$I25=1,$E25&lt;&gt;0),1,0)</f>
        <v>1</v>
      </c>
      <c r="J25" s="67">
        <f>IF(OR('09_Persons with Disabilities'!$J25=1,$F25&lt;&gt;0),1,0)</f>
        <v>1</v>
      </c>
      <c r="K25" s="67">
        <f>IF(AND('09_Persons with Disabilities'!$I25=1,$E25=0),1,0)</f>
        <v>1</v>
      </c>
    </row>
    <row r="26" spans="1:11" ht="105" hidden="1" outlineLevel="1" x14ac:dyDescent="0.25">
      <c r="A26" s="37" t="s">
        <v>149</v>
      </c>
      <c r="B26" s="38" t="s">
        <v>30</v>
      </c>
      <c r="C26" s="20" t="s">
        <v>1055</v>
      </c>
      <c r="D26" s="38" t="s">
        <v>1076</v>
      </c>
      <c r="E26" s="38" t="s">
        <v>1077</v>
      </c>
      <c r="F26" s="38"/>
      <c r="G26" s="38"/>
      <c r="H26" s="39" t="s">
        <v>583</v>
      </c>
      <c r="I26" s="67">
        <f>IF(OR('09_Persons with Disabilities'!$I26=1,$E26&lt;&gt;0),1,0)</f>
        <v>1</v>
      </c>
      <c r="J26" s="67">
        <f>IF(OR('09_Persons with Disabilities'!$J26=1,$F26&lt;&gt;0),1,0)</f>
        <v>0</v>
      </c>
      <c r="K26" s="67">
        <f>IF(AND('09_Persons with Disabilities'!$I26=1,$E26=0),1,0)</f>
        <v>0</v>
      </c>
    </row>
    <row r="27" spans="1:11" ht="150" hidden="1" outlineLevel="1" x14ac:dyDescent="0.25">
      <c r="A27" s="37" t="s">
        <v>149</v>
      </c>
      <c r="B27" s="38" t="s">
        <v>31</v>
      </c>
      <c r="C27" s="20" t="s">
        <v>1055</v>
      </c>
      <c r="D27" s="38" t="s">
        <v>1078</v>
      </c>
      <c r="E27" s="38" t="s">
        <v>1079</v>
      </c>
      <c r="F27" s="38"/>
      <c r="G27" s="38"/>
      <c r="H27" s="39" t="s">
        <v>583</v>
      </c>
      <c r="I27" s="67">
        <f>IF(OR('09_Persons with Disabilities'!$I27=1,$E27&lt;&gt;0),1,0)</f>
        <v>1</v>
      </c>
      <c r="J27" s="67">
        <f>IF(OR('09_Persons with Disabilities'!$J27=1,$F27&lt;&gt;0),1,0)</f>
        <v>1</v>
      </c>
      <c r="K27" s="67">
        <f>IF(AND('09_Persons with Disabilities'!$I27=1,$E27=0),1,0)</f>
        <v>0</v>
      </c>
    </row>
    <row r="28" spans="1:11" ht="165" hidden="1" outlineLevel="1" x14ac:dyDescent="0.25">
      <c r="A28" s="37" t="s">
        <v>149</v>
      </c>
      <c r="B28" s="38" t="s">
        <v>32</v>
      </c>
      <c r="C28" s="20" t="s">
        <v>1055</v>
      </c>
      <c r="D28" s="38" t="s">
        <v>1078</v>
      </c>
      <c r="E28" s="38" t="s">
        <v>1080</v>
      </c>
      <c r="F28" s="38"/>
      <c r="G28" s="38"/>
      <c r="H28" s="39"/>
      <c r="I28" s="67">
        <f>IF(OR('09_Persons with Disabilities'!$I28=1,$E28&lt;&gt;0),1,0)</f>
        <v>1</v>
      </c>
      <c r="J28" s="67">
        <f>IF(OR('09_Persons with Disabilities'!$J28=1,$F28&lt;&gt;0),1,0)</f>
        <v>1</v>
      </c>
      <c r="K28" s="67">
        <f>IF(AND('09_Persons with Disabilities'!$I28=1,$E28=0),1,0)</f>
        <v>0</v>
      </c>
    </row>
    <row r="29" spans="1:11" ht="105" hidden="1" outlineLevel="1" x14ac:dyDescent="0.25">
      <c r="A29" s="37" t="s">
        <v>149</v>
      </c>
      <c r="B29" s="38" t="s">
        <v>33</v>
      </c>
      <c r="C29" s="20" t="s">
        <v>1055</v>
      </c>
      <c r="D29" s="38" t="s">
        <v>1081</v>
      </c>
      <c r="E29" s="38" t="s">
        <v>1082</v>
      </c>
      <c r="F29" s="38"/>
      <c r="G29" s="38"/>
      <c r="H29" s="39"/>
      <c r="I29" s="67">
        <f>IF(OR('09_Persons with Disabilities'!$I29=1,$E29&lt;&gt;0),1,0)</f>
        <v>1</v>
      </c>
      <c r="J29" s="67">
        <f>IF(OR('09_Persons with Disabilities'!$J29=1,$F29&lt;&gt;0),1,0)</f>
        <v>0</v>
      </c>
      <c r="K29" s="67">
        <f>IF(AND('09_Persons with Disabilities'!$I29=1,$E29=0),1,0)</f>
        <v>0</v>
      </c>
    </row>
    <row r="30" spans="1:11" ht="105" hidden="1" outlineLevel="1" x14ac:dyDescent="0.25">
      <c r="A30" s="37" t="s">
        <v>149</v>
      </c>
      <c r="B30" s="38" t="s">
        <v>34</v>
      </c>
      <c r="C30" s="20" t="s">
        <v>1055</v>
      </c>
      <c r="D30" s="38" t="s">
        <v>1081</v>
      </c>
      <c r="E30" s="38" t="s">
        <v>1083</v>
      </c>
      <c r="F30" s="38"/>
      <c r="G30" s="38"/>
      <c r="H30" s="39"/>
      <c r="I30" s="67">
        <f>IF(OR('09_Persons with Disabilities'!$I30=1,$E30&lt;&gt;0),1,0)</f>
        <v>1</v>
      </c>
      <c r="J30" s="67">
        <f>IF(OR('09_Persons with Disabilities'!$J30=1,$F30&lt;&gt;0),1,0)</f>
        <v>1</v>
      </c>
      <c r="K30" s="67">
        <f>IF(AND('09_Persons with Disabilities'!$I30=1,$E30=0),1,0)</f>
        <v>0</v>
      </c>
    </row>
    <row r="31" spans="1:11" ht="105" hidden="1" outlineLevel="1" x14ac:dyDescent="0.25">
      <c r="A31" s="37" t="s">
        <v>149</v>
      </c>
      <c r="B31" s="38" t="s">
        <v>35</v>
      </c>
      <c r="C31" s="20" t="s">
        <v>1055</v>
      </c>
      <c r="D31" s="38"/>
      <c r="E31" s="38"/>
      <c r="F31" s="38"/>
      <c r="G31" s="38"/>
      <c r="H31" s="39"/>
      <c r="I31" s="67">
        <f>IF(OR('09_Persons with Disabilities'!$I31=1,$E31&lt;&gt;0),1,0)</f>
        <v>1</v>
      </c>
      <c r="J31" s="67">
        <f>IF(OR('09_Persons with Disabilities'!$J31=1,$F31&lt;&gt;0),1,0)</f>
        <v>0</v>
      </c>
      <c r="K31" s="67">
        <f>IF(AND('09_Persons with Disabilities'!$I31=1,$E31=0),1,0)</f>
        <v>1</v>
      </c>
    </row>
    <row r="32" spans="1:11" collapsed="1" x14ac:dyDescent="0.25">
      <c r="A32" s="37" t="s">
        <v>149</v>
      </c>
      <c r="B32" s="91" t="s">
        <v>36</v>
      </c>
      <c r="C32" s="91"/>
      <c r="D32" s="91"/>
      <c r="E32" s="91"/>
      <c r="F32" s="91"/>
      <c r="G32" s="91"/>
      <c r="H32" s="92"/>
      <c r="I32" s="67">
        <f>SUM(I33:I38)</f>
        <v>5</v>
      </c>
      <c r="J32" s="67">
        <f>SUM(J33:J38)</f>
        <v>1</v>
      </c>
      <c r="K32" s="67">
        <f>SUM(K33:K38)</f>
        <v>4</v>
      </c>
    </row>
    <row r="33" spans="1:11" ht="30" hidden="1" outlineLevel="1" x14ac:dyDescent="0.25">
      <c r="A33" s="37" t="s">
        <v>149</v>
      </c>
      <c r="B33" s="38" t="s">
        <v>37</v>
      </c>
      <c r="C33" s="20" t="str">
        <f>IF('Long Term Vision'!$C33=0,"",'Long Term Vision'!$C33)</f>
        <v/>
      </c>
      <c r="D33" s="38"/>
      <c r="E33" s="38"/>
      <c r="F33" s="38"/>
      <c r="G33" s="38"/>
      <c r="H33" s="39"/>
      <c r="I33" s="67">
        <f>IF(OR('09_Persons with Disabilities'!$I33=1,$E33&lt;&gt;0),1,0)</f>
        <v>1</v>
      </c>
      <c r="J33" s="67">
        <f>IF(OR('09_Persons with Disabilities'!$J33=1,$F33&lt;&gt;0),1,0)</f>
        <v>0</v>
      </c>
      <c r="K33" s="67">
        <f>IF(AND('09_Persons with Disabilities'!$I33=1,$E33=0),1,0)</f>
        <v>1</v>
      </c>
    </row>
    <row r="34" spans="1:11" ht="45" hidden="1" outlineLevel="1" x14ac:dyDescent="0.25">
      <c r="A34" s="37" t="s">
        <v>149</v>
      </c>
      <c r="B34" s="38" t="s">
        <v>38</v>
      </c>
      <c r="C34" s="20" t="str">
        <f>IF('Long Term Vision'!$C34=0,"",'Long Term Vision'!$C34)</f>
        <v/>
      </c>
      <c r="D34" s="38"/>
      <c r="E34" s="38"/>
      <c r="F34" s="38"/>
      <c r="G34" s="38"/>
      <c r="H34" s="39"/>
      <c r="I34" s="67">
        <f>IF(OR('09_Persons with Disabilities'!$I34=1,$E34&lt;&gt;0),1,0)</f>
        <v>1</v>
      </c>
      <c r="J34" s="67">
        <f>IF(OR('09_Persons with Disabilities'!$J34=1,$F34&lt;&gt;0),1,0)</f>
        <v>0</v>
      </c>
      <c r="K34" s="67">
        <f>IF(AND('09_Persons with Disabilities'!$I34=1,$E34=0),1,0)</f>
        <v>1</v>
      </c>
    </row>
    <row r="35" spans="1:11" ht="30" hidden="1" outlineLevel="1" x14ac:dyDescent="0.25">
      <c r="A35" s="37" t="s">
        <v>149</v>
      </c>
      <c r="B35" s="38" t="s">
        <v>39</v>
      </c>
      <c r="C35" s="20" t="str">
        <f>IF('Long Term Vision'!$C35=0,"",'Long Term Vision'!$C35)</f>
        <v>NO</v>
      </c>
      <c r="D35" s="38"/>
      <c r="E35" s="38"/>
      <c r="F35" s="38"/>
      <c r="G35" s="38"/>
      <c r="H35" s="39"/>
      <c r="I35" s="67">
        <f>IF(OR('09_Persons with Disabilities'!$I35=1,$E35&lt;&gt;0),1,0)</f>
        <v>0</v>
      </c>
      <c r="J35" s="67">
        <f>IF(OR('09_Persons with Disabilities'!$J35=1,$F35&lt;&gt;0),1,0)</f>
        <v>0</v>
      </c>
      <c r="K35" s="67">
        <f>IF(AND('09_Persons with Disabilities'!$I35=1,$E35=0),1,0)</f>
        <v>0</v>
      </c>
    </row>
    <row r="36" spans="1:11" ht="60" hidden="1" outlineLevel="1" x14ac:dyDescent="0.25">
      <c r="A36" s="37" t="s">
        <v>149</v>
      </c>
      <c r="B36" s="38" t="s">
        <v>40</v>
      </c>
      <c r="C36" s="20" t="s">
        <v>1055</v>
      </c>
      <c r="D36" s="38"/>
      <c r="E36" s="38"/>
      <c r="F36" s="38"/>
      <c r="G36" s="38"/>
      <c r="H36" s="39"/>
      <c r="I36" s="67">
        <f>IF(OR('09_Persons with Disabilities'!$I36=1,$E36&lt;&gt;0),1,0)</f>
        <v>1</v>
      </c>
      <c r="J36" s="67">
        <f>IF(OR('09_Persons with Disabilities'!$J36=1,$F36&lt;&gt;0),1,0)</f>
        <v>1</v>
      </c>
      <c r="K36" s="67">
        <f>IF(AND('09_Persons with Disabilities'!$I36=1,$E36=0),1,0)</f>
        <v>1</v>
      </c>
    </row>
    <row r="37" spans="1:11" ht="45" hidden="1" outlineLevel="1" x14ac:dyDescent="0.25">
      <c r="A37" s="37" t="s">
        <v>149</v>
      </c>
      <c r="B37" s="38" t="s">
        <v>41</v>
      </c>
      <c r="C37" s="20" t="s">
        <v>1055</v>
      </c>
      <c r="D37" s="38"/>
      <c r="E37" s="38"/>
      <c r="F37" s="38"/>
      <c r="G37" s="38"/>
      <c r="H37" s="39"/>
      <c r="I37" s="67">
        <f>IF(OR('09_Persons with Disabilities'!$I37=1,$E37&lt;&gt;0),1,0)</f>
        <v>1</v>
      </c>
      <c r="J37" s="67">
        <f>IF(OR('09_Persons with Disabilities'!$J37=1,$F37&lt;&gt;0),1,0)</f>
        <v>0</v>
      </c>
      <c r="K37" s="67">
        <f>IF(AND('09_Persons with Disabilities'!$I37=1,$E37=0),1,0)</f>
        <v>1</v>
      </c>
    </row>
    <row r="38" spans="1:11" ht="120" hidden="1" outlineLevel="1" x14ac:dyDescent="0.25">
      <c r="A38" s="37" t="s">
        <v>149</v>
      </c>
      <c r="B38" s="38" t="s">
        <v>42</v>
      </c>
      <c r="C38" s="20" t="s">
        <v>1055</v>
      </c>
      <c r="D38" s="38" t="s">
        <v>1069</v>
      </c>
      <c r="E38" s="38" t="s">
        <v>1075</v>
      </c>
      <c r="F38" s="38"/>
      <c r="G38" s="38"/>
      <c r="H38" s="39"/>
      <c r="I38" s="67">
        <f>IF(OR('09_Persons with Disabilities'!$I38=1,$E38&lt;&gt;0),1,0)</f>
        <v>1</v>
      </c>
      <c r="J38" s="67">
        <f>IF(OR('09_Persons with Disabilities'!$J38=1,$F38&lt;&gt;0),1,0)</f>
        <v>0</v>
      </c>
      <c r="K38" s="67">
        <f>IF(AND('09_Persons with Disabilities'!$I38=1,$E38=0),1,0)</f>
        <v>0</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IF(OR('09_Persons with Disabilities'!$I40=1,$E40&lt;&gt;0),1,0)</f>
        <v>1</v>
      </c>
      <c r="J40" s="67">
        <f>IF(OR('09_Persons with Disabilities'!$J40=1,$F40&lt;&gt;0),1,0)</f>
        <v>1</v>
      </c>
      <c r="K40" s="67">
        <f>IF(AND('09_Persons with Disabilities'!$I40=1,$E40=0),1,0)</f>
        <v>1</v>
      </c>
    </row>
    <row r="41" spans="1:11" ht="60" hidden="1" outlineLevel="1" x14ac:dyDescent="0.25">
      <c r="A41" s="37" t="s">
        <v>150</v>
      </c>
      <c r="B41" s="38" t="s">
        <v>45</v>
      </c>
      <c r="C41" s="20" t="str">
        <f>IF('Long Term Vision'!$C41=0,"",'Long Term Vision'!$C41)</f>
        <v/>
      </c>
      <c r="D41" s="38"/>
      <c r="E41" s="38"/>
      <c r="F41" s="38"/>
      <c r="G41" s="38"/>
      <c r="H41" s="39"/>
      <c r="I41" s="67">
        <f>IF(OR('09_Persons with Disabilities'!$I41=1,$E41&lt;&gt;0),1,0)</f>
        <v>1</v>
      </c>
      <c r="J41" s="67">
        <f>IF(OR('09_Persons with Disabilities'!$J41=1,$F41&lt;&gt;0),1,0)</f>
        <v>1</v>
      </c>
      <c r="K41" s="67">
        <f>IF(AND('09_Persons with Disabilities'!$I41=1,$E41=0),1,0)</f>
        <v>1</v>
      </c>
    </row>
    <row r="42" spans="1:11" ht="75" hidden="1" outlineLevel="1" x14ac:dyDescent="0.25">
      <c r="A42" s="37" t="s">
        <v>150</v>
      </c>
      <c r="B42" s="38" t="s">
        <v>46</v>
      </c>
      <c r="C42" s="20" t="str">
        <f>IF('Long Term Vision'!$C42=0,"",'Long Term Vision'!$C42)</f>
        <v/>
      </c>
      <c r="D42" s="38"/>
      <c r="E42" s="38"/>
      <c r="F42" s="38"/>
      <c r="G42" s="38"/>
      <c r="H42" s="39"/>
      <c r="I42" s="67">
        <f>IF(OR('09_Persons with Disabilities'!$I42=1,$E42&lt;&gt;0),1,0)</f>
        <v>1</v>
      </c>
      <c r="J42" s="67">
        <f>IF(OR('09_Persons with Disabilities'!$J42=1,$F42&lt;&gt;0),1,0)</f>
        <v>1</v>
      </c>
      <c r="K42" s="67">
        <f>IF(AND('09_Persons with Disabilities'!$I42=1,$E42=0),1,0)</f>
        <v>1</v>
      </c>
    </row>
    <row r="43" spans="1:11" ht="60" hidden="1" outlineLevel="1" x14ac:dyDescent="0.25">
      <c r="A43" s="37" t="s">
        <v>150</v>
      </c>
      <c r="B43" s="38" t="s">
        <v>47</v>
      </c>
      <c r="C43" s="20" t="str">
        <f>IF('Long Term Vision'!$C43=0,"",'Long Term Vision'!$C43)</f>
        <v/>
      </c>
      <c r="D43" s="38"/>
      <c r="E43" s="38"/>
      <c r="F43" s="38"/>
      <c r="G43" s="38"/>
      <c r="H43" s="39"/>
      <c r="I43" s="67">
        <f>IF(OR('09_Persons with Disabilities'!$I43=1,$E43&lt;&gt;0),1,0)</f>
        <v>1</v>
      </c>
      <c r="J43" s="67">
        <f>IF(OR('09_Persons with Disabilities'!$J43=1,$F43&lt;&gt;0),1,0)</f>
        <v>0</v>
      </c>
      <c r="K43" s="67">
        <f>IF(AND('09_Persons with Disabilities'!$I43=1,$E43=0),1,0)</f>
        <v>1</v>
      </c>
    </row>
    <row r="44" spans="1:11" ht="45" hidden="1" outlineLevel="1" x14ac:dyDescent="0.25">
      <c r="A44" s="37" t="s">
        <v>150</v>
      </c>
      <c r="B44" s="38" t="s">
        <v>48</v>
      </c>
      <c r="C44" s="20" t="str">
        <f>IF('Long Term Vision'!$C44=0,"",'Long Term Vision'!$C44)</f>
        <v/>
      </c>
      <c r="D44" s="38"/>
      <c r="E44" s="38"/>
      <c r="F44" s="38"/>
      <c r="G44" s="38"/>
      <c r="H44" s="39"/>
      <c r="I44" s="67">
        <f>IF(OR('09_Persons with Disabilities'!$I44=1,$E44&lt;&gt;0),1,0)</f>
        <v>0</v>
      </c>
      <c r="J44" s="67">
        <f>IF(OR('09_Persons with Disabilities'!$J44=1,$F44&lt;&gt;0),1,0)</f>
        <v>0</v>
      </c>
      <c r="K44" s="67">
        <f>IF(AND('09_Persons with Disabilities'!$I44=1,$E44=0),1,0)</f>
        <v>0</v>
      </c>
    </row>
    <row r="45" spans="1:11" ht="30" hidden="1" outlineLevel="1" x14ac:dyDescent="0.25">
      <c r="A45" s="37" t="s">
        <v>150</v>
      </c>
      <c r="B45" s="38" t="s">
        <v>49</v>
      </c>
      <c r="C45" s="20" t="str">
        <f>IF('Long Term Vision'!$C45=0,"",'Long Term Vision'!$C45)</f>
        <v/>
      </c>
      <c r="D45" s="38"/>
      <c r="E45" s="38"/>
      <c r="F45" s="38"/>
      <c r="G45" s="38"/>
      <c r="H45" s="39"/>
      <c r="I45" s="67">
        <f>IF(OR('09_Persons with Disabilities'!$I45=1,$E45&lt;&gt;0),1,0)</f>
        <v>0</v>
      </c>
      <c r="J45" s="67">
        <f>IF(OR('09_Persons with Disabilities'!$J45=1,$F45&lt;&gt;0),1,0)</f>
        <v>0</v>
      </c>
      <c r="K45" s="67">
        <f>IF(AND('09_Persons with Disabilities'!$I45=1,$E45=0),1,0)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IF(OR('09_Persons with Disabilities'!$I47=1,$E47&lt;&gt;0),1,0)</f>
        <v>0</v>
      </c>
      <c r="J47" s="67">
        <f>IF(OR('09_Persons with Disabilities'!$J47=1,$F47&lt;&gt;0),1,0)</f>
        <v>0</v>
      </c>
      <c r="K47" s="67">
        <f>IF(AND('09_Persons with Disabilities'!$I47=1,$E47=0),1,0)</f>
        <v>0</v>
      </c>
    </row>
    <row r="48" spans="1:11" ht="30" hidden="1" outlineLevel="1" x14ac:dyDescent="0.25">
      <c r="A48" s="37" t="s">
        <v>150</v>
      </c>
      <c r="B48" s="38" t="s">
        <v>52</v>
      </c>
      <c r="C48" s="20" t="str">
        <f>IF('Long Term Vision'!$C48=0,"",'Long Term Vision'!$C48)</f>
        <v/>
      </c>
      <c r="D48" s="38"/>
      <c r="E48" s="38"/>
      <c r="F48" s="38"/>
      <c r="G48" s="38"/>
      <c r="H48" s="39"/>
      <c r="I48" s="67">
        <f>IF(OR('09_Persons with Disabilities'!$I48=1,$E48&lt;&gt;0),1,0)</f>
        <v>1</v>
      </c>
      <c r="J48" s="67">
        <f>IF(OR('09_Persons with Disabilities'!$J48=1,$F48&lt;&gt;0),1,0)</f>
        <v>0</v>
      </c>
      <c r="K48" s="67">
        <f>IF(AND('09_Persons with Disabilities'!$I48=1,$E48=0),1,0)</f>
        <v>1</v>
      </c>
    </row>
    <row r="49" spans="1:11" ht="45" hidden="1" outlineLevel="1" x14ac:dyDescent="0.25">
      <c r="A49" s="37" t="s">
        <v>150</v>
      </c>
      <c r="B49" s="38" t="s">
        <v>53</v>
      </c>
      <c r="C49" s="20" t="str">
        <f>IF('Long Term Vision'!$C49=0,"",'Long Term Vision'!$C49)</f>
        <v/>
      </c>
      <c r="D49" s="38"/>
      <c r="E49" s="38"/>
      <c r="F49" s="38"/>
      <c r="G49" s="38"/>
      <c r="H49" s="39"/>
      <c r="I49" s="67">
        <f>IF(OR('09_Persons with Disabilities'!$I49=1,$E49&lt;&gt;0),1,0)</f>
        <v>1</v>
      </c>
      <c r="J49" s="67">
        <f>IF(OR('09_Persons with Disabilities'!$J49=1,$F49&lt;&gt;0),1,0)</f>
        <v>0</v>
      </c>
      <c r="K49" s="67">
        <f>IF(AND('09_Persons with Disabilities'!$I49=1,$E49=0),1,0)</f>
        <v>1</v>
      </c>
    </row>
    <row r="50" spans="1:11" ht="90" hidden="1" outlineLevel="1" x14ac:dyDescent="0.25">
      <c r="A50" s="37" t="s">
        <v>150</v>
      </c>
      <c r="B50" s="38" t="s">
        <v>54</v>
      </c>
      <c r="C50" s="20" t="str">
        <f>IF('Long Term Vision'!$C50=0,"",'Long Term Vision'!$C50)</f>
        <v/>
      </c>
      <c r="D50" s="38"/>
      <c r="E50" s="38"/>
      <c r="F50" s="38"/>
      <c r="G50" s="38"/>
      <c r="H50" s="39"/>
      <c r="I50" s="67">
        <f>IF(OR('09_Persons with Disabilities'!$I50=1,$E50&lt;&gt;0),1,0)</f>
        <v>1</v>
      </c>
      <c r="J50" s="67">
        <f>IF(OR('09_Persons with Disabilities'!$J50=1,$F50&lt;&gt;0),1,0)</f>
        <v>0</v>
      </c>
      <c r="K50" s="67">
        <f>IF(AND('09_Persons with Disabilities'!$I50=1,$E50=0),1,0)</f>
        <v>1</v>
      </c>
    </row>
    <row r="51" spans="1:11" ht="30" hidden="1" outlineLevel="1" x14ac:dyDescent="0.25">
      <c r="A51" s="37" t="s">
        <v>150</v>
      </c>
      <c r="B51" s="38" t="s">
        <v>55</v>
      </c>
      <c r="C51" s="20" t="str">
        <f>IF('Long Term Vision'!$C51=0,"",'Long Term Vision'!$C51)</f>
        <v/>
      </c>
      <c r="D51" s="38"/>
      <c r="E51" s="38"/>
      <c r="F51" s="38"/>
      <c r="G51" s="38"/>
      <c r="H51" s="39"/>
      <c r="I51" s="67">
        <f>IF(OR('09_Persons with Disabilities'!$I51=1,$E51&lt;&gt;0),1,0)</f>
        <v>1</v>
      </c>
      <c r="J51" s="67">
        <f>IF(OR('09_Persons with Disabilities'!$J51=1,$F51&lt;&gt;0),1,0)</f>
        <v>0</v>
      </c>
      <c r="K51" s="67">
        <f>IF(AND('09_Persons with Disabilities'!$I51=1,$E51=0),1,0)</f>
        <v>1</v>
      </c>
    </row>
    <row r="52" spans="1:11" ht="45" hidden="1" outlineLevel="1" x14ac:dyDescent="0.25">
      <c r="A52" s="37" t="s">
        <v>150</v>
      </c>
      <c r="B52" s="38" t="s">
        <v>56</v>
      </c>
      <c r="C52" s="20" t="str">
        <f>IF('Long Term Vision'!$C52=0,"",'Long Term Vision'!$C52)</f>
        <v/>
      </c>
      <c r="D52" s="38"/>
      <c r="E52" s="38"/>
      <c r="F52" s="38"/>
      <c r="G52" s="38"/>
      <c r="H52" s="39"/>
      <c r="I52" s="67">
        <f>IF(OR('09_Persons with Disabilities'!$I52=1,$E52&lt;&gt;0),1,0)</f>
        <v>1</v>
      </c>
      <c r="J52" s="67">
        <f>IF(OR('09_Persons with Disabilities'!$J52=1,$F52&lt;&gt;0),1,0)</f>
        <v>0</v>
      </c>
      <c r="K52" s="67">
        <f>IF(AND('09_Persons with Disabilities'!$I52=1,$E52=0),1,0)</f>
        <v>1</v>
      </c>
    </row>
    <row r="53" spans="1:11" ht="30" hidden="1" outlineLevel="1" x14ac:dyDescent="0.25">
      <c r="A53" s="37" t="s">
        <v>150</v>
      </c>
      <c r="B53" s="38" t="s">
        <v>57</v>
      </c>
      <c r="C53" s="20" t="str">
        <f>IF('Long Term Vision'!$C53=0,"",'Long Term Vision'!$C53)</f>
        <v/>
      </c>
      <c r="D53" s="38"/>
      <c r="E53" s="38"/>
      <c r="F53" s="38"/>
      <c r="G53" s="38"/>
      <c r="H53" s="39"/>
      <c r="I53" s="67">
        <f>IF(OR('09_Persons with Disabilities'!$I53=1,$E53&lt;&gt;0),1,0)</f>
        <v>1</v>
      </c>
      <c r="J53" s="67">
        <f>IF(OR('09_Persons with Disabilities'!$J53=1,$F53&lt;&gt;0),1,0)</f>
        <v>0</v>
      </c>
      <c r="K53" s="67">
        <f>IF(AND('09_Persons with Disabilities'!$I53=1,$E53=0),1,0)</f>
        <v>1</v>
      </c>
    </row>
    <row r="54" spans="1:11" ht="45" hidden="1" outlineLevel="1" x14ac:dyDescent="0.25">
      <c r="A54" s="37" t="s">
        <v>150</v>
      </c>
      <c r="B54" s="38" t="s">
        <v>58</v>
      </c>
      <c r="C54" s="20" t="str">
        <f>IF('Long Term Vision'!$C54=0,"",'Long Term Vision'!$C54)</f>
        <v/>
      </c>
      <c r="D54" s="38"/>
      <c r="E54" s="38"/>
      <c r="F54" s="38"/>
      <c r="G54" s="38"/>
      <c r="H54" s="39"/>
      <c r="I54" s="67">
        <f>IF(OR('09_Persons with Disabilities'!$I54=1,$E54&lt;&gt;0),1,0)</f>
        <v>0</v>
      </c>
      <c r="J54" s="67">
        <f>IF(OR('09_Persons with Disabilities'!$J54=1,$F54&lt;&gt;0),1,0)</f>
        <v>0</v>
      </c>
      <c r="K54" s="67">
        <f>IF(AND('09_Persons with Disabilities'!$I54=1,$E54=0),1,0)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IF(OR('09_Persons with Disabilities'!$I56=1,$E56&lt;&gt;0),1,0)</f>
        <v>1</v>
      </c>
      <c r="J56" s="67">
        <f>IF(OR('09_Persons with Disabilities'!$J56=1,$F56&lt;&gt;0),1,0)</f>
        <v>1</v>
      </c>
      <c r="K56" s="67">
        <f>IF(AND('09_Persons with Disabilities'!$I56=1,$E56=0),1,0)</f>
        <v>1</v>
      </c>
    </row>
    <row r="57" spans="1:11" ht="30" hidden="1" outlineLevel="1" x14ac:dyDescent="0.25">
      <c r="A57" s="37" t="s">
        <v>150</v>
      </c>
      <c r="B57" s="38" t="s">
        <v>61</v>
      </c>
      <c r="C57" s="20" t="str">
        <f>IF('Long Term Vision'!$C57=0,"",'Long Term Vision'!$C57)</f>
        <v/>
      </c>
      <c r="D57" s="38"/>
      <c r="E57" s="38"/>
      <c r="F57" s="38"/>
      <c r="G57" s="38"/>
      <c r="H57" s="39"/>
      <c r="I57" s="67">
        <f>IF(OR('09_Persons with Disabilities'!$I57=1,$E57&lt;&gt;0),1,0)</f>
        <v>1</v>
      </c>
      <c r="J57" s="67">
        <f>IF(OR('09_Persons with Disabilities'!$J57=1,$F57&lt;&gt;0),1,0)</f>
        <v>1</v>
      </c>
      <c r="K57" s="67">
        <f>IF(AND('09_Persons with Disabilities'!$I57=1,$E57=0),1,0)</f>
        <v>1</v>
      </c>
    </row>
    <row r="58" spans="1:11" ht="45" hidden="1" outlineLevel="1" x14ac:dyDescent="0.25">
      <c r="A58" s="37" t="s">
        <v>150</v>
      </c>
      <c r="B58" s="38" t="s">
        <v>62</v>
      </c>
      <c r="C58" s="20" t="str">
        <f>IF('Long Term Vision'!$C58=0,"",'Long Term Vision'!$C58)</f>
        <v/>
      </c>
      <c r="D58" s="38"/>
      <c r="E58" s="38"/>
      <c r="F58" s="38"/>
      <c r="G58" s="38"/>
      <c r="H58" s="39"/>
      <c r="I58" s="67">
        <f>IF(OR('09_Persons with Disabilities'!$I58=1,$E58&lt;&gt;0),1,0)</f>
        <v>1</v>
      </c>
      <c r="J58" s="67">
        <f>IF(OR('09_Persons with Disabilities'!$J58=1,$F58&lt;&gt;0),1,0)</f>
        <v>0</v>
      </c>
      <c r="K58" s="67">
        <f>IF(AND('09_Persons with Disabilities'!$I58=1,$E58=0),1,0)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IF(OR('09_Persons with Disabilities'!$I60=1,$E60&lt;&gt;0),1,0)</f>
        <v>0</v>
      </c>
      <c r="J60" s="67">
        <f>IF(OR('09_Persons with Disabilities'!$J60=1,$F60&lt;&gt;0),1,0)</f>
        <v>0</v>
      </c>
      <c r="K60" s="67">
        <f>IF(AND('09_Persons with Disabilities'!$I60=1,$E60=0),1,0)</f>
        <v>0</v>
      </c>
    </row>
    <row r="61" spans="1:11" ht="60" hidden="1" outlineLevel="1" x14ac:dyDescent="0.25">
      <c r="A61" s="37" t="s">
        <v>150</v>
      </c>
      <c r="B61" s="38" t="s">
        <v>65</v>
      </c>
      <c r="C61" s="20" t="str">
        <f>IF('Long Term Vision'!$C61=0,"",'Long Term Vision'!$C61)</f>
        <v/>
      </c>
      <c r="D61" s="38"/>
      <c r="E61" s="38"/>
      <c r="F61" s="38"/>
      <c r="G61" s="38"/>
      <c r="H61" s="39"/>
      <c r="I61" s="67">
        <f>IF(OR('09_Persons with Disabilities'!$I61=1,$E61&lt;&gt;0),1,0)</f>
        <v>1</v>
      </c>
      <c r="J61" s="67">
        <f>IF(OR('09_Persons with Disabilities'!$J61=1,$F61&lt;&gt;0),1,0)</f>
        <v>0</v>
      </c>
      <c r="K61" s="67">
        <f>IF(AND('09_Persons with Disabilities'!$I61=1,$E61=0),1,0)</f>
        <v>1</v>
      </c>
    </row>
    <row r="62" spans="1:11" ht="30" hidden="1" outlineLevel="1" x14ac:dyDescent="0.25">
      <c r="A62" s="37" t="s">
        <v>150</v>
      </c>
      <c r="B62" s="38" t="s">
        <v>66</v>
      </c>
      <c r="C62" s="20" t="str">
        <f>IF('Long Term Vision'!$C62=0,"",'Long Term Vision'!$C62)</f>
        <v/>
      </c>
      <c r="D62" s="38"/>
      <c r="E62" s="38"/>
      <c r="F62" s="38"/>
      <c r="G62" s="38"/>
      <c r="H62" s="39"/>
      <c r="I62" s="67">
        <f>IF(OR('09_Persons with Disabilities'!$I62=1,$E62&lt;&gt;0),1,0)</f>
        <v>0</v>
      </c>
      <c r="J62" s="67">
        <f>IF(OR('09_Persons with Disabilities'!$J62=1,$F62&lt;&gt;0),1,0)</f>
        <v>0</v>
      </c>
      <c r="K62" s="67">
        <f>IF(AND('09_Persons with Disabilities'!$I62=1,$E62=0),1,0)</f>
        <v>0</v>
      </c>
    </row>
    <row r="63" spans="1:11" ht="90" hidden="1" outlineLevel="1" x14ac:dyDescent="0.25">
      <c r="A63" s="37" t="s">
        <v>150</v>
      </c>
      <c r="B63" s="38" t="s">
        <v>67</v>
      </c>
      <c r="C63" s="20" t="str">
        <f>IF('Long Term Vision'!$C63=0,"",'Long Term Vision'!$C63)</f>
        <v/>
      </c>
      <c r="D63" s="38"/>
      <c r="E63" s="38"/>
      <c r="F63" s="38"/>
      <c r="G63" s="38"/>
      <c r="H63" s="39"/>
      <c r="I63" s="67">
        <f>IF(OR('09_Persons with Disabilities'!$I63=1,$E63&lt;&gt;0),1,0)</f>
        <v>1</v>
      </c>
      <c r="J63" s="67">
        <f>IF(OR('09_Persons with Disabilities'!$J63=1,$F63&lt;&gt;0),1,0)</f>
        <v>0</v>
      </c>
      <c r="K63" s="67">
        <f>IF(AND('09_Persons with Disabilities'!$I63=1,$E63=0),1,0)</f>
        <v>1</v>
      </c>
    </row>
    <row r="64" spans="1:11" ht="45" hidden="1" outlineLevel="1" x14ac:dyDescent="0.25">
      <c r="A64" s="37" t="s">
        <v>150</v>
      </c>
      <c r="B64" s="38" t="s">
        <v>68</v>
      </c>
      <c r="C64" s="20" t="str">
        <f>IF('Long Term Vision'!$C64=0,"",'Long Term Vision'!$C64)</f>
        <v/>
      </c>
      <c r="D64" s="38"/>
      <c r="E64" s="38"/>
      <c r="F64" s="38"/>
      <c r="G64" s="38"/>
      <c r="H64" s="39"/>
      <c r="I64" s="67">
        <f>IF(OR('09_Persons with Disabilities'!$I64=1,$E64&lt;&gt;0),1,0)</f>
        <v>1</v>
      </c>
      <c r="J64" s="67">
        <f>IF(OR('09_Persons with Disabilities'!$J64=1,$F64&lt;&gt;0),1,0)</f>
        <v>0</v>
      </c>
      <c r="K64" s="67">
        <f>IF(AND('09_Persons with Disabilities'!$I64=1,$E64=0),1,0)</f>
        <v>1</v>
      </c>
    </row>
    <row r="65" spans="1:11" ht="120" hidden="1" outlineLevel="1" x14ac:dyDescent="0.25">
      <c r="A65" s="37" t="s">
        <v>150</v>
      </c>
      <c r="B65" s="38" t="s">
        <v>69</v>
      </c>
      <c r="C65" s="20" t="str">
        <f>IF('Long Term Vision'!$C65=0,"",'Long Term Vision'!$C65)</f>
        <v/>
      </c>
      <c r="D65" s="38"/>
      <c r="E65" s="38"/>
      <c r="F65" s="38"/>
      <c r="G65" s="38"/>
      <c r="H65" s="39"/>
      <c r="I65" s="67">
        <f>IF(OR('09_Persons with Disabilities'!$I65=1,$E65&lt;&gt;0),1,0)</f>
        <v>0</v>
      </c>
      <c r="J65" s="67">
        <f>IF(OR('09_Persons with Disabilities'!$J65=1,$F65&lt;&gt;0),1,0)</f>
        <v>0</v>
      </c>
      <c r="K65" s="67">
        <f>IF(AND('09_Persons with Disabilities'!$I65=1,$E65=0),1,0)</f>
        <v>0</v>
      </c>
    </row>
    <row r="66" spans="1:11" ht="60" hidden="1" outlineLevel="1" x14ac:dyDescent="0.25">
      <c r="A66" s="37" t="s">
        <v>150</v>
      </c>
      <c r="B66" s="38" t="s">
        <v>70</v>
      </c>
      <c r="C66" s="20" t="str">
        <f>IF('Long Term Vision'!$C66=0,"",'Long Term Vision'!$C66)</f>
        <v/>
      </c>
      <c r="D66" s="38"/>
      <c r="E66" s="38"/>
      <c r="F66" s="38"/>
      <c r="G66" s="38"/>
      <c r="H66" s="39"/>
      <c r="I66" s="67">
        <f>IF(OR('09_Persons with Disabilities'!$I66=1,$E66&lt;&gt;0),1,0)</f>
        <v>0</v>
      </c>
      <c r="J66" s="67">
        <f>IF(OR('09_Persons with Disabilities'!$J66=1,$F66&lt;&gt;0),1,0)</f>
        <v>0</v>
      </c>
      <c r="K66" s="67">
        <f>IF(AND('09_Persons with Disabilities'!$I66=1,$E66=0),1,0)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IF(OR('09_Persons with Disabilities'!$I68=1,$E68&lt;&gt;0),1,0)</f>
        <v>1</v>
      </c>
      <c r="J68" s="67">
        <f>IF(OR('09_Persons with Disabilities'!$J68=1,$F68&lt;&gt;0),1,0)</f>
        <v>1</v>
      </c>
      <c r="K68" s="67">
        <f>IF(AND('09_Persons with Disabilities'!$I68=1,$E68=0),1,0)</f>
        <v>1</v>
      </c>
    </row>
    <row r="69" spans="1:11" ht="60" hidden="1" outlineLevel="1" x14ac:dyDescent="0.25">
      <c r="A69" s="37" t="s">
        <v>150</v>
      </c>
      <c r="B69" s="38" t="s">
        <v>73</v>
      </c>
      <c r="C69" s="20" t="str">
        <f>IF('Long Term Vision'!$C69=0,"",'Long Term Vision'!$C69)</f>
        <v/>
      </c>
      <c r="D69" s="38"/>
      <c r="E69" s="38"/>
      <c r="F69" s="38"/>
      <c r="G69" s="38"/>
      <c r="H69" s="39"/>
      <c r="I69" s="67">
        <f>IF(OR('09_Persons with Disabilities'!$I69=1,$E69&lt;&gt;0),1,0)</f>
        <v>1</v>
      </c>
      <c r="J69" s="67">
        <f>IF(OR('09_Persons with Disabilities'!$J69=1,$F69&lt;&gt;0),1,0)</f>
        <v>0</v>
      </c>
      <c r="K69" s="67">
        <f>IF(AND('09_Persons with Disabilities'!$I69=1,$E69=0),1,0)</f>
        <v>1</v>
      </c>
    </row>
    <row r="70" spans="1:11" ht="45" hidden="1" outlineLevel="1" x14ac:dyDescent="0.25">
      <c r="A70" s="37" t="s">
        <v>150</v>
      </c>
      <c r="B70" s="38" t="s">
        <v>74</v>
      </c>
      <c r="C70" s="20" t="str">
        <f>IF('Long Term Vision'!$C70=0,"",'Long Term Vision'!$C70)</f>
        <v/>
      </c>
      <c r="D70" s="38"/>
      <c r="E70" s="38"/>
      <c r="F70" s="38"/>
      <c r="G70" s="38"/>
      <c r="H70" s="39"/>
      <c r="I70" s="67">
        <f>IF(OR('09_Persons with Disabilities'!$I70=1,$E70&lt;&gt;0),1,0)</f>
        <v>1</v>
      </c>
      <c r="J70" s="67">
        <f>IF(OR('09_Persons with Disabilities'!$J70=1,$F70&lt;&gt;0),1,0)</f>
        <v>0</v>
      </c>
      <c r="K70" s="67">
        <f>IF(AND('09_Persons with Disabilities'!$I70=1,$E70=0),1,0)</f>
        <v>1</v>
      </c>
    </row>
    <row r="71" spans="1:11" ht="45" hidden="1" outlineLevel="1" x14ac:dyDescent="0.25">
      <c r="A71" s="37" t="s">
        <v>150</v>
      </c>
      <c r="B71" s="38" t="s">
        <v>75</v>
      </c>
      <c r="C71" s="20" t="str">
        <f>IF('Long Term Vision'!$C71=0,"",'Long Term Vision'!$C71)</f>
        <v/>
      </c>
      <c r="D71" s="38"/>
      <c r="E71" s="38"/>
      <c r="F71" s="38"/>
      <c r="G71" s="38"/>
      <c r="H71" s="39"/>
      <c r="I71" s="67">
        <f>IF(OR('09_Persons with Disabilities'!$I71=1,$E71&lt;&gt;0),1,0)</f>
        <v>0</v>
      </c>
      <c r="J71" s="67">
        <f>IF(OR('09_Persons with Disabilities'!$J71=1,$F71&lt;&gt;0),1,0)</f>
        <v>0</v>
      </c>
      <c r="K71" s="67">
        <f>IF(AND('09_Persons with Disabilities'!$I71=1,$E71=0),1,0)</f>
        <v>0</v>
      </c>
    </row>
    <row r="72" spans="1:11" ht="45" hidden="1" outlineLevel="1" x14ac:dyDescent="0.25">
      <c r="A72" s="37" t="s">
        <v>150</v>
      </c>
      <c r="B72" s="38" t="s">
        <v>76</v>
      </c>
      <c r="C72" s="20" t="str">
        <f>IF('Long Term Vision'!$C72=0,"",'Long Term Vision'!$C72)</f>
        <v/>
      </c>
      <c r="D72" s="38"/>
      <c r="E72" s="38"/>
      <c r="F72" s="38"/>
      <c r="G72" s="38"/>
      <c r="H72" s="39"/>
      <c r="I72" s="67">
        <f>IF(OR('09_Persons with Disabilities'!$I72=1,$E72&lt;&gt;0),1,0)</f>
        <v>1</v>
      </c>
      <c r="J72" s="67">
        <f>IF(OR('09_Persons with Disabilities'!$J72=1,$F72&lt;&gt;0),1,0)</f>
        <v>0</v>
      </c>
      <c r="K72" s="67">
        <f>IF(AND('09_Persons with Disabilities'!$I72=1,$E72=0),1,0)</f>
        <v>1</v>
      </c>
    </row>
    <row r="73" spans="1:11" ht="45" hidden="1" outlineLevel="1" x14ac:dyDescent="0.25">
      <c r="A73" s="37" t="s">
        <v>150</v>
      </c>
      <c r="B73" s="38" t="s">
        <v>77</v>
      </c>
      <c r="C73" s="20" t="str">
        <f>IF('Long Term Vision'!$C73=0,"",'Long Term Vision'!$C73)</f>
        <v/>
      </c>
      <c r="D73" s="38"/>
      <c r="E73" s="38"/>
      <c r="F73" s="38"/>
      <c r="G73" s="38"/>
      <c r="H73" s="39"/>
      <c r="I73" s="67">
        <f>IF(OR('09_Persons with Disabilities'!$I73=1,$E73&lt;&gt;0),1,0)</f>
        <v>1</v>
      </c>
      <c r="J73" s="67">
        <f>IF(OR('09_Persons with Disabilities'!$J73=1,$F73&lt;&gt;0),1,0)</f>
        <v>0</v>
      </c>
      <c r="K73" s="67">
        <f>IF(AND('09_Persons with Disabilities'!$I73=1,$E73=0),1,0)</f>
        <v>1</v>
      </c>
    </row>
    <row r="74" spans="1:11" ht="45" hidden="1" outlineLevel="1" x14ac:dyDescent="0.25">
      <c r="A74" s="37" t="s">
        <v>150</v>
      </c>
      <c r="B74" s="38" t="s">
        <v>78</v>
      </c>
      <c r="C74" s="20" t="str">
        <f>IF('Long Term Vision'!$C74=0,"",'Long Term Vision'!$C74)</f>
        <v/>
      </c>
      <c r="D74" s="38"/>
      <c r="E74" s="38"/>
      <c r="F74" s="38"/>
      <c r="G74" s="38"/>
      <c r="H74" s="39"/>
      <c r="I74" s="67">
        <f>IF(OR('09_Persons with Disabilities'!$I74=1,$E74&lt;&gt;0),1,0)</f>
        <v>0</v>
      </c>
      <c r="J74" s="67">
        <f>IF(OR('09_Persons with Disabilities'!$J74=1,$F74&lt;&gt;0),1,0)</f>
        <v>0</v>
      </c>
      <c r="K74" s="67">
        <f>IF(AND('09_Persons with Disabilities'!$I74=1,$E74=0),1,0)</f>
        <v>0</v>
      </c>
    </row>
    <row r="75" spans="1:11" ht="60" hidden="1" outlineLevel="1" x14ac:dyDescent="0.25">
      <c r="A75" s="37" t="s">
        <v>150</v>
      </c>
      <c r="B75" s="38" t="s">
        <v>79</v>
      </c>
      <c r="C75" s="20" t="str">
        <f>IF('Long Term Vision'!$C75=0,"",'Long Term Vision'!$C75)</f>
        <v/>
      </c>
      <c r="D75" s="38"/>
      <c r="E75" s="38"/>
      <c r="F75" s="38"/>
      <c r="G75" s="38"/>
      <c r="H75" s="39"/>
      <c r="I75" s="67">
        <f>IF(OR('09_Persons with Disabilities'!$I75=1,$E75&lt;&gt;0),1,0)</f>
        <v>1</v>
      </c>
      <c r="J75" s="67">
        <f>IF(OR('09_Persons with Disabilities'!$J75=1,$F75&lt;&gt;0),1,0)</f>
        <v>0</v>
      </c>
      <c r="K75" s="67">
        <f>IF(AND('09_Persons with Disabilities'!$I75=1,$E75=0),1,0)</f>
        <v>1</v>
      </c>
    </row>
    <row r="76" spans="1:11" ht="45" hidden="1" outlineLevel="1" x14ac:dyDescent="0.25">
      <c r="A76" s="37" t="s">
        <v>150</v>
      </c>
      <c r="B76" s="38" t="s">
        <v>80</v>
      </c>
      <c r="C76" s="20" t="str">
        <f>IF('Long Term Vision'!$C76=0,"",'Long Term Vision'!$C76)</f>
        <v/>
      </c>
      <c r="D76" s="38"/>
      <c r="E76" s="38"/>
      <c r="F76" s="38"/>
      <c r="G76" s="38"/>
      <c r="H76" s="39"/>
      <c r="I76" s="67">
        <f>IF(OR('09_Persons with Disabilities'!$I76=1,$E76&lt;&gt;0),1,0)</f>
        <v>1</v>
      </c>
      <c r="J76" s="67">
        <f>IF(OR('09_Persons with Disabilities'!$J76=1,$F76&lt;&gt;0),1,0)</f>
        <v>0</v>
      </c>
      <c r="K76" s="67">
        <f>IF(AND('09_Persons with Disabilities'!$I76=1,$E76=0),1,0)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IF(OR('09_Persons with Disabilities'!$I78=1,$E78&lt;&gt;0),1,0)</f>
        <v>0</v>
      </c>
      <c r="J78" s="67">
        <f>IF(OR('09_Persons with Disabilities'!$J78=1,$F78&lt;&gt;0),1,0)</f>
        <v>0</v>
      </c>
      <c r="K78" s="67">
        <f>IF(AND('09_Persons with Disabilities'!$I78=1,$E78=0),1,0)</f>
        <v>0</v>
      </c>
    </row>
    <row r="79" spans="1:11" ht="30" hidden="1" outlineLevel="1" x14ac:dyDescent="0.25">
      <c r="A79" s="37" t="s">
        <v>151</v>
      </c>
      <c r="B79" s="38" t="s">
        <v>83</v>
      </c>
      <c r="C79" s="20" t="str">
        <f>IF('Long Term Vision'!$C79=0,"",'Long Term Vision'!$C79)</f>
        <v/>
      </c>
      <c r="D79" s="38"/>
      <c r="E79" s="38"/>
      <c r="F79" s="38"/>
      <c r="G79" s="38"/>
      <c r="H79" s="39"/>
      <c r="I79" s="67">
        <f>IF(OR('09_Persons with Disabilities'!$I79=1,$E79&lt;&gt;0),1,0)</f>
        <v>1</v>
      </c>
      <c r="J79" s="67">
        <f>IF(OR('09_Persons with Disabilities'!$J79=1,$F79&lt;&gt;0),1,0)</f>
        <v>1</v>
      </c>
      <c r="K79" s="67">
        <f>IF(AND('09_Persons with Disabilities'!$I79=1,$E79=0),1,0)</f>
        <v>1</v>
      </c>
    </row>
    <row r="80" spans="1:11" ht="30" hidden="1" outlineLevel="1" x14ac:dyDescent="0.25">
      <c r="A80" s="37" t="s">
        <v>151</v>
      </c>
      <c r="B80" s="38" t="s">
        <v>84</v>
      </c>
      <c r="C80" s="20" t="str">
        <f>IF('Long Term Vision'!$C80=0,"",'Long Term Vision'!$C80)</f>
        <v/>
      </c>
      <c r="D80" s="38"/>
      <c r="E80" s="38"/>
      <c r="F80" s="38"/>
      <c r="G80" s="38"/>
      <c r="H80" s="39"/>
      <c r="I80" s="67">
        <f>IF(OR('09_Persons with Disabilities'!$I80=1,$E80&lt;&gt;0),1,0)</f>
        <v>1</v>
      </c>
      <c r="J80" s="67">
        <f>IF(OR('09_Persons with Disabilities'!$J80=1,$F80&lt;&gt;0),1,0)</f>
        <v>1</v>
      </c>
      <c r="K80" s="67">
        <f>IF(AND('09_Persons with Disabilities'!$I80=1,$E80=0),1,0)</f>
        <v>1</v>
      </c>
    </row>
    <row r="81" spans="1:11" collapsed="1" x14ac:dyDescent="0.25">
      <c r="A81" s="37" t="s">
        <v>151</v>
      </c>
      <c r="B81" s="117" t="s">
        <v>85</v>
      </c>
      <c r="C81" s="117"/>
      <c r="D81" s="117"/>
      <c r="E81" s="117"/>
      <c r="F81" s="117"/>
      <c r="G81" s="117"/>
      <c r="H81" s="118"/>
      <c r="I81" s="67">
        <f>SUM(I82:I91)</f>
        <v>8</v>
      </c>
      <c r="J81" s="67">
        <f>SUM(J82:J91)</f>
        <v>6</v>
      </c>
      <c r="K81" s="67">
        <f>SUM(K82:K91)</f>
        <v>8</v>
      </c>
    </row>
    <row r="82" spans="1:11" ht="60" hidden="1" outlineLevel="1" x14ac:dyDescent="0.25">
      <c r="A82" s="37" t="s">
        <v>151</v>
      </c>
      <c r="B82" s="38" t="s">
        <v>86</v>
      </c>
      <c r="C82" s="20" t="str">
        <f>IF('Long Term Vision'!$C82=0,"",'Long Term Vision'!$C82)</f>
        <v/>
      </c>
      <c r="D82" s="38"/>
      <c r="E82" s="38"/>
      <c r="F82" s="38"/>
      <c r="G82" s="38"/>
      <c r="H82" s="39"/>
      <c r="I82" s="67">
        <f>IF(OR('09_Persons with Disabilities'!$I82=1,$E82&lt;&gt;0),1,0)</f>
        <v>1</v>
      </c>
      <c r="J82" s="67">
        <f>IF(OR('09_Persons with Disabilities'!$J82=1,$F82&lt;&gt;0),1,0)</f>
        <v>1</v>
      </c>
      <c r="K82" s="67">
        <f>IF(AND('09_Persons with Disabilities'!$I82=1,$E82=0),1,0)</f>
        <v>1</v>
      </c>
    </row>
    <row r="83" spans="1:11" ht="60" hidden="1" outlineLevel="1" x14ac:dyDescent="0.25">
      <c r="A83" s="37" t="s">
        <v>151</v>
      </c>
      <c r="B83" s="38" t="s">
        <v>87</v>
      </c>
      <c r="C83" s="20" t="str">
        <f>IF('Long Term Vision'!$C83=0,"",'Long Term Vision'!$C83)</f>
        <v/>
      </c>
      <c r="D83" s="38"/>
      <c r="E83" s="38"/>
      <c r="F83" s="38"/>
      <c r="G83" s="38"/>
      <c r="H83" s="39"/>
      <c r="I83" s="67">
        <f>IF(OR('09_Persons with Disabilities'!$I83=1,$E83&lt;&gt;0),1,0)</f>
        <v>1</v>
      </c>
      <c r="J83" s="67">
        <f>IF(OR('09_Persons with Disabilities'!$J83=1,$F83&lt;&gt;0),1,0)</f>
        <v>1</v>
      </c>
      <c r="K83" s="67">
        <f>IF(AND('09_Persons with Disabilities'!$I83=1,$E83=0),1,0)</f>
        <v>1</v>
      </c>
    </row>
    <row r="84" spans="1:11" ht="75" hidden="1" outlineLevel="1" x14ac:dyDescent="0.25">
      <c r="A84" s="37" t="s">
        <v>151</v>
      </c>
      <c r="B84" s="38" t="s">
        <v>88</v>
      </c>
      <c r="C84" s="20" t="str">
        <f>IF('Long Term Vision'!$C84=0,"",'Long Term Vision'!$C84)</f>
        <v/>
      </c>
      <c r="D84" s="38"/>
      <c r="E84" s="38"/>
      <c r="F84" s="38"/>
      <c r="G84" s="38"/>
      <c r="H84" s="39"/>
      <c r="I84" s="67">
        <f>IF(OR('09_Persons with Disabilities'!$I84=1,$E84&lt;&gt;0),1,0)</f>
        <v>1</v>
      </c>
      <c r="J84" s="67">
        <f>IF(OR('09_Persons with Disabilities'!$J84=1,$F84&lt;&gt;0),1,0)</f>
        <v>1</v>
      </c>
      <c r="K84" s="67">
        <f>IF(AND('09_Persons with Disabilities'!$I84=1,$E84=0),1,0)</f>
        <v>1</v>
      </c>
    </row>
    <row r="85" spans="1:11" ht="90" hidden="1" outlineLevel="1" x14ac:dyDescent="0.25">
      <c r="A85" s="37" t="s">
        <v>151</v>
      </c>
      <c r="B85" s="38" t="s">
        <v>89</v>
      </c>
      <c r="C85" s="20" t="str">
        <f>IF('Long Term Vision'!$C85=0,"",'Long Term Vision'!$C85)</f>
        <v>NO</v>
      </c>
      <c r="D85" s="38"/>
      <c r="E85" s="38"/>
      <c r="F85" s="38"/>
      <c r="G85" s="38"/>
      <c r="H85" s="39"/>
      <c r="I85" s="67">
        <f>IF(OR('09_Persons with Disabilities'!$I85=1,$E85&lt;&gt;0),1,0)</f>
        <v>0</v>
      </c>
      <c r="J85" s="67">
        <f>IF(OR('09_Persons with Disabilities'!$J85=1,$F85&lt;&gt;0),1,0)</f>
        <v>0</v>
      </c>
      <c r="K85" s="67">
        <f>IF(AND('09_Persons with Disabilities'!$I85=1,$E85=0),1,0)</f>
        <v>0</v>
      </c>
    </row>
    <row r="86" spans="1:11" ht="45" hidden="1" outlineLevel="1" x14ac:dyDescent="0.25">
      <c r="A86" s="37" t="s">
        <v>151</v>
      </c>
      <c r="B86" s="38" t="s">
        <v>90</v>
      </c>
      <c r="C86" s="20" t="str">
        <f>IF('Long Term Vision'!$C86=0,"",'Long Term Vision'!$C86)</f>
        <v/>
      </c>
      <c r="D86" s="38"/>
      <c r="E86" s="38"/>
      <c r="F86" s="38"/>
      <c r="G86" s="38"/>
      <c r="H86" s="39"/>
      <c r="I86" s="67">
        <f>IF(OR('09_Persons with Disabilities'!$I86=1,$E86&lt;&gt;0),1,0)</f>
        <v>1</v>
      </c>
      <c r="J86" s="67">
        <f>IF(OR('09_Persons with Disabilities'!$J86=1,$F86&lt;&gt;0),1,0)</f>
        <v>1</v>
      </c>
      <c r="K86" s="67">
        <f>IF(AND('09_Persons with Disabilities'!$I86=1,$E86=0),1,0)</f>
        <v>1</v>
      </c>
    </row>
    <row r="87" spans="1:11" ht="30" hidden="1" outlineLevel="1" x14ac:dyDescent="0.25">
      <c r="A87" s="37" t="s">
        <v>151</v>
      </c>
      <c r="B87" s="38" t="s">
        <v>91</v>
      </c>
      <c r="C87" s="20" t="str">
        <f>IF('Long Term Vision'!$C87=0,"",'Long Term Vision'!$C87)</f>
        <v/>
      </c>
      <c r="D87" s="38"/>
      <c r="E87" s="38"/>
      <c r="F87" s="38"/>
      <c r="G87" s="38"/>
      <c r="H87" s="39"/>
      <c r="I87" s="67">
        <f>IF(OR('09_Persons with Disabilities'!$I87=1,$E87&lt;&gt;0),1,0)</f>
        <v>1</v>
      </c>
      <c r="J87" s="67">
        <f>IF(OR('09_Persons with Disabilities'!$J87=1,$F87&lt;&gt;0),1,0)</f>
        <v>1</v>
      </c>
      <c r="K87" s="67">
        <f>IF(AND('09_Persons with Disabilities'!$I87=1,$E87=0),1,0)</f>
        <v>1</v>
      </c>
    </row>
    <row r="88" spans="1:11" ht="75" hidden="1" outlineLevel="1" x14ac:dyDescent="0.25">
      <c r="A88" s="37" t="s">
        <v>151</v>
      </c>
      <c r="B88" s="38" t="s">
        <v>92</v>
      </c>
      <c r="C88" s="20" t="str">
        <f>IF('Long Term Vision'!$C88=0,"",'Long Term Vision'!$C88)</f>
        <v/>
      </c>
      <c r="D88" s="38"/>
      <c r="E88" s="38"/>
      <c r="F88" s="38"/>
      <c r="G88" s="38"/>
      <c r="H88" s="39"/>
      <c r="I88" s="67">
        <f>IF(OR('09_Persons with Disabilities'!$I88=1,$E88&lt;&gt;0),1,0)</f>
        <v>0</v>
      </c>
      <c r="J88" s="67">
        <f>IF(OR('09_Persons with Disabilities'!$J88=1,$F88&lt;&gt;0),1,0)</f>
        <v>0</v>
      </c>
      <c r="K88" s="67">
        <f>IF(AND('09_Persons with Disabilities'!$I88=1,$E88=0),1,0)</f>
        <v>0</v>
      </c>
    </row>
    <row r="89" spans="1:11" ht="45" hidden="1" outlineLevel="1" x14ac:dyDescent="0.25">
      <c r="A89" s="37" t="s">
        <v>151</v>
      </c>
      <c r="B89" s="38" t="s">
        <v>93</v>
      </c>
      <c r="C89" s="20" t="str">
        <f>IF('Long Term Vision'!$C89=0,"",'Long Term Vision'!$C89)</f>
        <v/>
      </c>
      <c r="D89" s="38"/>
      <c r="E89" s="38"/>
      <c r="F89" s="38"/>
      <c r="G89" s="38"/>
      <c r="H89" s="39"/>
      <c r="I89" s="67">
        <f>IF(OR('09_Persons with Disabilities'!$I89=1,$E89&lt;&gt;0),1,0)</f>
        <v>1</v>
      </c>
      <c r="J89" s="67">
        <f>IF(OR('09_Persons with Disabilities'!$J89=1,$F89&lt;&gt;0),1,0)</f>
        <v>0</v>
      </c>
      <c r="K89" s="67">
        <f>IF(AND('09_Persons with Disabilities'!$I89=1,$E89=0),1,0)</f>
        <v>1</v>
      </c>
    </row>
    <row r="90" spans="1:11" ht="45" hidden="1" outlineLevel="1" x14ac:dyDescent="0.25">
      <c r="A90" s="37" t="s">
        <v>151</v>
      </c>
      <c r="B90" s="38" t="s">
        <v>94</v>
      </c>
      <c r="C90" s="20" t="str">
        <f>IF('Long Term Vision'!$C90=0,"",'Long Term Vision'!$C90)</f>
        <v/>
      </c>
      <c r="D90" s="38"/>
      <c r="E90" s="38"/>
      <c r="F90" s="38"/>
      <c r="G90" s="38"/>
      <c r="H90" s="39"/>
      <c r="I90" s="67">
        <f>IF(OR('09_Persons with Disabilities'!$I90=1,$E90&lt;&gt;0),1,0)</f>
        <v>1</v>
      </c>
      <c r="J90" s="67">
        <f>IF(OR('09_Persons with Disabilities'!$J90=1,$F90&lt;&gt;0),1,0)</f>
        <v>1</v>
      </c>
      <c r="K90" s="67">
        <f>IF(AND('09_Persons with Disabilities'!$I90=1,$E90=0),1,0)</f>
        <v>1</v>
      </c>
    </row>
    <row r="91" spans="1:11" ht="45" hidden="1" outlineLevel="1" x14ac:dyDescent="0.25">
      <c r="A91" s="37" t="s">
        <v>151</v>
      </c>
      <c r="B91" s="38" t="s">
        <v>95</v>
      </c>
      <c r="C91" s="20" t="str">
        <f>IF('Long Term Vision'!$C91=0,"",'Long Term Vision'!$C91)</f>
        <v/>
      </c>
      <c r="D91" s="38"/>
      <c r="E91" s="38"/>
      <c r="F91" s="38"/>
      <c r="G91" s="38"/>
      <c r="H91" s="39"/>
      <c r="I91" s="67">
        <f>IF(OR('09_Persons with Disabilities'!$I91=1,$E91&lt;&gt;0),1,0)</f>
        <v>1</v>
      </c>
      <c r="J91" s="67">
        <f>IF(OR('09_Persons with Disabilities'!$J91=1,$F91&lt;&gt;0),1,0)</f>
        <v>0</v>
      </c>
      <c r="K91" s="67">
        <f>IF(AND('09_Persons with Disabilities'!$I91=1,$E91=0),1,0)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IF(OR('09_Persons with Disabilities'!$I93=1,$E93&lt;&gt;0),1,0)</f>
        <v>1</v>
      </c>
      <c r="J93" s="67">
        <f>IF(OR('09_Persons with Disabilities'!$J93=1,$F93&lt;&gt;0),1,0)</f>
        <v>1</v>
      </c>
      <c r="K93" s="67">
        <f>IF(AND('09_Persons with Disabilities'!$I93=1,$E93=0),1,0)</f>
        <v>1</v>
      </c>
    </row>
    <row r="94" spans="1:11" ht="60" hidden="1" outlineLevel="1" x14ac:dyDescent="0.25">
      <c r="A94" s="37" t="s">
        <v>151</v>
      </c>
      <c r="B94" s="38" t="s">
        <v>98</v>
      </c>
      <c r="C94" s="20" t="str">
        <f>IF('Long Term Vision'!$C94=0,"",'Long Term Vision'!$C94)</f>
        <v/>
      </c>
      <c r="D94" s="38"/>
      <c r="E94" s="38"/>
      <c r="F94" s="38"/>
      <c r="G94" s="38"/>
      <c r="H94" s="39"/>
      <c r="I94" s="67">
        <f>IF(OR('09_Persons with Disabilities'!$I94=1,$E94&lt;&gt;0),1,0)</f>
        <v>0</v>
      </c>
      <c r="J94" s="67">
        <f>IF(OR('09_Persons with Disabilities'!$J94=1,$F94&lt;&gt;0),1,0)</f>
        <v>0</v>
      </c>
      <c r="K94" s="67">
        <f>IF(AND('09_Persons with Disabilities'!$I94=1,$E94=0),1,0)</f>
        <v>0</v>
      </c>
    </row>
    <row r="95" spans="1:11" ht="60" hidden="1" outlineLevel="1" x14ac:dyDescent="0.25">
      <c r="A95" s="37" t="s">
        <v>151</v>
      </c>
      <c r="B95" s="38" t="s">
        <v>99</v>
      </c>
      <c r="C95" s="20" t="str">
        <f>IF('Long Term Vision'!$C95=0,"",'Long Term Vision'!$C95)</f>
        <v/>
      </c>
      <c r="D95" s="38"/>
      <c r="E95" s="38"/>
      <c r="F95" s="38"/>
      <c r="G95" s="38"/>
      <c r="H95" s="39"/>
      <c r="I95" s="67">
        <f>IF(OR('09_Persons with Disabilities'!$I95=1,$E95&lt;&gt;0),1,0)</f>
        <v>1</v>
      </c>
      <c r="J95" s="67">
        <f>IF(OR('09_Persons with Disabilities'!$J95=1,$F95&lt;&gt;0),1,0)</f>
        <v>0</v>
      </c>
      <c r="K95" s="67">
        <f>IF(AND('09_Persons with Disabilities'!$I95=1,$E95=0),1,0)</f>
        <v>1</v>
      </c>
    </row>
    <row r="96" spans="1:11" ht="75" hidden="1" outlineLevel="1" x14ac:dyDescent="0.25">
      <c r="A96" s="37" t="s">
        <v>151</v>
      </c>
      <c r="B96" s="38" t="s">
        <v>100</v>
      </c>
      <c r="C96" s="20" t="str">
        <f>IF('Long Term Vision'!$C96=0,"",'Long Term Vision'!$C96)</f>
        <v/>
      </c>
      <c r="D96" s="38"/>
      <c r="E96" s="38"/>
      <c r="F96" s="38"/>
      <c r="G96" s="38"/>
      <c r="H96" s="39"/>
      <c r="I96" s="67">
        <f>IF(OR('09_Persons with Disabilities'!$I96=1,$E96&lt;&gt;0),1,0)</f>
        <v>1</v>
      </c>
      <c r="J96" s="67">
        <f>IF(OR('09_Persons with Disabilities'!$J96=1,$F96&lt;&gt;0),1,0)</f>
        <v>0</v>
      </c>
      <c r="K96" s="67">
        <f>IF(AND('09_Persons with Disabilities'!$I96=1,$E96=0),1,0)</f>
        <v>1</v>
      </c>
    </row>
    <row r="97" spans="1:11" ht="90" hidden="1" outlineLevel="1" x14ac:dyDescent="0.25">
      <c r="A97" s="37" t="s">
        <v>151</v>
      </c>
      <c r="B97" s="38" t="s">
        <v>101</v>
      </c>
      <c r="C97" s="20" t="str">
        <f>IF('Long Term Vision'!$C97=0,"",'Long Term Vision'!$C97)</f>
        <v/>
      </c>
      <c r="D97" s="38"/>
      <c r="E97" s="38"/>
      <c r="F97" s="38"/>
      <c r="G97" s="38"/>
      <c r="H97" s="39"/>
      <c r="I97" s="67">
        <f>IF(OR('09_Persons with Disabilities'!$I97=1,$E97&lt;&gt;0),1,0)</f>
        <v>1</v>
      </c>
      <c r="J97" s="67">
        <f>IF(OR('09_Persons with Disabilities'!$J97=1,$F97&lt;&gt;0),1,0)</f>
        <v>1</v>
      </c>
      <c r="K97" s="67">
        <f>IF(AND('09_Persons with Disabilities'!$I97=1,$E97=0),1,0)</f>
        <v>1</v>
      </c>
    </row>
    <row r="98" spans="1:11" collapsed="1" x14ac:dyDescent="0.25">
      <c r="A98" s="37" t="s">
        <v>151</v>
      </c>
      <c r="B98" s="121" t="s">
        <v>102</v>
      </c>
      <c r="C98" s="121"/>
      <c r="D98" s="121"/>
      <c r="E98" s="121"/>
      <c r="F98" s="121"/>
      <c r="G98" s="121"/>
      <c r="H98" s="122"/>
      <c r="I98" s="67">
        <f>SUM(I99:I105)</f>
        <v>4</v>
      </c>
      <c r="J98" s="67">
        <f>SUM(J99:J105)</f>
        <v>3</v>
      </c>
      <c r="K98" s="67">
        <f>SUM(K99:K105)</f>
        <v>3</v>
      </c>
    </row>
    <row r="99" spans="1:11" ht="45" hidden="1" outlineLevel="1" x14ac:dyDescent="0.25">
      <c r="A99" s="37" t="s">
        <v>151</v>
      </c>
      <c r="B99" s="38" t="s">
        <v>103</v>
      </c>
      <c r="C99" s="20" t="str">
        <f>IF('Long Term Vision'!$C99=0,"",'Long Term Vision'!$C99)</f>
        <v/>
      </c>
      <c r="D99" s="38"/>
      <c r="E99" s="38"/>
      <c r="F99" s="38"/>
      <c r="G99" s="38"/>
      <c r="H99" s="39"/>
      <c r="I99" s="67">
        <f>IF(OR('09_Persons with Disabilities'!$I99=1,$E99&lt;&gt;0),1,0)</f>
        <v>0</v>
      </c>
      <c r="J99" s="67">
        <f>IF(OR('09_Persons with Disabilities'!$J99=1,$F99&lt;&gt;0),1,0)</f>
        <v>0</v>
      </c>
      <c r="K99" s="67">
        <f>IF(AND('09_Persons with Disabilities'!$I99=1,$E99=0),1,0)</f>
        <v>0</v>
      </c>
    </row>
    <row r="100" spans="1:11" ht="45" hidden="1" outlineLevel="1" x14ac:dyDescent="0.25">
      <c r="A100" s="37" t="s">
        <v>151</v>
      </c>
      <c r="B100" s="38" t="s">
        <v>104</v>
      </c>
      <c r="C100" s="20" t="str">
        <f>IF('Long Term Vision'!$C100=0,"",'Long Term Vision'!$C100)</f>
        <v/>
      </c>
      <c r="D100" s="38"/>
      <c r="E100" s="38"/>
      <c r="F100" s="38"/>
      <c r="G100" s="38"/>
      <c r="H100" s="39"/>
      <c r="I100" s="67">
        <f>IF(OR('09_Persons with Disabilities'!$I100=1,$E100&lt;&gt;0),1,0)</f>
        <v>1</v>
      </c>
      <c r="J100" s="67">
        <f>IF(OR('09_Persons with Disabilities'!$J100=1,$F100&lt;&gt;0),1,0)</f>
        <v>1</v>
      </c>
      <c r="K100" s="67">
        <f>IF(AND('09_Persons with Disabilities'!$I100=1,$E100=0),1,0)</f>
        <v>1</v>
      </c>
    </row>
    <row r="101" spans="1:11" ht="60" hidden="1" outlineLevel="1" x14ac:dyDescent="0.25">
      <c r="A101" s="37" t="s">
        <v>151</v>
      </c>
      <c r="B101" s="38" t="s">
        <v>105</v>
      </c>
      <c r="C101" s="20" t="str">
        <f>IF('Long Term Vision'!$C101=0,"",'Long Term Vision'!$C101)</f>
        <v/>
      </c>
      <c r="D101" s="38"/>
      <c r="E101" s="38"/>
      <c r="F101" s="38"/>
      <c r="G101" s="38"/>
      <c r="H101" s="39"/>
      <c r="I101" s="67">
        <f>IF(OR('09_Persons with Disabilities'!$I101=1,$E101&lt;&gt;0),1,0)</f>
        <v>1</v>
      </c>
      <c r="J101" s="67">
        <f>IF(OR('09_Persons with Disabilities'!$J101=1,$F101&lt;&gt;0),1,0)</f>
        <v>1</v>
      </c>
      <c r="K101" s="67">
        <f>IF(AND('09_Persons with Disabilities'!$I101=1,$E101=0),1,0)</f>
        <v>1</v>
      </c>
    </row>
    <row r="102" spans="1:11" ht="30" hidden="1" outlineLevel="1" x14ac:dyDescent="0.25">
      <c r="A102" s="37" t="s">
        <v>151</v>
      </c>
      <c r="B102" s="38" t="s">
        <v>106</v>
      </c>
      <c r="C102" s="20" t="str">
        <f>IF('Long Term Vision'!$C102=0,"",'Long Term Vision'!$C102)</f>
        <v/>
      </c>
      <c r="D102" s="38"/>
      <c r="E102" s="38"/>
      <c r="F102" s="38"/>
      <c r="G102" s="38"/>
      <c r="H102" s="39"/>
      <c r="I102" s="67">
        <f>IF(OR('09_Persons with Disabilities'!$I102=1,$E102&lt;&gt;0),1,0)</f>
        <v>1</v>
      </c>
      <c r="J102" s="67">
        <f>IF(OR('09_Persons with Disabilities'!$J102=1,$F102&lt;&gt;0),1,0)</f>
        <v>0</v>
      </c>
      <c r="K102" s="67">
        <f>IF(AND('09_Persons with Disabilities'!$I102=1,$E102=0),1,0)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IF(OR('09_Persons with Disabilities'!$I103=1,$E103&lt;&gt;0),1,0)</f>
        <v>0</v>
      </c>
      <c r="J103" s="67">
        <f>IF(OR('09_Persons with Disabilities'!$J103=1,$F103&lt;&gt;0),1,0)</f>
        <v>0</v>
      </c>
      <c r="K103" s="67">
        <f>IF(AND('09_Persons with Disabilities'!$I103=1,$E103=0),1,0)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IF(OR('09_Persons with Disabilities'!$I104=1,$E104&lt;&gt;0),1,0)</f>
        <v>0</v>
      </c>
      <c r="J104" s="67">
        <f>IF(OR('09_Persons with Disabilities'!$J104=1,$F104&lt;&gt;0),1,0)</f>
        <v>0</v>
      </c>
      <c r="K104" s="67">
        <f>IF(AND('09_Persons with Disabilities'!$I104=1,$E104=0),1,0)</f>
        <v>0</v>
      </c>
    </row>
    <row r="105" spans="1:11" ht="105" hidden="1" outlineLevel="1" x14ac:dyDescent="0.25">
      <c r="A105" s="37" t="s">
        <v>151</v>
      </c>
      <c r="B105" s="38" t="s">
        <v>109</v>
      </c>
      <c r="C105" s="20" t="s">
        <v>1055</v>
      </c>
      <c r="D105" s="38" t="s">
        <v>1084</v>
      </c>
      <c r="E105" s="38" t="s">
        <v>1085</v>
      </c>
      <c r="F105" s="38"/>
      <c r="G105" s="38"/>
      <c r="H105" s="39"/>
      <c r="I105" s="67">
        <f>IF(OR('09_Persons with Disabilities'!$I105=1,$E105&lt;&gt;0),1,0)</f>
        <v>1</v>
      </c>
      <c r="J105" s="67">
        <f>IF(OR('09_Persons with Disabilities'!$J105=1,$F105&lt;&gt;0),1,0)</f>
        <v>1</v>
      </c>
      <c r="K105" s="67">
        <f>IF(AND('09_Persons with Disabilities'!$I105=1,$E105=0),1,0)</f>
        <v>0</v>
      </c>
    </row>
    <row r="106" spans="1:11" collapsed="1" x14ac:dyDescent="0.25">
      <c r="A106" s="37" t="s">
        <v>151</v>
      </c>
      <c r="B106" s="123" t="s">
        <v>110</v>
      </c>
      <c r="C106" s="123"/>
      <c r="D106" s="123"/>
      <c r="E106" s="123"/>
      <c r="F106" s="123"/>
      <c r="G106" s="123"/>
      <c r="H106" s="124"/>
      <c r="I106" s="67">
        <f>SUM(I107:I113)</f>
        <v>7</v>
      </c>
      <c r="J106" s="67">
        <f>SUM(J107:J113)</f>
        <v>5</v>
      </c>
      <c r="K106" s="67">
        <f>SUM(K107:K113)</f>
        <v>5</v>
      </c>
    </row>
    <row r="107" spans="1:11" ht="45" hidden="1" outlineLevel="1" x14ac:dyDescent="0.25">
      <c r="A107" s="37" t="s">
        <v>151</v>
      </c>
      <c r="B107" s="38" t="s">
        <v>111</v>
      </c>
      <c r="C107" s="20"/>
      <c r="D107" s="38" t="s">
        <v>1086</v>
      </c>
      <c r="E107" s="38" t="s">
        <v>1087</v>
      </c>
      <c r="F107" s="38"/>
      <c r="G107" s="38"/>
      <c r="H107" s="39"/>
      <c r="I107" s="67">
        <f>IF(OR('09_Persons with Disabilities'!$I107=1,$E107&lt;&gt;0),1,0)</f>
        <v>1</v>
      </c>
      <c r="J107" s="67">
        <f>IF(OR('09_Persons with Disabilities'!$J107=1,$F107&lt;&gt;0),1,0)</f>
        <v>1</v>
      </c>
      <c r="K107" s="67">
        <f>IF(AND('09_Persons with Disabilities'!$I107=1,$E107=0),1,0)</f>
        <v>0</v>
      </c>
    </row>
    <row r="108" spans="1:11" ht="75" hidden="1" outlineLevel="1" x14ac:dyDescent="0.25">
      <c r="A108" s="37" t="s">
        <v>151</v>
      </c>
      <c r="B108" s="38" t="s">
        <v>112</v>
      </c>
      <c r="C108" s="20" t="s">
        <v>1055</v>
      </c>
      <c r="D108" s="38"/>
      <c r="E108" s="38"/>
      <c r="F108" s="38"/>
      <c r="G108" s="38"/>
      <c r="H108" s="39"/>
      <c r="I108" s="67">
        <f>IF(OR('09_Persons with Disabilities'!$I108=1,$E108&lt;&gt;0),1,0)</f>
        <v>1</v>
      </c>
      <c r="J108" s="67">
        <f>IF(OR('09_Persons with Disabilities'!$J108=1,$F108&lt;&gt;0),1,0)</f>
        <v>1</v>
      </c>
      <c r="K108" s="67">
        <f>IF(AND('09_Persons with Disabilities'!$I108=1,$E108=0),1,0)</f>
        <v>1</v>
      </c>
    </row>
    <row r="109" spans="1:11" ht="90" hidden="1" outlineLevel="1" x14ac:dyDescent="0.25">
      <c r="A109" s="37" t="s">
        <v>151</v>
      </c>
      <c r="B109" s="38" t="s">
        <v>113</v>
      </c>
      <c r="C109" s="20" t="s">
        <v>1055</v>
      </c>
      <c r="D109" s="38" t="s">
        <v>1088</v>
      </c>
      <c r="E109" s="38" t="s">
        <v>1089</v>
      </c>
      <c r="F109" s="38"/>
      <c r="G109" s="38"/>
      <c r="H109" s="39"/>
      <c r="I109" s="67">
        <f>IF(OR('09_Persons with Disabilities'!$I109=1,$E109&lt;&gt;0),1,0)</f>
        <v>1</v>
      </c>
      <c r="J109" s="67">
        <f>IF(OR('09_Persons with Disabilities'!$J109=1,$F109&lt;&gt;0),1,0)</f>
        <v>1</v>
      </c>
      <c r="K109" s="67">
        <f>IF(AND('09_Persons with Disabilities'!$I109=1,$E109=0),1,0)</f>
        <v>0</v>
      </c>
    </row>
    <row r="110" spans="1:11" ht="30" hidden="1" outlineLevel="1" x14ac:dyDescent="0.25">
      <c r="A110" s="37" t="s">
        <v>151</v>
      </c>
      <c r="B110" s="38" t="s">
        <v>114</v>
      </c>
      <c r="C110" s="20" t="s">
        <v>1055</v>
      </c>
      <c r="D110" s="38"/>
      <c r="E110" s="38"/>
      <c r="F110" s="38"/>
      <c r="G110" s="38"/>
      <c r="H110" s="39"/>
      <c r="I110" s="67">
        <f>IF(OR('09_Persons with Disabilities'!$I110=1,$E110&lt;&gt;0),1,0)</f>
        <v>1</v>
      </c>
      <c r="J110" s="67">
        <f>IF(OR('09_Persons with Disabilities'!$J110=1,$F110&lt;&gt;0),1,0)</f>
        <v>1</v>
      </c>
      <c r="K110" s="67">
        <f>IF(AND('09_Persons with Disabilities'!$I110=1,$E110=0),1,0)</f>
        <v>1</v>
      </c>
    </row>
    <row r="111" spans="1:11" ht="75" hidden="1" outlineLevel="1" x14ac:dyDescent="0.25">
      <c r="A111" s="37" t="s">
        <v>151</v>
      </c>
      <c r="B111" s="38" t="s">
        <v>115</v>
      </c>
      <c r="C111" s="20" t="s">
        <v>1055</v>
      </c>
      <c r="D111" s="38"/>
      <c r="E111" s="38"/>
      <c r="F111" s="38"/>
      <c r="G111" s="38"/>
      <c r="H111" s="39"/>
      <c r="I111" s="67">
        <f>IF(OR('09_Persons with Disabilities'!$I111=1,$E111&lt;&gt;0),1,0)</f>
        <v>1</v>
      </c>
      <c r="J111" s="67">
        <f>IF(OR('09_Persons with Disabilities'!$J111=1,$F111&lt;&gt;0),1,0)</f>
        <v>1</v>
      </c>
      <c r="K111" s="67">
        <f>IF(AND('09_Persons with Disabilities'!$I111=1,$E111=0),1,0)</f>
        <v>1</v>
      </c>
    </row>
    <row r="112" spans="1:11" ht="45" hidden="1" outlineLevel="1" x14ac:dyDescent="0.25">
      <c r="A112" s="37" t="s">
        <v>151</v>
      </c>
      <c r="B112" s="38" t="s">
        <v>116</v>
      </c>
      <c r="C112" s="20" t="s">
        <v>1055</v>
      </c>
      <c r="D112" s="38"/>
      <c r="E112" s="38"/>
      <c r="F112" s="38"/>
      <c r="G112" s="38"/>
      <c r="H112" s="39"/>
      <c r="I112" s="67">
        <f>IF(OR('09_Persons with Disabilities'!$I112=1,$E112&lt;&gt;0),1,0)</f>
        <v>1</v>
      </c>
      <c r="J112" s="67">
        <f>IF(OR('09_Persons with Disabilities'!$J112=1,$F112&lt;&gt;0),1,0)</f>
        <v>0</v>
      </c>
      <c r="K112" s="67">
        <f>IF(AND('09_Persons with Disabilities'!$I112=1,$E112=0),1,0)</f>
        <v>1</v>
      </c>
    </row>
    <row r="113" spans="1:11" ht="45" hidden="1" outlineLevel="1" x14ac:dyDescent="0.25">
      <c r="A113" s="37" t="s">
        <v>151</v>
      </c>
      <c r="B113" s="38" t="s">
        <v>117</v>
      </c>
      <c r="C113" s="20" t="s">
        <v>1055</v>
      </c>
      <c r="D113" s="38"/>
      <c r="E113" s="38"/>
      <c r="F113" s="38"/>
      <c r="G113" s="38"/>
      <c r="H113" s="39"/>
      <c r="I113" s="67">
        <f>IF(OR('09_Persons with Disabilities'!$I113=1,$E113&lt;&gt;0),1,0)</f>
        <v>1</v>
      </c>
      <c r="J113" s="67">
        <f>IF(OR('09_Persons with Disabilities'!$J113=1,$F113&lt;&gt;0),1,0)</f>
        <v>0</v>
      </c>
      <c r="K113" s="67">
        <f>IF(AND('09_Persons with Disabilities'!$I113=1,$E113=0),1,0)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
        <v>1055</v>
      </c>
      <c r="D115" s="38"/>
      <c r="E115" s="38"/>
      <c r="F115" s="38"/>
      <c r="G115" s="38"/>
      <c r="H115" s="39"/>
      <c r="I115" s="67">
        <f>IF(OR('09_Persons with Disabilities'!$I115=1,$E115&lt;&gt;0),1,0)</f>
        <v>1</v>
      </c>
      <c r="J115" s="67">
        <f>IF(OR('09_Persons with Disabilities'!$J115=1,$F115&lt;&gt;0),1,0)</f>
        <v>1</v>
      </c>
      <c r="K115" s="67">
        <f>IF(AND('09_Persons with Disabilities'!$I115=1,$E115=0),1,0)</f>
        <v>1</v>
      </c>
    </row>
    <row r="116" spans="1:11" ht="105" hidden="1" outlineLevel="1" x14ac:dyDescent="0.25">
      <c r="A116" s="37" t="s">
        <v>152</v>
      </c>
      <c r="B116" s="38" t="s">
        <v>120</v>
      </c>
      <c r="C116" s="20" t="s">
        <v>1055</v>
      </c>
      <c r="D116" s="38" t="s">
        <v>1084</v>
      </c>
      <c r="E116" s="38" t="s">
        <v>1085</v>
      </c>
      <c r="F116" s="38"/>
      <c r="G116" s="38"/>
      <c r="H116" s="39" t="s">
        <v>583</v>
      </c>
      <c r="I116" s="67">
        <f>IF(OR('09_Persons with Disabilities'!$I116=1,$E116&lt;&gt;0),1,0)</f>
        <v>1</v>
      </c>
      <c r="J116" s="67">
        <f>IF(OR('09_Persons with Disabilities'!$J116=1,$F116&lt;&gt;0),1,0)</f>
        <v>1</v>
      </c>
      <c r="K116" s="67">
        <f>IF(AND('09_Persons with Disabilities'!$I116=1,$E116=0),1,0)</f>
        <v>0</v>
      </c>
    </row>
    <row r="117" spans="1:11" ht="30" hidden="1" outlineLevel="1" x14ac:dyDescent="0.25">
      <c r="A117" s="37" t="s">
        <v>152</v>
      </c>
      <c r="B117" s="38" t="s">
        <v>121</v>
      </c>
      <c r="C117" s="20" t="s">
        <v>1055</v>
      </c>
      <c r="D117" s="38"/>
      <c r="E117" s="38"/>
      <c r="F117" s="38"/>
      <c r="G117" s="38"/>
      <c r="H117" s="39"/>
      <c r="I117" s="67">
        <f>IF(OR('09_Persons with Disabilities'!$I117=1,$E117&lt;&gt;0),1,0)</f>
        <v>1</v>
      </c>
      <c r="J117" s="67">
        <f>IF(OR('09_Persons with Disabilities'!$J117=1,$F117&lt;&gt;0),1,0)</f>
        <v>1</v>
      </c>
      <c r="K117" s="67">
        <f>IF(AND('09_Persons with Disabilities'!$I117=1,$E117=0),1,0)</f>
        <v>1</v>
      </c>
    </row>
    <row r="118" spans="1:11" ht="45" hidden="1" outlineLevel="1" x14ac:dyDescent="0.25">
      <c r="A118" s="37" t="s">
        <v>152</v>
      </c>
      <c r="B118" s="38" t="s">
        <v>122</v>
      </c>
      <c r="C118" s="20" t="s">
        <v>1055</v>
      </c>
      <c r="D118" s="38"/>
      <c r="E118" s="38"/>
      <c r="F118" s="38"/>
      <c r="G118" s="38"/>
      <c r="H118" s="39"/>
      <c r="I118" s="67">
        <f>IF(OR('09_Persons with Disabilities'!$I118=1,$E118&lt;&gt;0),1,0)</f>
        <v>1</v>
      </c>
      <c r="J118" s="67">
        <f>IF(OR('09_Persons with Disabilities'!$J118=1,$F118&lt;&gt;0),1,0)</f>
        <v>1</v>
      </c>
      <c r="K118" s="67">
        <f>IF(AND('09_Persons with Disabilities'!$I118=1,$E118=0),1,0)</f>
        <v>1</v>
      </c>
    </row>
    <row r="119" spans="1:11" hidden="1" outlineLevel="1" x14ac:dyDescent="0.25">
      <c r="A119" s="37" t="s">
        <v>152</v>
      </c>
      <c r="B119" s="38" t="s">
        <v>123</v>
      </c>
      <c r="C119" s="20" t="s">
        <v>1055</v>
      </c>
      <c r="D119" s="38"/>
      <c r="E119" s="38"/>
      <c r="F119" s="38"/>
      <c r="G119" s="38"/>
      <c r="H119" s="39"/>
      <c r="I119" s="67">
        <f>IF(OR('09_Persons with Disabilities'!$I119=1,$E119&lt;&gt;0),1,0)</f>
        <v>1</v>
      </c>
      <c r="J119" s="67">
        <f>IF(OR('09_Persons with Disabilities'!$J119=1,$F119&lt;&gt;0),1,0)</f>
        <v>1</v>
      </c>
      <c r="K119" s="67">
        <f>IF(AND('09_Persons with Disabilities'!$I119=1,$E119=0),1,0)</f>
        <v>1</v>
      </c>
    </row>
    <row r="120" spans="1:11" ht="30" hidden="1" outlineLevel="1" x14ac:dyDescent="0.25">
      <c r="A120" s="37" t="s">
        <v>152</v>
      </c>
      <c r="B120" s="38" t="s">
        <v>124</v>
      </c>
      <c r="C120" s="20" t="s">
        <v>1055</v>
      </c>
      <c r="D120" s="38"/>
      <c r="E120" s="38"/>
      <c r="F120" s="38"/>
      <c r="G120" s="38"/>
      <c r="H120" s="39"/>
      <c r="I120" s="67">
        <f>IF(OR('09_Persons with Disabilities'!$I120=1,$E120&lt;&gt;0),1,0)</f>
        <v>1</v>
      </c>
      <c r="J120" s="67">
        <f>IF(OR('09_Persons with Disabilities'!$J120=1,$F120&lt;&gt;0),1,0)</f>
        <v>1</v>
      </c>
      <c r="K120" s="67">
        <f>IF(AND('09_Persons with Disabilities'!$I120=1,$E120=0),1,0)</f>
        <v>1</v>
      </c>
    </row>
    <row r="121" spans="1:11" ht="30" hidden="1" outlineLevel="1" x14ac:dyDescent="0.25">
      <c r="A121" s="37" t="s">
        <v>152</v>
      </c>
      <c r="B121" s="38" t="s">
        <v>125</v>
      </c>
      <c r="C121" s="20" t="s">
        <v>1055</v>
      </c>
      <c r="D121" s="38"/>
      <c r="E121" s="38"/>
      <c r="F121" s="38"/>
      <c r="G121" s="38"/>
      <c r="H121" s="39"/>
      <c r="I121" s="67">
        <f>IF(OR('09_Persons with Disabilities'!$I121=1,$E121&lt;&gt;0),1,0)</f>
        <v>1</v>
      </c>
      <c r="J121" s="67">
        <f>IF(OR('09_Persons with Disabilities'!$J121=1,$F121&lt;&gt;0),1,0)</f>
        <v>1</v>
      </c>
      <c r="K121" s="67">
        <f>IF(AND('09_Persons with Disabilities'!$I121=1,$E121=0),1,0)</f>
        <v>1</v>
      </c>
    </row>
    <row r="122" spans="1:11" ht="30" hidden="1" outlineLevel="1" x14ac:dyDescent="0.25">
      <c r="A122" s="37" t="s">
        <v>152</v>
      </c>
      <c r="B122" s="38" t="s">
        <v>126</v>
      </c>
      <c r="C122" s="20" t="s">
        <v>1055</v>
      </c>
      <c r="D122" s="38"/>
      <c r="E122" s="38"/>
      <c r="F122" s="38"/>
      <c r="G122" s="38"/>
      <c r="H122" s="39"/>
      <c r="I122" s="67">
        <f>IF(OR('09_Persons with Disabilities'!$I122=1,$E122&lt;&gt;0),1,0)</f>
        <v>0</v>
      </c>
      <c r="J122" s="67">
        <f>IF(OR('09_Persons with Disabilities'!$J122=1,$F122&lt;&gt;0),1,0)</f>
        <v>0</v>
      </c>
      <c r="K122" s="67">
        <f>IF(AND('09_Persons with Disabilities'!$I122=1,$E122=0),1,0)</f>
        <v>0</v>
      </c>
    </row>
    <row r="123" spans="1:11" ht="30" hidden="1" outlineLevel="1" x14ac:dyDescent="0.25">
      <c r="A123" s="37" t="s">
        <v>152</v>
      </c>
      <c r="B123" s="38" t="s">
        <v>127</v>
      </c>
      <c r="C123" s="20" t="s">
        <v>1055</v>
      </c>
      <c r="D123" s="38"/>
      <c r="E123" s="38"/>
      <c r="F123" s="38"/>
      <c r="G123" s="38"/>
      <c r="H123" s="39"/>
      <c r="I123" s="67">
        <f>IF(OR('09_Persons with Disabilities'!$I123=1,$E123&lt;&gt;0),1,0)</f>
        <v>1</v>
      </c>
      <c r="J123" s="67">
        <f>IF(OR('09_Persons with Disabilities'!$J123=1,$F123&lt;&gt;0),1,0)</f>
        <v>0</v>
      </c>
      <c r="K123" s="67">
        <f>IF(AND('09_Persons with Disabilities'!$I123=1,$E123=0),1,0)</f>
        <v>1</v>
      </c>
    </row>
    <row r="124" spans="1:11" ht="45" hidden="1" outlineLevel="1" x14ac:dyDescent="0.25">
      <c r="A124" s="37" t="s">
        <v>152</v>
      </c>
      <c r="B124" s="38" t="s">
        <v>128</v>
      </c>
      <c r="C124" s="20" t="s">
        <v>1055</v>
      </c>
      <c r="D124" s="38"/>
      <c r="E124" s="38"/>
      <c r="F124" s="38"/>
      <c r="G124" s="38"/>
      <c r="H124" s="39"/>
      <c r="I124" s="67">
        <f>IF(OR('09_Persons with Disabilities'!$I124=1,$E124&lt;&gt;0),1,0)</f>
        <v>1</v>
      </c>
      <c r="J124" s="67">
        <f>IF(OR('09_Persons with Disabilities'!$J124=1,$F124&lt;&gt;0),1,0)</f>
        <v>1</v>
      </c>
      <c r="K124" s="67">
        <f>IF(AND('09_Persons with Disabilities'!$I124=1,$E124=0),1,0)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8</v>
      </c>
    </row>
    <row r="126" spans="1:11" ht="45" hidden="1" outlineLevel="1" x14ac:dyDescent="0.25">
      <c r="A126" s="37" t="s">
        <v>153</v>
      </c>
      <c r="B126" s="38" t="s">
        <v>130</v>
      </c>
      <c r="C126" s="20" t="str">
        <f>IF('Long Term Vision'!$C126=0,"",'Long Term Vision'!$C126)</f>
        <v/>
      </c>
      <c r="D126" s="38"/>
      <c r="E126" s="38"/>
      <c r="F126" s="38"/>
      <c r="G126" s="38"/>
      <c r="H126" s="39"/>
      <c r="I126" s="67">
        <f>IF(OR('09_Persons with Disabilities'!$I126=1,$E126&lt;&gt;0),1,0)</f>
        <v>1</v>
      </c>
      <c r="J126" s="67">
        <f>IF(OR('09_Persons with Disabilities'!$J126=1,$F126&lt;&gt;0),1,0)</f>
        <v>0</v>
      </c>
      <c r="K126" s="67">
        <f>IF(AND('09_Persons with Disabilities'!$I126=1,$E126=0),1,0)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IF(OR('09_Persons with Disabilities'!$I127=1,$E127&lt;&gt;0),1,0)</f>
        <v>0</v>
      </c>
      <c r="J127" s="67">
        <f>IF(OR('09_Persons with Disabilities'!$J127=1,$F127&lt;&gt;0),1,0)</f>
        <v>0</v>
      </c>
      <c r="K127" s="67">
        <f>IF(AND('09_Persons with Disabilities'!$I127=1,$E127=0),1,0)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IF(OR('09_Persons with Disabilities'!$I128=1,$E128&lt;&gt;0),1,0)</f>
        <v>0</v>
      </c>
      <c r="J128" s="67">
        <f>IF(OR('09_Persons with Disabilities'!$J128=1,$F128&lt;&gt;0),1,0)</f>
        <v>0</v>
      </c>
      <c r="K128" s="67">
        <f>IF(AND('09_Persons with Disabilities'!$I128=1,$E128=0),1,0)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IF(OR('09_Persons with Disabilities'!$I129=1,$E129&lt;&gt;0),1,0)</f>
        <v>0</v>
      </c>
      <c r="J129" s="67">
        <f>IF(OR('09_Persons with Disabilities'!$J129=1,$F129&lt;&gt;0),1,0)</f>
        <v>0</v>
      </c>
      <c r="K129" s="67">
        <f>IF(AND('09_Persons with Disabilities'!$I129=1,$E129=0),1,0)</f>
        <v>0</v>
      </c>
    </row>
    <row r="130" spans="1:11" ht="30" hidden="1" outlineLevel="1" x14ac:dyDescent="0.25">
      <c r="A130" s="37" t="s">
        <v>153</v>
      </c>
      <c r="B130" s="38" t="s">
        <v>134</v>
      </c>
      <c r="C130" s="20" t="str">
        <f>IF('Long Term Vision'!$C130=0,"",'Long Term Vision'!$C130)</f>
        <v/>
      </c>
      <c r="D130" s="38"/>
      <c r="E130" s="38"/>
      <c r="F130" s="38"/>
      <c r="G130" s="38"/>
      <c r="H130" s="39"/>
      <c r="I130" s="67">
        <f>IF(OR('09_Persons with Disabilities'!$I130=1,$E130&lt;&gt;0),1,0)</f>
        <v>1</v>
      </c>
      <c r="J130" s="67">
        <f>IF(OR('09_Persons with Disabilities'!$J130=1,$F130&lt;&gt;0),1,0)</f>
        <v>0</v>
      </c>
      <c r="K130" s="67">
        <f>IF(AND('09_Persons with Disabilities'!$I130=1,$E130=0),1,0)</f>
        <v>1</v>
      </c>
    </row>
    <row r="131" spans="1:11" ht="105" hidden="1" outlineLevel="1" x14ac:dyDescent="0.25">
      <c r="A131" s="37" t="s">
        <v>153</v>
      </c>
      <c r="B131" s="38" t="s">
        <v>135</v>
      </c>
      <c r="C131" s="20" t="str">
        <f>IF('Long Term Vision'!$C131=0,"",'Long Term Vision'!$C131)</f>
        <v/>
      </c>
      <c r="D131" s="38"/>
      <c r="E131" s="38"/>
      <c r="F131" s="38"/>
      <c r="G131" s="38"/>
      <c r="H131" s="39"/>
      <c r="I131" s="67">
        <f>IF(OR('09_Persons with Disabilities'!$I131=1,$E131&lt;&gt;0),1,0)</f>
        <v>1</v>
      </c>
      <c r="J131" s="67">
        <f>IF(OR('09_Persons with Disabilities'!$J131=1,$F131&lt;&gt;0),1,0)</f>
        <v>0</v>
      </c>
      <c r="K131" s="67">
        <f>IF(AND('09_Persons with Disabilities'!$I131=1,$E131=0),1,0)</f>
        <v>1</v>
      </c>
    </row>
    <row r="132" spans="1:11" ht="75" hidden="1" outlineLevel="1" x14ac:dyDescent="0.25">
      <c r="A132" s="37" t="s">
        <v>153</v>
      </c>
      <c r="B132" s="38" t="s">
        <v>136</v>
      </c>
      <c r="C132" s="20" t="str">
        <f>IF('Long Term Vision'!$C132=0,"",'Long Term Vision'!$C132)</f>
        <v/>
      </c>
      <c r="D132" s="38"/>
      <c r="E132" s="38"/>
      <c r="F132" s="38"/>
      <c r="G132" s="38"/>
      <c r="H132" s="39"/>
      <c r="I132" s="67">
        <f>IF(OR('09_Persons with Disabilities'!$I132=1,$E132&lt;&gt;0),1,0)</f>
        <v>0</v>
      </c>
      <c r="J132" s="67">
        <f>IF(OR('09_Persons with Disabilities'!$J132=1,$F132&lt;&gt;0),1,0)</f>
        <v>0</v>
      </c>
      <c r="K132" s="67">
        <f>IF(AND('09_Persons with Disabilities'!$I132=1,$E132=0),1,0)</f>
        <v>0</v>
      </c>
    </row>
    <row r="133" spans="1:11" ht="75" hidden="1" outlineLevel="1" x14ac:dyDescent="0.25">
      <c r="A133" s="37" t="s">
        <v>153</v>
      </c>
      <c r="B133" s="38" t="s">
        <v>137</v>
      </c>
      <c r="C133" s="20" t="str">
        <f>IF('Long Term Vision'!$C133=0,"",'Long Term Vision'!$C133)</f>
        <v/>
      </c>
      <c r="D133" s="38"/>
      <c r="E133" s="38"/>
      <c r="F133" s="38"/>
      <c r="G133" s="38"/>
      <c r="H133" s="39"/>
      <c r="I133" s="67">
        <f>IF(OR('09_Persons with Disabilities'!$I133=1,$E133&lt;&gt;0),1,0)</f>
        <v>0</v>
      </c>
      <c r="J133" s="67">
        <f>IF(OR('09_Persons with Disabilities'!$J133=1,$F133&lt;&gt;0),1,0)</f>
        <v>0</v>
      </c>
      <c r="K133" s="67">
        <f>IF(AND('09_Persons with Disabilities'!$I133=1,$E133=0),1,0)</f>
        <v>0</v>
      </c>
    </row>
    <row r="134" spans="1:11" ht="75" hidden="1" outlineLevel="1" x14ac:dyDescent="0.25">
      <c r="A134" s="37" t="s">
        <v>153</v>
      </c>
      <c r="B134" s="38" t="s">
        <v>138</v>
      </c>
      <c r="C134" s="20" t="str">
        <f>IF('Long Term Vision'!$C134=0,"",'Long Term Vision'!$C134)</f>
        <v/>
      </c>
      <c r="D134" s="38"/>
      <c r="E134" s="38"/>
      <c r="F134" s="38"/>
      <c r="G134" s="38"/>
      <c r="H134" s="39"/>
      <c r="I134" s="67">
        <f>IF(OR('09_Persons with Disabilities'!$I134=1,$E134&lt;&gt;0),1,0)</f>
        <v>0</v>
      </c>
      <c r="J134" s="67">
        <f>IF(OR('09_Persons with Disabilities'!$J134=1,$F134&lt;&gt;0),1,0)</f>
        <v>0</v>
      </c>
      <c r="K134" s="67">
        <f>IF(AND('09_Persons with Disabilities'!$I134=1,$E134=0),1,0)</f>
        <v>0</v>
      </c>
    </row>
    <row r="135" spans="1:11" ht="60" hidden="1" outlineLevel="1" x14ac:dyDescent="0.25">
      <c r="A135" s="37" t="s">
        <v>153</v>
      </c>
      <c r="B135" s="38" t="s">
        <v>139</v>
      </c>
      <c r="C135" s="20" t="str">
        <f>IF('Long Term Vision'!$C135=0,"",'Long Term Vision'!$C135)</f>
        <v/>
      </c>
      <c r="D135" s="38"/>
      <c r="E135" s="38"/>
      <c r="F135" s="38"/>
      <c r="G135" s="38"/>
      <c r="H135" s="39"/>
      <c r="I135" s="67">
        <f>IF(OR('09_Persons with Disabilities'!$I135=1,$E135&lt;&gt;0),1,0)</f>
        <v>1</v>
      </c>
      <c r="J135" s="67">
        <f>IF(OR('09_Persons with Disabilities'!$J135=1,$F135&lt;&gt;0),1,0)</f>
        <v>0</v>
      </c>
      <c r="K135" s="67">
        <f>IF(AND('09_Persons with Disabilities'!$I135=1,$E135=0),1,0)</f>
        <v>1</v>
      </c>
    </row>
    <row r="136" spans="1:11" ht="45" hidden="1" outlineLevel="1" x14ac:dyDescent="0.25">
      <c r="A136" s="37" t="s">
        <v>153</v>
      </c>
      <c r="B136" s="38" t="s">
        <v>140</v>
      </c>
      <c r="C136" s="20" t="str">
        <f>IF('Long Term Vision'!$C136=0,"",'Long Term Vision'!$C136)</f>
        <v/>
      </c>
      <c r="D136" s="38"/>
      <c r="E136" s="38"/>
      <c r="F136" s="38"/>
      <c r="G136" s="38"/>
      <c r="H136" s="39"/>
      <c r="I136" s="67">
        <f>IF(OR('09_Persons with Disabilities'!$I136=1,$E136&lt;&gt;0),1,0)</f>
        <v>1</v>
      </c>
      <c r="J136" s="67">
        <f>IF(OR('09_Persons with Disabilities'!$J136=1,$F136&lt;&gt;0),1,0)</f>
        <v>0</v>
      </c>
      <c r="K136" s="67">
        <f>IF(AND('09_Persons with Disabilities'!$I136=1,$E136=0),1,0)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IF(OR('09_Persons with Disabilities'!$I137=1,$E137&lt;&gt;0),1,0)</f>
        <v>0</v>
      </c>
      <c r="J137" s="67">
        <f>IF(OR('09_Persons with Disabilities'!$J137=1,$F137&lt;&gt;0),1,0)</f>
        <v>0</v>
      </c>
      <c r="K137" s="67">
        <f>IF(AND('09_Persons with Disabilities'!$I137=1,$E137=0),1,0)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IF(OR('09_Persons with Disabilities'!$I138=1,$E138&lt;&gt;0),1,0)</f>
        <v>0</v>
      </c>
      <c r="J138" s="67">
        <f>IF(OR('09_Persons with Disabilities'!$J138=1,$F138&lt;&gt;0),1,0)</f>
        <v>0</v>
      </c>
      <c r="K138" s="67">
        <f>IF(AND('09_Persons with Disabilities'!$I138=1,$E138=0),1,0)</f>
        <v>0</v>
      </c>
    </row>
    <row r="139" spans="1:11" ht="30" hidden="1" outlineLevel="1" x14ac:dyDescent="0.25">
      <c r="A139" s="37" t="s">
        <v>153</v>
      </c>
      <c r="B139" s="38" t="s">
        <v>143</v>
      </c>
      <c r="C139" s="20" t="s">
        <v>1055</v>
      </c>
      <c r="D139" s="38"/>
      <c r="E139" s="38"/>
      <c r="F139" s="38"/>
      <c r="G139" s="38"/>
      <c r="H139" s="39"/>
      <c r="I139" s="67">
        <f>IF(OR('09_Persons with Disabilities'!$I139=1,$E139&lt;&gt;0),1,0)</f>
        <v>1</v>
      </c>
      <c r="J139" s="67">
        <f>IF(OR('09_Persons with Disabilities'!$J139=1,$F139&lt;&gt;0),1,0)</f>
        <v>0</v>
      </c>
      <c r="K139" s="67">
        <f>IF(AND('09_Persons with Disabilities'!$I139=1,$E139=0),1,0)</f>
        <v>1</v>
      </c>
    </row>
    <row r="140" spans="1:11" ht="45" hidden="1" outlineLevel="1" x14ac:dyDescent="0.25">
      <c r="A140" s="37" t="s">
        <v>153</v>
      </c>
      <c r="B140" s="38" t="s">
        <v>144</v>
      </c>
      <c r="C140" s="20" t="s">
        <v>1055</v>
      </c>
      <c r="D140" s="38"/>
      <c r="E140" s="38"/>
      <c r="F140" s="38"/>
      <c r="G140" s="38"/>
      <c r="H140" s="39"/>
      <c r="I140" s="67">
        <f>IF(OR('09_Persons with Disabilities'!$I140=1,$E140&lt;&gt;0),1,0)</f>
        <v>0</v>
      </c>
      <c r="J140" s="67">
        <f>IF(OR('09_Persons with Disabilities'!$J140=1,$F140&lt;&gt;0),1,0)</f>
        <v>0</v>
      </c>
      <c r="K140" s="67">
        <f>IF(AND('09_Persons with Disabilities'!$I140=1,$E140=0),1,0)</f>
        <v>0</v>
      </c>
    </row>
    <row r="141" spans="1:11" ht="90" hidden="1" outlineLevel="1" x14ac:dyDescent="0.25">
      <c r="A141" s="37" t="s">
        <v>153</v>
      </c>
      <c r="B141" s="38" t="s">
        <v>145</v>
      </c>
      <c r="C141" s="20" t="s">
        <v>1055</v>
      </c>
      <c r="D141" s="38"/>
      <c r="E141" s="38"/>
      <c r="F141" s="38"/>
      <c r="G141" s="38"/>
      <c r="H141" s="39"/>
      <c r="I141" s="67">
        <f>IF(OR('09_Persons with Disabilities'!$I141=1,$E141&lt;&gt;0),1,0)</f>
        <v>0</v>
      </c>
      <c r="J141" s="67">
        <f>IF(OR('09_Persons with Disabilities'!$J141=1,$F141&lt;&gt;0),1,0)</f>
        <v>0</v>
      </c>
      <c r="K141" s="67">
        <f>IF(AND('09_Persons with Disabilities'!$I141=1,$E141=0),1,0)</f>
        <v>0</v>
      </c>
    </row>
    <row r="142" spans="1:11" ht="60" hidden="1" outlineLevel="1" x14ac:dyDescent="0.25">
      <c r="A142" s="37" t="s">
        <v>153</v>
      </c>
      <c r="B142" s="38" t="s">
        <v>146</v>
      </c>
      <c r="C142" s="20" t="s">
        <v>1055</v>
      </c>
      <c r="D142" s="38"/>
      <c r="E142" s="38"/>
      <c r="F142" s="38"/>
      <c r="G142" s="38"/>
      <c r="H142" s="39"/>
      <c r="I142" s="67">
        <f>IF(OR('09_Persons with Disabilities'!$I142=1,$E142&lt;&gt;0),1,0)</f>
        <v>1</v>
      </c>
      <c r="J142" s="67">
        <f>IF(OR('09_Persons with Disabilities'!$J142=1,$F142&lt;&gt;0),1,0)</f>
        <v>0</v>
      </c>
      <c r="K142" s="67">
        <f>IF(AND('09_Persons with Disabilities'!$I142=1,$E142=0),1,0)</f>
        <v>1</v>
      </c>
    </row>
    <row r="143" spans="1:11" ht="105" hidden="1" outlineLevel="1" x14ac:dyDescent="0.25">
      <c r="A143" s="37" t="s">
        <v>153</v>
      </c>
      <c r="B143" s="38" t="s">
        <v>147</v>
      </c>
      <c r="C143" s="20" t="s">
        <v>1055</v>
      </c>
      <c r="D143" s="38"/>
      <c r="E143" s="38"/>
      <c r="F143" s="38"/>
      <c r="G143" s="38"/>
      <c r="H143" s="39"/>
      <c r="I143" s="67">
        <f>IF(OR('09_Persons with Disabilities'!$I143=1,$E143&lt;&gt;0),1,0)</f>
        <v>1</v>
      </c>
      <c r="J143" s="67">
        <f>IF(OR('09_Persons with Disabilities'!$J143=1,$F143&lt;&gt;0),1,0)</f>
        <v>0</v>
      </c>
      <c r="K143" s="67">
        <f>IF(AND('09_Persons with Disabilities'!$I143=1,$E143=0),1,0)</f>
        <v>1</v>
      </c>
    </row>
    <row r="144" spans="1:11" ht="195.75" hidden="1" outlineLevel="1" thickBot="1" x14ac:dyDescent="0.3">
      <c r="A144" s="40" t="s">
        <v>153</v>
      </c>
      <c r="B144" s="41" t="s">
        <v>148</v>
      </c>
      <c r="C144" s="23" t="s">
        <v>1055</v>
      </c>
      <c r="D144" s="41" t="s">
        <v>1090</v>
      </c>
      <c r="E144" s="41" t="s">
        <v>1091</v>
      </c>
      <c r="F144" s="41"/>
      <c r="G144" s="41"/>
      <c r="H144" s="42"/>
      <c r="I144" s="67">
        <f>IF(OR('09_Persons with Disabilities'!$I144=1,$E144&lt;&gt;0),1,0)</f>
        <v>1</v>
      </c>
      <c r="J144" s="67">
        <f>IF(OR('09_Persons with Disabilities'!$J144=1,$F144&lt;&gt;0),1,0)</f>
        <v>0</v>
      </c>
      <c r="K144" s="67">
        <f>IF(AND('09_Persons with Disabilities'!$I144=1,$E144=0),1,0)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1049</v>
      </c>
      <c r="C149" s="71">
        <f>SUM(K2,K8,K14,K24,K32,K39,K46,K55,K59,K67,K77,K81,K92,K98,K106,K114,K125)</f>
        <v>77</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7</v>
      </c>
      <c r="E157" s="54">
        <f>COUNTA(F$15:F$23)</f>
        <v>0</v>
      </c>
      <c r="F157" s="55">
        <f t="shared" si="0"/>
        <v>0.77777777777777779</v>
      </c>
      <c r="G157" s="73">
        <f t="shared" si="1"/>
        <v>0</v>
      </c>
      <c r="H157" s="65"/>
      <c r="I157" s="66"/>
    </row>
    <row r="158" spans="1:9" x14ac:dyDescent="0.25">
      <c r="A158" s="47">
        <v>4</v>
      </c>
      <c r="B158" s="48" t="s">
        <v>160</v>
      </c>
      <c r="C158" s="49">
        <f>'Long Term Vision'!$C158</f>
        <v>7</v>
      </c>
      <c r="D158" s="49">
        <f>COUNTA(E$25:E$31)</f>
        <v>5</v>
      </c>
      <c r="E158" s="49">
        <f>COUNTA(F$25:F$31)</f>
        <v>0</v>
      </c>
      <c r="F158" s="50">
        <f t="shared" si="0"/>
        <v>0.7142857142857143</v>
      </c>
      <c r="G158" s="74">
        <f t="shared" si="1"/>
        <v>0</v>
      </c>
      <c r="H158" s="65"/>
      <c r="I158" s="66"/>
    </row>
    <row r="159" spans="1:9" x14ac:dyDescent="0.25">
      <c r="A159" s="52">
        <v>5</v>
      </c>
      <c r="B159" s="53" t="s">
        <v>161</v>
      </c>
      <c r="C159" s="54">
        <f>'Long Term Vision'!$C159</f>
        <v>5</v>
      </c>
      <c r="D159" s="54">
        <f>COUNTA(E$33:E$38)</f>
        <v>1</v>
      </c>
      <c r="E159" s="54">
        <f>COUNTA(F$33:F$38)</f>
        <v>0</v>
      </c>
      <c r="F159" s="55">
        <f t="shared" si="0"/>
        <v>0.2</v>
      </c>
      <c r="G159" s="73">
        <f t="shared" si="1"/>
        <v>0</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1</v>
      </c>
      <c r="E164" s="49">
        <f>COUNTA(F$99:F$105)</f>
        <v>0</v>
      </c>
      <c r="F164" s="50">
        <f t="shared" si="0"/>
        <v>0.2</v>
      </c>
      <c r="G164" s="74">
        <f t="shared" si="1"/>
        <v>0</v>
      </c>
      <c r="H164" s="65"/>
      <c r="I164" s="66"/>
    </row>
    <row r="165" spans="1:9" x14ac:dyDescent="0.25">
      <c r="A165" s="52">
        <v>11</v>
      </c>
      <c r="B165" s="53" t="s">
        <v>167</v>
      </c>
      <c r="C165" s="54">
        <f>'Long Term Vision'!$C165</f>
        <v>7</v>
      </c>
      <c r="D165" s="54">
        <f>COUNTA(E$107:E$113)</f>
        <v>2</v>
      </c>
      <c r="E165" s="54">
        <f>COUNTA(F$107:F$113)</f>
        <v>0</v>
      </c>
      <c r="F165" s="55">
        <f t="shared" si="0"/>
        <v>0.2857142857142857</v>
      </c>
      <c r="G165" s="73">
        <f t="shared" si="1"/>
        <v>0</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0</v>
      </c>
      <c r="F170" s="50">
        <f t="shared" si="0"/>
        <v>0.1</v>
      </c>
      <c r="G170" s="74">
        <f t="shared" si="1"/>
        <v>0</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0.43333333333333335</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0.10344827586206896</v>
      </c>
      <c r="G174" s="74">
        <f>IFERROR(SUM($E$161:$E$165)/SUM($D$161:$D$165),"N/A")</f>
        <v>0</v>
      </c>
      <c r="H174" s="65"/>
    </row>
    <row r="175" spans="1:9" x14ac:dyDescent="0.25">
      <c r="A175" s="65"/>
      <c r="B175" s="65"/>
      <c r="C175" s="65"/>
      <c r="D175" s="65"/>
      <c r="E175" s="60" t="s">
        <v>152</v>
      </c>
      <c r="F175" s="55">
        <f>$D$170/$C$170</f>
        <v>0.1</v>
      </c>
      <c r="G175" s="73">
        <f>IFERROR($E$170/$D$170,"N/A")</f>
        <v>0</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147" priority="38">
      <formula>$C3="NO"</formula>
    </cfRule>
  </conditionalFormatting>
  <conditionalFormatting sqref="C126:H144 C115:H124 C107:H113 C99:H105 C93:H97 C82:H91 C78:H80 C68:H76 C60:H66 C56:H58 C47:H54 C40:H45 C33:H38 C25:H31 C15:H23 C9:H13 C4:H7">
    <cfRule type="expression" dxfId="1146" priority="37">
      <formula>$C4="NO"</formula>
    </cfRule>
  </conditionalFormatting>
  <conditionalFormatting sqref="I1:K1">
    <cfRule type="expression" dxfId="1145" priority="36">
      <formula>$C1="NO"</formula>
    </cfRule>
  </conditionalFormatting>
  <conditionalFormatting sqref="B3">
    <cfRule type="expression" dxfId="1144" priority="35">
      <formula>$K3=1</formula>
    </cfRule>
  </conditionalFormatting>
  <conditionalFormatting sqref="B4:B7">
    <cfRule type="expression" dxfId="1143" priority="34">
      <formula>$C4="NO"</formula>
    </cfRule>
  </conditionalFormatting>
  <conditionalFormatting sqref="B4:B7">
    <cfRule type="expression" dxfId="1142" priority="33">
      <formula>$K4=1</formula>
    </cfRule>
  </conditionalFormatting>
  <conditionalFormatting sqref="B9:B13">
    <cfRule type="expression" dxfId="1141" priority="32">
      <formula>$C9="NO"</formula>
    </cfRule>
  </conditionalFormatting>
  <conditionalFormatting sqref="B9:B13">
    <cfRule type="expression" dxfId="1140" priority="31">
      <formula>$K9=1</formula>
    </cfRule>
  </conditionalFormatting>
  <conditionalFormatting sqref="B15:B23">
    <cfRule type="expression" dxfId="1139" priority="30">
      <formula>$C15="NO"</formula>
    </cfRule>
  </conditionalFormatting>
  <conditionalFormatting sqref="B15:B23">
    <cfRule type="expression" dxfId="1138" priority="29">
      <formula>$K15=1</formula>
    </cfRule>
  </conditionalFormatting>
  <conditionalFormatting sqref="B25:B31">
    <cfRule type="expression" dxfId="1137" priority="28">
      <formula>$C25="NO"</formula>
    </cfRule>
  </conditionalFormatting>
  <conditionalFormatting sqref="B25:B31">
    <cfRule type="expression" dxfId="1136" priority="27">
      <formula>$K25=1</formula>
    </cfRule>
  </conditionalFormatting>
  <conditionalFormatting sqref="B33:B38">
    <cfRule type="expression" dxfId="1135" priority="26">
      <formula>$C33="NO"</formula>
    </cfRule>
  </conditionalFormatting>
  <conditionalFormatting sqref="B33:B38">
    <cfRule type="expression" dxfId="1134" priority="25">
      <formula>$K33=1</formula>
    </cfRule>
  </conditionalFormatting>
  <conditionalFormatting sqref="B40:B45">
    <cfRule type="expression" dxfId="1133" priority="24">
      <formula>$C40="NO"</formula>
    </cfRule>
  </conditionalFormatting>
  <conditionalFormatting sqref="B40:B45">
    <cfRule type="expression" dxfId="1132" priority="23">
      <formula>$K40=1</formula>
    </cfRule>
  </conditionalFormatting>
  <conditionalFormatting sqref="B47:B54">
    <cfRule type="expression" dxfId="1131" priority="22">
      <formula>$C47="NO"</formula>
    </cfRule>
  </conditionalFormatting>
  <conditionalFormatting sqref="B47:B54">
    <cfRule type="expression" dxfId="1130" priority="21">
      <formula>$K47=1</formula>
    </cfRule>
  </conditionalFormatting>
  <conditionalFormatting sqref="B56:B58">
    <cfRule type="expression" dxfId="1129" priority="20">
      <formula>$C56="NO"</formula>
    </cfRule>
  </conditionalFormatting>
  <conditionalFormatting sqref="B56:B58">
    <cfRule type="expression" dxfId="1128" priority="19">
      <formula>$K56=1</formula>
    </cfRule>
  </conditionalFormatting>
  <conditionalFormatting sqref="B60:B66">
    <cfRule type="expression" dxfId="1127" priority="18">
      <formula>$C60="NO"</formula>
    </cfRule>
  </conditionalFormatting>
  <conditionalFormatting sqref="B60:B66">
    <cfRule type="expression" dxfId="1126" priority="17">
      <formula>$K60=1</formula>
    </cfRule>
  </conditionalFormatting>
  <conditionalFormatting sqref="B68:B76">
    <cfRule type="expression" dxfId="1125" priority="16">
      <formula>$C68="NO"</formula>
    </cfRule>
  </conditionalFormatting>
  <conditionalFormatting sqref="B68:B76">
    <cfRule type="expression" dxfId="1124" priority="15">
      <formula>$K68=1</formula>
    </cfRule>
  </conditionalFormatting>
  <conditionalFormatting sqref="B78:B80">
    <cfRule type="expression" dxfId="1123" priority="14">
      <formula>$C78="NO"</formula>
    </cfRule>
  </conditionalFormatting>
  <conditionalFormatting sqref="B78:B80">
    <cfRule type="expression" dxfId="1122" priority="13">
      <formula>$K78=1</formula>
    </cfRule>
  </conditionalFormatting>
  <conditionalFormatting sqref="B82:B91">
    <cfRule type="expression" dxfId="1121" priority="12">
      <formula>$C82="NO"</formula>
    </cfRule>
  </conditionalFormatting>
  <conditionalFormatting sqref="B82:B91">
    <cfRule type="expression" dxfId="1120" priority="11">
      <formula>$K82=1</formula>
    </cfRule>
  </conditionalFormatting>
  <conditionalFormatting sqref="B93:B97">
    <cfRule type="expression" dxfId="1119" priority="10">
      <formula>$C93="NO"</formula>
    </cfRule>
  </conditionalFormatting>
  <conditionalFormatting sqref="B93:B97">
    <cfRule type="expression" dxfId="1118" priority="9">
      <formula>$K93=1</formula>
    </cfRule>
  </conditionalFormatting>
  <conditionalFormatting sqref="B99:B105">
    <cfRule type="expression" dxfId="1117" priority="8">
      <formula>$C99="NO"</formula>
    </cfRule>
  </conditionalFormatting>
  <conditionalFormatting sqref="B99:B105">
    <cfRule type="expression" dxfId="1116" priority="7">
      <formula>$K99=1</formula>
    </cfRule>
  </conditionalFormatting>
  <conditionalFormatting sqref="B107:B113">
    <cfRule type="expression" dxfId="1115" priority="6">
      <formula>$C107="NO"</formula>
    </cfRule>
  </conditionalFormatting>
  <conditionalFormatting sqref="B107:B113">
    <cfRule type="expression" dxfId="1114" priority="5">
      <formula>$K107=1</formula>
    </cfRule>
  </conditionalFormatting>
  <conditionalFormatting sqref="B115:B124">
    <cfRule type="expression" dxfId="1113" priority="4">
      <formula>$C115="NO"</formula>
    </cfRule>
  </conditionalFormatting>
  <conditionalFormatting sqref="B115:B124">
    <cfRule type="expression" dxfId="1112" priority="3">
      <formula>$K115=1</formula>
    </cfRule>
  </conditionalFormatting>
  <conditionalFormatting sqref="B126:B144">
    <cfRule type="expression" dxfId="1111" priority="2">
      <formula>$C126="NO"</formula>
    </cfRule>
  </conditionalFormatting>
  <conditionalFormatting sqref="B126:B144">
    <cfRule type="expression" dxfId="1110" priority="1">
      <formula>$K126=1</formula>
    </cfRule>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59" sqref="I159"/>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IF(OR('10_Population Sector Plan'!$I3=1,$E3&lt;&gt;0),1,0)</f>
        <v>0</v>
      </c>
      <c r="J3" s="67">
        <f>IF(OR('10_Population Sector Plan'!$J3=1,$F3&lt;&gt;0),1,0)</f>
        <v>0</v>
      </c>
      <c r="K3" s="67">
        <f>IF(AND('10_Population Sector Plan'!$I3=1,$E3=0),1,0)</f>
        <v>0</v>
      </c>
    </row>
    <row r="4" spans="1:12" ht="45" hidden="1" outlineLevel="1" x14ac:dyDescent="0.25">
      <c r="A4" s="37" t="s">
        <v>149</v>
      </c>
      <c r="B4" s="38" t="s">
        <v>8</v>
      </c>
      <c r="C4" s="20" t="str">
        <f>IF('Long Term Vision'!$C4=0,"",'Long Term Vision'!$C4)</f>
        <v/>
      </c>
      <c r="D4" s="38"/>
      <c r="E4" s="38"/>
      <c r="F4" s="38"/>
      <c r="G4" s="38"/>
      <c r="H4" s="39"/>
      <c r="I4" s="67">
        <f>IF(OR('10_Population Sector Plan'!$I4=1,$E4&lt;&gt;0),1,0)</f>
        <v>1</v>
      </c>
      <c r="J4" s="67">
        <f>IF(OR('10_Population Sector Plan'!$J4=1,$F4&lt;&gt;0),1,0)</f>
        <v>1</v>
      </c>
      <c r="K4" s="67">
        <f>IF(AND('10_Population Sector Plan'!$I4=1,$E4=0),1,0)</f>
        <v>1</v>
      </c>
    </row>
    <row r="5" spans="1:12" ht="45" hidden="1" outlineLevel="1" x14ac:dyDescent="0.25">
      <c r="A5" s="37" t="s">
        <v>149</v>
      </c>
      <c r="B5" s="38" t="s">
        <v>9</v>
      </c>
      <c r="C5" s="20" t="str">
        <f>IF('Long Term Vision'!$C5=0,"",'Long Term Vision'!$C5)</f>
        <v/>
      </c>
      <c r="D5" s="38"/>
      <c r="E5" s="38"/>
      <c r="F5" s="38"/>
      <c r="G5" s="38"/>
      <c r="H5" s="39"/>
      <c r="I5" s="67">
        <f>IF(OR('10_Population Sector Plan'!$I5=1,$E5&lt;&gt;0),1,0)</f>
        <v>1</v>
      </c>
      <c r="J5" s="67">
        <f>IF(OR('10_Population Sector Plan'!$J5=1,$F5&lt;&gt;0),1,0)</f>
        <v>1</v>
      </c>
      <c r="K5" s="67">
        <f>IF(AND('10_Population Sector Plan'!$I5=1,$E5=0),1,0)</f>
        <v>1</v>
      </c>
    </row>
    <row r="6" spans="1:12" ht="90" hidden="1" outlineLevel="1" x14ac:dyDescent="0.25">
      <c r="A6" s="37" t="s">
        <v>149</v>
      </c>
      <c r="B6" s="38" t="s">
        <v>10</v>
      </c>
      <c r="C6" s="20" t="str">
        <f>IF('Long Term Vision'!$C6=0,"",'Long Term Vision'!$C6)</f>
        <v/>
      </c>
      <c r="D6" s="38"/>
      <c r="E6" s="38"/>
      <c r="F6" s="38"/>
      <c r="G6" s="38"/>
      <c r="H6" s="39"/>
      <c r="I6" s="67">
        <f>IF(OR('10_Population Sector Plan'!$I6=1,$E6&lt;&gt;0),1,0)</f>
        <v>1</v>
      </c>
      <c r="J6" s="67">
        <f>IF(OR('10_Population Sector Plan'!$J6=1,$F6&lt;&gt;0),1,0)</f>
        <v>1</v>
      </c>
      <c r="K6" s="67">
        <f>IF(AND('10_Population Sector Plan'!$I6=1,$E6=0),1,0)</f>
        <v>1</v>
      </c>
    </row>
    <row r="7" spans="1:12" ht="60" hidden="1" outlineLevel="1" x14ac:dyDescent="0.25">
      <c r="A7" s="37" t="s">
        <v>149</v>
      </c>
      <c r="B7" s="38" t="s">
        <v>11</v>
      </c>
      <c r="C7" s="20" t="str">
        <f>IF('Long Term Vision'!$C7=0,"",'Long Term Vision'!$C7)</f>
        <v/>
      </c>
      <c r="D7" s="38"/>
      <c r="E7" s="38"/>
      <c r="F7" s="38"/>
      <c r="G7" s="38"/>
      <c r="H7" s="39"/>
      <c r="I7" s="67">
        <f>IF(OR('10_Population Sector Plan'!$I7=1,$E7&lt;&gt;0),1,0)</f>
        <v>1</v>
      </c>
      <c r="J7" s="67">
        <f>IF(OR('10_Population Sector Plan'!$J7=1,$F7&lt;&gt;0),1,0)</f>
        <v>1</v>
      </c>
      <c r="K7" s="67">
        <f>IF(AND('10_Population Sector Plan'!$I7=1,$E7=0),1,0)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IF(OR('10_Population Sector Plan'!$I9=1,$E9&lt;&gt;0),1,0)</f>
        <v>1</v>
      </c>
      <c r="J9" s="67">
        <f>IF(OR('10_Population Sector Plan'!$J9=1,$F9&lt;&gt;0),1,0)</f>
        <v>0</v>
      </c>
      <c r="K9" s="67">
        <f>IF(AND('10_Population Sector Plan'!$I9=1,$E9=0),1,0)</f>
        <v>1</v>
      </c>
    </row>
    <row r="10" spans="1:12" ht="75" hidden="1" outlineLevel="1" x14ac:dyDescent="0.25">
      <c r="A10" s="37" t="s">
        <v>149</v>
      </c>
      <c r="B10" s="38" t="s">
        <v>14</v>
      </c>
      <c r="C10" s="20" t="str">
        <f>IF('Long Term Vision'!$C10=0,"",'Long Term Vision'!$C10)</f>
        <v/>
      </c>
      <c r="D10" s="38"/>
      <c r="E10" s="38"/>
      <c r="F10" s="38"/>
      <c r="G10" s="38"/>
      <c r="H10" s="39"/>
      <c r="I10" s="67">
        <f>IF(OR('10_Population Sector Plan'!$I10=1,$E10&lt;&gt;0),1,0)</f>
        <v>1</v>
      </c>
      <c r="J10" s="67">
        <f>IF(OR('10_Population Sector Plan'!$J10=1,$F10&lt;&gt;0),1,0)</f>
        <v>1</v>
      </c>
      <c r="K10" s="67">
        <f>IF(AND('10_Population Sector Plan'!$I10=1,$E10=0),1,0)</f>
        <v>1</v>
      </c>
    </row>
    <row r="11" spans="1:12" ht="90" hidden="1" outlineLevel="1" x14ac:dyDescent="0.25">
      <c r="A11" s="37" t="s">
        <v>149</v>
      </c>
      <c r="B11" s="38" t="s">
        <v>15</v>
      </c>
      <c r="C11" s="20" t="str">
        <f>IF('Long Term Vision'!$C11=0,"",'Long Term Vision'!$C11)</f>
        <v/>
      </c>
      <c r="D11" s="38"/>
      <c r="E11" s="38"/>
      <c r="F11" s="38"/>
      <c r="G11" s="38"/>
      <c r="H11" s="39"/>
      <c r="I11" s="67">
        <f>IF(OR('10_Population Sector Plan'!$I11=1,$E11&lt;&gt;0),1,0)</f>
        <v>1</v>
      </c>
      <c r="J11" s="67">
        <f>IF(OR('10_Population Sector Plan'!$J11=1,$F11&lt;&gt;0),1,0)</f>
        <v>1</v>
      </c>
      <c r="K11" s="67">
        <f>IF(AND('10_Population Sector Plan'!$I11=1,$E11=0),1,0)</f>
        <v>1</v>
      </c>
    </row>
    <row r="12" spans="1:12" ht="90" hidden="1" outlineLevel="1" x14ac:dyDescent="0.25">
      <c r="A12" s="37" t="s">
        <v>149</v>
      </c>
      <c r="B12" s="38" t="s">
        <v>16</v>
      </c>
      <c r="C12" s="20" t="str">
        <f>IF('Long Term Vision'!$C12=0,"",'Long Term Vision'!$C12)</f>
        <v/>
      </c>
      <c r="D12" s="38"/>
      <c r="E12" s="38"/>
      <c r="F12" s="38"/>
      <c r="G12" s="38"/>
      <c r="H12" s="39"/>
      <c r="I12" s="67">
        <f>IF(OR('10_Population Sector Plan'!$I12=1,$E12&lt;&gt;0),1,0)</f>
        <v>1</v>
      </c>
      <c r="J12" s="67">
        <f>IF(OR('10_Population Sector Plan'!$J12=1,$F12&lt;&gt;0),1,0)</f>
        <v>0</v>
      </c>
      <c r="K12" s="67">
        <f>IF(AND('10_Population Sector Plan'!$I12=1,$E12=0),1,0)</f>
        <v>1</v>
      </c>
    </row>
    <row r="13" spans="1:12" ht="105" hidden="1" outlineLevel="1" x14ac:dyDescent="0.25">
      <c r="A13" s="37" t="s">
        <v>149</v>
      </c>
      <c r="B13" s="38" t="s">
        <v>17</v>
      </c>
      <c r="C13" s="20" t="str">
        <f>IF('Long Term Vision'!$C13=0,"",'Long Term Vision'!$C13)</f>
        <v/>
      </c>
      <c r="D13" s="38"/>
      <c r="E13" s="38"/>
      <c r="F13" s="38"/>
      <c r="G13" s="38"/>
      <c r="H13" s="39"/>
      <c r="I13" s="67">
        <f>IF(OR('10_Population Sector Plan'!$I13=1,$E13&lt;&gt;0),1,0)</f>
        <v>0</v>
      </c>
      <c r="J13" s="67">
        <f>IF(OR('10_Population Sector Plan'!$J13=1,$F13&lt;&gt;0),1,0)</f>
        <v>0</v>
      </c>
      <c r="K13" s="67">
        <f>IF(AND('10_Population Sector Plan'!$I13=1,$E13=0),1,0)</f>
        <v>0</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
        <v>1055</v>
      </c>
      <c r="D15" s="38"/>
      <c r="E15" s="38"/>
      <c r="F15" s="38"/>
      <c r="G15" s="38"/>
      <c r="H15" s="39"/>
      <c r="I15" s="67">
        <f>IF(OR('10_Population Sector Plan'!$I15=1,$E15&lt;&gt;0),1,0)</f>
        <v>1</v>
      </c>
      <c r="J15" s="67">
        <f>IF(OR('10_Population Sector Plan'!$J15=1,$F15&lt;&gt;0),1,0)</f>
        <v>1</v>
      </c>
      <c r="K15" s="67">
        <f>IF(AND('10_Population Sector Plan'!$I15=1,$E15=0),1,0)</f>
        <v>1</v>
      </c>
    </row>
    <row r="16" spans="1:12" ht="60" hidden="1" outlineLevel="1" x14ac:dyDescent="0.25">
      <c r="A16" s="37" t="s">
        <v>149</v>
      </c>
      <c r="B16" s="38" t="s">
        <v>20</v>
      </c>
      <c r="C16" s="20" t="s">
        <v>1055</v>
      </c>
      <c r="D16" s="38"/>
      <c r="E16" s="38"/>
      <c r="F16" s="38"/>
      <c r="G16" s="38"/>
      <c r="H16" s="39"/>
      <c r="I16" s="67">
        <f>IF(OR('10_Population Sector Plan'!$I16=1,$E16&lt;&gt;0),1,0)</f>
        <v>1</v>
      </c>
      <c r="J16" s="67">
        <f>IF(OR('10_Population Sector Plan'!$J16=1,$F16&lt;&gt;0),1,0)</f>
        <v>1</v>
      </c>
      <c r="K16" s="67">
        <f>IF(AND('10_Population Sector Plan'!$I16=1,$E16=0),1,0)</f>
        <v>1</v>
      </c>
    </row>
    <row r="17" spans="1:11" ht="45" hidden="1" outlineLevel="1" x14ac:dyDescent="0.25">
      <c r="A17" s="37" t="s">
        <v>149</v>
      </c>
      <c r="B17" s="38" t="s">
        <v>21</v>
      </c>
      <c r="C17" s="20" t="s">
        <v>1055</v>
      </c>
      <c r="D17" s="38"/>
      <c r="E17" s="38"/>
      <c r="F17" s="38"/>
      <c r="G17" s="38"/>
      <c r="H17" s="39"/>
      <c r="I17" s="67">
        <f>IF(OR('10_Population Sector Plan'!$I17=1,$E17&lt;&gt;0),1,0)</f>
        <v>1</v>
      </c>
      <c r="J17" s="67">
        <f>IF(OR('10_Population Sector Plan'!$J17=1,$F17&lt;&gt;0),1,0)</f>
        <v>1</v>
      </c>
      <c r="K17" s="67">
        <f>IF(AND('10_Population Sector Plan'!$I17=1,$E17=0),1,0)</f>
        <v>1</v>
      </c>
    </row>
    <row r="18" spans="1:11" ht="45" hidden="1" outlineLevel="1" x14ac:dyDescent="0.25">
      <c r="A18" s="37" t="s">
        <v>149</v>
      </c>
      <c r="B18" s="38" t="s">
        <v>22</v>
      </c>
      <c r="C18" s="20" t="s">
        <v>1055</v>
      </c>
      <c r="D18" s="38"/>
      <c r="E18" s="38"/>
      <c r="F18" s="38"/>
      <c r="G18" s="38"/>
      <c r="H18" s="39"/>
      <c r="I18" s="67">
        <f>IF(OR('10_Population Sector Plan'!$I18=1,$E18&lt;&gt;0),1,0)</f>
        <v>1</v>
      </c>
      <c r="J18" s="67">
        <f>IF(OR('10_Population Sector Plan'!$J18=1,$F18&lt;&gt;0),1,0)</f>
        <v>1</v>
      </c>
      <c r="K18" s="67">
        <f>IF(AND('10_Population Sector Plan'!$I18=1,$E18=0),1,0)</f>
        <v>1</v>
      </c>
    </row>
    <row r="19" spans="1:11" ht="255" hidden="1" outlineLevel="1" x14ac:dyDescent="0.25">
      <c r="A19" s="37" t="s">
        <v>149</v>
      </c>
      <c r="B19" s="38" t="s">
        <v>23</v>
      </c>
      <c r="C19" s="20" t="s">
        <v>1055</v>
      </c>
      <c r="D19" s="38" t="s">
        <v>1092</v>
      </c>
      <c r="E19" s="38" t="s">
        <v>1093</v>
      </c>
      <c r="F19" s="38"/>
      <c r="G19" s="38" t="s">
        <v>1094</v>
      </c>
      <c r="H19" s="39"/>
      <c r="I19" s="67">
        <f>IF(OR('10_Population Sector Plan'!$I19=1,$E19&lt;&gt;0),1,0)</f>
        <v>1</v>
      </c>
      <c r="J19" s="67">
        <f>IF(OR('10_Population Sector Plan'!$J19=1,$F19&lt;&gt;0),1,0)</f>
        <v>0</v>
      </c>
      <c r="K19" s="67">
        <f>IF(AND('10_Population Sector Plan'!$I19=1,$E19=0),1,0)</f>
        <v>0</v>
      </c>
    </row>
    <row r="20" spans="1:11" ht="30" hidden="1" outlineLevel="1" x14ac:dyDescent="0.25">
      <c r="A20" s="37" t="s">
        <v>149</v>
      </c>
      <c r="B20" s="38" t="s">
        <v>24</v>
      </c>
      <c r="C20" s="20" t="s">
        <v>1055</v>
      </c>
      <c r="D20" s="38"/>
      <c r="E20" s="38"/>
      <c r="F20" s="38"/>
      <c r="G20" s="38"/>
      <c r="H20" s="39"/>
      <c r="I20" s="67">
        <f>IF(OR('10_Population Sector Plan'!$I20=1,$E20&lt;&gt;0),1,0)</f>
        <v>1</v>
      </c>
      <c r="J20" s="67">
        <f>IF(OR('10_Population Sector Plan'!$J20=1,$F20&lt;&gt;0),1,0)</f>
        <v>0</v>
      </c>
      <c r="K20" s="67">
        <f>IF(AND('10_Population Sector Plan'!$I20=1,$E20=0),1,0)</f>
        <v>1</v>
      </c>
    </row>
    <row r="21" spans="1:11" ht="60" hidden="1" outlineLevel="1" x14ac:dyDescent="0.25">
      <c r="A21" s="37" t="s">
        <v>149</v>
      </c>
      <c r="B21" s="38" t="s">
        <v>25</v>
      </c>
      <c r="C21" s="20" t="s">
        <v>1055</v>
      </c>
      <c r="D21" s="38"/>
      <c r="E21" s="38"/>
      <c r="F21" s="38"/>
      <c r="G21" s="38"/>
      <c r="H21" s="39"/>
      <c r="I21" s="67">
        <f>IF(OR('10_Population Sector Plan'!$I21=1,$E21&lt;&gt;0),1,0)</f>
        <v>1</v>
      </c>
      <c r="J21" s="67">
        <f>IF(OR('10_Population Sector Plan'!$J21=1,$F21&lt;&gt;0),1,0)</f>
        <v>1</v>
      </c>
      <c r="K21" s="67">
        <f>IF(AND('10_Population Sector Plan'!$I21=1,$E21=0),1,0)</f>
        <v>1</v>
      </c>
    </row>
    <row r="22" spans="1:11" ht="60" hidden="1" outlineLevel="1" x14ac:dyDescent="0.25">
      <c r="A22" s="37" t="s">
        <v>149</v>
      </c>
      <c r="B22" s="38" t="s">
        <v>26</v>
      </c>
      <c r="C22" s="20" t="s">
        <v>1055</v>
      </c>
      <c r="D22" s="38"/>
      <c r="E22" s="38"/>
      <c r="F22" s="38"/>
      <c r="G22" s="38"/>
      <c r="H22" s="39"/>
      <c r="I22" s="67">
        <f>IF(OR('10_Population Sector Plan'!$I22=1,$E22&lt;&gt;0),1,0)</f>
        <v>1</v>
      </c>
      <c r="J22" s="67">
        <f>IF(OR('10_Population Sector Plan'!$J22=1,$F22&lt;&gt;0),1,0)</f>
        <v>1</v>
      </c>
      <c r="K22" s="67">
        <f>IF(AND('10_Population Sector Plan'!$I22=1,$E22=0),1,0)</f>
        <v>1</v>
      </c>
    </row>
    <row r="23" spans="1:11" ht="45" hidden="1" outlineLevel="1" x14ac:dyDescent="0.25">
      <c r="A23" s="37" t="s">
        <v>149</v>
      </c>
      <c r="B23" s="38" t="s">
        <v>27</v>
      </c>
      <c r="C23" s="20" t="s">
        <v>1055</v>
      </c>
      <c r="D23" s="38"/>
      <c r="E23" s="38"/>
      <c r="F23" s="38"/>
      <c r="G23" s="38"/>
      <c r="H23" s="39"/>
      <c r="I23" s="67">
        <f>IF(OR('10_Population Sector Plan'!$I23=1,$E23&lt;&gt;0),1,0)</f>
        <v>1</v>
      </c>
      <c r="J23" s="67">
        <f>IF(OR('10_Population Sector Plan'!$J23=1,$F23&lt;&gt;0),1,0)</f>
        <v>0</v>
      </c>
      <c r="K23" s="67">
        <f>IF(AND('10_Population Sector Plan'!$I23=1,$E23=0),1,0)</f>
        <v>1</v>
      </c>
    </row>
    <row r="24" spans="1:11" collapsed="1" x14ac:dyDescent="0.25">
      <c r="A24" s="37" t="s">
        <v>149</v>
      </c>
      <c r="B24" s="101" t="s">
        <v>28</v>
      </c>
      <c r="C24" s="101"/>
      <c r="D24" s="101"/>
      <c r="E24" s="101"/>
      <c r="F24" s="101"/>
      <c r="G24" s="101"/>
      <c r="H24" s="102"/>
      <c r="I24" s="67">
        <f>SUM(I25:I31)</f>
        <v>7</v>
      </c>
      <c r="J24" s="67">
        <f>SUM(J25:J31)</f>
        <v>4</v>
      </c>
      <c r="K24" s="67">
        <f>SUM(K25:K31)</f>
        <v>1</v>
      </c>
    </row>
    <row r="25" spans="1:11" ht="409.5" hidden="1" outlineLevel="1" x14ac:dyDescent="0.25">
      <c r="A25" s="37" t="s">
        <v>149</v>
      </c>
      <c r="B25" s="38" t="s">
        <v>29</v>
      </c>
      <c r="C25" s="20" t="s">
        <v>1055</v>
      </c>
      <c r="D25" s="38" t="s">
        <v>1095</v>
      </c>
      <c r="E25" s="38" t="s">
        <v>1096</v>
      </c>
      <c r="F25" s="38" t="s">
        <v>1097</v>
      </c>
      <c r="G25" s="38" t="s">
        <v>1098</v>
      </c>
      <c r="H25" s="39"/>
      <c r="I25" s="67">
        <f>IF(OR('10_Population Sector Plan'!$I25=1,$E25&lt;&gt;0),1,0)</f>
        <v>1</v>
      </c>
      <c r="J25" s="67">
        <f>IF(OR('10_Population Sector Plan'!$J25=1,$F25&lt;&gt;0),1,0)</f>
        <v>1</v>
      </c>
      <c r="K25" s="67">
        <f>IF(AND('10_Population Sector Plan'!$I25=1,$E25=0),1,0)</f>
        <v>0</v>
      </c>
    </row>
    <row r="26" spans="1:11" ht="120" hidden="1" outlineLevel="1" x14ac:dyDescent="0.25">
      <c r="A26" s="37" t="s">
        <v>149</v>
      </c>
      <c r="B26" s="38" t="s">
        <v>30</v>
      </c>
      <c r="C26" s="20" t="s">
        <v>1055</v>
      </c>
      <c r="D26" s="38" t="s">
        <v>1099</v>
      </c>
      <c r="E26" s="38" t="s">
        <v>1100</v>
      </c>
      <c r="F26" s="38"/>
      <c r="G26" s="38" t="s">
        <v>1101</v>
      </c>
      <c r="H26" s="39"/>
      <c r="I26" s="67">
        <f>IF(OR('10_Population Sector Plan'!$I26=1,$E26&lt;&gt;0),1,0)</f>
        <v>1</v>
      </c>
      <c r="J26" s="67">
        <f>IF(OR('10_Population Sector Plan'!$J26=1,$F26&lt;&gt;0),1,0)</f>
        <v>0</v>
      </c>
      <c r="K26" s="67">
        <f>IF(AND('10_Population Sector Plan'!$I26=1,$E26=0),1,0)</f>
        <v>0</v>
      </c>
    </row>
    <row r="27" spans="1:11" ht="300" hidden="1" outlineLevel="1" x14ac:dyDescent="0.25">
      <c r="A27" s="37" t="s">
        <v>149</v>
      </c>
      <c r="B27" s="38" t="s">
        <v>31</v>
      </c>
      <c r="C27" s="20" t="s">
        <v>1055</v>
      </c>
      <c r="D27" s="38" t="s">
        <v>1102</v>
      </c>
      <c r="E27" s="38" t="s">
        <v>1103</v>
      </c>
      <c r="F27" s="38"/>
      <c r="G27" s="38" t="s">
        <v>1104</v>
      </c>
      <c r="H27" s="39"/>
      <c r="I27" s="67">
        <f>IF(OR('10_Population Sector Plan'!$I27=1,$E27&lt;&gt;0),1,0)</f>
        <v>1</v>
      </c>
      <c r="J27" s="67">
        <f>IF(OR('10_Population Sector Plan'!$J27=1,$F27&lt;&gt;0),1,0)</f>
        <v>1</v>
      </c>
      <c r="K27" s="67">
        <f>IF(AND('10_Population Sector Plan'!$I27=1,$E27=0),1,0)</f>
        <v>0</v>
      </c>
    </row>
    <row r="28" spans="1:11" ht="165" hidden="1" outlineLevel="1" x14ac:dyDescent="0.25">
      <c r="A28" s="37" t="s">
        <v>149</v>
      </c>
      <c r="B28" s="38" t="s">
        <v>32</v>
      </c>
      <c r="C28" s="20" t="s">
        <v>1055</v>
      </c>
      <c r="D28" s="38" t="s">
        <v>1105</v>
      </c>
      <c r="E28" s="38" t="s">
        <v>1106</v>
      </c>
      <c r="F28" s="38"/>
      <c r="G28" s="38" t="s">
        <v>1107</v>
      </c>
      <c r="H28" s="39"/>
      <c r="I28" s="67">
        <f>IF(OR('10_Population Sector Plan'!$I28=1,$E28&lt;&gt;0),1,0)</f>
        <v>1</v>
      </c>
      <c r="J28" s="67">
        <f>IF(OR('10_Population Sector Plan'!$J28=1,$F28&lt;&gt;0),1,0)</f>
        <v>1</v>
      </c>
      <c r="K28" s="67">
        <f>IF(AND('10_Population Sector Plan'!$I28=1,$E28=0),1,0)</f>
        <v>0</v>
      </c>
    </row>
    <row r="29" spans="1:11" ht="60" hidden="1" outlineLevel="1" x14ac:dyDescent="0.25">
      <c r="A29" s="37" t="s">
        <v>149</v>
      </c>
      <c r="B29" s="38" t="s">
        <v>33</v>
      </c>
      <c r="C29" s="20" t="s">
        <v>1055</v>
      </c>
      <c r="D29" s="38" t="s">
        <v>1108</v>
      </c>
      <c r="E29" s="38" t="s">
        <v>1109</v>
      </c>
      <c r="F29" s="38"/>
      <c r="G29" s="38" t="s">
        <v>1110</v>
      </c>
      <c r="H29" s="39"/>
      <c r="I29" s="67">
        <f>IF(OR('10_Population Sector Plan'!$I29=1,$E29&lt;&gt;0),1,0)</f>
        <v>1</v>
      </c>
      <c r="J29" s="67">
        <f>IF(OR('10_Population Sector Plan'!$J29=1,$F29&lt;&gt;0),1,0)</f>
        <v>0</v>
      </c>
      <c r="K29" s="67">
        <f>IF(AND('10_Population Sector Plan'!$I29=1,$E29=0),1,0)</f>
        <v>0</v>
      </c>
    </row>
    <row r="30" spans="1:11" ht="90" hidden="1" outlineLevel="1" x14ac:dyDescent="0.25">
      <c r="A30" s="37" t="s">
        <v>149</v>
      </c>
      <c r="B30" s="38" t="s">
        <v>34</v>
      </c>
      <c r="C30" s="20"/>
      <c r="D30" s="38" t="s">
        <v>1111</v>
      </c>
      <c r="E30" s="38" t="s">
        <v>1112</v>
      </c>
      <c r="F30" s="38" t="s">
        <v>1113</v>
      </c>
      <c r="G30" s="38" t="s">
        <v>1114</v>
      </c>
      <c r="H30" s="39"/>
      <c r="I30" s="67">
        <f>IF(OR('10_Population Sector Plan'!$I30=1,$E30&lt;&gt;0),1,0)</f>
        <v>1</v>
      </c>
      <c r="J30" s="67">
        <f>IF(OR('10_Population Sector Plan'!$J30=1,$F30&lt;&gt;0),1,0)</f>
        <v>1</v>
      </c>
      <c r="K30" s="67">
        <f>IF(AND('10_Population Sector Plan'!$I30=1,$E30=0),1,0)</f>
        <v>0</v>
      </c>
    </row>
    <row r="31" spans="1:11" ht="105" hidden="1" outlineLevel="1" x14ac:dyDescent="0.25">
      <c r="A31" s="37" t="s">
        <v>149</v>
      </c>
      <c r="B31" s="38" t="s">
        <v>35</v>
      </c>
      <c r="C31" s="20" t="s">
        <v>1055</v>
      </c>
      <c r="D31" s="38"/>
      <c r="E31" s="38"/>
      <c r="F31" s="38"/>
      <c r="G31" s="38"/>
      <c r="H31" s="39"/>
      <c r="I31" s="67">
        <f>IF(OR('10_Population Sector Plan'!$I31=1,$E31&lt;&gt;0),1,0)</f>
        <v>1</v>
      </c>
      <c r="J31" s="67">
        <f>IF(OR('10_Population Sector Plan'!$J31=1,$F31&lt;&gt;0),1,0)</f>
        <v>0</v>
      </c>
      <c r="K31" s="67">
        <f>IF(AND('10_Population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IF(OR('10_Population Sector Plan'!$I33=1,$E33&lt;&gt;0),1,0)</f>
        <v>1</v>
      </c>
      <c r="J33" s="67">
        <f>IF(OR('10_Population Sector Plan'!$J33=1,$F33&lt;&gt;0),1,0)</f>
        <v>0</v>
      </c>
      <c r="K33" s="67">
        <f>IF(AND('10_Population Sector Plan'!$I33=1,$E33=0),1,0)</f>
        <v>1</v>
      </c>
    </row>
    <row r="34" spans="1:11" ht="45" hidden="1" outlineLevel="1" x14ac:dyDescent="0.25">
      <c r="A34" s="37" t="s">
        <v>149</v>
      </c>
      <c r="B34" s="38" t="s">
        <v>38</v>
      </c>
      <c r="C34" s="20" t="str">
        <f>IF('Long Term Vision'!$C34=0,"",'Long Term Vision'!$C34)</f>
        <v/>
      </c>
      <c r="D34" s="38"/>
      <c r="E34" s="38"/>
      <c r="F34" s="38"/>
      <c r="G34" s="38"/>
      <c r="H34" s="39"/>
      <c r="I34" s="67">
        <f>IF(OR('10_Population Sector Plan'!$I34=1,$E34&lt;&gt;0),1,0)</f>
        <v>1</v>
      </c>
      <c r="J34" s="67">
        <f>IF(OR('10_Population Sector Plan'!$J34=1,$F34&lt;&gt;0),1,0)</f>
        <v>0</v>
      </c>
      <c r="K34" s="67">
        <f>IF(AND('10_Population Sector Plan'!$I34=1,$E34=0),1,0)</f>
        <v>1</v>
      </c>
    </row>
    <row r="35" spans="1:11" ht="30" hidden="1" outlineLevel="1" x14ac:dyDescent="0.25">
      <c r="A35" s="37" t="s">
        <v>149</v>
      </c>
      <c r="B35" s="38" t="s">
        <v>39</v>
      </c>
      <c r="C35" s="20" t="str">
        <f>IF('Long Term Vision'!$C35=0,"",'Long Term Vision'!$C35)</f>
        <v>NO</v>
      </c>
      <c r="D35" s="38"/>
      <c r="E35" s="38"/>
      <c r="F35" s="38"/>
      <c r="G35" s="38"/>
      <c r="H35" s="39"/>
      <c r="I35" s="67">
        <f>IF(OR('10_Population Sector Plan'!$I35=1,$E35&lt;&gt;0),1,0)</f>
        <v>0</v>
      </c>
      <c r="J35" s="67">
        <f>IF(OR('10_Population Sector Plan'!$J35=1,$F35&lt;&gt;0),1,0)</f>
        <v>0</v>
      </c>
      <c r="K35" s="67">
        <f>IF(AND('10_Population Sector Plan'!$I35=1,$E35=0),1,0)</f>
        <v>0</v>
      </c>
    </row>
    <row r="36" spans="1:11" ht="60" hidden="1" outlineLevel="1" x14ac:dyDescent="0.25">
      <c r="A36" s="37" t="s">
        <v>149</v>
      </c>
      <c r="B36" s="38" t="s">
        <v>40</v>
      </c>
      <c r="C36" s="20" t="str">
        <f>IF('Long Term Vision'!$C36=0,"",'Long Term Vision'!$C36)</f>
        <v/>
      </c>
      <c r="D36" s="38"/>
      <c r="E36" s="38"/>
      <c r="F36" s="38"/>
      <c r="G36" s="38"/>
      <c r="H36" s="39"/>
      <c r="I36" s="67">
        <f>IF(OR('10_Population Sector Plan'!$I36=1,$E36&lt;&gt;0),1,0)</f>
        <v>1</v>
      </c>
      <c r="J36" s="67">
        <f>IF(OR('10_Population Sector Plan'!$J36=1,$F36&lt;&gt;0),1,0)</f>
        <v>1</v>
      </c>
      <c r="K36" s="67">
        <f>IF(AND('10_Population Sector Plan'!$I36=1,$E36=0),1,0)</f>
        <v>1</v>
      </c>
    </row>
    <row r="37" spans="1:11" ht="45" hidden="1" outlineLevel="1" x14ac:dyDescent="0.25">
      <c r="A37" s="37" t="s">
        <v>149</v>
      </c>
      <c r="B37" s="38" t="s">
        <v>41</v>
      </c>
      <c r="C37" s="20" t="str">
        <f>IF('Long Term Vision'!$C37=0,"",'Long Term Vision'!$C37)</f>
        <v/>
      </c>
      <c r="D37" s="38"/>
      <c r="E37" s="38"/>
      <c r="F37" s="38"/>
      <c r="G37" s="38"/>
      <c r="H37" s="39"/>
      <c r="I37" s="67">
        <f>IF(OR('10_Population Sector Plan'!$I37=1,$E37&lt;&gt;0),1,0)</f>
        <v>1</v>
      </c>
      <c r="J37" s="67">
        <f>IF(OR('10_Population Sector Plan'!$J37=1,$F37&lt;&gt;0),1,0)</f>
        <v>0</v>
      </c>
      <c r="K37" s="67">
        <f>IF(AND('10_Population Sector Plan'!$I37=1,$E37=0),1,0)</f>
        <v>1</v>
      </c>
    </row>
    <row r="38" spans="1:11" ht="75" hidden="1" outlineLevel="1" x14ac:dyDescent="0.25">
      <c r="A38" s="37" t="s">
        <v>149</v>
      </c>
      <c r="B38" s="38" t="s">
        <v>42</v>
      </c>
      <c r="C38" s="20" t="str">
        <f>IF('Long Term Vision'!$C38=0,"",'Long Term Vision'!$C38)</f>
        <v/>
      </c>
      <c r="D38" s="38"/>
      <c r="E38" s="38"/>
      <c r="F38" s="38"/>
      <c r="G38" s="38"/>
      <c r="H38" s="39"/>
      <c r="I38" s="67">
        <f>IF(OR('10_Population Sector Plan'!$I38=1,$E38&lt;&gt;0),1,0)</f>
        <v>1</v>
      </c>
      <c r="J38" s="67">
        <f>IF(OR('10_Population Sector Plan'!$J38=1,$F38&lt;&gt;0),1,0)</f>
        <v>0</v>
      </c>
      <c r="K38" s="67">
        <f>IF(AND('10_Population Sector Plan'!$I38=1,$E38=0),1,0)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IF(OR('10_Population Sector Plan'!$I40=1,$E40&lt;&gt;0),1,0)</f>
        <v>1</v>
      </c>
      <c r="J40" s="67">
        <f>IF(OR('10_Population Sector Plan'!$J40=1,$F40&lt;&gt;0),1,0)</f>
        <v>1</v>
      </c>
      <c r="K40" s="67">
        <f>IF(AND('10_Population Sector Plan'!$I40=1,$E40=0),1,0)</f>
        <v>1</v>
      </c>
    </row>
    <row r="41" spans="1:11" ht="60" hidden="1" outlineLevel="1" x14ac:dyDescent="0.25">
      <c r="A41" s="37" t="s">
        <v>150</v>
      </c>
      <c r="B41" s="38" t="s">
        <v>45</v>
      </c>
      <c r="C41" s="20" t="str">
        <f>IF('Long Term Vision'!$C41=0,"",'Long Term Vision'!$C41)</f>
        <v/>
      </c>
      <c r="D41" s="38"/>
      <c r="E41" s="38"/>
      <c r="F41" s="38"/>
      <c r="G41" s="38"/>
      <c r="H41" s="39"/>
      <c r="I41" s="67">
        <f>IF(OR('10_Population Sector Plan'!$I41=1,$E41&lt;&gt;0),1,0)</f>
        <v>1</v>
      </c>
      <c r="J41" s="67">
        <f>IF(OR('10_Population Sector Plan'!$J41=1,$F41&lt;&gt;0),1,0)</f>
        <v>1</v>
      </c>
      <c r="K41" s="67">
        <f>IF(AND('10_Population Sector Plan'!$I41=1,$E41=0),1,0)</f>
        <v>1</v>
      </c>
    </row>
    <row r="42" spans="1:11" ht="75" hidden="1" outlineLevel="1" x14ac:dyDescent="0.25">
      <c r="A42" s="37" t="s">
        <v>150</v>
      </c>
      <c r="B42" s="38" t="s">
        <v>46</v>
      </c>
      <c r="C42" s="20" t="str">
        <f>IF('Long Term Vision'!$C42=0,"",'Long Term Vision'!$C42)</f>
        <v/>
      </c>
      <c r="D42" s="38"/>
      <c r="E42" s="38"/>
      <c r="F42" s="38"/>
      <c r="G42" s="38"/>
      <c r="H42" s="39"/>
      <c r="I42" s="67">
        <f>IF(OR('10_Population Sector Plan'!$I42=1,$E42&lt;&gt;0),1,0)</f>
        <v>1</v>
      </c>
      <c r="J42" s="67">
        <f>IF(OR('10_Population Sector Plan'!$J42=1,$F42&lt;&gt;0),1,0)</f>
        <v>1</v>
      </c>
      <c r="K42" s="67">
        <f>IF(AND('10_Population Sector Plan'!$I42=1,$E42=0),1,0)</f>
        <v>1</v>
      </c>
    </row>
    <row r="43" spans="1:11" ht="60" hidden="1" outlineLevel="1" x14ac:dyDescent="0.25">
      <c r="A43" s="37" t="s">
        <v>150</v>
      </c>
      <c r="B43" s="38" t="s">
        <v>47</v>
      </c>
      <c r="C43" s="20" t="str">
        <f>IF('Long Term Vision'!$C43=0,"",'Long Term Vision'!$C43)</f>
        <v/>
      </c>
      <c r="D43" s="38"/>
      <c r="E43" s="38"/>
      <c r="F43" s="38"/>
      <c r="G43" s="38"/>
      <c r="H43" s="39"/>
      <c r="I43" s="67">
        <f>IF(OR('10_Population Sector Plan'!$I43=1,$E43&lt;&gt;0),1,0)</f>
        <v>1</v>
      </c>
      <c r="J43" s="67">
        <f>IF(OR('10_Population Sector Plan'!$J43=1,$F43&lt;&gt;0),1,0)</f>
        <v>0</v>
      </c>
      <c r="K43" s="67">
        <f>IF(AND('10_Population Sector Plan'!$I43=1,$E43=0),1,0)</f>
        <v>1</v>
      </c>
    </row>
    <row r="44" spans="1:11" ht="45" hidden="1" outlineLevel="1" x14ac:dyDescent="0.25">
      <c r="A44" s="37" t="s">
        <v>150</v>
      </c>
      <c r="B44" s="38" t="s">
        <v>48</v>
      </c>
      <c r="C44" s="20" t="str">
        <f>IF('Long Term Vision'!$C44=0,"",'Long Term Vision'!$C44)</f>
        <v/>
      </c>
      <c r="D44" s="38"/>
      <c r="E44" s="38"/>
      <c r="F44" s="38"/>
      <c r="G44" s="38"/>
      <c r="H44" s="39"/>
      <c r="I44" s="67">
        <f>IF(OR('10_Population Sector Plan'!$I44=1,$E44&lt;&gt;0),1,0)</f>
        <v>0</v>
      </c>
      <c r="J44" s="67">
        <f>IF(OR('10_Population Sector Plan'!$J44=1,$F44&lt;&gt;0),1,0)</f>
        <v>0</v>
      </c>
      <c r="K44" s="67">
        <f>IF(AND('10_Population Sector Plan'!$I44=1,$E44=0),1,0)</f>
        <v>0</v>
      </c>
    </row>
    <row r="45" spans="1:11" ht="30" hidden="1" outlineLevel="1" x14ac:dyDescent="0.25">
      <c r="A45" s="37" t="s">
        <v>150</v>
      </c>
      <c r="B45" s="38" t="s">
        <v>49</v>
      </c>
      <c r="C45" s="20" t="str">
        <f>IF('Long Term Vision'!$C45=0,"",'Long Term Vision'!$C45)</f>
        <v/>
      </c>
      <c r="D45" s="38"/>
      <c r="E45" s="38"/>
      <c r="F45" s="38"/>
      <c r="G45" s="38"/>
      <c r="H45" s="39"/>
      <c r="I45" s="67">
        <f>IF(OR('10_Population Sector Plan'!$I45=1,$E45&lt;&gt;0),1,0)</f>
        <v>0</v>
      </c>
      <c r="J45" s="67">
        <f>IF(OR('10_Population Sector Plan'!$J45=1,$F45&lt;&gt;0),1,0)</f>
        <v>0</v>
      </c>
      <c r="K45" s="67">
        <f>IF(AND('10_Population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IF(OR('10_Population Sector Plan'!$I47=1,$E47&lt;&gt;0),1,0)</f>
        <v>0</v>
      </c>
      <c r="J47" s="67">
        <f>IF(OR('10_Population Sector Plan'!$J47=1,$F47&lt;&gt;0),1,0)</f>
        <v>0</v>
      </c>
      <c r="K47" s="67">
        <f>IF(AND('10_Population Sector Plan'!$I47=1,$E47=0),1,0)</f>
        <v>0</v>
      </c>
    </row>
    <row r="48" spans="1:11" ht="30" hidden="1" outlineLevel="1" x14ac:dyDescent="0.25">
      <c r="A48" s="37" t="s">
        <v>150</v>
      </c>
      <c r="B48" s="38" t="s">
        <v>52</v>
      </c>
      <c r="C48" s="20" t="str">
        <f>IF('Long Term Vision'!$C48=0,"",'Long Term Vision'!$C48)</f>
        <v/>
      </c>
      <c r="D48" s="38"/>
      <c r="E48" s="38"/>
      <c r="F48" s="38"/>
      <c r="G48" s="38"/>
      <c r="H48" s="39"/>
      <c r="I48" s="67">
        <f>IF(OR('10_Population Sector Plan'!$I48=1,$E48&lt;&gt;0),1,0)</f>
        <v>1</v>
      </c>
      <c r="J48" s="67">
        <f>IF(OR('10_Population Sector Plan'!$J48=1,$F48&lt;&gt;0),1,0)</f>
        <v>0</v>
      </c>
      <c r="K48" s="67">
        <f>IF(AND('10_Population Sector Plan'!$I48=1,$E48=0),1,0)</f>
        <v>1</v>
      </c>
    </row>
    <row r="49" spans="1:11" ht="45" hidden="1" outlineLevel="1" x14ac:dyDescent="0.25">
      <c r="A49" s="37" t="s">
        <v>150</v>
      </c>
      <c r="B49" s="38" t="s">
        <v>53</v>
      </c>
      <c r="C49" s="20" t="str">
        <f>IF('Long Term Vision'!$C49=0,"",'Long Term Vision'!$C49)</f>
        <v/>
      </c>
      <c r="D49" s="38"/>
      <c r="E49" s="38"/>
      <c r="F49" s="38"/>
      <c r="G49" s="38"/>
      <c r="H49" s="39"/>
      <c r="I49" s="67">
        <f>IF(OR('10_Population Sector Plan'!$I49=1,$E49&lt;&gt;0),1,0)</f>
        <v>1</v>
      </c>
      <c r="J49" s="67">
        <f>IF(OR('10_Population Sector Plan'!$J49=1,$F49&lt;&gt;0),1,0)</f>
        <v>0</v>
      </c>
      <c r="K49" s="67">
        <f>IF(AND('10_Population Sector Plan'!$I49=1,$E49=0),1,0)</f>
        <v>1</v>
      </c>
    </row>
    <row r="50" spans="1:11" ht="90" hidden="1" outlineLevel="1" x14ac:dyDescent="0.25">
      <c r="A50" s="37" t="s">
        <v>150</v>
      </c>
      <c r="B50" s="38" t="s">
        <v>54</v>
      </c>
      <c r="C50" s="20" t="str">
        <f>IF('Long Term Vision'!$C50=0,"",'Long Term Vision'!$C50)</f>
        <v/>
      </c>
      <c r="D50" s="38"/>
      <c r="E50" s="38"/>
      <c r="F50" s="38"/>
      <c r="G50" s="38"/>
      <c r="H50" s="39"/>
      <c r="I50" s="67">
        <f>IF(OR('10_Population Sector Plan'!$I50=1,$E50&lt;&gt;0),1,0)</f>
        <v>1</v>
      </c>
      <c r="J50" s="67">
        <f>IF(OR('10_Population Sector Plan'!$J50=1,$F50&lt;&gt;0),1,0)</f>
        <v>0</v>
      </c>
      <c r="K50" s="67">
        <f>IF(AND('10_Population Sector Plan'!$I50=1,$E50=0),1,0)</f>
        <v>1</v>
      </c>
    </row>
    <row r="51" spans="1:11" ht="30" hidden="1" outlineLevel="1" x14ac:dyDescent="0.25">
      <c r="A51" s="37" t="s">
        <v>150</v>
      </c>
      <c r="B51" s="38" t="s">
        <v>55</v>
      </c>
      <c r="C51" s="20" t="str">
        <f>IF('Long Term Vision'!$C51=0,"",'Long Term Vision'!$C51)</f>
        <v/>
      </c>
      <c r="D51" s="38"/>
      <c r="E51" s="38"/>
      <c r="F51" s="38"/>
      <c r="G51" s="38"/>
      <c r="H51" s="39"/>
      <c r="I51" s="67">
        <f>IF(OR('10_Population Sector Plan'!$I51=1,$E51&lt;&gt;0),1,0)</f>
        <v>1</v>
      </c>
      <c r="J51" s="67">
        <f>IF(OR('10_Population Sector Plan'!$J51=1,$F51&lt;&gt;0),1,0)</f>
        <v>0</v>
      </c>
      <c r="K51" s="67">
        <f>IF(AND('10_Population Sector Plan'!$I51=1,$E51=0),1,0)</f>
        <v>1</v>
      </c>
    </row>
    <row r="52" spans="1:11" ht="45" hidden="1" outlineLevel="1" x14ac:dyDescent="0.25">
      <c r="A52" s="37" t="s">
        <v>150</v>
      </c>
      <c r="B52" s="38" t="s">
        <v>56</v>
      </c>
      <c r="C52" s="20" t="str">
        <f>IF('Long Term Vision'!$C52=0,"",'Long Term Vision'!$C52)</f>
        <v/>
      </c>
      <c r="D52" s="38"/>
      <c r="E52" s="38"/>
      <c r="F52" s="38"/>
      <c r="G52" s="38"/>
      <c r="H52" s="39"/>
      <c r="I52" s="67">
        <f>IF(OR('10_Population Sector Plan'!$I52=1,$E52&lt;&gt;0),1,0)</f>
        <v>1</v>
      </c>
      <c r="J52" s="67">
        <f>IF(OR('10_Population Sector Plan'!$J52=1,$F52&lt;&gt;0),1,0)</f>
        <v>0</v>
      </c>
      <c r="K52" s="67">
        <f>IF(AND('10_Population Sector Plan'!$I52=1,$E52=0),1,0)</f>
        <v>1</v>
      </c>
    </row>
    <row r="53" spans="1:11" ht="30" hidden="1" outlineLevel="1" x14ac:dyDescent="0.25">
      <c r="A53" s="37" t="s">
        <v>150</v>
      </c>
      <c r="B53" s="38" t="s">
        <v>57</v>
      </c>
      <c r="C53" s="20" t="str">
        <f>IF('Long Term Vision'!$C53=0,"",'Long Term Vision'!$C53)</f>
        <v/>
      </c>
      <c r="D53" s="38"/>
      <c r="E53" s="38"/>
      <c r="F53" s="38"/>
      <c r="G53" s="38"/>
      <c r="H53" s="39"/>
      <c r="I53" s="67">
        <f>IF(OR('10_Population Sector Plan'!$I53=1,$E53&lt;&gt;0),1,0)</f>
        <v>1</v>
      </c>
      <c r="J53" s="67">
        <f>IF(OR('10_Population Sector Plan'!$J53=1,$F53&lt;&gt;0),1,0)</f>
        <v>0</v>
      </c>
      <c r="K53" s="67">
        <f>IF(AND('10_Population Sector Plan'!$I53=1,$E53=0),1,0)</f>
        <v>1</v>
      </c>
    </row>
    <row r="54" spans="1:11" ht="45" hidden="1" outlineLevel="1" x14ac:dyDescent="0.25">
      <c r="A54" s="37" t="s">
        <v>150</v>
      </c>
      <c r="B54" s="38" t="s">
        <v>58</v>
      </c>
      <c r="C54" s="20" t="str">
        <f>IF('Long Term Vision'!$C54=0,"",'Long Term Vision'!$C54)</f>
        <v/>
      </c>
      <c r="D54" s="38"/>
      <c r="E54" s="38"/>
      <c r="F54" s="38"/>
      <c r="G54" s="38"/>
      <c r="H54" s="39"/>
      <c r="I54" s="67">
        <f>IF(OR('10_Population Sector Plan'!$I54=1,$E54&lt;&gt;0),1,0)</f>
        <v>0</v>
      </c>
      <c r="J54" s="67">
        <f>IF(OR('10_Population Sector Plan'!$J54=1,$F54&lt;&gt;0),1,0)</f>
        <v>0</v>
      </c>
      <c r="K54" s="67">
        <f>IF(AND('10_Population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IF(OR('10_Population Sector Plan'!$I56=1,$E56&lt;&gt;0),1,0)</f>
        <v>1</v>
      </c>
      <c r="J56" s="67">
        <f>IF(OR('10_Population Sector Plan'!$J56=1,$F56&lt;&gt;0),1,0)</f>
        <v>1</v>
      </c>
      <c r="K56" s="67">
        <f>IF(AND('10_Population Sector Plan'!$I56=1,$E56=0),1,0)</f>
        <v>1</v>
      </c>
    </row>
    <row r="57" spans="1:11" ht="30" hidden="1" outlineLevel="1" x14ac:dyDescent="0.25">
      <c r="A57" s="37" t="s">
        <v>150</v>
      </c>
      <c r="B57" s="38" t="s">
        <v>61</v>
      </c>
      <c r="C57" s="20" t="str">
        <f>IF('Long Term Vision'!$C57=0,"",'Long Term Vision'!$C57)</f>
        <v/>
      </c>
      <c r="D57" s="38"/>
      <c r="E57" s="38"/>
      <c r="F57" s="38"/>
      <c r="G57" s="38"/>
      <c r="H57" s="39"/>
      <c r="I57" s="67">
        <f>IF(OR('10_Population Sector Plan'!$I57=1,$E57&lt;&gt;0),1,0)</f>
        <v>1</v>
      </c>
      <c r="J57" s="67">
        <f>IF(OR('10_Population Sector Plan'!$J57=1,$F57&lt;&gt;0),1,0)</f>
        <v>1</v>
      </c>
      <c r="K57" s="67">
        <f>IF(AND('10_Population Sector Plan'!$I57=1,$E57=0),1,0)</f>
        <v>1</v>
      </c>
    </row>
    <row r="58" spans="1:11" ht="45" hidden="1" outlineLevel="1" x14ac:dyDescent="0.25">
      <c r="A58" s="37" t="s">
        <v>150</v>
      </c>
      <c r="B58" s="38" t="s">
        <v>62</v>
      </c>
      <c r="C58" s="20" t="str">
        <f>IF('Long Term Vision'!$C58=0,"",'Long Term Vision'!$C58)</f>
        <v/>
      </c>
      <c r="D58" s="38"/>
      <c r="E58" s="38"/>
      <c r="F58" s="38"/>
      <c r="G58" s="38"/>
      <c r="H58" s="39"/>
      <c r="I58" s="67">
        <f>IF(OR('10_Population Sector Plan'!$I58=1,$E58&lt;&gt;0),1,0)</f>
        <v>1</v>
      </c>
      <c r="J58" s="67">
        <f>IF(OR('10_Population Sector Plan'!$J58=1,$F58&lt;&gt;0),1,0)</f>
        <v>0</v>
      </c>
      <c r="K58" s="67">
        <f>IF(AND('10_Population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IF(OR('10_Population Sector Plan'!$I60=1,$E60&lt;&gt;0),1,0)</f>
        <v>0</v>
      </c>
      <c r="J60" s="67">
        <f>IF(OR('10_Population Sector Plan'!$J60=1,$F60&lt;&gt;0),1,0)</f>
        <v>0</v>
      </c>
      <c r="K60" s="67">
        <f>IF(AND('10_Population Sector Plan'!$I60=1,$E60=0),1,0)</f>
        <v>0</v>
      </c>
    </row>
    <row r="61" spans="1:11" ht="60" hidden="1" outlineLevel="1" x14ac:dyDescent="0.25">
      <c r="A61" s="37" t="s">
        <v>150</v>
      </c>
      <c r="B61" s="38" t="s">
        <v>65</v>
      </c>
      <c r="C61" s="20" t="str">
        <f>IF('Long Term Vision'!$C61=0,"",'Long Term Vision'!$C61)</f>
        <v/>
      </c>
      <c r="D61" s="38"/>
      <c r="E61" s="38"/>
      <c r="F61" s="38"/>
      <c r="G61" s="38"/>
      <c r="H61" s="39"/>
      <c r="I61" s="67">
        <f>IF(OR('10_Population Sector Plan'!$I61=1,$E61&lt;&gt;0),1,0)</f>
        <v>1</v>
      </c>
      <c r="J61" s="67">
        <f>IF(OR('10_Population Sector Plan'!$J61=1,$F61&lt;&gt;0),1,0)</f>
        <v>0</v>
      </c>
      <c r="K61" s="67">
        <f>IF(AND('10_Population Sector Plan'!$I61=1,$E61=0),1,0)</f>
        <v>1</v>
      </c>
    </row>
    <row r="62" spans="1:11" ht="30" hidden="1" outlineLevel="1" x14ac:dyDescent="0.25">
      <c r="A62" s="37" t="s">
        <v>150</v>
      </c>
      <c r="B62" s="38" t="s">
        <v>66</v>
      </c>
      <c r="C62" s="20" t="str">
        <f>IF('Long Term Vision'!$C62=0,"",'Long Term Vision'!$C62)</f>
        <v/>
      </c>
      <c r="D62" s="38"/>
      <c r="E62" s="38"/>
      <c r="F62" s="38"/>
      <c r="G62" s="38"/>
      <c r="H62" s="39"/>
      <c r="I62" s="67">
        <f>IF(OR('10_Population Sector Plan'!$I62=1,$E62&lt;&gt;0),1,0)</f>
        <v>0</v>
      </c>
      <c r="J62" s="67">
        <f>IF(OR('10_Population Sector Plan'!$J62=1,$F62&lt;&gt;0),1,0)</f>
        <v>0</v>
      </c>
      <c r="K62" s="67">
        <f>IF(AND('10_Population Sector Plan'!$I62=1,$E62=0),1,0)</f>
        <v>0</v>
      </c>
    </row>
    <row r="63" spans="1:11" ht="90" hidden="1" outlineLevel="1" x14ac:dyDescent="0.25">
      <c r="A63" s="37" t="s">
        <v>150</v>
      </c>
      <c r="B63" s="38" t="s">
        <v>67</v>
      </c>
      <c r="C63" s="20" t="str">
        <f>IF('Long Term Vision'!$C63=0,"",'Long Term Vision'!$C63)</f>
        <v/>
      </c>
      <c r="D63" s="38"/>
      <c r="E63" s="38"/>
      <c r="F63" s="38"/>
      <c r="G63" s="38"/>
      <c r="H63" s="39"/>
      <c r="I63" s="67">
        <f>IF(OR('10_Population Sector Plan'!$I63=1,$E63&lt;&gt;0),1,0)</f>
        <v>1</v>
      </c>
      <c r="J63" s="67">
        <f>IF(OR('10_Population Sector Plan'!$J63=1,$F63&lt;&gt;0),1,0)</f>
        <v>0</v>
      </c>
      <c r="K63" s="67">
        <f>IF(AND('10_Population Sector Plan'!$I63=1,$E63=0),1,0)</f>
        <v>1</v>
      </c>
    </row>
    <row r="64" spans="1:11" ht="45" hidden="1" outlineLevel="1" x14ac:dyDescent="0.25">
      <c r="A64" s="37" t="s">
        <v>150</v>
      </c>
      <c r="B64" s="38" t="s">
        <v>68</v>
      </c>
      <c r="C64" s="20" t="str">
        <f>IF('Long Term Vision'!$C64=0,"",'Long Term Vision'!$C64)</f>
        <v/>
      </c>
      <c r="D64" s="38"/>
      <c r="E64" s="38"/>
      <c r="F64" s="38"/>
      <c r="G64" s="38"/>
      <c r="H64" s="39"/>
      <c r="I64" s="67">
        <f>IF(OR('10_Population Sector Plan'!$I64=1,$E64&lt;&gt;0),1,0)</f>
        <v>1</v>
      </c>
      <c r="J64" s="67">
        <f>IF(OR('10_Population Sector Plan'!$J64=1,$F64&lt;&gt;0),1,0)</f>
        <v>0</v>
      </c>
      <c r="K64" s="67">
        <f>IF(AND('10_Population Sector Plan'!$I64=1,$E64=0),1,0)</f>
        <v>1</v>
      </c>
    </row>
    <row r="65" spans="1:11" ht="120" hidden="1" outlineLevel="1" x14ac:dyDescent="0.25">
      <c r="A65" s="37" t="s">
        <v>150</v>
      </c>
      <c r="B65" s="38" t="s">
        <v>69</v>
      </c>
      <c r="C65" s="20" t="str">
        <f>IF('Long Term Vision'!$C65=0,"",'Long Term Vision'!$C65)</f>
        <v/>
      </c>
      <c r="D65" s="38"/>
      <c r="E65" s="38"/>
      <c r="F65" s="38"/>
      <c r="G65" s="38"/>
      <c r="H65" s="39"/>
      <c r="I65" s="67">
        <f>IF(OR('10_Population Sector Plan'!$I65=1,$E65&lt;&gt;0),1,0)</f>
        <v>0</v>
      </c>
      <c r="J65" s="67">
        <f>IF(OR('10_Population Sector Plan'!$J65=1,$F65&lt;&gt;0),1,0)</f>
        <v>0</v>
      </c>
      <c r="K65" s="67">
        <f>IF(AND('10_Population Sector Plan'!$I65=1,$E65=0),1,0)</f>
        <v>0</v>
      </c>
    </row>
    <row r="66" spans="1:11" ht="60" hidden="1" outlineLevel="1" x14ac:dyDescent="0.25">
      <c r="A66" s="37" t="s">
        <v>150</v>
      </c>
      <c r="B66" s="38" t="s">
        <v>70</v>
      </c>
      <c r="C66" s="20" t="str">
        <f>IF('Long Term Vision'!$C66=0,"",'Long Term Vision'!$C66)</f>
        <v/>
      </c>
      <c r="D66" s="38"/>
      <c r="E66" s="38"/>
      <c r="F66" s="38"/>
      <c r="G66" s="38"/>
      <c r="H66" s="39"/>
      <c r="I66" s="67">
        <f>IF(OR('10_Population Sector Plan'!$I66=1,$E66&lt;&gt;0),1,0)</f>
        <v>0</v>
      </c>
      <c r="J66" s="67">
        <f>IF(OR('10_Population Sector Plan'!$J66=1,$F66&lt;&gt;0),1,0)</f>
        <v>0</v>
      </c>
      <c r="K66" s="67">
        <f>IF(AND('10_Population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IF(OR('10_Population Sector Plan'!$I68=1,$E68&lt;&gt;0),1,0)</f>
        <v>1</v>
      </c>
      <c r="J68" s="67">
        <f>IF(OR('10_Population Sector Plan'!$J68=1,$F68&lt;&gt;0),1,0)</f>
        <v>1</v>
      </c>
      <c r="K68" s="67">
        <f>IF(AND('10_Population Sector Plan'!$I68=1,$E68=0),1,0)</f>
        <v>1</v>
      </c>
    </row>
    <row r="69" spans="1:11" ht="60" hidden="1" outlineLevel="1" x14ac:dyDescent="0.25">
      <c r="A69" s="37" t="s">
        <v>150</v>
      </c>
      <c r="B69" s="38" t="s">
        <v>73</v>
      </c>
      <c r="C69" s="20" t="str">
        <f>IF('Long Term Vision'!$C69=0,"",'Long Term Vision'!$C69)</f>
        <v/>
      </c>
      <c r="D69" s="38"/>
      <c r="E69" s="38"/>
      <c r="F69" s="38"/>
      <c r="G69" s="38"/>
      <c r="H69" s="39"/>
      <c r="I69" s="67">
        <f>IF(OR('10_Population Sector Plan'!$I69=1,$E69&lt;&gt;0),1,0)</f>
        <v>1</v>
      </c>
      <c r="J69" s="67">
        <f>IF(OR('10_Population Sector Plan'!$J69=1,$F69&lt;&gt;0),1,0)</f>
        <v>0</v>
      </c>
      <c r="K69" s="67">
        <f>IF(AND('10_Population Sector Plan'!$I69=1,$E69=0),1,0)</f>
        <v>1</v>
      </c>
    </row>
    <row r="70" spans="1:11" ht="45" hidden="1" outlineLevel="1" x14ac:dyDescent="0.25">
      <c r="A70" s="37" t="s">
        <v>150</v>
      </c>
      <c r="B70" s="38" t="s">
        <v>74</v>
      </c>
      <c r="C70" s="20" t="str">
        <f>IF('Long Term Vision'!$C70=0,"",'Long Term Vision'!$C70)</f>
        <v/>
      </c>
      <c r="D70" s="38"/>
      <c r="E70" s="38"/>
      <c r="F70" s="38"/>
      <c r="G70" s="38"/>
      <c r="H70" s="39"/>
      <c r="I70" s="67">
        <f>IF(OR('10_Population Sector Plan'!$I70=1,$E70&lt;&gt;0),1,0)</f>
        <v>1</v>
      </c>
      <c r="J70" s="67">
        <f>IF(OR('10_Population Sector Plan'!$J70=1,$F70&lt;&gt;0),1,0)</f>
        <v>0</v>
      </c>
      <c r="K70" s="67">
        <f>IF(AND('10_Population Sector Plan'!$I70=1,$E70=0),1,0)</f>
        <v>1</v>
      </c>
    </row>
    <row r="71" spans="1:11" ht="45" hidden="1" outlineLevel="1" x14ac:dyDescent="0.25">
      <c r="A71" s="37" t="s">
        <v>150</v>
      </c>
      <c r="B71" s="38" t="s">
        <v>75</v>
      </c>
      <c r="C71" s="20" t="str">
        <f>IF('Long Term Vision'!$C71=0,"",'Long Term Vision'!$C71)</f>
        <v/>
      </c>
      <c r="D71" s="38"/>
      <c r="E71" s="38"/>
      <c r="F71" s="38"/>
      <c r="G71" s="38"/>
      <c r="H71" s="39"/>
      <c r="I71" s="67">
        <f>IF(OR('10_Population Sector Plan'!$I71=1,$E71&lt;&gt;0),1,0)</f>
        <v>0</v>
      </c>
      <c r="J71" s="67">
        <f>IF(OR('10_Population Sector Plan'!$J71=1,$F71&lt;&gt;0),1,0)</f>
        <v>0</v>
      </c>
      <c r="K71" s="67">
        <f>IF(AND('10_Population Sector Plan'!$I71=1,$E71=0),1,0)</f>
        <v>0</v>
      </c>
    </row>
    <row r="72" spans="1:11" ht="45" hidden="1" outlineLevel="1" x14ac:dyDescent="0.25">
      <c r="A72" s="37" t="s">
        <v>150</v>
      </c>
      <c r="B72" s="38" t="s">
        <v>76</v>
      </c>
      <c r="C72" s="20" t="str">
        <f>IF('Long Term Vision'!$C72=0,"",'Long Term Vision'!$C72)</f>
        <v/>
      </c>
      <c r="D72" s="38"/>
      <c r="E72" s="38"/>
      <c r="F72" s="38"/>
      <c r="G72" s="38"/>
      <c r="H72" s="39"/>
      <c r="I72" s="67">
        <f>IF(OR('10_Population Sector Plan'!$I72=1,$E72&lt;&gt;0),1,0)</f>
        <v>1</v>
      </c>
      <c r="J72" s="67">
        <f>IF(OR('10_Population Sector Plan'!$J72=1,$F72&lt;&gt;0),1,0)</f>
        <v>0</v>
      </c>
      <c r="K72" s="67">
        <f>IF(AND('10_Population Sector Plan'!$I72=1,$E72=0),1,0)</f>
        <v>1</v>
      </c>
    </row>
    <row r="73" spans="1:11" ht="45" hidden="1" outlineLevel="1" x14ac:dyDescent="0.25">
      <c r="A73" s="37" t="s">
        <v>150</v>
      </c>
      <c r="B73" s="38" t="s">
        <v>77</v>
      </c>
      <c r="C73" s="20" t="str">
        <f>IF('Long Term Vision'!$C73=0,"",'Long Term Vision'!$C73)</f>
        <v/>
      </c>
      <c r="D73" s="38"/>
      <c r="E73" s="38"/>
      <c r="F73" s="38"/>
      <c r="G73" s="38"/>
      <c r="H73" s="39"/>
      <c r="I73" s="67">
        <f>IF(OR('10_Population Sector Plan'!$I73=1,$E73&lt;&gt;0),1,0)</f>
        <v>1</v>
      </c>
      <c r="J73" s="67">
        <f>IF(OR('10_Population Sector Plan'!$J73=1,$F73&lt;&gt;0),1,0)</f>
        <v>0</v>
      </c>
      <c r="K73" s="67">
        <f>IF(AND('10_Population Sector Plan'!$I73=1,$E73=0),1,0)</f>
        <v>1</v>
      </c>
    </row>
    <row r="74" spans="1:11" ht="45" hidden="1" outlineLevel="1" x14ac:dyDescent="0.25">
      <c r="A74" s="37" t="s">
        <v>150</v>
      </c>
      <c r="B74" s="38" t="s">
        <v>78</v>
      </c>
      <c r="C74" s="20" t="str">
        <f>IF('Long Term Vision'!$C74=0,"",'Long Term Vision'!$C74)</f>
        <v/>
      </c>
      <c r="D74" s="38"/>
      <c r="E74" s="38"/>
      <c r="F74" s="38"/>
      <c r="G74" s="38"/>
      <c r="H74" s="39"/>
      <c r="I74" s="67">
        <f>IF(OR('10_Population Sector Plan'!$I74=1,$E74&lt;&gt;0),1,0)</f>
        <v>0</v>
      </c>
      <c r="J74" s="67">
        <f>IF(OR('10_Population Sector Plan'!$J74=1,$F74&lt;&gt;0),1,0)</f>
        <v>0</v>
      </c>
      <c r="K74" s="67">
        <f>IF(AND('10_Population Sector Plan'!$I74=1,$E74=0),1,0)</f>
        <v>0</v>
      </c>
    </row>
    <row r="75" spans="1:11" ht="60" hidden="1" outlineLevel="1" x14ac:dyDescent="0.25">
      <c r="A75" s="37" t="s">
        <v>150</v>
      </c>
      <c r="B75" s="38" t="s">
        <v>79</v>
      </c>
      <c r="C75" s="20" t="str">
        <f>IF('Long Term Vision'!$C75=0,"",'Long Term Vision'!$C75)</f>
        <v/>
      </c>
      <c r="D75" s="38"/>
      <c r="E75" s="38"/>
      <c r="F75" s="38"/>
      <c r="G75" s="38"/>
      <c r="H75" s="39"/>
      <c r="I75" s="67">
        <f>IF(OR('10_Population Sector Plan'!$I75=1,$E75&lt;&gt;0),1,0)</f>
        <v>1</v>
      </c>
      <c r="J75" s="67">
        <f>IF(OR('10_Population Sector Plan'!$J75=1,$F75&lt;&gt;0),1,0)</f>
        <v>0</v>
      </c>
      <c r="K75" s="67">
        <f>IF(AND('10_Population Sector Plan'!$I75=1,$E75=0),1,0)</f>
        <v>1</v>
      </c>
    </row>
    <row r="76" spans="1:11" ht="45" hidden="1" outlineLevel="1" x14ac:dyDescent="0.25">
      <c r="A76" s="37" t="s">
        <v>150</v>
      </c>
      <c r="B76" s="38" t="s">
        <v>80</v>
      </c>
      <c r="C76" s="20" t="str">
        <f>IF('Long Term Vision'!$C76=0,"",'Long Term Vision'!$C76)</f>
        <v/>
      </c>
      <c r="D76" s="38"/>
      <c r="E76" s="38"/>
      <c r="F76" s="38"/>
      <c r="G76" s="38"/>
      <c r="H76" s="39"/>
      <c r="I76" s="67">
        <f>IF(OR('10_Population Sector Plan'!$I76=1,$E76&lt;&gt;0),1,0)</f>
        <v>1</v>
      </c>
      <c r="J76" s="67">
        <f>IF(OR('10_Population Sector Plan'!$J76=1,$F76&lt;&gt;0),1,0)</f>
        <v>0</v>
      </c>
      <c r="K76" s="67">
        <f>IF(AND('10_Population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IF(OR('10_Population Sector Plan'!$I78=1,$E78&lt;&gt;0),1,0)</f>
        <v>0</v>
      </c>
      <c r="J78" s="67">
        <f>IF(OR('10_Population Sector Plan'!$J78=1,$F78&lt;&gt;0),1,0)</f>
        <v>0</v>
      </c>
      <c r="K78" s="67">
        <f>IF(AND('10_Population Sector Plan'!$I78=1,$E78=0),1,0)</f>
        <v>0</v>
      </c>
    </row>
    <row r="79" spans="1:11" ht="30" hidden="1" outlineLevel="1" x14ac:dyDescent="0.25">
      <c r="A79" s="37" t="s">
        <v>151</v>
      </c>
      <c r="B79" s="38" t="s">
        <v>83</v>
      </c>
      <c r="C79" s="20" t="str">
        <f>IF('Long Term Vision'!$C79=0,"",'Long Term Vision'!$C79)</f>
        <v/>
      </c>
      <c r="D79" s="38"/>
      <c r="E79" s="38"/>
      <c r="F79" s="38"/>
      <c r="G79" s="38"/>
      <c r="H79" s="39"/>
      <c r="I79" s="67">
        <f>IF(OR('10_Population Sector Plan'!$I79=1,$E79&lt;&gt;0),1,0)</f>
        <v>1</v>
      </c>
      <c r="J79" s="67">
        <f>IF(OR('10_Population Sector Plan'!$J79=1,$F79&lt;&gt;0),1,0)</f>
        <v>1</v>
      </c>
      <c r="K79" s="67">
        <f>IF(AND('10_Population Sector Plan'!$I79=1,$E79=0),1,0)</f>
        <v>1</v>
      </c>
    </row>
    <row r="80" spans="1:11" ht="30" hidden="1" outlineLevel="1" x14ac:dyDescent="0.25">
      <c r="A80" s="37" t="s">
        <v>151</v>
      </c>
      <c r="B80" s="38" t="s">
        <v>84</v>
      </c>
      <c r="C80" s="20" t="str">
        <f>IF('Long Term Vision'!$C80=0,"",'Long Term Vision'!$C80)</f>
        <v/>
      </c>
      <c r="D80" s="38"/>
      <c r="E80" s="38"/>
      <c r="F80" s="38"/>
      <c r="G80" s="38"/>
      <c r="H80" s="39"/>
      <c r="I80" s="67">
        <f>IF(OR('10_Population Sector Plan'!$I80=1,$E80&lt;&gt;0),1,0)</f>
        <v>1</v>
      </c>
      <c r="J80" s="67">
        <f>IF(OR('10_Population Sector Plan'!$J80=1,$F80&lt;&gt;0),1,0)</f>
        <v>1</v>
      </c>
      <c r="K80" s="67">
        <f>IF(AND('10_Population Sector Plan'!$I80=1,$E80=0),1,0)</f>
        <v>1</v>
      </c>
    </row>
    <row r="81" spans="1:11" collapsed="1" x14ac:dyDescent="0.25">
      <c r="A81" s="37" t="s">
        <v>151</v>
      </c>
      <c r="B81" s="117" t="s">
        <v>85</v>
      </c>
      <c r="C81" s="117"/>
      <c r="D81" s="117"/>
      <c r="E81" s="117"/>
      <c r="F81" s="117"/>
      <c r="G81" s="117"/>
      <c r="H81" s="118"/>
      <c r="I81" s="67">
        <f>SUM(I82:I91)</f>
        <v>8</v>
      </c>
      <c r="J81" s="67">
        <f>SUM(J82:J91)</f>
        <v>6</v>
      </c>
      <c r="K81" s="67">
        <f>SUM(K82:K91)</f>
        <v>8</v>
      </c>
    </row>
    <row r="82" spans="1:11" ht="60" hidden="1" outlineLevel="1" x14ac:dyDescent="0.25">
      <c r="A82" s="37" t="s">
        <v>151</v>
      </c>
      <c r="B82" s="38" t="s">
        <v>86</v>
      </c>
      <c r="C82" s="20" t="str">
        <f>IF('Long Term Vision'!$C82=0,"",'Long Term Vision'!$C82)</f>
        <v/>
      </c>
      <c r="D82" s="38"/>
      <c r="E82" s="38"/>
      <c r="F82" s="38"/>
      <c r="G82" s="38"/>
      <c r="H82" s="39"/>
      <c r="I82" s="67">
        <f>IF(OR('10_Population Sector Plan'!$I82=1,$E82&lt;&gt;0),1,0)</f>
        <v>1</v>
      </c>
      <c r="J82" s="67">
        <f>IF(OR('10_Population Sector Plan'!$J82=1,$F82&lt;&gt;0),1,0)</f>
        <v>1</v>
      </c>
      <c r="K82" s="67">
        <f>IF(AND('10_Population Sector Plan'!$I82=1,$E82=0),1,0)</f>
        <v>1</v>
      </c>
    </row>
    <row r="83" spans="1:11" ht="60" hidden="1" outlineLevel="1" x14ac:dyDescent="0.25">
      <c r="A83" s="37" t="s">
        <v>151</v>
      </c>
      <c r="B83" s="38" t="s">
        <v>87</v>
      </c>
      <c r="C83" s="20" t="str">
        <f>IF('Long Term Vision'!$C83=0,"",'Long Term Vision'!$C83)</f>
        <v/>
      </c>
      <c r="D83" s="38"/>
      <c r="E83" s="38"/>
      <c r="F83" s="38"/>
      <c r="G83" s="38"/>
      <c r="H83" s="39"/>
      <c r="I83" s="67">
        <f>IF(OR('10_Population Sector Plan'!$I83=1,$E83&lt;&gt;0),1,0)</f>
        <v>1</v>
      </c>
      <c r="J83" s="67">
        <f>IF(OR('10_Population Sector Plan'!$J83=1,$F83&lt;&gt;0),1,0)</f>
        <v>1</v>
      </c>
      <c r="K83" s="67">
        <f>IF(AND('10_Population Sector Plan'!$I83=1,$E83=0),1,0)</f>
        <v>1</v>
      </c>
    </row>
    <row r="84" spans="1:11" ht="75" hidden="1" outlineLevel="1" x14ac:dyDescent="0.25">
      <c r="A84" s="37" t="s">
        <v>151</v>
      </c>
      <c r="B84" s="38" t="s">
        <v>88</v>
      </c>
      <c r="C84" s="20" t="str">
        <f>IF('Long Term Vision'!$C84=0,"",'Long Term Vision'!$C84)</f>
        <v/>
      </c>
      <c r="D84" s="38"/>
      <c r="E84" s="38"/>
      <c r="F84" s="38"/>
      <c r="G84" s="38"/>
      <c r="H84" s="39"/>
      <c r="I84" s="67">
        <f>IF(OR('10_Population Sector Plan'!$I84=1,$E84&lt;&gt;0),1,0)</f>
        <v>1</v>
      </c>
      <c r="J84" s="67">
        <f>IF(OR('10_Population Sector Plan'!$J84=1,$F84&lt;&gt;0),1,0)</f>
        <v>1</v>
      </c>
      <c r="K84" s="67">
        <f>IF(AND('10_Population Sector Plan'!$I84=1,$E84=0),1,0)</f>
        <v>1</v>
      </c>
    </row>
    <row r="85" spans="1:11" ht="90" hidden="1" outlineLevel="1" x14ac:dyDescent="0.25">
      <c r="A85" s="37" t="s">
        <v>151</v>
      </c>
      <c r="B85" s="38" t="s">
        <v>89</v>
      </c>
      <c r="C85" s="20" t="str">
        <f>IF('Long Term Vision'!$C85=0,"",'Long Term Vision'!$C85)</f>
        <v>NO</v>
      </c>
      <c r="D85" s="38"/>
      <c r="E85" s="38"/>
      <c r="F85" s="38"/>
      <c r="G85" s="38"/>
      <c r="H85" s="39"/>
      <c r="I85" s="67">
        <f>IF(OR('10_Population Sector Plan'!$I85=1,$E85&lt;&gt;0),1,0)</f>
        <v>0</v>
      </c>
      <c r="J85" s="67">
        <f>IF(OR('10_Population Sector Plan'!$J85=1,$F85&lt;&gt;0),1,0)</f>
        <v>0</v>
      </c>
      <c r="K85" s="67">
        <f>IF(AND('10_Population Sector Plan'!$I85=1,$E85=0),1,0)</f>
        <v>0</v>
      </c>
    </row>
    <row r="86" spans="1:11" ht="45" hidden="1" outlineLevel="1" x14ac:dyDescent="0.25">
      <c r="A86" s="37" t="s">
        <v>151</v>
      </c>
      <c r="B86" s="38" t="s">
        <v>90</v>
      </c>
      <c r="C86" s="20" t="str">
        <f>IF('Long Term Vision'!$C86=0,"",'Long Term Vision'!$C86)</f>
        <v/>
      </c>
      <c r="D86" s="38"/>
      <c r="E86" s="38"/>
      <c r="F86" s="38"/>
      <c r="G86" s="38"/>
      <c r="H86" s="39"/>
      <c r="I86" s="67">
        <f>IF(OR('10_Population Sector Plan'!$I86=1,$E86&lt;&gt;0),1,0)</f>
        <v>1</v>
      </c>
      <c r="J86" s="67">
        <f>IF(OR('10_Population Sector Plan'!$J86=1,$F86&lt;&gt;0),1,0)</f>
        <v>1</v>
      </c>
      <c r="K86" s="67">
        <f>IF(AND('10_Population Sector Plan'!$I86=1,$E86=0),1,0)</f>
        <v>1</v>
      </c>
    </row>
    <row r="87" spans="1:11" ht="30" hidden="1" outlineLevel="1" x14ac:dyDescent="0.25">
      <c r="A87" s="37" t="s">
        <v>151</v>
      </c>
      <c r="B87" s="38" t="s">
        <v>91</v>
      </c>
      <c r="C87" s="20" t="str">
        <f>IF('Long Term Vision'!$C87=0,"",'Long Term Vision'!$C87)</f>
        <v/>
      </c>
      <c r="D87" s="38"/>
      <c r="E87" s="38"/>
      <c r="F87" s="38"/>
      <c r="G87" s="38"/>
      <c r="H87" s="39"/>
      <c r="I87" s="67">
        <f>IF(OR('10_Population Sector Plan'!$I87=1,$E87&lt;&gt;0),1,0)</f>
        <v>1</v>
      </c>
      <c r="J87" s="67">
        <f>IF(OR('10_Population Sector Plan'!$J87=1,$F87&lt;&gt;0),1,0)</f>
        <v>1</v>
      </c>
      <c r="K87" s="67">
        <f>IF(AND('10_Population Sector Plan'!$I87=1,$E87=0),1,0)</f>
        <v>1</v>
      </c>
    </row>
    <row r="88" spans="1:11" ht="75" hidden="1" outlineLevel="1" x14ac:dyDescent="0.25">
      <c r="A88" s="37" t="s">
        <v>151</v>
      </c>
      <c r="B88" s="38" t="s">
        <v>92</v>
      </c>
      <c r="C88" s="20" t="str">
        <f>IF('Long Term Vision'!$C88=0,"",'Long Term Vision'!$C88)</f>
        <v/>
      </c>
      <c r="D88" s="38"/>
      <c r="E88" s="38"/>
      <c r="F88" s="38"/>
      <c r="G88" s="38"/>
      <c r="H88" s="39"/>
      <c r="I88" s="67">
        <f>IF(OR('10_Population Sector Plan'!$I88=1,$E88&lt;&gt;0),1,0)</f>
        <v>0</v>
      </c>
      <c r="J88" s="67">
        <f>IF(OR('10_Population Sector Plan'!$J88=1,$F88&lt;&gt;0),1,0)</f>
        <v>0</v>
      </c>
      <c r="K88" s="67">
        <f>IF(AND('10_Population Sector Plan'!$I88=1,$E88=0),1,0)</f>
        <v>0</v>
      </c>
    </row>
    <row r="89" spans="1:11" ht="45" hidden="1" outlineLevel="1" x14ac:dyDescent="0.25">
      <c r="A89" s="37" t="s">
        <v>151</v>
      </c>
      <c r="B89" s="38" t="s">
        <v>93</v>
      </c>
      <c r="C89" s="20" t="str">
        <f>IF('Long Term Vision'!$C89=0,"",'Long Term Vision'!$C89)</f>
        <v/>
      </c>
      <c r="D89" s="38"/>
      <c r="E89" s="38"/>
      <c r="F89" s="38"/>
      <c r="G89" s="38"/>
      <c r="H89" s="39"/>
      <c r="I89" s="67">
        <f>IF(OR('10_Population Sector Plan'!$I89=1,$E89&lt;&gt;0),1,0)</f>
        <v>1</v>
      </c>
      <c r="J89" s="67">
        <f>IF(OR('10_Population Sector Plan'!$J89=1,$F89&lt;&gt;0),1,0)</f>
        <v>0</v>
      </c>
      <c r="K89" s="67">
        <f>IF(AND('10_Population Sector Plan'!$I89=1,$E89=0),1,0)</f>
        <v>1</v>
      </c>
    </row>
    <row r="90" spans="1:11" ht="45" hidden="1" outlineLevel="1" x14ac:dyDescent="0.25">
      <c r="A90" s="37" t="s">
        <v>151</v>
      </c>
      <c r="B90" s="38" t="s">
        <v>94</v>
      </c>
      <c r="C90" s="20" t="str">
        <f>IF('Long Term Vision'!$C90=0,"",'Long Term Vision'!$C90)</f>
        <v/>
      </c>
      <c r="D90" s="38"/>
      <c r="E90" s="38"/>
      <c r="F90" s="38"/>
      <c r="G90" s="38"/>
      <c r="H90" s="39"/>
      <c r="I90" s="67">
        <f>IF(OR('10_Population Sector Plan'!$I90=1,$E90&lt;&gt;0),1,0)</f>
        <v>1</v>
      </c>
      <c r="J90" s="67">
        <f>IF(OR('10_Population Sector Plan'!$J90=1,$F90&lt;&gt;0),1,0)</f>
        <v>1</v>
      </c>
      <c r="K90" s="67">
        <f>IF(AND('10_Population Sector Plan'!$I90=1,$E90=0),1,0)</f>
        <v>1</v>
      </c>
    </row>
    <row r="91" spans="1:11" ht="45" hidden="1" outlineLevel="1" x14ac:dyDescent="0.25">
      <c r="A91" s="37" t="s">
        <v>151</v>
      </c>
      <c r="B91" s="38" t="s">
        <v>95</v>
      </c>
      <c r="C91" s="20" t="str">
        <f>IF('Long Term Vision'!$C91=0,"",'Long Term Vision'!$C91)</f>
        <v/>
      </c>
      <c r="D91" s="38"/>
      <c r="E91" s="38"/>
      <c r="F91" s="38"/>
      <c r="G91" s="38"/>
      <c r="H91" s="39"/>
      <c r="I91" s="67">
        <f>IF(OR('10_Population Sector Plan'!$I91=1,$E91&lt;&gt;0),1,0)</f>
        <v>1</v>
      </c>
      <c r="J91" s="67">
        <f>IF(OR('10_Population Sector Plan'!$J91=1,$F91&lt;&gt;0),1,0)</f>
        <v>0</v>
      </c>
      <c r="K91" s="67">
        <f>IF(AND('10_Population Sector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IF(OR('10_Population Sector Plan'!$I93=1,$E93&lt;&gt;0),1,0)</f>
        <v>1</v>
      </c>
      <c r="J93" s="67">
        <f>IF(OR('10_Population Sector Plan'!$J93=1,$F93&lt;&gt;0),1,0)</f>
        <v>1</v>
      </c>
      <c r="K93" s="67">
        <f>IF(AND('10_Population Sector Plan'!$I93=1,$E93=0),1,0)</f>
        <v>1</v>
      </c>
    </row>
    <row r="94" spans="1:11" ht="60" hidden="1" outlineLevel="1" x14ac:dyDescent="0.25">
      <c r="A94" s="37" t="s">
        <v>151</v>
      </c>
      <c r="B94" s="38" t="s">
        <v>98</v>
      </c>
      <c r="C94" s="20" t="str">
        <f>IF('Long Term Vision'!$C94=0,"",'Long Term Vision'!$C94)</f>
        <v/>
      </c>
      <c r="D94" s="38"/>
      <c r="E94" s="38"/>
      <c r="F94" s="38"/>
      <c r="G94" s="38"/>
      <c r="H94" s="39"/>
      <c r="I94" s="67">
        <f>IF(OR('10_Population Sector Plan'!$I94=1,$E94&lt;&gt;0),1,0)</f>
        <v>0</v>
      </c>
      <c r="J94" s="67">
        <f>IF(OR('10_Population Sector Plan'!$J94=1,$F94&lt;&gt;0),1,0)</f>
        <v>0</v>
      </c>
      <c r="K94" s="67">
        <f>IF(AND('10_Population Sector Plan'!$I94=1,$E94=0),1,0)</f>
        <v>0</v>
      </c>
    </row>
    <row r="95" spans="1:11" ht="60" hidden="1" outlineLevel="1" x14ac:dyDescent="0.25">
      <c r="A95" s="37" t="s">
        <v>151</v>
      </c>
      <c r="B95" s="38" t="s">
        <v>99</v>
      </c>
      <c r="C95" s="20" t="str">
        <f>IF('Long Term Vision'!$C95=0,"",'Long Term Vision'!$C95)</f>
        <v/>
      </c>
      <c r="D95" s="38"/>
      <c r="E95" s="38"/>
      <c r="F95" s="38"/>
      <c r="G95" s="38"/>
      <c r="H95" s="39"/>
      <c r="I95" s="67">
        <f>IF(OR('10_Population Sector Plan'!$I95=1,$E95&lt;&gt;0),1,0)</f>
        <v>1</v>
      </c>
      <c r="J95" s="67">
        <f>IF(OR('10_Population Sector Plan'!$J95=1,$F95&lt;&gt;0),1,0)</f>
        <v>0</v>
      </c>
      <c r="K95" s="67">
        <f>IF(AND('10_Population Sector Plan'!$I95=1,$E95=0),1,0)</f>
        <v>1</v>
      </c>
    </row>
    <row r="96" spans="1:11" ht="75" hidden="1" outlineLevel="1" x14ac:dyDescent="0.25">
      <c r="A96" s="37" t="s">
        <v>151</v>
      </c>
      <c r="B96" s="38" t="s">
        <v>100</v>
      </c>
      <c r="C96" s="20" t="str">
        <f>IF('Long Term Vision'!$C96=0,"",'Long Term Vision'!$C96)</f>
        <v/>
      </c>
      <c r="D96" s="38"/>
      <c r="E96" s="38"/>
      <c r="F96" s="38"/>
      <c r="G96" s="38"/>
      <c r="H96" s="39"/>
      <c r="I96" s="67">
        <f>IF(OR('10_Population Sector Plan'!$I96=1,$E96&lt;&gt;0),1,0)</f>
        <v>1</v>
      </c>
      <c r="J96" s="67">
        <f>IF(OR('10_Population Sector Plan'!$J96=1,$F96&lt;&gt;0),1,0)</f>
        <v>0</v>
      </c>
      <c r="K96" s="67">
        <f>IF(AND('10_Population Sector Plan'!$I96=1,$E96=0),1,0)</f>
        <v>1</v>
      </c>
    </row>
    <row r="97" spans="1:11" ht="90" hidden="1" outlineLevel="1" x14ac:dyDescent="0.25">
      <c r="A97" s="37" t="s">
        <v>151</v>
      </c>
      <c r="B97" s="38" t="s">
        <v>101</v>
      </c>
      <c r="C97" s="20" t="str">
        <f>IF('Long Term Vision'!$C97=0,"",'Long Term Vision'!$C97)</f>
        <v/>
      </c>
      <c r="D97" s="38"/>
      <c r="E97" s="38"/>
      <c r="F97" s="38"/>
      <c r="G97" s="38"/>
      <c r="H97" s="39"/>
      <c r="I97" s="67">
        <f>IF(OR('10_Population Sector Plan'!$I97=1,$E97&lt;&gt;0),1,0)</f>
        <v>1</v>
      </c>
      <c r="J97" s="67">
        <f>IF(OR('10_Population Sector Plan'!$J97=1,$F97&lt;&gt;0),1,0)</f>
        <v>1</v>
      </c>
      <c r="K97" s="67">
        <f>IF(AND('10_Population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IF(OR('10_Population Sector Plan'!$I99=1,$E99&lt;&gt;0),1,0)</f>
        <v>0</v>
      </c>
      <c r="J99" s="67">
        <f>IF(OR('10_Population Sector Plan'!$J99=1,$F99&lt;&gt;0),1,0)</f>
        <v>0</v>
      </c>
      <c r="K99" s="67">
        <f>IF(AND('10_Population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IF(OR('10_Population Sector Plan'!$I100=1,$E100&lt;&gt;0),1,0)</f>
        <v>1</v>
      </c>
      <c r="J100" s="67">
        <f>IF(OR('10_Population Sector Plan'!$J100=1,$F100&lt;&gt;0),1,0)</f>
        <v>1</v>
      </c>
      <c r="K100" s="67">
        <f>IF(AND('10_Population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IF(OR('10_Population Sector Plan'!$I101=1,$E101&lt;&gt;0),1,0)</f>
        <v>1</v>
      </c>
      <c r="J101" s="67">
        <f>IF(OR('10_Population Sector Plan'!$J101=1,$F101&lt;&gt;0),1,0)</f>
        <v>1</v>
      </c>
      <c r="K101" s="67">
        <f>IF(AND('10_Population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IF(OR('10_Population Sector Plan'!$I102=1,$E102&lt;&gt;0),1,0)</f>
        <v>1</v>
      </c>
      <c r="J102" s="67">
        <f>IF(OR('10_Population Sector Plan'!$J102=1,$F102&lt;&gt;0),1,0)</f>
        <v>0</v>
      </c>
      <c r="K102" s="67">
        <f>IF(AND('10_Population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IF(OR('10_Population Sector Plan'!$I103=1,$E103&lt;&gt;0),1,0)</f>
        <v>0</v>
      </c>
      <c r="J103" s="67">
        <f>IF(OR('10_Population Sector Plan'!$J103=1,$F103&lt;&gt;0),1,0)</f>
        <v>0</v>
      </c>
      <c r="K103" s="67">
        <f>IF(AND('10_Population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IF(OR('10_Population Sector Plan'!$I104=1,$E104&lt;&gt;0),1,0)</f>
        <v>0</v>
      </c>
      <c r="J104" s="67">
        <f>IF(OR('10_Population Sector Plan'!$J104=1,$F104&lt;&gt;0),1,0)</f>
        <v>0</v>
      </c>
      <c r="K104" s="67">
        <f>IF(AND('10_Population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IF(OR('10_Population Sector Plan'!$I105=1,$E105&lt;&gt;0),1,0)</f>
        <v>1</v>
      </c>
      <c r="J105" s="67">
        <f>IF(OR('10_Population Sector Plan'!$J105=1,$F105&lt;&gt;0),1,0)</f>
        <v>1</v>
      </c>
      <c r="K105" s="67">
        <f>IF(AND('10_Population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IF(OR('10_Population Sector Plan'!$I107=1,$E107&lt;&gt;0),1,0)</f>
        <v>1</v>
      </c>
      <c r="J107" s="67">
        <f>IF(OR('10_Population Sector Plan'!$J107=1,$F107&lt;&gt;0),1,0)</f>
        <v>1</v>
      </c>
      <c r="K107" s="67">
        <f>IF(AND('10_Population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IF(OR('10_Population Sector Plan'!$I108=1,$E108&lt;&gt;0),1,0)</f>
        <v>1</v>
      </c>
      <c r="J108" s="67">
        <f>IF(OR('10_Population Sector Plan'!$J108=1,$F108&lt;&gt;0),1,0)</f>
        <v>1</v>
      </c>
      <c r="K108" s="67">
        <f>IF(AND('10_Population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IF(OR('10_Population Sector Plan'!$I109=1,$E109&lt;&gt;0),1,0)</f>
        <v>1</v>
      </c>
      <c r="J109" s="67">
        <f>IF(OR('10_Population Sector Plan'!$J109=1,$F109&lt;&gt;0),1,0)</f>
        <v>1</v>
      </c>
      <c r="K109" s="67">
        <f>IF(AND('10_Population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IF(OR('10_Population Sector Plan'!$I110=1,$E110&lt;&gt;0),1,0)</f>
        <v>1</v>
      </c>
      <c r="J110" s="67">
        <f>IF(OR('10_Population Sector Plan'!$J110=1,$F110&lt;&gt;0),1,0)</f>
        <v>1</v>
      </c>
      <c r="K110" s="67">
        <f>IF(AND('10_Population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IF(OR('10_Population Sector Plan'!$I111=1,$E111&lt;&gt;0),1,0)</f>
        <v>1</v>
      </c>
      <c r="J111" s="67">
        <f>IF(OR('10_Population Sector Plan'!$J111=1,$F111&lt;&gt;0),1,0)</f>
        <v>1</v>
      </c>
      <c r="K111" s="67">
        <f>IF(AND('10_Population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IF(OR('10_Population Sector Plan'!$I112=1,$E112&lt;&gt;0),1,0)</f>
        <v>1</v>
      </c>
      <c r="J112" s="67">
        <f>IF(OR('10_Population Sector Plan'!$J112=1,$F112&lt;&gt;0),1,0)</f>
        <v>0</v>
      </c>
      <c r="K112" s="67">
        <f>IF(AND('10_Population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IF(OR('10_Population Sector Plan'!$I113=1,$E113&lt;&gt;0),1,0)</f>
        <v>1</v>
      </c>
      <c r="J113" s="67">
        <f>IF(OR('10_Population Sector Plan'!$J113=1,$F113&lt;&gt;0),1,0)</f>
        <v>0</v>
      </c>
      <c r="K113" s="67">
        <f>IF(AND('10_Population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IF(OR('10_Population Sector Plan'!$I115=1,$E115&lt;&gt;0),1,0)</f>
        <v>1</v>
      </c>
      <c r="J115" s="67">
        <f>IF(OR('10_Population Sector Plan'!$J115=1,$F115&lt;&gt;0),1,0)</f>
        <v>1</v>
      </c>
      <c r="K115" s="67">
        <f>IF(AND('10_Population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IF(OR('10_Population Sector Plan'!$I116=1,$E116&lt;&gt;0),1,0)</f>
        <v>1</v>
      </c>
      <c r="J116" s="67">
        <f>IF(OR('10_Population Sector Plan'!$J116=1,$F116&lt;&gt;0),1,0)</f>
        <v>1</v>
      </c>
      <c r="K116" s="67">
        <f>IF(AND('10_Population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IF(OR('10_Population Sector Plan'!$I117=1,$E117&lt;&gt;0),1,0)</f>
        <v>1</v>
      </c>
      <c r="J117" s="67">
        <f>IF(OR('10_Population Sector Plan'!$J117=1,$F117&lt;&gt;0),1,0)</f>
        <v>1</v>
      </c>
      <c r="K117" s="67">
        <f>IF(AND('10_Population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IF(OR('10_Population Sector Plan'!$I118=1,$E118&lt;&gt;0),1,0)</f>
        <v>1</v>
      </c>
      <c r="J118" s="67">
        <f>IF(OR('10_Population Sector Plan'!$J118=1,$F118&lt;&gt;0),1,0)</f>
        <v>1</v>
      </c>
      <c r="K118" s="67">
        <f>IF(AND('10_Population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IF(OR('10_Population Sector Plan'!$I119=1,$E119&lt;&gt;0),1,0)</f>
        <v>1</v>
      </c>
      <c r="J119" s="67">
        <f>IF(OR('10_Population Sector Plan'!$J119=1,$F119&lt;&gt;0),1,0)</f>
        <v>1</v>
      </c>
      <c r="K119" s="67">
        <f>IF(AND('10_Population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IF(OR('10_Population Sector Plan'!$I120=1,$E120&lt;&gt;0),1,0)</f>
        <v>1</v>
      </c>
      <c r="J120" s="67">
        <f>IF(OR('10_Population Sector Plan'!$J120=1,$F120&lt;&gt;0),1,0)</f>
        <v>1</v>
      </c>
      <c r="K120" s="67">
        <f>IF(AND('10_Population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IF(OR('10_Population Sector Plan'!$I121=1,$E121&lt;&gt;0),1,0)</f>
        <v>1</v>
      </c>
      <c r="J121" s="67">
        <f>IF(OR('10_Population Sector Plan'!$J121=1,$F121&lt;&gt;0),1,0)</f>
        <v>1</v>
      </c>
      <c r="K121" s="67">
        <f>IF(AND('10_Population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IF(OR('10_Population Sector Plan'!$I122=1,$E122&lt;&gt;0),1,0)</f>
        <v>0</v>
      </c>
      <c r="J122" s="67">
        <f>IF(OR('10_Population Sector Plan'!$J122=1,$F122&lt;&gt;0),1,0)</f>
        <v>0</v>
      </c>
      <c r="K122" s="67">
        <f>IF(AND('10_Population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IF(OR('10_Population Sector Plan'!$I123=1,$E123&lt;&gt;0),1,0)</f>
        <v>1</v>
      </c>
      <c r="J123" s="67">
        <f>IF(OR('10_Population Sector Plan'!$J123=1,$F123&lt;&gt;0),1,0)</f>
        <v>0</v>
      </c>
      <c r="K123" s="67">
        <f>IF(AND('10_Population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IF(OR('10_Population Sector Plan'!$I124=1,$E124&lt;&gt;0),1,0)</f>
        <v>1</v>
      </c>
      <c r="J124" s="67">
        <f>IF(OR('10_Population Sector Plan'!$J124=1,$F124&lt;&gt;0),1,0)</f>
        <v>1</v>
      </c>
      <c r="K124" s="67">
        <f>IF(AND('10_Population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IF(OR('10_Population Sector Plan'!$I126=1,$E126&lt;&gt;0),1,0)</f>
        <v>1</v>
      </c>
      <c r="J126" s="67">
        <f>IF(OR('10_Population Sector Plan'!$J126=1,$F126&lt;&gt;0),1,0)</f>
        <v>0</v>
      </c>
      <c r="K126" s="67">
        <f>IF(AND('10_Population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IF(OR('10_Population Sector Plan'!$I127=1,$E127&lt;&gt;0),1,0)</f>
        <v>0</v>
      </c>
      <c r="J127" s="67">
        <f>IF(OR('10_Population Sector Plan'!$J127=1,$F127&lt;&gt;0),1,0)</f>
        <v>0</v>
      </c>
      <c r="K127" s="67">
        <f>IF(AND('10_Population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IF(OR('10_Population Sector Plan'!$I128=1,$E128&lt;&gt;0),1,0)</f>
        <v>0</v>
      </c>
      <c r="J128" s="67">
        <f>IF(OR('10_Population Sector Plan'!$J128=1,$F128&lt;&gt;0),1,0)</f>
        <v>0</v>
      </c>
      <c r="K128" s="67">
        <f>IF(AND('10_Population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IF(OR('10_Population Sector Plan'!$I129=1,$E129&lt;&gt;0),1,0)</f>
        <v>0</v>
      </c>
      <c r="J129" s="67">
        <f>IF(OR('10_Population Sector Plan'!$J129=1,$F129&lt;&gt;0),1,0)</f>
        <v>0</v>
      </c>
      <c r="K129" s="67">
        <f>IF(AND('10_Population Sector Plan'!$I129=1,$E129=0),1,0)</f>
        <v>0</v>
      </c>
    </row>
    <row r="130" spans="1:11" ht="30" hidden="1" outlineLevel="1" x14ac:dyDescent="0.25">
      <c r="A130" s="37" t="s">
        <v>153</v>
      </c>
      <c r="B130" s="38" t="s">
        <v>134</v>
      </c>
      <c r="C130" s="20" t="s">
        <v>1055</v>
      </c>
      <c r="D130" s="38"/>
      <c r="E130" s="38"/>
      <c r="F130" s="38"/>
      <c r="G130" s="38"/>
      <c r="H130" s="39"/>
      <c r="I130" s="67">
        <f>IF(OR('10_Population Sector Plan'!$I130=1,$E130&lt;&gt;0),1,0)</f>
        <v>1</v>
      </c>
      <c r="J130" s="67">
        <f>IF(OR('10_Population Sector Plan'!$J130=1,$F130&lt;&gt;0),1,0)</f>
        <v>0</v>
      </c>
      <c r="K130" s="67">
        <f>IF(AND('10_Population Sector Plan'!$I130=1,$E130=0),1,0)</f>
        <v>1</v>
      </c>
    </row>
    <row r="131" spans="1:11" ht="105" hidden="1" outlineLevel="1" x14ac:dyDescent="0.25">
      <c r="A131" s="37" t="s">
        <v>153</v>
      </c>
      <c r="B131" s="38" t="s">
        <v>135</v>
      </c>
      <c r="C131" s="20" t="s">
        <v>1055</v>
      </c>
      <c r="D131" s="38" t="s">
        <v>1115</v>
      </c>
      <c r="E131" s="38" t="s">
        <v>1116</v>
      </c>
      <c r="F131" s="38"/>
      <c r="G131" s="38" t="s">
        <v>1117</v>
      </c>
      <c r="H131" s="39"/>
      <c r="I131" s="67">
        <f>IF(OR('10_Population Sector Plan'!$I131=1,$E131&lt;&gt;0),1,0)</f>
        <v>1</v>
      </c>
      <c r="J131" s="67">
        <f>IF(OR('10_Population Sector Plan'!$J131=1,$F131&lt;&gt;0),1,0)</f>
        <v>0</v>
      </c>
      <c r="K131" s="67">
        <f>IF(AND('10_Population Sector Plan'!$I131=1,$E131=0),1,0)</f>
        <v>0</v>
      </c>
    </row>
    <row r="132" spans="1:11" ht="75" hidden="1" outlineLevel="1" x14ac:dyDescent="0.25">
      <c r="A132" s="37" t="s">
        <v>153</v>
      </c>
      <c r="B132" s="38" t="s">
        <v>136</v>
      </c>
      <c r="C132" s="20" t="s">
        <v>1055</v>
      </c>
      <c r="D132" s="38"/>
      <c r="E132" s="38"/>
      <c r="F132" s="38"/>
      <c r="G132" s="38"/>
      <c r="H132" s="39"/>
      <c r="I132" s="67">
        <f>IF(OR('10_Population Sector Plan'!$I132=1,$E132&lt;&gt;0),1,0)</f>
        <v>0</v>
      </c>
      <c r="J132" s="67">
        <f>IF(OR('10_Population Sector Plan'!$J132=1,$F132&lt;&gt;0),1,0)</f>
        <v>0</v>
      </c>
      <c r="K132" s="67">
        <f>IF(AND('10_Population Sector Plan'!$I132=1,$E132=0),1,0)</f>
        <v>0</v>
      </c>
    </row>
    <row r="133" spans="1:11" ht="75" hidden="1" outlineLevel="1" x14ac:dyDescent="0.25">
      <c r="A133" s="37" t="s">
        <v>153</v>
      </c>
      <c r="B133" s="38" t="s">
        <v>137</v>
      </c>
      <c r="C133" s="20" t="s">
        <v>1055</v>
      </c>
      <c r="D133" s="38"/>
      <c r="E133" s="38"/>
      <c r="F133" s="38"/>
      <c r="G133" s="38"/>
      <c r="H133" s="39"/>
      <c r="I133" s="67">
        <f>IF(OR('10_Population Sector Plan'!$I133=1,$E133&lt;&gt;0),1,0)</f>
        <v>0</v>
      </c>
      <c r="J133" s="67">
        <f>IF(OR('10_Population Sector Plan'!$J133=1,$F133&lt;&gt;0),1,0)</f>
        <v>0</v>
      </c>
      <c r="K133" s="67">
        <f>IF(AND('10_Population Sector Plan'!$I133=1,$E133=0),1,0)</f>
        <v>0</v>
      </c>
    </row>
    <row r="134" spans="1:11" ht="75" hidden="1" outlineLevel="1" x14ac:dyDescent="0.25">
      <c r="A134" s="37" t="s">
        <v>153</v>
      </c>
      <c r="B134" s="38" t="s">
        <v>138</v>
      </c>
      <c r="C134" s="20" t="s">
        <v>1055</v>
      </c>
      <c r="D134" s="38"/>
      <c r="E134" s="38"/>
      <c r="F134" s="38"/>
      <c r="G134" s="38"/>
      <c r="H134" s="39"/>
      <c r="I134" s="67">
        <f>IF(OR('10_Population Sector Plan'!$I134=1,$E134&lt;&gt;0),1,0)</f>
        <v>0</v>
      </c>
      <c r="J134" s="67">
        <f>IF(OR('10_Population Sector Plan'!$J134=1,$F134&lt;&gt;0),1,0)</f>
        <v>0</v>
      </c>
      <c r="K134" s="67">
        <f>IF(AND('10_Population Sector Plan'!$I134=1,$E134=0),1,0)</f>
        <v>0</v>
      </c>
    </row>
    <row r="135" spans="1:11" ht="60" hidden="1" outlineLevel="1" x14ac:dyDescent="0.25">
      <c r="A135" s="37" t="s">
        <v>153</v>
      </c>
      <c r="B135" s="38" t="s">
        <v>139</v>
      </c>
      <c r="C135" s="20" t="s">
        <v>1055</v>
      </c>
      <c r="D135" s="38"/>
      <c r="E135" s="38"/>
      <c r="F135" s="38"/>
      <c r="G135" s="38"/>
      <c r="H135" s="39"/>
      <c r="I135" s="67">
        <f>IF(OR('10_Population Sector Plan'!$I135=1,$E135&lt;&gt;0),1,0)</f>
        <v>1</v>
      </c>
      <c r="J135" s="67">
        <f>IF(OR('10_Population Sector Plan'!$J135=1,$F135&lt;&gt;0),1,0)</f>
        <v>0</v>
      </c>
      <c r="K135" s="67">
        <f>IF(AND('10_Population Sector Plan'!$I135=1,$E135=0),1,0)</f>
        <v>1</v>
      </c>
    </row>
    <row r="136" spans="1:11" ht="45" hidden="1" outlineLevel="1" x14ac:dyDescent="0.25">
      <c r="A136" s="37" t="s">
        <v>153</v>
      </c>
      <c r="B136" s="38" t="s">
        <v>140</v>
      </c>
      <c r="C136" s="20" t="s">
        <v>1055</v>
      </c>
      <c r="D136" s="38"/>
      <c r="E136" s="38"/>
      <c r="F136" s="38"/>
      <c r="G136" s="38"/>
      <c r="H136" s="39"/>
      <c r="I136" s="67">
        <f>IF(OR('10_Population Sector Plan'!$I136=1,$E136&lt;&gt;0),1,0)</f>
        <v>1</v>
      </c>
      <c r="J136" s="67">
        <f>IF(OR('10_Population Sector Plan'!$J136=1,$F136&lt;&gt;0),1,0)</f>
        <v>0</v>
      </c>
      <c r="K136" s="67">
        <f>IF(AND('10_Population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IF(OR('10_Population Sector Plan'!$I137=1,$E137&lt;&gt;0),1,0)</f>
        <v>0</v>
      </c>
      <c r="J137" s="67">
        <f>IF(OR('10_Population Sector Plan'!$J137=1,$F137&lt;&gt;0),1,0)</f>
        <v>0</v>
      </c>
      <c r="K137" s="67">
        <f>IF(AND('10_Population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IF(OR('10_Population Sector Plan'!$I138=1,$E138&lt;&gt;0),1,0)</f>
        <v>0</v>
      </c>
      <c r="J138" s="67">
        <f>IF(OR('10_Population Sector Plan'!$J138=1,$F138&lt;&gt;0),1,0)</f>
        <v>0</v>
      </c>
      <c r="K138" s="67">
        <f>IF(AND('10_Population Sector Plan'!$I138=1,$E138=0),1,0)</f>
        <v>0</v>
      </c>
    </row>
    <row r="139" spans="1:11" ht="30" hidden="1" outlineLevel="1" x14ac:dyDescent="0.25">
      <c r="A139" s="37" t="s">
        <v>153</v>
      </c>
      <c r="B139" s="38" t="s">
        <v>143</v>
      </c>
      <c r="C139" s="20" t="s">
        <v>1055</v>
      </c>
      <c r="D139" s="38"/>
      <c r="E139" s="38"/>
      <c r="F139" s="38"/>
      <c r="G139" s="38"/>
      <c r="H139" s="39"/>
      <c r="I139" s="67">
        <f>IF(OR('10_Population Sector Plan'!$I139=1,$E139&lt;&gt;0),1,0)</f>
        <v>1</v>
      </c>
      <c r="J139" s="67">
        <f>IF(OR('10_Population Sector Plan'!$J139=1,$F139&lt;&gt;0),1,0)</f>
        <v>0</v>
      </c>
      <c r="K139" s="67">
        <f>IF(AND('10_Population Sector Plan'!$I139=1,$E139=0),1,0)</f>
        <v>1</v>
      </c>
    </row>
    <row r="140" spans="1:11" ht="45" hidden="1" outlineLevel="1" x14ac:dyDescent="0.25">
      <c r="A140" s="37" t="s">
        <v>153</v>
      </c>
      <c r="B140" s="38" t="s">
        <v>144</v>
      </c>
      <c r="C140" s="20" t="s">
        <v>1055</v>
      </c>
      <c r="D140" s="38"/>
      <c r="E140" s="38"/>
      <c r="F140" s="38"/>
      <c r="G140" s="38"/>
      <c r="H140" s="39"/>
      <c r="I140" s="67">
        <f>IF(OR('10_Population Sector Plan'!$I140=1,$E140&lt;&gt;0),1,0)</f>
        <v>0</v>
      </c>
      <c r="J140" s="67">
        <f>IF(OR('10_Population Sector Plan'!$J140=1,$F140&lt;&gt;0),1,0)</f>
        <v>0</v>
      </c>
      <c r="K140" s="67">
        <f>IF(AND('10_Population Sector Plan'!$I140=1,$E140=0),1,0)</f>
        <v>0</v>
      </c>
    </row>
    <row r="141" spans="1:11" ht="90" hidden="1" outlineLevel="1" x14ac:dyDescent="0.25">
      <c r="A141" s="37" t="s">
        <v>153</v>
      </c>
      <c r="B141" s="38" t="s">
        <v>145</v>
      </c>
      <c r="C141" s="20" t="s">
        <v>1055</v>
      </c>
      <c r="D141" s="38"/>
      <c r="E141" s="38"/>
      <c r="F141" s="38"/>
      <c r="G141" s="38"/>
      <c r="H141" s="39"/>
      <c r="I141" s="67">
        <f>IF(OR('10_Population Sector Plan'!$I141=1,$E141&lt;&gt;0),1,0)</f>
        <v>0</v>
      </c>
      <c r="J141" s="67">
        <f>IF(OR('10_Population Sector Plan'!$J141=1,$F141&lt;&gt;0),1,0)</f>
        <v>0</v>
      </c>
      <c r="K141" s="67">
        <f>IF(AND('10_Population Sector Plan'!$I141=1,$E141=0),1,0)</f>
        <v>0</v>
      </c>
    </row>
    <row r="142" spans="1:11" ht="195" hidden="1" outlineLevel="1" x14ac:dyDescent="0.25">
      <c r="A142" s="37" t="s">
        <v>153</v>
      </c>
      <c r="B142" s="38" t="s">
        <v>146</v>
      </c>
      <c r="C142" s="20" t="s">
        <v>1055</v>
      </c>
      <c r="D142" s="38" t="s">
        <v>1118</v>
      </c>
      <c r="E142" s="38" t="s">
        <v>1119</v>
      </c>
      <c r="F142" s="38"/>
      <c r="G142" s="38" t="s">
        <v>1120</v>
      </c>
      <c r="H142" s="39"/>
      <c r="I142" s="67">
        <f>IF(OR('10_Population Sector Plan'!$I142=1,$E142&lt;&gt;0),1,0)</f>
        <v>1</v>
      </c>
      <c r="J142" s="67">
        <f>IF(OR('10_Population Sector Plan'!$J142=1,$F142&lt;&gt;0),1,0)</f>
        <v>0</v>
      </c>
      <c r="K142" s="67">
        <f>IF(AND('10_Population Sector Plan'!$I142=1,$E142=0),1,0)</f>
        <v>0</v>
      </c>
    </row>
    <row r="143" spans="1:11" ht="105" hidden="1" outlineLevel="1" x14ac:dyDescent="0.25">
      <c r="A143" s="37" t="s">
        <v>153</v>
      </c>
      <c r="B143" s="38" t="s">
        <v>147</v>
      </c>
      <c r="C143" s="20" t="s">
        <v>1055</v>
      </c>
      <c r="D143" s="38"/>
      <c r="E143" s="38"/>
      <c r="F143" s="38"/>
      <c r="G143" s="38"/>
      <c r="H143" s="39"/>
      <c r="I143" s="67">
        <f>IF(OR('10_Population Sector Plan'!$I143=1,$E143&lt;&gt;0),1,0)</f>
        <v>1</v>
      </c>
      <c r="J143" s="67">
        <f>IF(OR('10_Population Sector Plan'!$J143=1,$F143&lt;&gt;0),1,0)</f>
        <v>0</v>
      </c>
      <c r="K143" s="67">
        <f>IF(AND('10_Population Sector Plan'!$I143=1,$E143=0),1,0)</f>
        <v>1</v>
      </c>
    </row>
    <row r="144" spans="1:11" ht="75.75" hidden="1" outlineLevel="1" thickBot="1" x14ac:dyDescent="0.3">
      <c r="A144" s="40" t="s">
        <v>153</v>
      </c>
      <c r="B144" s="41" t="s">
        <v>148</v>
      </c>
      <c r="C144" s="23" t="s">
        <v>1055</v>
      </c>
      <c r="D144" s="41"/>
      <c r="E144" s="41"/>
      <c r="F144" s="41"/>
      <c r="G144" s="41"/>
      <c r="H144" s="42"/>
      <c r="I144" s="67">
        <f>IF(OR('10_Population Sector Plan'!$I144=1,$E144&lt;&gt;0),1,0)</f>
        <v>1</v>
      </c>
      <c r="J144" s="67">
        <f>IF(OR('10_Population Sector Plan'!$J144=1,$F144&lt;&gt;0),1,0)</f>
        <v>0</v>
      </c>
      <c r="K144" s="67">
        <f>IF(AND('10_Population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1050</v>
      </c>
      <c r="C149" s="71">
        <f>SUM(K2,K8,K14,K24,K32,K39,K46,K55,K59,K67,K77,K81,K92,K98,K106,K114,K125)</f>
        <v>86</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6</v>
      </c>
      <c r="E158" s="49">
        <f>COUNTA(F$25:F$31)</f>
        <v>2</v>
      </c>
      <c r="F158" s="50">
        <f t="shared" si="0"/>
        <v>0.8571428571428571</v>
      </c>
      <c r="G158" s="74">
        <f t="shared" si="1"/>
        <v>0.33333333333333331</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0.23333333333333334</v>
      </c>
      <c r="G172" s="76">
        <f>IFERROR(SUM($E$155:$E$159)/SUM($D$155:$D$159),"N/A")</f>
        <v>0.2857142857142857</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109" priority="38">
      <formula>$C3="NO"</formula>
    </cfRule>
  </conditionalFormatting>
  <conditionalFormatting sqref="C126:H144 C115:H124 C107:H113 C99:H105 C93:H97 C82:H91 C78:H80 C68:H76 C60:H66 C56:H58 C47:H54 C40:H45 C33:H38 C25:H31 C15:H23 C9:H13 C4:H7">
    <cfRule type="expression" dxfId="1108" priority="37">
      <formula>$C4="NO"</formula>
    </cfRule>
  </conditionalFormatting>
  <conditionalFormatting sqref="I1:K1">
    <cfRule type="expression" dxfId="1107" priority="36">
      <formula>$C1="NO"</formula>
    </cfRule>
  </conditionalFormatting>
  <conditionalFormatting sqref="B3">
    <cfRule type="expression" dxfId="1106" priority="35">
      <formula>$K3=1</formula>
    </cfRule>
  </conditionalFormatting>
  <conditionalFormatting sqref="B4:B7">
    <cfRule type="expression" dxfId="1105" priority="34">
      <formula>$C4="NO"</formula>
    </cfRule>
  </conditionalFormatting>
  <conditionalFormatting sqref="B4:B7">
    <cfRule type="expression" dxfId="1104" priority="33">
      <formula>$K4=1</formula>
    </cfRule>
  </conditionalFormatting>
  <conditionalFormatting sqref="B9:B13">
    <cfRule type="expression" dxfId="1103" priority="32">
      <formula>$C9="NO"</formula>
    </cfRule>
  </conditionalFormatting>
  <conditionalFormatting sqref="B9:B13">
    <cfRule type="expression" dxfId="1102" priority="31">
      <formula>$K9=1</formula>
    </cfRule>
  </conditionalFormatting>
  <conditionalFormatting sqref="B15:B23">
    <cfRule type="expression" dxfId="1101" priority="30">
      <formula>$C15="NO"</formula>
    </cfRule>
  </conditionalFormatting>
  <conditionalFormatting sqref="B15:B23">
    <cfRule type="expression" dxfId="1100" priority="29">
      <formula>$K15=1</formula>
    </cfRule>
  </conditionalFormatting>
  <conditionalFormatting sqref="B25:B31">
    <cfRule type="expression" dxfId="1099" priority="28">
      <formula>$C25="NO"</formula>
    </cfRule>
  </conditionalFormatting>
  <conditionalFormatting sqref="B25:B31">
    <cfRule type="expression" dxfId="1098" priority="27">
      <formula>$K25=1</formula>
    </cfRule>
  </conditionalFormatting>
  <conditionalFormatting sqref="B33:B38">
    <cfRule type="expression" dxfId="1097" priority="26">
      <formula>$C33="NO"</formula>
    </cfRule>
  </conditionalFormatting>
  <conditionalFormatting sqref="B33:B38">
    <cfRule type="expression" dxfId="1096" priority="25">
      <formula>$K33=1</formula>
    </cfRule>
  </conditionalFormatting>
  <conditionalFormatting sqref="B40:B45">
    <cfRule type="expression" dxfId="1095" priority="24">
      <formula>$C40="NO"</formula>
    </cfRule>
  </conditionalFormatting>
  <conditionalFormatting sqref="B40:B45">
    <cfRule type="expression" dxfId="1094" priority="23">
      <formula>$K40=1</formula>
    </cfRule>
  </conditionalFormatting>
  <conditionalFormatting sqref="B47:B54">
    <cfRule type="expression" dxfId="1093" priority="22">
      <formula>$C47="NO"</formula>
    </cfRule>
  </conditionalFormatting>
  <conditionalFormatting sqref="B47:B54">
    <cfRule type="expression" dxfId="1092" priority="21">
      <formula>$K47=1</formula>
    </cfRule>
  </conditionalFormatting>
  <conditionalFormatting sqref="B56:B58">
    <cfRule type="expression" dxfId="1091" priority="20">
      <formula>$C56="NO"</formula>
    </cfRule>
  </conditionalFormatting>
  <conditionalFormatting sqref="B56:B58">
    <cfRule type="expression" dxfId="1090" priority="19">
      <formula>$K56=1</formula>
    </cfRule>
  </conditionalFormatting>
  <conditionalFormatting sqref="B60:B66">
    <cfRule type="expression" dxfId="1089" priority="18">
      <formula>$C60="NO"</formula>
    </cfRule>
  </conditionalFormatting>
  <conditionalFormatting sqref="B60:B66">
    <cfRule type="expression" dxfId="1088" priority="17">
      <formula>$K60=1</formula>
    </cfRule>
  </conditionalFormatting>
  <conditionalFormatting sqref="B68:B76">
    <cfRule type="expression" dxfId="1087" priority="16">
      <formula>$C68="NO"</formula>
    </cfRule>
  </conditionalFormatting>
  <conditionalFormatting sqref="B68:B76">
    <cfRule type="expression" dxfId="1086" priority="15">
      <formula>$K68=1</formula>
    </cfRule>
  </conditionalFormatting>
  <conditionalFormatting sqref="B78:B80">
    <cfRule type="expression" dxfId="1085" priority="14">
      <formula>$C78="NO"</formula>
    </cfRule>
  </conditionalFormatting>
  <conditionalFormatting sqref="B78:B80">
    <cfRule type="expression" dxfId="1084" priority="13">
      <formula>$K78=1</formula>
    </cfRule>
  </conditionalFormatting>
  <conditionalFormatting sqref="B82:B91">
    <cfRule type="expression" dxfId="1083" priority="12">
      <formula>$C82="NO"</formula>
    </cfRule>
  </conditionalFormatting>
  <conditionalFormatting sqref="B82:B91">
    <cfRule type="expression" dxfId="1082" priority="11">
      <formula>$K82=1</formula>
    </cfRule>
  </conditionalFormatting>
  <conditionalFormatting sqref="B93:B97">
    <cfRule type="expression" dxfId="1081" priority="10">
      <formula>$C93="NO"</formula>
    </cfRule>
  </conditionalFormatting>
  <conditionalFormatting sqref="B93:B97">
    <cfRule type="expression" dxfId="1080" priority="9">
      <formula>$K93=1</formula>
    </cfRule>
  </conditionalFormatting>
  <conditionalFormatting sqref="B99:B105">
    <cfRule type="expression" dxfId="1079" priority="8">
      <formula>$C99="NO"</formula>
    </cfRule>
  </conditionalFormatting>
  <conditionalFormatting sqref="B99:B105">
    <cfRule type="expression" dxfId="1078" priority="7">
      <formula>$K99=1</formula>
    </cfRule>
  </conditionalFormatting>
  <conditionalFormatting sqref="B107:B113">
    <cfRule type="expression" dxfId="1077" priority="6">
      <formula>$C107="NO"</formula>
    </cfRule>
  </conditionalFormatting>
  <conditionalFormatting sqref="B107:B113">
    <cfRule type="expression" dxfId="1076" priority="5">
      <formula>$K107=1</formula>
    </cfRule>
  </conditionalFormatting>
  <conditionalFormatting sqref="B115:B124">
    <cfRule type="expression" dxfId="1075" priority="4">
      <formula>$C115="NO"</formula>
    </cfRule>
  </conditionalFormatting>
  <conditionalFormatting sqref="B115:B124">
    <cfRule type="expression" dxfId="1074" priority="3">
      <formula>$K115=1</formula>
    </cfRule>
  </conditionalFormatting>
  <conditionalFormatting sqref="B126:B144">
    <cfRule type="expression" dxfId="1073" priority="2">
      <formula>$C126="NO"</formula>
    </cfRule>
  </conditionalFormatting>
  <conditionalFormatting sqref="B126:B144">
    <cfRule type="expression" dxfId="1072" priority="1">
      <formula>$K126=1</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IF(OR('11_Education Sector Plan'!$I3=1,$E3&lt;&gt;0),1,0)</f>
        <v>0</v>
      </c>
      <c r="J3" s="67">
        <f>IF(OR('11_Education Sector Plan'!$J3=1,$F3&lt;&gt;0),1,0)</f>
        <v>0</v>
      </c>
      <c r="K3" s="67">
        <f>IF(AND('11_Education Sector Plan'!$I3=1,$E3=0),1,0)</f>
        <v>0</v>
      </c>
    </row>
    <row r="4" spans="1:12" ht="45" hidden="1" outlineLevel="1" x14ac:dyDescent="0.25">
      <c r="A4" s="37" t="s">
        <v>149</v>
      </c>
      <c r="B4" s="38" t="s">
        <v>8</v>
      </c>
      <c r="C4" s="20" t="str">
        <f>IF('Long Term Vision'!$C4=0,"",'Long Term Vision'!$C4)</f>
        <v/>
      </c>
      <c r="D4" s="38"/>
      <c r="E4" s="38"/>
      <c r="F4" s="38"/>
      <c r="G4" s="38"/>
      <c r="H4" s="39"/>
      <c r="I4" s="67">
        <f>IF(OR('11_Education Sector Plan'!$I4=1,$E4&lt;&gt;0),1,0)</f>
        <v>1</v>
      </c>
      <c r="J4" s="67">
        <f>IF(OR('11_Education Sector Plan'!$J4=1,$F4&lt;&gt;0),1,0)</f>
        <v>1</v>
      </c>
      <c r="K4" s="67">
        <f>IF(AND('11_Education Sector Plan'!$I4=1,$E4=0),1,0)</f>
        <v>1</v>
      </c>
    </row>
    <row r="5" spans="1:12" ht="45" hidden="1" outlineLevel="1" x14ac:dyDescent="0.25">
      <c r="A5" s="37" t="s">
        <v>149</v>
      </c>
      <c r="B5" s="38" t="s">
        <v>9</v>
      </c>
      <c r="C5" s="20" t="str">
        <f>IF('Long Term Vision'!$C5=0,"",'Long Term Vision'!$C5)</f>
        <v/>
      </c>
      <c r="D5" s="38"/>
      <c r="E5" s="38"/>
      <c r="F5" s="38"/>
      <c r="G5" s="38"/>
      <c r="H5" s="39"/>
      <c r="I5" s="67">
        <f>IF(OR('11_Education Sector Plan'!$I5=1,$E5&lt;&gt;0),1,0)</f>
        <v>1</v>
      </c>
      <c r="J5" s="67">
        <f>IF(OR('11_Education Sector Plan'!$J5=1,$F5&lt;&gt;0),1,0)</f>
        <v>1</v>
      </c>
      <c r="K5" s="67">
        <f>IF(AND('11_Education Sector Plan'!$I5=1,$E5=0),1,0)</f>
        <v>1</v>
      </c>
    </row>
    <row r="6" spans="1:12" ht="90" hidden="1" outlineLevel="1" x14ac:dyDescent="0.25">
      <c r="A6" s="37" t="s">
        <v>149</v>
      </c>
      <c r="B6" s="38" t="s">
        <v>10</v>
      </c>
      <c r="C6" s="20" t="str">
        <f>IF('Long Term Vision'!$C6=0,"",'Long Term Vision'!$C6)</f>
        <v/>
      </c>
      <c r="D6" s="38"/>
      <c r="E6" s="38"/>
      <c r="F6" s="38"/>
      <c r="G6" s="38"/>
      <c r="H6" s="39"/>
      <c r="I6" s="67">
        <f>IF(OR('11_Education Sector Plan'!$I6=1,$E6&lt;&gt;0),1,0)</f>
        <v>1</v>
      </c>
      <c r="J6" s="67">
        <f>IF(OR('11_Education Sector Plan'!$J6=1,$F6&lt;&gt;0),1,0)</f>
        <v>1</v>
      </c>
      <c r="K6" s="67">
        <f>IF(AND('11_Education Sector Plan'!$I6=1,$E6=0),1,0)</f>
        <v>1</v>
      </c>
    </row>
    <row r="7" spans="1:12" ht="60" hidden="1" outlineLevel="1" x14ac:dyDescent="0.25">
      <c r="A7" s="37" t="s">
        <v>149</v>
      </c>
      <c r="B7" s="38" t="s">
        <v>11</v>
      </c>
      <c r="C7" s="20" t="str">
        <f>IF('Long Term Vision'!$C7=0,"",'Long Term Vision'!$C7)</f>
        <v/>
      </c>
      <c r="D7" s="38"/>
      <c r="E7" s="38"/>
      <c r="F7" s="38"/>
      <c r="G7" s="38"/>
      <c r="H7" s="39"/>
      <c r="I7" s="67">
        <f>IF(OR('11_Education Sector Plan'!$I7=1,$E7&lt;&gt;0),1,0)</f>
        <v>1</v>
      </c>
      <c r="J7" s="67">
        <f>IF(OR('11_Education Sector Plan'!$J7=1,$F7&lt;&gt;0),1,0)</f>
        <v>1</v>
      </c>
      <c r="K7" s="67">
        <f>IF(AND('11_Education Sector Plan'!$I7=1,$E7=0),1,0)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IF(OR('11_Education Sector Plan'!$I9=1,$E9&lt;&gt;0),1,0)</f>
        <v>1</v>
      </c>
      <c r="J9" s="67">
        <f>IF(OR('11_Education Sector Plan'!$J9=1,$F9&lt;&gt;0),1,0)</f>
        <v>0</v>
      </c>
      <c r="K9" s="67">
        <f>IF(AND('11_Education Sector Plan'!$I9=1,$E9=0),1,0)</f>
        <v>1</v>
      </c>
    </row>
    <row r="10" spans="1:12" ht="75" hidden="1" outlineLevel="1" x14ac:dyDescent="0.25">
      <c r="A10" s="37" t="s">
        <v>149</v>
      </c>
      <c r="B10" s="38" t="s">
        <v>14</v>
      </c>
      <c r="C10" s="20" t="str">
        <f>IF('Long Term Vision'!$C10=0,"",'Long Term Vision'!$C10)</f>
        <v/>
      </c>
      <c r="D10" s="38"/>
      <c r="E10" s="38"/>
      <c r="F10" s="38"/>
      <c r="G10" s="38"/>
      <c r="H10" s="39"/>
      <c r="I10" s="67">
        <f>IF(OR('11_Education Sector Plan'!$I10=1,$E10&lt;&gt;0),1,0)</f>
        <v>1</v>
      </c>
      <c r="J10" s="67">
        <f>IF(OR('11_Education Sector Plan'!$J10=1,$F10&lt;&gt;0),1,0)</f>
        <v>1</v>
      </c>
      <c r="K10" s="67">
        <f>IF(AND('11_Education Sector Plan'!$I10=1,$E10=0),1,0)</f>
        <v>1</v>
      </c>
    </row>
    <row r="11" spans="1:12" ht="90" hidden="1" outlineLevel="1" x14ac:dyDescent="0.25">
      <c r="A11" s="37" t="s">
        <v>149</v>
      </c>
      <c r="B11" s="38" t="s">
        <v>15</v>
      </c>
      <c r="C11" s="20" t="str">
        <f>IF('Long Term Vision'!$C11=0,"",'Long Term Vision'!$C11)</f>
        <v/>
      </c>
      <c r="D11" s="38"/>
      <c r="E11" s="38"/>
      <c r="F11" s="38"/>
      <c r="G11" s="38"/>
      <c r="H11" s="39"/>
      <c r="I11" s="67">
        <f>IF(OR('11_Education Sector Plan'!$I11=1,$E11&lt;&gt;0),1,0)</f>
        <v>1</v>
      </c>
      <c r="J11" s="67">
        <f>IF(OR('11_Education Sector Plan'!$J11=1,$F11&lt;&gt;0),1,0)</f>
        <v>1</v>
      </c>
      <c r="K11" s="67">
        <f>IF(AND('11_Education Sector Plan'!$I11=1,$E11=0),1,0)</f>
        <v>1</v>
      </c>
    </row>
    <row r="12" spans="1:12" ht="90" hidden="1" outlineLevel="1" x14ac:dyDescent="0.25">
      <c r="A12" s="37" t="s">
        <v>149</v>
      </c>
      <c r="B12" s="38" t="s">
        <v>16</v>
      </c>
      <c r="C12" s="20" t="str">
        <f>IF('Long Term Vision'!$C12=0,"",'Long Term Vision'!$C12)</f>
        <v/>
      </c>
      <c r="D12" s="38"/>
      <c r="E12" s="38"/>
      <c r="F12" s="38"/>
      <c r="G12" s="38"/>
      <c r="H12" s="39"/>
      <c r="I12" s="67">
        <f>IF(OR('11_Education Sector Plan'!$I12=1,$E12&lt;&gt;0),1,0)</f>
        <v>1</v>
      </c>
      <c r="J12" s="67">
        <f>IF(OR('11_Education Sector Plan'!$J12=1,$F12&lt;&gt;0),1,0)</f>
        <v>0</v>
      </c>
      <c r="K12" s="67">
        <f>IF(AND('11_Education Sector Plan'!$I12=1,$E12=0),1,0)</f>
        <v>1</v>
      </c>
    </row>
    <row r="13" spans="1:12" ht="105" hidden="1" outlineLevel="1" x14ac:dyDescent="0.25">
      <c r="A13" s="37" t="s">
        <v>149</v>
      </c>
      <c r="B13" s="38" t="s">
        <v>17</v>
      </c>
      <c r="C13" s="20" t="str">
        <f>IF('Long Term Vision'!$C13=0,"",'Long Term Vision'!$C13)</f>
        <v/>
      </c>
      <c r="D13" s="38"/>
      <c r="E13" s="38"/>
      <c r="F13" s="38"/>
      <c r="G13" s="38"/>
      <c r="H13" s="39"/>
      <c r="I13" s="67">
        <f>IF(OR('11_Education Sector Plan'!$I13=1,$E13&lt;&gt;0),1,0)</f>
        <v>0</v>
      </c>
      <c r="J13" s="67">
        <f>IF(OR('11_Education Sector Plan'!$J13=1,$F13&lt;&gt;0),1,0)</f>
        <v>0</v>
      </c>
      <c r="K13" s="67">
        <f>IF(AND('11_Education Sector Plan'!$I13=1,$E13=0),1,0)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IF(OR('11_Education Sector Plan'!$I15=1,$E15&lt;&gt;0),1,0)</f>
        <v>1</v>
      </c>
      <c r="J15" s="67">
        <f>IF(OR('11_Education Sector Plan'!$J15=1,$F15&lt;&gt;0),1,0)</f>
        <v>1</v>
      </c>
      <c r="K15" s="67">
        <f>IF(AND('11_Education Sector Plan'!$I15=1,$E15=0),1,0)</f>
        <v>1</v>
      </c>
    </row>
    <row r="16" spans="1:12" ht="60" hidden="1" outlineLevel="1" x14ac:dyDescent="0.25">
      <c r="A16" s="37" t="s">
        <v>149</v>
      </c>
      <c r="B16" s="38" t="s">
        <v>20</v>
      </c>
      <c r="C16" s="20" t="str">
        <f>IF('Long Term Vision'!$C16=0,"",'Long Term Vision'!$C16)</f>
        <v/>
      </c>
      <c r="D16" s="38"/>
      <c r="E16" s="38"/>
      <c r="F16" s="38"/>
      <c r="G16" s="38"/>
      <c r="H16" s="39"/>
      <c r="I16" s="67">
        <f>IF(OR('11_Education Sector Plan'!$I16=1,$E16&lt;&gt;0),1,0)</f>
        <v>1</v>
      </c>
      <c r="J16" s="67">
        <f>IF(OR('11_Education Sector Plan'!$J16=1,$F16&lt;&gt;0),1,0)</f>
        <v>1</v>
      </c>
      <c r="K16" s="67">
        <f>IF(AND('11_Education Sector Plan'!$I16=1,$E16=0),1,0)</f>
        <v>1</v>
      </c>
    </row>
    <row r="17" spans="1:11" ht="45" hidden="1" outlineLevel="1" x14ac:dyDescent="0.25">
      <c r="A17" s="37" t="s">
        <v>149</v>
      </c>
      <c r="B17" s="38" t="s">
        <v>21</v>
      </c>
      <c r="C17" s="20" t="str">
        <f>IF('Long Term Vision'!$C17=0,"",'Long Term Vision'!$C17)</f>
        <v/>
      </c>
      <c r="D17" s="38"/>
      <c r="E17" s="38"/>
      <c r="F17" s="38"/>
      <c r="G17" s="38"/>
      <c r="H17" s="39"/>
      <c r="I17" s="67">
        <f>IF(OR('11_Education Sector Plan'!$I17=1,$E17&lt;&gt;0),1,0)</f>
        <v>1</v>
      </c>
      <c r="J17" s="67">
        <f>IF(OR('11_Education Sector Plan'!$J17=1,$F17&lt;&gt;0),1,0)</f>
        <v>1</v>
      </c>
      <c r="K17" s="67">
        <f>IF(AND('11_Education Sector Plan'!$I17=1,$E17=0),1,0)</f>
        <v>1</v>
      </c>
    </row>
    <row r="18" spans="1:11" ht="45" hidden="1" outlineLevel="1" x14ac:dyDescent="0.25">
      <c r="A18" s="37" t="s">
        <v>149</v>
      </c>
      <c r="B18" s="38" t="s">
        <v>22</v>
      </c>
      <c r="C18" s="20" t="str">
        <f>IF('Long Term Vision'!$C18=0,"",'Long Term Vision'!$C18)</f>
        <v/>
      </c>
      <c r="D18" s="38"/>
      <c r="E18" s="38"/>
      <c r="F18" s="38"/>
      <c r="G18" s="38"/>
      <c r="H18" s="39"/>
      <c r="I18" s="67">
        <f>IF(OR('11_Education Sector Plan'!$I18=1,$E18&lt;&gt;0),1,0)</f>
        <v>1</v>
      </c>
      <c r="J18" s="67">
        <f>IF(OR('11_Education Sector Plan'!$J18=1,$F18&lt;&gt;0),1,0)</f>
        <v>1</v>
      </c>
      <c r="K18" s="67">
        <f>IF(AND('11_Education Sector Plan'!$I18=1,$E18=0),1,0)</f>
        <v>1</v>
      </c>
    </row>
    <row r="19" spans="1:11" ht="30" hidden="1" outlineLevel="1" x14ac:dyDescent="0.25">
      <c r="A19" s="37" t="s">
        <v>149</v>
      </c>
      <c r="B19" s="38" t="s">
        <v>23</v>
      </c>
      <c r="C19" s="20" t="str">
        <f>IF('Long Term Vision'!$C19=0,"",'Long Term Vision'!$C19)</f>
        <v/>
      </c>
      <c r="D19" s="38"/>
      <c r="E19" s="38"/>
      <c r="F19" s="38"/>
      <c r="G19" s="38"/>
      <c r="H19" s="39"/>
      <c r="I19" s="67">
        <f>IF(OR('11_Education Sector Plan'!$I19=1,$E19&lt;&gt;0),1,0)</f>
        <v>1</v>
      </c>
      <c r="J19" s="67">
        <f>IF(OR('11_Education Sector Plan'!$J19=1,$F19&lt;&gt;0),1,0)</f>
        <v>0</v>
      </c>
      <c r="K19" s="67">
        <f>IF(AND('11_Education Sector Plan'!$I19=1,$E19=0),1,0)</f>
        <v>1</v>
      </c>
    </row>
    <row r="20" spans="1:11" ht="30" hidden="1" outlineLevel="1" x14ac:dyDescent="0.25">
      <c r="A20" s="37" t="s">
        <v>149</v>
      </c>
      <c r="B20" s="38" t="s">
        <v>24</v>
      </c>
      <c r="C20" s="20" t="str">
        <f>IF('Long Term Vision'!$C20=0,"",'Long Term Vision'!$C20)</f>
        <v/>
      </c>
      <c r="D20" s="38"/>
      <c r="E20" s="38"/>
      <c r="F20" s="38"/>
      <c r="G20" s="38"/>
      <c r="H20" s="39"/>
      <c r="I20" s="67">
        <f>IF(OR('11_Education Sector Plan'!$I20=1,$E20&lt;&gt;0),1,0)</f>
        <v>1</v>
      </c>
      <c r="J20" s="67">
        <f>IF(OR('11_Education Sector Plan'!$J20=1,$F20&lt;&gt;0),1,0)</f>
        <v>0</v>
      </c>
      <c r="K20" s="67">
        <f>IF(AND('11_Education Sector Plan'!$I20=1,$E20=0),1,0)</f>
        <v>1</v>
      </c>
    </row>
    <row r="21" spans="1:11" ht="60" hidden="1" outlineLevel="1" x14ac:dyDescent="0.25">
      <c r="A21" s="37" t="s">
        <v>149</v>
      </c>
      <c r="B21" s="38" t="s">
        <v>25</v>
      </c>
      <c r="C21" s="20" t="str">
        <f>IF('Long Term Vision'!$C21=0,"",'Long Term Vision'!$C21)</f>
        <v/>
      </c>
      <c r="D21" s="38"/>
      <c r="E21" s="38"/>
      <c r="F21" s="38"/>
      <c r="G21" s="38"/>
      <c r="H21" s="39"/>
      <c r="I21" s="67">
        <f>IF(OR('11_Education Sector Plan'!$I21=1,$E21&lt;&gt;0),1,0)</f>
        <v>1</v>
      </c>
      <c r="J21" s="67">
        <f>IF(OR('11_Education Sector Plan'!$J21=1,$F21&lt;&gt;0),1,0)</f>
        <v>1</v>
      </c>
      <c r="K21" s="67">
        <f>IF(AND('11_Education Sector Plan'!$I21=1,$E21=0),1,0)</f>
        <v>1</v>
      </c>
    </row>
    <row r="22" spans="1:11" ht="60" hidden="1" outlineLevel="1" x14ac:dyDescent="0.25">
      <c r="A22" s="37" t="s">
        <v>149</v>
      </c>
      <c r="B22" s="38" t="s">
        <v>26</v>
      </c>
      <c r="C22" s="20" t="str">
        <f>IF('Long Term Vision'!$C22=0,"",'Long Term Vision'!$C22)</f>
        <v/>
      </c>
      <c r="D22" s="38"/>
      <c r="E22" s="38"/>
      <c r="F22" s="38"/>
      <c r="G22" s="38"/>
      <c r="H22" s="39"/>
      <c r="I22" s="67">
        <f>IF(OR('11_Education Sector Plan'!$I22=1,$E22&lt;&gt;0),1,0)</f>
        <v>1</v>
      </c>
      <c r="J22" s="67">
        <f>IF(OR('11_Education Sector Plan'!$J22=1,$F22&lt;&gt;0),1,0)</f>
        <v>1</v>
      </c>
      <c r="K22" s="67">
        <f>IF(AND('11_Education Sector Plan'!$I22=1,$E22=0),1,0)</f>
        <v>1</v>
      </c>
    </row>
    <row r="23" spans="1:11" ht="45" hidden="1" outlineLevel="1" x14ac:dyDescent="0.25">
      <c r="A23" s="37" t="s">
        <v>149</v>
      </c>
      <c r="B23" s="38" t="s">
        <v>27</v>
      </c>
      <c r="C23" s="20" t="str">
        <f>IF('Long Term Vision'!$C23=0,"",'Long Term Vision'!$C23)</f>
        <v/>
      </c>
      <c r="D23" s="38"/>
      <c r="E23" s="38"/>
      <c r="F23" s="38"/>
      <c r="G23" s="38"/>
      <c r="H23" s="39"/>
      <c r="I23" s="67">
        <f>IF(OR('11_Education Sector Plan'!$I23=1,$E23&lt;&gt;0),1,0)</f>
        <v>1</v>
      </c>
      <c r="J23" s="67">
        <f>IF(OR('11_Education Sector Plan'!$J23=1,$F23&lt;&gt;0),1,0)</f>
        <v>0</v>
      </c>
      <c r="K23" s="67">
        <f>IF(AND('11_Education Sector Plan'!$I23=1,$E23=0),1,0)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
        <v>1055</v>
      </c>
      <c r="D25" s="38"/>
      <c r="E25" s="38"/>
      <c r="F25" s="38"/>
      <c r="G25" s="38"/>
      <c r="H25" s="39"/>
      <c r="I25" s="67">
        <f>IF(OR('11_Education Sector Plan'!$I25=1,$E25&lt;&gt;0),1,0)</f>
        <v>1</v>
      </c>
      <c r="J25" s="67">
        <f>IF(OR('11_Education Sector Plan'!$J25=1,$F25&lt;&gt;0),1,0)</f>
        <v>1</v>
      </c>
      <c r="K25" s="67">
        <f>IF(AND('11_Education Sector Plan'!$I25=1,$E25=0),1,0)</f>
        <v>1</v>
      </c>
    </row>
    <row r="26" spans="1:11" ht="45" hidden="1" outlineLevel="1" x14ac:dyDescent="0.25">
      <c r="A26" s="37" t="s">
        <v>149</v>
      </c>
      <c r="B26" s="38" t="s">
        <v>30</v>
      </c>
      <c r="C26" s="20" t="s">
        <v>1055</v>
      </c>
      <c r="D26" s="38"/>
      <c r="E26" s="38"/>
      <c r="F26" s="38"/>
      <c r="G26" s="38"/>
      <c r="H26" s="39"/>
      <c r="I26" s="67">
        <f>IF(OR('11_Education Sector Plan'!$I26=1,$E26&lt;&gt;0),1,0)</f>
        <v>1</v>
      </c>
      <c r="J26" s="67">
        <f>IF(OR('11_Education Sector Plan'!$J26=1,$F26&lt;&gt;0),1,0)</f>
        <v>0</v>
      </c>
      <c r="K26" s="67">
        <f>IF(AND('11_Education Sector Plan'!$I26=1,$E26=0),1,0)</f>
        <v>1</v>
      </c>
    </row>
    <row r="27" spans="1:11" ht="45" hidden="1" outlineLevel="1" x14ac:dyDescent="0.25">
      <c r="A27" s="37" t="s">
        <v>149</v>
      </c>
      <c r="B27" s="38" t="s">
        <v>31</v>
      </c>
      <c r="C27" s="20" t="s">
        <v>1055</v>
      </c>
      <c r="D27" s="38"/>
      <c r="E27" s="38"/>
      <c r="F27" s="38"/>
      <c r="G27" s="38"/>
      <c r="H27" s="39"/>
      <c r="I27" s="67">
        <f>IF(OR('11_Education Sector Plan'!$I27=1,$E27&lt;&gt;0),1,0)</f>
        <v>1</v>
      </c>
      <c r="J27" s="67">
        <f>IF(OR('11_Education Sector Plan'!$J27=1,$F27&lt;&gt;0),1,0)</f>
        <v>1</v>
      </c>
      <c r="K27" s="67">
        <f>IF(AND('11_Education Sector Plan'!$I27=1,$E27=0),1,0)</f>
        <v>1</v>
      </c>
    </row>
    <row r="28" spans="1:11" ht="409.5" hidden="1" outlineLevel="1" x14ac:dyDescent="0.25">
      <c r="A28" s="37" t="s">
        <v>149</v>
      </c>
      <c r="B28" s="38" t="s">
        <v>32</v>
      </c>
      <c r="C28" s="20"/>
      <c r="D28" s="38" t="s">
        <v>1121</v>
      </c>
      <c r="E28" s="38" t="s">
        <v>1122</v>
      </c>
      <c r="F28" s="38"/>
      <c r="G28" s="38" t="s">
        <v>1123</v>
      </c>
      <c r="H28" s="39"/>
      <c r="I28" s="67">
        <f>IF(OR('11_Education Sector Plan'!$I28=1,$E28&lt;&gt;0),1,0)</f>
        <v>1</v>
      </c>
      <c r="J28" s="67">
        <f>IF(OR('11_Education Sector Plan'!$J28=1,$F28&lt;&gt;0),1,0)</f>
        <v>1</v>
      </c>
      <c r="K28" s="67">
        <f>IF(AND('11_Education Sector Plan'!$I28=1,$E28=0),1,0)</f>
        <v>0</v>
      </c>
    </row>
    <row r="29" spans="1:11" ht="240" hidden="1" outlineLevel="1" x14ac:dyDescent="0.25">
      <c r="A29" s="37" t="s">
        <v>149</v>
      </c>
      <c r="B29" s="38" t="s">
        <v>33</v>
      </c>
      <c r="C29" s="20" t="s">
        <v>1055</v>
      </c>
      <c r="D29" s="38" t="s">
        <v>1124</v>
      </c>
      <c r="E29" s="38" t="s">
        <v>1125</v>
      </c>
      <c r="F29" s="38"/>
      <c r="G29" s="38" t="s">
        <v>1126</v>
      </c>
      <c r="H29" s="39"/>
      <c r="I29" s="67">
        <f>IF(OR('11_Education Sector Plan'!$I29=1,$E29&lt;&gt;0),1,0)</f>
        <v>1</v>
      </c>
      <c r="J29" s="67">
        <f>IF(OR('11_Education Sector Plan'!$J29=1,$F29&lt;&gt;0),1,0)</f>
        <v>0</v>
      </c>
      <c r="K29" s="67">
        <f>IF(AND('11_Education Sector Plan'!$I29=1,$E29=0),1,0)</f>
        <v>0</v>
      </c>
    </row>
    <row r="30" spans="1:11" ht="30" hidden="1" outlineLevel="1" x14ac:dyDescent="0.25">
      <c r="A30" s="37" t="s">
        <v>149</v>
      </c>
      <c r="B30" s="38" t="s">
        <v>34</v>
      </c>
      <c r="C30" s="20" t="s">
        <v>1055</v>
      </c>
      <c r="D30" s="38"/>
      <c r="E30" s="38"/>
      <c r="F30" s="38"/>
      <c r="G30" s="38"/>
      <c r="H30" s="39"/>
      <c r="I30" s="67">
        <f>IF(OR('11_Education Sector Plan'!$I30=1,$E30&lt;&gt;0),1,0)</f>
        <v>1</v>
      </c>
      <c r="J30" s="67">
        <f>IF(OR('11_Education Sector Plan'!$J30=1,$F30&lt;&gt;0),1,0)</f>
        <v>1</v>
      </c>
      <c r="K30" s="67">
        <f>IF(AND('11_Education Sector Plan'!$I30=1,$E30=0),1,0)</f>
        <v>1</v>
      </c>
    </row>
    <row r="31" spans="1:11" ht="105" hidden="1" outlineLevel="1" x14ac:dyDescent="0.25">
      <c r="A31" s="37" t="s">
        <v>149</v>
      </c>
      <c r="B31" s="38" t="s">
        <v>35</v>
      </c>
      <c r="C31" s="20" t="s">
        <v>1055</v>
      </c>
      <c r="D31" s="38"/>
      <c r="E31" s="38"/>
      <c r="F31" s="38"/>
      <c r="G31" s="38"/>
      <c r="H31" s="39"/>
      <c r="I31" s="67">
        <f>IF(OR('11_Education Sector Plan'!$I31=1,$E31&lt;&gt;0),1,0)</f>
        <v>1</v>
      </c>
      <c r="J31" s="67">
        <f>IF(OR('11_Education Sector Plan'!$J31=1,$F31&lt;&gt;0),1,0)</f>
        <v>0</v>
      </c>
      <c r="K31" s="67">
        <f>IF(AND('11_Education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IF(OR('11_Education Sector Plan'!$I33=1,$E33&lt;&gt;0),1,0)</f>
        <v>1</v>
      </c>
      <c r="J33" s="67">
        <f>IF(OR('11_Education Sector Plan'!$J33=1,$F33&lt;&gt;0),1,0)</f>
        <v>0</v>
      </c>
      <c r="K33" s="67">
        <f>IF(AND('11_Education Sector Plan'!$I33=1,$E33=0),1,0)</f>
        <v>1</v>
      </c>
    </row>
    <row r="34" spans="1:11" ht="45" hidden="1" outlineLevel="1" x14ac:dyDescent="0.25">
      <c r="A34" s="37" t="s">
        <v>149</v>
      </c>
      <c r="B34" s="38" t="s">
        <v>38</v>
      </c>
      <c r="C34" s="20" t="str">
        <f>IF('Long Term Vision'!$C34=0,"",'Long Term Vision'!$C34)</f>
        <v/>
      </c>
      <c r="D34" s="38"/>
      <c r="E34" s="38"/>
      <c r="F34" s="38"/>
      <c r="G34" s="38"/>
      <c r="H34" s="39"/>
      <c r="I34" s="67">
        <f>IF(OR('11_Education Sector Plan'!$I34=1,$E34&lt;&gt;0),1,0)</f>
        <v>1</v>
      </c>
      <c r="J34" s="67">
        <f>IF(OR('11_Education Sector Plan'!$J34=1,$F34&lt;&gt;0),1,0)</f>
        <v>0</v>
      </c>
      <c r="K34" s="67">
        <f>IF(AND('11_Education Sector Plan'!$I34=1,$E34=0),1,0)</f>
        <v>1</v>
      </c>
    </row>
    <row r="35" spans="1:11" ht="30" hidden="1" outlineLevel="1" x14ac:dyDescent="0.25">
      <c r="A35" s="37" t="s">
        <v>149</v>
      </c>
      <c r="B35" s="38" t="s">
        <v>39</v>
      </c>
      <c r="C35" s="20" t="str">
        <f>IF('Long Term Vision'!$C35=0,"",'Long Term Vision'!$C35)</f>
        <v>NO</v>
      </c>
      <c r="D35" s="38"/>
      <c r="E35" s="38"/>
      <c r="F35" s="38"/>
      <c r="G35" s="38"/>
      <c r="H35" s="39"/>
      <c r="I35" s="67">
        <f>IF(OR('11_Education Sector Plan'!$I35=1,$E35&lt;&gt;0),1,0)</f>
        <v>0</v>
      </c>
      <c r="J35" s="67">
        <f>IF(OR('11_Education Sector Plan'!$J35=1,$F35&lt;&gt;0),1,0)</f>
        <v>0</v>
      </c>
      <c r="K35" s="67">
        <f>IF(AND('11_Education Sector Plan'!$I35=1,$E35=0),1,0)</f>
        <v>0</v>
      </c>
    </row>
    <row r="36" spans="1:11" ht="60" hidden="1" outlineLevel="1" x14ac:dyDescent="0.25">
      <c r="A36" s="37" t="s">
        <v>149</v>
      </c>
      <c r="B36" s="38" t="s">
        <v>40</v>
      </c>
      <c r="C36" s="20" t="str">
        <f>IF('Long Term Vision'!$C36=0,"",'Long Term Vision'!$C36)</f>
        <v/>
      </c>
      <c r="D36" s="38"/>
      <c r="E36" s="38"/>
      <c r="F36" s="38"/>
      <c r="G36" s="38"/>
      <c r="H36" s="39"/>
      <c r="I36" s="67">
        <f>IF(OR('11_Education Sector Plan'!$I36=1,$E36&lt;&gt;0),1,0)</f>
        <v>1</v>
      </c>
      <c r="J36" s="67">
        <f>IF(OR('11_Education Sector Plan'!$J36=1,$F36&lt;&gt;0),1,0)</f>
        <v>1</v>
      </c>
      <c r="K36" s="67">
        <f>IF(AND('11_Education Sector Plan'!$I36=1,$E36=0),1,0)</f>
        <v>1</v>
      </c>
    </row>
    <row r="37" spans="1:11" ht="45" hidden="1" outlineLevel="1" x14ac:dyDescent="0.25">
      <c r="A37" s="37" t="s">
        <v>149</v>
      </c>
      <c r="B37" s="38" t="s">
        <v>41</v>
      </c>
      <c r="C37" s="20" t="str">
        <f>IF('Long Term Vision'!$C37=0,"",'Long Term Vision'!$C37)</f>
        <v/>
      </c>
      <c r="D37" s="38"/>
      <c r="E37" s="38"/>
      <c r="F37" s="38"/>
      <c r="G37" s="38"/>
      <c r="H37" s="39"/>
      <c r="I37" s="67">
        <f>IF(OR('11_Education Sector Plan'!$I37=1,$E37&lt;&gt;0),1,0)</f>
        <v>1</v>
      </c>
      <c r="J37" s="67">
        <f>IF(OR('11_Education Sector Plan'!$J37=1,$F37&lt;&gt;0),1,0)</f>
        <v>0</v>
      </c>
      <c r="K37" s="67">
        <f>IF(AND('11_Education Sector Plan'!$I37=1,$E37=0),1,0)</f>
        <v>1</v>
      </c>
    </row>
    <row r="38" spans="1:11" ht="75" hidden="1" outlineLevel="1" x14ac:dyDescent="0.25">
      <c r="A38" s="37" t="s">
        <v>149</v>
      </c>
      <c r="B38" s="38" t="s">
        <v>42</v>
      </c>
      <c r="C38" s="20" t="str">
        <f>IF('Long Term Vision'!$C38=0,"",'Long Term Vision'!$C38)</f>
        <v/>
      </c>
      <c r="D38" s="38"/>
      <c r="E38" s="38"/>
      <c r="F38" s="38"/>
      <c r="G38" s="38"/>
      <c r="H38" s="39"/>
      <c r="I38" s="67">
        <f>IF(OR('11_Education Sector Plan'!$I38=1,$E38&lt;&gt;0),1,0)</f>
        <v>1</v>
      </c>
      <c r="J38" s="67">
        <f>IF(OR('11_Education Sector Plan'!$J38=1,$F38&lt;&gt;0),1,0)</f>
        <v>0</v>
      </c>
      <c r="K38" s="67">
        <f>IF(AND('11_Education Sector Plan'!$I38=1,$E38=0),1,0)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IF(OR('11_Education Sector Plan'!$I40=1,$E40&lt;&gt;0),1,0)</f>
        <v>1</v>
      </c>
      <c r="J40" s="67">
        <f>IF(OR('11_Education Sector Plan'!$J40=1,$F40&lt;&gt;0),1,0)</f>
        <v>1</v>
      </c>
      <c r="K40" s="67">
        <f>IF(AND('11_Education Sector Plan'!$I40=1,$E40=0),1,0)</f>
        <v>1</v>
      </c>
    </row>
    <row r="41" spans="1:11" ht="60" hidden="1" outlineLevel="1" x14ac:dyDescent="0.25">
      <c r="A41" s="37" t="s">
        <v>150</v>
      </c>
      <c r="B41" s="38" t="s">
        <v>45</v>
      </c>
      <c r="C41" s="20" t="str">
        <f>IF('Long Term Vision'!$C41=0,"",'Long Term Vision'!$C41)</f>
        <v/>
      </c>
      <c r="D41" s="38"/>
      <c r="E41" s="38"/>
      <c r="F41" s="38"/>
      <c r="G41" s="38"/>
      <c r="H41" s="39"/>
      <c r="I41" s="67">
        <f>IF(OR('11_Education Sector Plan'!$I41=1,$E41&lt;&gt;0),1,0)</f>
        <v>1</v>
      </c>
      <c r="J41" s="67">
        <f>IF(OR('11_Education Sector Plan'!$J41=1,$F41&lt;&gt;0),1,0)</f>
        <v>1</v>
      </c>
      <c r="K41" s="67">
        <f>IF(AND('11_Education Sector Plan'!$I41=1,$E41=0),1,0)</f>
        <v>1</v>
      </c>
    </row>
    <row r="42" spans="1:11" ht="75" hidden="1" outlineLevel="1" x14ac:dyDescent="0.25">
      <c r="A42" s="37" t="s">
        <v>150</v>
      </c>
      <c r="B42" s="38" t="s">
        <v>46</v>
      </c>
      <c r="C42" s="20" t="str">
        <f>IF('Long Term Vision'!$C42=0,"",'Long Term Vision'!$C42)</f>
        <v/>
      </c>
      <c r="D42" s="38"/>
      <c r="E42" s="38"/>
      <c r="F42" s="38"/>
      <c r="G42" s="38"/>
      <c r="H42" s="39"/>
      <c r="I42" s="67">
        <f>IF(OR('11_Education Sector Plan'!$I42=1,$E42&lt;&gt;0),1,0)</f>
        <v>1</v>
      </c>
      <c r="J42" s="67">
        <f>IF(OR('11_Education Sector Plan'!$J42=1,$F42&lt;&gt;0),1,0)</f>
        <v>1</v>
      </c>
      <c r="K42" s="67">
        <f>IF(AND('11_Education Sector Plan'!$I42=1,$E42=0),1,0)</f>
        <v>1</v>
      </c>
    </row>
    <row r="43" spans="1:11" ht="60" hidden="1" outlineLevel="1" x14ac:dyDescent="0.25">
      <c r="A43" s="37" t="s">
        <v>150</v>
      </c>
      <c r="B43" s="38" t="s">
        <v>47</v>
      </c>
      <c r="C43" s="20" t="str">
        <f>IF('Long Term Vision'!$C43=0,"",'Long Term Vision'!$C43)</f>
        <v/>
      </c>
      <c r="D43" s="38"/>
      <c r="E43" s="38"/>
      <c r="F43" s="38"/>
      <c r="G43" s="38"/>
      <c r="H43" s="39"/>
      <c r="I43" s="67">
        <f>IF(OR('11_Education Sector Plan'!$I43=1,$E43&lt;&gt;0),1,0)</f>
        <v>1</v>
      </c>
      <c r="J43" s="67">
        <f>IF(OR('11_Education Sector Plan'!$J43=1,$F43&lt;&gt;0),1,0)</f>
        <v>0</v>
      </c>
      <c r="K43" s="67">
        <f>IF(AND('11_Education Sector Plan'!$I43=1,$E43=0),1,0)</f>
        <v>1</v>
      </c>
    </row>
    <row r="44" spans="1:11" ht="45" hidden="1" outlineLevel="1" x14ac:dyDescent="0.25">
      <c r="A44" s="37" t="s">
        <v>150</v>
      </c>
      <c r="B44" s="38" t="s">
        <v>48</v>
      </c>
      <c r="C44" s="20" t="str">
        <f>IF('Long Term Vision'!$C44=0,"",'Long Term Vision'!$C44)</f>
        <v/>
      </c>
      <c r="D44" s="38"/>
      <c r="E44" s="38"/>
      <c r="F44" s="38"/>
      <c r="G44" s="38"/>
      <c r="H44" s="39"/>
      <c r="I44" s="67">
        <f>IF(OR('11_Education Sector Plan'!$I44=1,$E44&lt;&gt;0),1,0)</f>
        <v>0</v>
      </c>
      <c r="J44" s="67">
        <f>IF(OR('11_Education Sector Plan'!$J44=1,$F44&lt;&gt;0),1,0)</f>
        <v>0</v>
      </c>
      <c r="K44" s="67">
        <f>IF(AND('11_Education Sector Plan'!$I44=1,$E44=0),1,0)</f>
        <v>0</v>
      </c>
    </row>
    <row r="45" spans="1:11" ht="30" hidden="1" outlineLevel="1" x14ac:dyDescent="0.25">
      <c r="A45" s="37" t="s">
        <v>150</v>
      </c>
      <c r="B45" s="38" t="s">
        <v>49</v>
      </c>
      <c r="C45" s="20" t="str">
        <f>IF('Long Term Vision'!$C45=0,"",'Long Term Vision'!$C45)</f>
        <v/>
      </c>
      <c r="D45" s="38"/>
      <c r="E45" s="38"/>
      <c r="F45" s="38"/>
      <c r="G45" s="38"/>
      <c r="H45" s="39"/>
      <c r="I45" s="67">
        <f>IF(OR('11_Education Sector Plan'!$I45=1,$E45&lt;&gt;0),1,0)</f>
        <v>0</v>
      </c>
      <c r="J45" s="67">
        <f>IF(OR('11_Education Sector Plan'!$J45=1,$F45&lt;&gt;0),1,0)</f>
        <v>0</v>
      </c>
      <c r="K45" s="67">
        <f>IF(AND('11_Education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IF(OR('11_Education Sector Plan'!$I47=1,$E47&lt;&gt;0),1,0)</f>
        <v>0</v>
      </c>
      <c r="J47" s="67">
        <f>IF(OR('11_Education Sector Plan'!$J47=1,$F47&lt;&gt;0),1,0)</f>
        <v>0</v>
      </c>
      <c r="K47" s="67">
        <f>IF(AND('11_Education Sector Plan'!$I47=1,$E47=0),1,0)</f>
        <v>0</v>
      </c>
    </row>
    <row r="48" spans="1:11" ht="30" hidden="1" outlineLevel="1" x14ac:dyDescent="0.25">
      <c r="A48" s="37" t="s">
        <v>150</v>
      </c>
      <c r="B48" s="38" t="s">
        <v>52</v>
      </c>
      <c r="C48" s="20" t="str">
        <f>IF('Long Term Vision'!$C48=0,"",'Long Term Vision'!$C48)</f>
        <v/>
      </c>
      <c r="D48" s="38"/>
      <c r="E48" s="38"/>
      <c r="F48" s="38"/>
      <c r="G48" s="38"/>
      <c r="H48" s="39"/>
      <c r="I48" s="67">
        <f>IF(OR('11_Education Sector Plan'!$I48=1,$E48&lt;&gt;0),1,0)</f>
        <v>1</v>
      </c>
      <c r="J48" s="67">
        <f>IF(OR('11_Education Sector Plan'!$J48=1,$F48&lt;&gt;0),1,0)</f>
        <v>0</v>
      </c>
      <c r="K48" s="67">
        <f>IF(AND('11_Education Sector Plan'!$I48=1,$E48=0),1,0)</f>
        <v>1</v>
      </c>
    </row>
    <row r="49" spans="1:11" ht="45" hidden="1" outlineLevel="1" x14ac:dyDescent="0.25">
      <c r="A49" s="37" t="s">
        <v>150</v>
      </c>
      <c r="B49" s="38" t="s">
        <v>53</v>
      </c>
      <c r="C49" s="20" t="str">
        <f>IF('Long Term Vision'!$C49=0,"",'Long Term Vision'!$C49)</f>
        <v/>
      </c>
      <c r="D49" s="38"/>
      <c r="E49" s="38"/>
      <c r="F49" s="38"/>
      <c r="G49" s="38"/>
      <c r="H49" s="39"/>
      <c r="I49" s="67">
        <f>IF(OR('11_Education Sector Plan'!$I49=1,$E49&lt;&gt;0),1,0)</f>
        <v>1</v>
      </c>
      <c r="J49" s="67">
        <f>IF(OR('11_Education Sector Plan'!$J49=1,$F49&lt;&gt;0),1,0)</f>
        <v>0</v>
      </c>
      <c r="K49" s="67">
        <f>IF(AND('11_Education Sector Plan'!$I49=1,$E49=0),1,0)</f>
        <v>1</v>
      </c>
    </row>
    <row r="50" spans="1:11" ht="90" hidden="1" outlineLevel="1" x14ac:dyDescent="0.25">
      <c r="A50" s="37" t="s">
        <v>150</v>
      </c>
      <c r="B50" s="38" t="s">
        <v>54</v>
      </c>
      <c r="C50" s="20" t="str">
        <f>IF('Long Term Vision'!$C50=0,"",'Long Term Vision'!$C50)</f>
        <v/>
      </c>
      <c r="D50" s="38"/>
      <c r="E50" s="38"/>
      <c r="F50" s="38"/>
      <c r="G50" s="38"/>
      <c r="H50" s="39"/>
      <c r="I50" s="67">
        <f>IF(OR('11_Education Sector Plan'!$I50=1,$E50&lt;&gt;0),1,0)</f>
        <v>1</v>
      </c>
      <c r="J50" s="67">
        <f>IF(OR('11_Education Sector Plan'!$J50=1,$F50&lt;&gt;0),1,0)</f>
        <v>0</v>
      </c>
      <c r="K50" s="67">
        <f>IF(AND('11_Education Sector Plan'!$I50=1,$E50=0),1,0)</f>
        <v>1</v>
      </c>
    </row>
    <row r="51" spans="1:11" ht="30" hidden="1" outlineLevel="1" x14ac:dyDescent="0.25">
      <c r="A51" s="37" t="s">
        <v>150</v>
      </c>
      <c r="B51" s="38" t="s">
        <v>55</v>
      </c>
      <c r="C51" s="20" t="str">
        <f>IF('Long Term Vision'!$C51=0,"",'Long Term Vision'!$C51)</f>
        <v/>
      </c>
      <c r="D51" s="38"/>
      <c r="E51" s="38"/>
      <c r="F51" s="38"/>
      <c r="G51" s="38"/>
      <c r="H51" s="39"/>
      <c r="I51" s="67">
        <f>IF(OR('11_Education Sector Plan'!$I51=1,$E51&lt;&gt;0),1,0)</f>
        <v>1</v>
      </c>
      <c r="J51" s="67">
        <f>IF(OR('11_Education Sector Plan'!$J51=1,$F51&lt;&gt;0),1,0)</f>
        <v>0</v>
      </c>
      <c r="K51" s="67">
        <f>IF(AND('11_Education Sector Plan'!$I51=1,$E51=0),1,0)</f>
        <v>1</v>
      </c>
    </row>
    <row r="52" spans="1:11" ht="45" hidden="1" outlineLevel="1" x14ac:dyDescent="0.25">
      <c r="A52" s="37" t="s">
        <v>150</v>
      </c>
      <c r="B52" s="38" t="s">
        <v>56</v>
      </c>
      <c r="C52" s="20" t="str">
        <f>IF('Long Term Vision'!$C52=0,"",'Long Term Vision'!$C52)</f>
        <v/>
      </c>
      <c r="D52" s="38"/>
      <c r="E52" s="38"/>
      <c r="F52" s="38"/>
      <c r="G52" s="38"/>
      <c r="H52" s="39"/>
      <c r="I52" s="67">
        <f>IF(OR('11_Education Sector Plan'!$I52=1,$E52&lt;&gt;0),1,0)</f>
        <v>1</v>
      </c>
      <c r="J52" s="67">
        <f>IF(OR('11_Education Sector Plan'!$J52=1,$F52&lt;&gt;0),1,0)</f>
        <v>0</v>
      </c>
      <c r="K52" s="67">
        <f>IF(AND('11_Education Sector Plan'!$I52=1,$E52=0),1,0)</f>
        <v>1</v>
      </c>
    </row>
    <row r="53" spans="1:11" ht="30" hidden="1" outlineLevel="1" x14ac:dyDescent="0.25">
      <c r="A53" s="37" t="s">
        <v>150</v>
      </c>
      <c r="B53" s="38" t="s">
        <v>57</v>
      </c>
      <c r="C53" s="20" t="str">
        <f>IF('Long Term Vision'!$C53=0,"",'Long Term Vision'!$C53)</f>
        <v/>
      </c>
      <c r="D53" s="38"/>
      <c r="E53" s="38"/>
      <c r="F53" s="38"/>
      <c r="G53" s="38"/>
      <c r="H53" s="39"/>
      <c r="I53" s="67">
        <f>IF(OR('11_Education Sector Plan'!$I53=1,$E53&lt;&gt;0),1,0)</f>
        <v>1</v>
      </c>
      <c r="J53" s="67">
        <f>IF(OR('11_Education Sector Plan'!$J53=1,$F53&lt;&gt;0),1,0)</f>
        <v>0</v>
      </c>
      <c r="K53" s="67">
        <f>IF(AND('11_Education Sector Plan'!$I53=1,$E53=0),1,0)</f>
        <v>1</v>
      </c>
    </row>
    <row r="54" spans="1:11" ht="45" hidden="1" outlineLevel="1" x14ac:dyDescent="0.25">
      <c r="A54" s="37" t="s">
        <v>150</v>
      </c>
      <c r="B54" s="38" t="s">
        <v>58</v>
      </c>
      <c r="C54" s="20" t="str">
        <f>IF('Long Term Vision'!$C54=0,"",'Long Term Vision'!$C54)</f>
        <v/>
      </c>
      <c r="D54" s="38"/>
      <c r="E54" s="38"/>
      <c r="F54" s="38"/>
      <c r="G54" s="38"/>
      <c r="H54" s="39"/>
      <c r="I54" s="67">
        <f>IF(OR('11_Education Sector Plan'!$I54=1,$E54&lt;&gt;0),1,0)</f>
        <v>0</v>
      </c>
      <c r="J54" s="67">
        <f>IF(OR('11_Education Sector Plan'!$J54=1,$F54&lt;&gt;0),1,0)</f>
        <v>0</v>
      </c>
      <c r="K54" s="67">
        <f>IF(AND('11_Education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IF(OR('11_Education Sector Plan'!$I56=1,$E56&lt;&gt;0),1,0)</f>
        <v>1</v>
      </c>
      <c r="J56" s="67">
        <f>IF(OR('11_Education Sector Plan'!$J56=1,$F56&lt;&gt;0),1,0)</f>
        <v>1</v>
      </c>
      <c r="K56" s="67">
        <f>IF(AND('11_Education Sector Plan'!$I56=1,$E56=0),1,0)</f>
        <v>1</v>
      </c>
    </row>
    <row r="57" spans="1:11" ht="30" hidden="1" outlineLevel="1" x14ac:dyDescent="0.25">
      <c r="A57" s="37" t="s">
        <v>150</v>
      </c>
      <c r="B57" s="38" t="s">
        <v>61</v>
      </c>
      <c r="C57" s="20" t="str">
        <f>IF('Long Term Vision'!$C57=0,"",'Long Term Vision'!$C57)</f>
        <v/>
      </c>
      <c r="D57" s="38"/>
      <c r="E57" s="38"/>
      <c r="F57" s="38"/>
      <c r="G57" s="38"/>
      <c r="H57" s="39"/>
      <c r="I57" s="67">
        <f>IF(OR('11_Education Sector Plan'!$I57=1,$E57&lt;&gt;0),1,0)</f>
        <v>1</v>
      </c>
      <c r="J57" s="67">
        <f>IF(OR('11_Education Sector Plan'!$J57=1,$F57&lt;&gt;0),1,0)</f>
        <v>1</v>
      </c>
      <c r="K57" s="67">
        <f>IF(AND('11_Education Sector Plan'!$I57=1,$E57=0),1,0)</f>
        <v>1</v>
      </c>
    </row>
    <row r="58" spans="1:11" ht="45" hidden="1" outlineLevel="1" x14ac:dyDescent="0.25">
      <c r="A58" s="37" t="s">
        <v>150</v>
      </c>
      <c r="B58" s="38" t="s">
        <v>62</v>
      </c>
      <c r="C58" s="20" t="str">
        <f>IF('Long Term Vision'!$C58=0,"",'Long Term Vision'!$C58)</f>
        <v/>
      </c>
      <c r="D58" s="38"/>
      <c r="E58" s="38"/>
      <c r="F58" s="38"/>
      <c r="G58" s="38"/>
      <c r="H58" s="39"/>
      <c r="I58" s="67">
        <f>IF(OR('11_Education Sector Plan'!$I58=1,$E58&lt;&gt;0),1,0)</f>
        <v>1</v>
      </c>
      <c r="J58" s="67">
        <f>IF(OR('11_Education Sector Plan'!$J58=1,$F58&lt;&gt;0),1,0)</f>
        <v>0</v>
      </c>
      <c r="K58" s="67">
        <f>IF(AND('11_Education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IF(OR('11_Education Sector Plan'!$I60=1,$E60&lt;&gt;0),1,0)</f>
        <v>0</v>
      </c>
      <c r="J60" s="67">
        <f>IF(OR('11_Education Sector Plan'!$J60=1,$F60&lt;&gt;0),1,0)</f>
        <v>0</v>
      </c>
      <c r="K60" s="67">
        <f>IF(AND('11_Education Sector Plan'!$I60=1,$E60=0),1,0)</f>
        <v>0</v>
      </c>
    </row>
    <row r="61" spans="1:11" ht="60" hidden="1" outlineLevel="1" x14ac:dyDescent="0.25">
      <c r="A61" s="37" t="s">
        <v>150</v>
      </c>
      <c r="B61" s="38" t="s">
        <v>65</v>
      </c>
      <c r="C61" s="20" t="str">
        <f>IF('Long Term Vision'!$C61=0,"",'Long Term Vision'!$C61)</f>
        <v/>
      </c>
      <c r="D61" s="38"/>
      <c r="E61" s="38"/>
      <c r="F61" s="38"/>
      <c r="G61" s="38"/>
      <c r="H61" s="39"/>
      <c r="I61" s="67">
        <f>IF(OR('11_Education Sector Plan'!$I61=1,$E61&lt;&gt;0),1,0)</f>
        <v>1</v>
      </c>
      <c r="J61" s="67">
        <f>IF(OR('11_Education Sector Plan'!$J61=1,$F61&lt;&gt;0),1,0)</f>
        <v>0</v>
      </c>
      <c r="K61" s="67">
        <f>IF(AND('11_Education Sector Plan'!$I61=1,$E61=0),1,0)</f>
        <v>1</v>
      </c>
    </row>
    <row r="62" spans="1:11" ht="30" hidden="1" outlineLevel="1" x14ac:dyDescent="0.25">
      <c r="A62" s="37" t="s">
        <v>150</v>
      </c>
      <c r="B62" s="38" t="s">
        <v>66</v>
      </c>
      <c r="C62" s="20" t="str">
        <f>IF('Long Term Vision'!$C62=0,"",'Long Term Vision'!$C62)</f>
        <v/>
      </c>
      <c r="D62" s="38"/>
      <c r="E62" s="38"/>
      <c r="F62" s="38"/>
      <c r="G62" s="38"/>
      <c r="H62" s="39"/>
      <c r="I62" s="67">
        <f>IF(OR('11_Education Sector Plan'!$I62=1,$E62&lt;&gt;0),1,0)</f>
        <v>0</v>
      </c>
      <c r="J62" s="67">
        <f>IF(OR('11_Education Sector Plan'!$J62=1,$F62&lt;&gt;0),1,0)</f>
        <v>0</v>
      </c>
      <c r="K62" s="67">
        <f>IF(AND('11_Education Sector Plan'!$I62=1,$E62=0),1,0)</f>
        <v>0</v>
      </c>
    </row>
    <row r="63" spans="1:11" ht="90" hidden="1" outlineLevel="1" x14ac:dyDescent="0.25">
      <c r="A63" s="37" t="s">
        <v>150</v>
      </c>
      <c r="B63" s="38" t="s">
        <v>67</v>
      </c>
      <c r="C63" s="20" t="str">
        <f>IF('Long Term Vision'!$C63=0,"",'Long Term Vision'!$C63)</f>
        <v/>
      </c>
      <c r="D63" s="38"/>
      <c r="E63" s="38"/>
      <c r="F63" s="38"/>
      <c r="G63" s="38"/>
      <c r="H63" s="39"/>
      <c r="I63" s="67">
        <f>IF(OR('11_Education Sector Plan'!$I63=1,$E63&lt;&gt;0),1,0)</f>
        <v>1</v>
      </c>
      <c r="J63" s="67">
        <f>IF(OR('11_Education Sector Plan'!$J63=1,$F63&lt;&gt;0),1,0)</f>
        <v>0</v>
      </c>
      <c r="K63" s="67">
        <f>IF(AND('11_Education Sector Plan'!$I63=1,$E63=0),1,0)</f>
        <v>1</v>
      </c>
    </row>
    <row r="64" spans="1:11" ht="45" hidden="1" outlineLevel="1" x14ac:dyDescent="0.25">
      <c r="A64" s="37" t="s">
        <v>150</v>
      </c>
      <c r="B64" s="38" t="s">
        <v>68</v>
      </c>
      <c r="C64" s="20" t="str">
        <f>IF('Long Term Vision'!$C64=0,"",'Long Term Vision'!$C64)</f>
        <v/>
      </c>
      <c r="D64" s="38"/>
      <c r="E64" s="38"/>
      <c r="F64" s="38"/>
      <c r="G64" s="38"/>
      <c r="H64" s="39"/>
      <c r="I64" s="67">
        <f>IF(OR('11_Education Sector Plan'!$I64=1,$E64&lt;&gt;0),1,0)</f>
        <v>1</v>
      </c>
      <c r="J64" s="67">
        <f>IF(OR('11_Education Sector Plan'!$J64=1,$F64&lt;&gt;0),1,0)</f>
        <v>0</v>
      </c>
      <c r="K64" s="67">
        <f>IF(AND('11_Education Sector Plan'!$I64=1,$E64=0),1,0)</f>
        <v>1</v>
      </c>
    </row>
    <row r="65" spans="1:11" ht="120" hidden="1" outlineLevel="1" x14ac:dyDescent="0.25">
      <c r="A65" s="37" t="s">
        <v>150</v>
      </c>
      <c r="B65" s="38" t="s">
        <v>69</v>
      </c>
      <c r="C65" s="20" t="str">
        <f>IF('Long Term Vision'!$C65=0,"",'Long Term Vision'!$C65)</f>
        <v/>
      </c>
      <c r="D65" s="38"/>
      <c r="E65" s="38"/>
      <c r="F65" s="38"/>
      <c r="G65" s="38"/>
      <c r="H65" s="39"/>
      <c r="I65" s="67">
        <f>IF(OR('11_Education Sector Plan'!$I65=1,$E65&lt;&gt;0),1,0)</f>
        <v>0</v>
      </c>
      <c r="J65" s="67">
        <f>IF(OR('11_Education Sector Plan'!$J65=1,$F65&lt;&gt;0),1,0)</f>
        <v>0</v>
      </c>
      <c r="K65" s="67">
        <f>IF(AND('11_Education Sector Plan'!$I65=1,$E65=0),1,0)</f>
        <v>0</v>
      </c>
    </row>
    <row r="66" spans="1:11" ht="60" hidden="1" outlineLevel="1" x14ac:dyDescent="0.25">
      <c r="A66" s="37" t="s">
        <v>150</v>
      </c>
      <c r="B66" s="38" t="s">
        <v>70</v>
      </c>
      <c r="C66" s="20" t="str">
        <f>IF('Long Term Vision'!$C66=0,"",'Long Term Vision'!$C66)</f>
        <v/>
      </c>
      <c r="D66" s="38"/>
      <c r="E66" s="38"/>
      <c r="F66" s="38"/>
      <c r="G66" s="38"/>
      <c r="H66" s="39"/>
      <c r="I66" s="67">
        <f>IF(OR('11_Education Sector Plan'!$I66=1,$E66&lt;&gt;0),1,0)</f>
        <v>0</v>
      </c>
      <c r="J66" s="67">
        <f>IF(OR('11_Education Sector Plan'!$J66=1,$F66&lt;&gt;0),1,0)</f>
        <v>0</v>
      </c>
      <c r="K66" s="67">
        <f>IF(AND('11_Education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IF(OR('11_Education Sector Plan'!$I68=1,$E68&lt;&gt;0),1,0)</f>
        <v>1</v>
      </c>
      <c r="J68" s="67">
        <f>IF(OR('11_Education Sector Plan'!$J68=1,$F68&lt;&gt;0),1,0)</f>
        <v>1</v>
      </c>
      <c r="K68" s="67">
        <f>IF(AND('11_Education Sector Plan'!$I68=1,$E68=0),1,0)</f>
        <v>1</v>
      </c>
    </row>
    <row r="69" spans="1:11" ht="60" hidden="1" outlineLevel="1" x14ac:dyDescent="0.25">
      <c r="A69" s="37" t="s">
        <v>150</v>
      </c>
      <c r="B69" s="38" t="s">
        <v>73</v>
      </c>
      <c r="C69" s="20" t="str">
        <f>IF('Long Term Vision'!$C69=0,"",'Long Term Vision'!$C69)</f>
        <v/>
      </c>
      <c r="D69" s="38"/>
      <c r="E69" s="38"/>
      <c r="F69" s="38"/>
      <c r="G69" s="38"/>
      <c r="H69" s="39"/>
      <c r="I69" s="67">
        <f>IF(OR('11_Education Sector Plan'!$I69=1,$E69&lt;&gt;0),1,0)</f>
        <v>1</v>
      </c>
      <c r="J69" s="67">
        <f>IF(OR('11_Education Sector Plan'!$J69=1,$F69&lt;&gt;0),1,0)</f>
        <v>0</v>
      </c>
      <c r="K69" s="67">
        <f>IF(AND('11_Education Sector Plan'!$I69=1,$E69=0),1,0)</f>
        <v>1</v>
      </c>
    </row>
    <row r="70" spans="1:11" ht="45" hidden="1" outlineLevel="1" x14ac:dyDescent="0.25">
      <c r="A70" s="37" t="s">
        <v>150</v>
      </c>
      <c r="B70" s="38" t="s">
        <v>74</v>
      </c>
      <c r="C70" s="20" t="str">
        <f>IF('Long Term Vision'!$C70=0,"",'Long Term Vision'!$C70)</f>
        <v/>
      </c>
      <c r="D70" s="38"/>
      <c r="E70" s="38"/>
      <c r="F70" s="38"/>
      <c r="G70" s="38"/>
      <c r="H70" s="39"/>
      <c r="I70" s="67">
        <f>IF(OR('11_Education Sector Plan'!$I70=1,$E70&lt;&gt;0),1,0)</f>
        <v>1</v>
      </c>
      <c r="J70" s="67">
        <f>IF(OR('11_Education Sector Plan'!$J70=1,$F70&lt;&gt;0),1,0)</f>
        <v>0</v>
      </c>
      <c r="K70" s="67">
        <f>IF(AND('11_Education Sector Plan'!$I70=1,$E70=0),1,0)</f>
        <v>1</v>
      </c>
    </row>
    <row r="71" spans="1:11" ht="45" hidden="1" outlineLevel="1" x14ac:dyDescent="0.25">
      <c r="A71" s="37" t="s">
        <v>150</v>
      </c>
      <c r="B71" s="38" t="s">
        <v>75</v>
      </c>
      <c r="C71" s="20" t="str">
        <f>IF('Long Term Vision'!$C71=0,"",'Long Term Vision'!$C71)</f>
        <v/>
      </c>
      <c r="D71" s="38"/>
      <c r="E71" s="38"/>
      <c r="F71" s="38"/>
      <c r="G71" s="38"/>
      <c r="H71" s="39"/>
      <c r="I71" s="67">
        <f>IF(OR('11_Education Sector Plan'!$I71=1,$E71&lt;&gt;0),1,0)</f>
        <v>0</v>
      </c>
      <c r="J71" s="67">
        <f>IF(OR('11_Education Sector Plan'!$J71=1,$F71&lt;&gt;0),1,0)</f>
        <v>0</v>
      </c>
      <c r="K71" s="67">
        <f>IF(AND('11_Education Sector Plan'!$I71=1,$E71=0),1,0)</f>
        <v>0</v>
      </c>
    </row>
    <row r="72" spans="1:11" ht="45" hidden="1" outlineLevel="1" x14ac:dyDescent="0.25">
      <c r="A72" s="37" t="s">
        <v>150</v>
      </c>
      <c r="B72" s="38" t="s">
        <v>76</v>
      </c>
      <c r="C72" s="20" t="str">
        <f>IF('Long Term Vision'!$C72=0,"",'Long Term Vision'!$C72)</f>
        <v/>
      </c>
      <c r="D72" s="38"/>
      <c r="E72" s="38"/>
      <c r="F72" s="38"/>
      <c r="G72" s="38"/>
      <c r="H72" s="39"/>
      <c r="I72" s="67">
        <f>IF(OR('11_Education Sector Plan'!$I72=1,$E72&lt;&gt;0),1,0)</f>
        <v>1</v>
      </c>
      <c r="J72" s="67">
        <f>IF(OR('11_Education Sector Plan'!$J72=1,$F72&lt;&gt;0),1,0)</f>
        <v>0</v>
      </c>
      <c r="K72" s="67">
        <f>IF(AND('11_Education Sector Plan'!$I72=1,$E72=0),1,0)</f>
        <v>1</v>
      </c>
    </row>
    <row r="73" spans="1:11" ht="45" hidden="1" outlineLevel="1" x14ac:dyDescent="0.25">
      <c r="A73" s="37" t="s">
        <v>150</v>
      </c>
      <c r="B73" s="38" t="s">
        <v>77</v>
      </c>
      <c r="C73" s="20" t="str">
        <f>IF('Long Term Vision'!$C73=0,"",'Long Term Vision'!$C73)</f>
        <v/>
      </c>
      <c r="D73" s="38"/>
      <c r="E73" s="38"/>
      <c r="F73" s="38"/>
      <c r="G73" s="38"/>
      <c r="H73" s="39"/>
      <c r="I73" s="67">
        <f>IF(OR('11_Education Sector Plan'!$I73=1,$E73&lt;&gt;0),1,0)</f>
        <v>1</v>
      </c>
      <c r="J73" s="67">
        <f>IF(OR('11_Education Sector Plan'!$J73=1,$F73&lt;&gt;0),1,0)</f>
        <v>0</v>
      </c>
      <c r="K73" s="67">
        <f>IF(AND('11_Education Sector Plan'!$I73=1,$E73=0),1,0)</f>
        <v>1</v>
      </c>
    </row>
    <row r="74" spans="1:11" ht="45" hidden="1" outlineLevel="1" x14ac:dyDescent="0.25">
      <c r="A74" s="37" t="s">
        <v>150</v>
      </c>
      <c r="B74" s="38" t="s">
        <v>78</v>
      </c>
      <c r="C74" s="20" t="str">
        <f>IF('Long Term Vision'!$C74=0,"",'Long Term Vision'!$C74)</f>
        <v/>
      </c>
      <c r="D74" s="38"/>
      <c r="E74" s="38"/>
      <c r="F74" s="38"/>
      <c r="G74" s="38"/>
      <c r="H74" s="39"/>
      <c r="I74" s="67">
        <f>IF(OR('11_Education Sector Plan'!$I74=1,$E74&lt;&gt;0),1,0)</f>
        <v>0</v>
      </c>
      <c r="J74" s="67">
        <f>IF(OR('11_Education Sector Plan'!$J74=1,$F74&lt;&gt;0),1,0)</f>
        <v>0</v>
      </c>
      <c r="K74" s="67">
        <f>IF(AND('11_Education Sector Plan'!$I74=1,$E74=0),1,0)</f>
        <v>0</v>
      </c>
    </row>
    <row r="75" spans="1:11" ht="60" hidden="1" outlineLevel="1" x14ac:dyDescent="0.25">
      <c r="A75" s="37" t="s">
        <v>150</v>
      </c>
      <c r="B75" s="38" t="s">
        <v>79</v>
      </c>
      <c r="C75" s="20" t="str">
        <f>IF('Long Term Vision'!$C75=0,"",'Long Term Vision'!$C75)</f>
        <v/>
      </c>
      <c r="D75" s="38"/>
      <c r="E75" s="38"/>
      <c r="F75" s="38"/>
      <c r="G75" s="38"/>
      <c r="H75" s="39"/>
      <c r="I75" s="67">
        <f>IF(OR('11_Education Sector Plan'!$I75=1,$E75&lt;&gt;0),1,0)</f>
        <v>1</v>
      </c>
      <c r="J75" s="67">
        <f>IF(OR('11_Education Sector Plan'!$J75=1,$F75&lt;&gt;0),1,0)</f>
        <v>0</v>
      </c>
      <c r="K75" s="67">
        <f>IF(AND('11_Education Sector Plan'!$I75=1,$E75=0),1,0)</f>
        <v>1</v>
      </c>
    </row>
    <row r="76" spans="1:11" ht="45" hidden="1" outlineLevel="1" x14ac:dyDescent="0.25">
      <c r="A76" s="37" t="s">
        <v>150</v>
      </c>
      <c r="B76" s="38" t="s">
        <v>80</v>
      </c>
      <c r="C76" s="20" t="str">
        <f>IF('Long Term Vision'!$C76=0,"",'Long Term Vision'!$C76)</f>
        <v/>
      </c>
      <c r="D76" s="38"/>
      <c r="E76" s="38"/>
      <c r="F76" s="38"/>
      <c r="G76" s="38"/>
      <c r="H76" s="39"/>
      <c r="I76" s="67">
        <f>IF(OR('11_Education Sector Plan'!$I76=1,$E76&lt;&gt;0),1,0)</f>
        <v>1</v>
      </c>
      <c r="J76" s="67">
        <f>IF(OR('11_Education Sector Plan'!$J76=1,$F76&lt;&gt;0),1,0)</f>
        <v>0</v>
      </c>
      <c r="K76" s="67">
        <f>IF(AND('11_Education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IF(OR('11_Education Sector Plan'!$I78=1,$E78&lt;&gt;0),1,0)</f>
        <v>0</v>
      </c>
      <c r="J78" s="67">
        <f>IF(OR('11_Education Sector Plan'!$J78=1,$F78&lt;&gt;0),1,0)</f>
        <v>0</v>
      </c>
      <c r="K78" s="67">
        <f>IF(AND('11_Education Sector Plan'!$I78=1,$E78=0),1,0)</f>
        <v>0</v>
      </c>
    </row>
    <row r="79" spans="1:11" ht="30" hidden="1" outlineLevel="1" x14ac:dyDescent="0.25">
      <c r="A79" s="37" t="s">
        <v>151</v>
      </c>
      <c r="B79" s="38" t="s">
        <v>83</v>
      </c>
      <c r="C79" s="20" t="str">
        <f>IF('Long Term Vision'!$C79=0,"",'Long Term Vision'!$C79)</f>
        <v/>
      </c>
      <c r="D79" s="38"/>
      <c r="E79" s="38"/>
      <c r="F79" s="38"/>
      <c r="G79" s="38"/>
      <c r="H79" s="39"/>
      <c r="I79" s="67">
        <f>IF(OR('11_Education Sector Plan'!$I79=1,$E79&lt;&gt;0),1,0)</f>
        <v>1</v>
      </c>
      <c r="J79" s="67">
        <f>IF(OR('11_Education Sector Plan'!$J79=1,$F79&lt;&gt;0),1,0)</f>
        <v>1</v>
      </c>
      <c r="K79" s="67">
        <f>IF(AND('11_Education Sector Plan'!$I79=1,$E79=0),1,0)</f>
        <v>1</v>
      </c>
    </row>
    <row r="80" spans="1:11" ht="30" hidden="1" outlineLevel="1" x14ac:dyDescent="0.25">
      <c r="A80" s="37" t="s">
        <v>151</v>
      </c>
      <c r="B80" s="38" t="s">
        <v>84</v>
      </c>
      <c r="C80" s="20" t="str">
        <f>IF('Long Term Vision'!$C80=0,"",'Long Term Vision'!$C80)</f>
        <v/>
      </c>
      <c r="D80" s="38"/>
      <c r="E80" s="38"/>
      <c r="F80" s="38"/>
      <c r="G80" s="38"/>
      <c r="H80" s="39"/>
      <c r="I80" s="67">
        <f>IF(OR('11_Education Sector Plan'!$I80=1,$E80&lt;&gt;0),1,0)</f>
        <v>1</v>
      </c>
      <c r="J80" s="67">
        <f>IF(OR('11_Education Sector Plan'!$J80=1,$F80&lt;&gt;0),1,0)</f>
        <v>1</v>
      </c>
      <c r="K80" s="67">
        <f>IF(AND('11_Education Sector Plan'!$I80=1,$E80=0),1,0)</f>
        <v>1</v>
      </c>
    </row>
    <row r="81" spans="1:11" collapsed="1" x14ac:dyDescent="0.25">
      <c r="A81" s="37" t="s">
        <v>151</v>
      </c>
      <c r="B81" s="117" t="s">
        <v>85</v>
      </c>
      <c r="C81" s="117"/>
      <c r="D81" s="117"/>
      <c r="E81" s="117"/>
      <c r="F81" s="117"/>
      <c r="G81" s="117"/>
      <c r="H81" s="118"/>
      <c r="I81" s="67">
        <f>SUM(I82:I91)</f>
        <v>8</v>
      </c>
      <c r="J81" s="67">
        <f>SUM(J82:J91)</f>
        <v>7</v>
      </c>
      <c r="K81" s="67">
        <f>SUM(K82:K91)</f>
        <v>3</v>
      </c>
    </row>
    <row r="82" spans="1:11" ht="60" hidden="1" outlineLevel="1" x14ac:dyDescent="0.25">
      <c r="A82" s="37" t="s">
        <v>151</v>
      </c>
      <c r="B82" s="38" t="s">
        <v>86</v>
      </c>
      <c r="C82" s="20" t="s">
        <v>1055</v>
      </c>
      <c r="D82" s="38"/>
      <c r="E82" s="38"/>
      <c r="F82" s="38"/>
      <c r="G82" s="38"/>
      <c r="H82" s="39"/>
      <c r="I82" s="67">
        <f>IF(OR('11_Education Sector Plan'!$I82=1,$E82&lt;&gt;0),1,0)</f>
        <v>1</v>
      </c>
      <c r="J82" s="67">
        <f>IF(OR('11_Education Sector Plan'!$J82=1,$F82&lt;&gt;0),1,0)</f>
        <v>1</v>
      </c>
      <c r="K82" s="67">
        <f>IF(AND('11_Education Sector Plan'!$I82=1,$E82=0),1,0)</f>
        <v>1</v>
      </c>
    </row>
    <row r="83" spans="1:11" ht="315" hidden="1" outlineLevel="1" x14ac:dyDescent="0.25">
      <c r="A83" s="37" t="s">
        <v>151</v>
      </c>
      <c r="B83" s="38" t="s">
        <v>87</v>
      </c>
      <c r="C83" s="20"/>
      <c r="D83" s="38" t="s">
        <v>1127</v>
      </c>
      <c r="E83" s="38" t="s">
        <v>1128</v>
      </c>
      <c r="F83" s="38" t="s">
        <v>1129</v>
      </c>
      <c r="G83" s="38" t="s">
        <v>1130</v>
      </c>
      <c r="H83" s="39"/>
      <c r="I83" s="67">
        <f>IF(OR('11_Education Sector Plan'!$I83=1,$E83&lt;&gt;0),1,0)</f>
        <v>1</v>
      </c>
      <c r="J83" s="67">
        <f>IF(OR('11_Education Sector Plan'!$J83=1,$F83&lt;&gt;0),1,0)</f>
        <v>1</v>
      </c>
      <c r="K83" s="67">
        <f>IF(AND('11_Education Sector Plan'!$I83=1,$E83=0),1,0)</f>
        <v>0</v>
      </c>
    </row>
    <row r="84" spans="1:11" ht="409.5" hidden="1" outlineLevel="1" x14ac:dyDescent="0.25">
      <c r="A84" s="37" t="s">
        <v>151</v>
      </c>
      <c r="B84" s="38" t="s">
        <v>88</v>
      </c>
      <c r="C84" s="20" t="s">
        <v>1055</v>
      </c>
      <c r="D84" s="38" t="s">
        <v>1131</v>
      </c>
      <c r="E84" s="38" t="s">
        <v>1132</v>
      </c>
      <c r="F84" s="38" t="s">
        <v>1133</v>
      </c>
      <c r="G84" s="38" t="s">
        <v>1134</v>
      </c>
      <c r="H84" s="39"/>
      <c r="I84" s="67">
        <f>IF(OR('11_Education Sector Plan'!$I84=1,$E84&lt;&gt;0),1,0)</f>
        <v>1</v>
      </c>
      <c r="J84" s="67">
        <f>IF(OR('11_Education Sector Plan'!$J84=1,$F84&lt;&gt;0),1,0)</f>
        <v>1</v>
      </c>
      <c r="K84" s="67">
        <f>IF(AND('11_Education Sector Plan'!$I84=1,$E84=0),1,0)</f>
        <v>0</v>
      </c>
    </row>
    <row r="85" spans="1:11" ht="90" hidden="1" outlineLevel="1" x14ac:dyDescent="0.25">
      <c r="A85" s="37" t="s">
        <v>151</v>
      </c>
      <c r="B85" s="38" t="s">
        <v>89</v>
      </c>
      <c r="C85" s="20" t="str">
        <f>IF('Long Term Vision'!$C85=0,"",'Long Term Vision'!$C85)</f>
        <v>NO</v>
      </c>
      <c r="D85" s="38"/>
      <c r="E85" s="38"/>
      <c r="F85" s="38"/>
      <c r="G85" s="38"/>
      <c r="H85" s="39"/>
      <c r="I85" s="67">
        <f>IF(OR('11_Education Sector Plan'!$I85=1,$E85&lt;&gt;0),1,0)</f>
        <v>0</v>
      </c>
      <c r="J85" s="67">
        <f>IF(OR('11_Education Sector Plan'!$J85=1,$F85&lt;&gt;0),1,0)</f>
        <v>0</v>
      </c>
      <c r="K85" s="67">
        <f>IF(AND('11_Education Sector Plan'!$I85=1,$E85=0),1,0)</f>
        <v>0</v>
      </c>
    </row>
    <row r="86" spans="1:11" ht="409.5" hidden="1" outlineLevel="1" x14ac:dyDescent="0.25">
      <c r="A86" s="37" t="s">
        <v>151</v>
      </c>
      <c r="B86" s="38" t="s">
        <v>90</v>
      </c>
      <c r="C86" s="20" t="s">
        <v>1055</v>
      </c>
      <c r="D86" s="38" t="s">
        <v>1135</v>
      </c>
      <c r="E86" s="38" t="s">
        <v>1136</v>
      </c>
      <c r="F86" s="38"/>
      <c r="G86" s="38" t="s">
        <v>1123</v>
      </c>
      <c r="H86" s="39"/>
      <c r="I86" s="67">
        <f>IF(OR('11_Education Sector Plan'!$I86=1,$E86&lt;&gt;0),1,0)</f>
        <v>1</v>
      </c>
      <c r="J86" s="67">
        <f>IF(OR('11_Education Sector Plan'!$J86=1,$F86&lt;&gt;0),1,0)</f>
        <v>1</v>
      </c>
      <c r="K86" s="67">
        <f>IF(AND('11_Education Sector Plan'!$I86=1,$E86=0),1,0)</f>
        <v>0</v>
      </c>
    </row>
    <row r="87" spans="1:11" ht="409.5" hidden="1" outlineLevel="1" x14ac:dyDescent="0.25">
      <c r="A87" s="37" t="s">
        <v>151</v>
      </c>
      <c r="B87" s="38" t="s">
        <v>91</v>
      </c>
      <c r="C87" s="20" t="s">
        <v>1055</v>
      </c>
      <c r="D87" s="38" t="s">
        <v>1121</v>
      </c>
      <c r="E87" s="38" t="s">
        <v>1122</v>
      </c>
      <c r="F87" s="38"/>
      <c r="G87" s="38" t="s">
        <v>1123</v>
      </c>
      <c r="H87" s="39"/>
      <c r="I87" s="67">
        <f>IF(OR('11_Education Sector Plan'!$I87=1,$E87&lt;&gt;0),1,0)</f>
        <v>1</v>
      </c>
      <c r="J87" s="67">
        <f>IF(OR('11_Education Sector Plan'!$J87=1,$F87&lt;&gt;0),1,0)</f>
        <v>1</v>
      </c>
      <c r="K87" s="67">
        <f>IF(AND('11_Education Sector Plan'!$I87=1,$E87=0),1,0)</f>
        <v>0</v>
      </c>
    </row>
    <row r="88" spans="1:11" ht="75" hidden="1" outlineLevel="1" x14ac:dyDescent="0.25">
      <c r="A88" s="37" t="s">
        <v>151</v>
      </c>
      <c r="B88" s="38" t="s">
        <v>92</v>
      </c>
      <c r="C88" s="20" t="s">
        <v>1055</v>
      </c>
      <c r="D88" s="38"/>
      <c r="E88" s="38"/>
      <c r="F88" s="38"/>
      <c r="G88" s="38"/>
      <c r="H88" s="39"/>
      <c r="I88" s="67">
        <f>IF(OR('11_Education Sector Plan'!$I88=1,$E88&lt;&gt;0),1,0)</f>
        <v>0</v>
      </c>
      <c r="J88" s="67">
        <f>IF(OR('11_Education Sector Plan'!$J88=1,$F88&lt;&gt;0),1,0)</f>
        <v>0</v>
      </c>
      <c r="K88" s="67">
        <f>IF(AND('11_Education Sector Plan'!$I88=1,$E88=0),1,0)</f>
        <v>0</v>
      </c>
    </row>
    <row r="89" spans="1:11" ht="105" hidden="1" outlineLevel="1" x14ac:dyDescent="0.25">
      <c r="A89" s="37" t="s">
        <v>151</v>
      </c>
      <c r="B89" s="38" t="s">
        <v>93</v>
      </c>
      <c r="C89" s="20" t="s">
        <v>1055</v>
      </c>
      <c r="D89" s="38" t="s">
        <v>1137</v>
      </c>
      <c r="E89" s="38" t="s">
        <v>1138</v>
      </c>
      <c r="F89" s="38" t="s">
        <v>1139</v>
      </c>
      <c r="G89" s="38" t="s">
        <v>1140</v>
      </c>
      <c r="H89" s="39"/>
      <c r="I89" s="67">
        <f>IF(OR('11_Education Sector Plan'!$I89=1,$E89&lt;&gt;0),1,0)</f>
        <v>1</v>
      </c>
      <c r="J89" s="67">
        <f>IF(OR('11_Education Sector Plan'!$J89=1,$F89&lt;&gt;0),1,0)</f>
        <v>1</v>
      </c>
      <c r="K89" s="67">
        <f>IF(AND('11_Education Sector Plan'!$I89=1,$E89=0),1,0)</f>
        <v>0</v>
      </c>
    </row>
    <row r="90" spans="1:11" ht="45" hidden="1" outlineLevel="1" x14ac:dyDescent="0.25">
      <c r="A90" s="37" t="s">
        <v>151</v>
      </c>
      <c r="B90" s="38" t="s">
        <v>94</v>
      </c>
      <c r="C90" s="20" t="s">
        <v>1055</v>
      </c>
      <c r="D90" s="38"/>
      <c r="E90" s="38"/>
      <c r="F90" s="38"/>
      <c r="G90" s="38"/>
      <c r="H90" s="39"/>
      <c r="I90" s="67">
        <f>IF(OR('11_Education Sector Plan'!$I90=1,$E90&lt;&gt;0),1,0)</f>
        <v>1</v>
      </c>
      <c r="J90" s="67">
        <f>IF(OR('11_Education Sector Plan'!$J90=1,$F90&lt;&gt;0),1,0)</f>
        <v>1</v>
      </c>
      <c r="K90" s="67">
        <f>IF(AND('11_Education Sector Plan'!$I90=1,$E90=0),1,0)</f>
        <v>1</v>
      </c>
    </row>
    <row r="91" spans="1:11" ht="45" hidden="1" outlineLevel="1" x14ac:dyDescent="0.25">
      <c r="A91" s="37" t="s">
        <v>151</v>
      </c>
      <c r="B91" s="38" t="s">
        <v>95</v>
      </c>
      <c r="C91" s="20" t="s">
        <v>1055</v>
      </c>
      <c r="D91" s="38"/>
      <c r="E91" s="38"/>
      <c r="F91" s="38"/>
      <c r="G91" s="38"/>
      <c r="H91" s="39"/>
      <c r="I91" s="67">
        <f>IF(OR('11_Education Sector Plan'!$I91=1,$E91&lt;&gt;0),1,0)</f>
        <v>1</v>
      </c>
      <c r="J91" s="67">
        <f>IF(OR('11_Education Sector Plan'!$J91=1,$F91&lt;&gt;0),1,0)</f>
        <v>0</v>
      </c>
      <c r="K91" s="67">
        <f>IF(AND('11_Education Sector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IF(OR('11_Education Sector Plan'!$I93=1,$E93&lt;&gt;0),1,0)</f>
        <v>1</v>
      </c>
      <c r="J93" s="67">
        <f>IF(OR('11_Education Sector Plan'!$J93=1,$F93&lt;&gt;0),1,0)</f>
        <v>1</v>
      </c>
      <c r="K93" s="67">
        <f>IF(AND('11_Education Sector Plan'!$I93=1,$E93=0),1,0)</f>
        <v>1</v>
      </c>
    </row>
    <row r="94" spans="1:11" ht="60" hidden="1" outlineLevel="1" x14ac:dyDescent="0.25">
      <c r="A94" s="37" t="s">
        <v>151</v>
      </c>
      <c r="B94" s="38" t="s">
        <v>98</v>
      </c>
      <c r="C94" s="20" t="str">
        <f>IF('Long Term Vision'!$C94=0,"",'Long Term Vision'!$C94)</f>
        <v/>
      </c>
      <c r="D94" s="38"/>
      <c r="E94" s="38"/>
      <c r="F94" s="38"/>
      <c r="G94" s="38"/>
      <c r="H94" s="39"/>
      <c r="I94" s="67">
        <f>IF(OR('11_Education Sector Plan'!$I94=1,$E94&lt;&gt;0),1,0)</f>
        <v>0</v>
      </c>
      <c r="J94" s="67">
        <f>IF(OR('11_Education Sector Plan'!$J94=1,$F94&lt;&gt;0),1,0)</f>
        <v>0</v>
      </c>
      <c r="K94" s="67">
        <f>IF(AND('11_Education Sector Plan'!$I94=1,$E94=0),1,0)</f>
        <v>0</v>
      </c>
    </row>
    <row r="95" spans="1:11" ht="60" hidden="1" outlineLevel="1" x14ac:dyDescent="0.25">
      <c r="A95" s="37" t="s">
        <v>151</v>
      </c>
      <c r="B95" s="38" t="s">
        <v>99</v>
      </c>
      <c r="C95" s="20" t="str">
        <f>IF('Long Term Vision'!$C95=0,"",'Long Term Vision'!$C95)</f>
        <v/>
      </c>
      <c r="D95" s="38"/>
      <c r="E95" s="38"/>
      <c r="F95" s="38"/>
      <c r="G95" s="38"/>
      <c r="H95" s="39"/>
      <c r="I95" s="67">
        <f>IF(OR('11_Education Sector Plan'!$I95=1,$E95&lt;&gt;0),1,0)</f>
        <v>1</v>
      </c>
      <c r="J95" s="67">
        <f>IF(OR('11_Education Sector Plan'!$J95=1,$F95&lt;&gt;0),1,0)</f>
        <v>0</v>
      </c>
      <c r="K95" s="67">
        <f>IF(AND('11_Education Sector Plan'!$I95=1,$E95=0),1,0)</f>
        <v>1</v>
      </c>
    </row>
    <row r="96" spans="1:11" ht="75" hidden="1" outlineLevel="1" x14ac:dyDescent="0.25">
      <c r="A96" s="37" t="s">
        <v>151</v>
      </c>
      <c r="B96" s="38" t="s">
        <v>100</v>
      </c>
      <c r="C96" s="20" t="str">
        <f>IF('Long Term Vision'!$C96=0,"",'Long Term Vision'!$C96)</f>
        <v/>
      </c>
      <c r="D96" s="38"/>
      <c r="E96" s="38"/>
      <c r="F96" s="38"/>
      <c r="G96" s="38"/>
      <c r="H96" s="39"/>
      <c r="I96" s="67">
        <f>IF(OR('11_Education Sector Plan'!$I96=1,$E96&lt;&gt;0),1,0)</f>
        <v>1</v>
      </c>
      <c r="J96" s="67">
        <f>IF(OR('11_Education Sector Plan'!$J96=1,$F96&lt;&gt;0),1,0)</f>
        <v>0</v>
      </c>
      <c r="K96" s="67">
        <f>IF(AND('11_Education Sector Plan'!$I96=1,$E96=0),1,0)</f>
        <v>1</v>
      </c>
    </row>
    <row r="97" spans="1:11" ht="90" hidden="1" outlineLevel="1" x14ac:dyDescent="0.25">
      <c r="A97" s="37" t="s">
        <v>151</v>
      </c>
      <c r="B97" s="38" t="s">
        <v>101</v>
      </c>
      <c r="C97" s="20" t="str">
        <f>IF('Long Term Vision'!$C97=0,"",'Long Term Vision'!$C97)</f>
        <v/>
      </c>
      <c r="D97" s="38"/>
      <c r="E97" s="38"/>
      <c r="F97" s="38"/>
      <c r="G97" s="38"/>
      <c r="H97" s="39"/>
      <c r="I97" s="67">
        <f>IF(OR('11_Education Sector Plan'!$I97=1,$E97&lt;&gt;0),1,0)</f>
        <v>1</v>
      </c>
      <c r="J97" s="67">
        <f>IF(OR('11_Education Sector Plan'!$J97=1,$F97&lt;&gt;0),1,0)</f>
        <v>1</v>
      </c>
      <c r="K97" s="67">
        <f>IF(AND('11_Education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2</v>
      </c>
    </row>
    <row r="99" spans="1:11" ht="45" hidden="1" outlineLevel="1" x14ac:dyDescent="0.25">
      <c r="A99" s="37" t="s">
        <v>151</v>
      </c>
      <c r="B99" s="38" t="s">
        <v>103</v>
      </c>
      <c r="C99" s="20" t="s">
        <v>1055</v>
      </c>
      <c r="D99" s="38"/>
      <c r="E99" s="38"/>
      <c r="F99" s="38"/>
      <c r="G99" s="38"/>
      <c r="H99" s="39"/>
      <c r="I99" s="67">
        <f>IF(OR('11_Education Sector Plan'!$I99=1,$E99&lt;&gt;0),1,0)</f>
        <v>0</v>
      </c>
      <c r="J99" s="67">
        <f>IF(OR('11_Education Sector Plan'!$J99=1,$F99&lt;&gt;0),1,0)</f>
        <v>0</v>
      </c>
      <c r="K99" s="67">
        <f>IF(AND('11_Education Sector Plan'!$I99=1,$E99=0),1,0)</f>
        <v>0</v>
      </c>
    </row>
    <row r="100" spans="1:11" ht="240" hidden="1" outlineLevel="1" x14ac:dyDescent="0.25">
      <c r="A100" s="37" t="s">
        <v>151</v>
      </c>
      <c r="B100" s="38" t="s">
        <v>104</v>
      </c>
      <c r="C100" s="20" t="s">
        <v>1055</v>
      </c>
      <c r="D100" s="38" t="s">
        <v>1124</v>
      </c>
      <c r="E100" s="38" t="s">
        <v>1125</v>
      </c>
      <c r="F100" s="38"/>
      <c r="G100" s="38" t="s">
        <v>1126</v>
      </c>
      <c r="H100" s="39"/>
      <c r="I100" s="67">
        <f>IF(OR('11_Education Sector Plan'!$I100=1,$E100&lt;&gt;0),1,0)</f>
        <v>1</v>
      </c>
      <c r="J100" s="67">
        <f>IF(OR('11_Education Sector Plan'!$J100=1,$F100&lt;&gt;0),1,0)</f>
        <v>1</v>
      </c>
      <c r="K100" s="67">
        <f>IF(AND('11_Education Sector Plan'!$I100=1,$E100=0),1,0)</f>
        <v>0</v>
      </c>
    </row>
    <row r="101" spans="1:11" ht="165" hidden="1" outlineLevel="1" x14ac:dyDescent="0.25">
      <c r="A101" s="37" t="s">
        <v>151</v>
      </c>
      <c r="B101" s="38" t="s">
        <v>105</v>
      </c>
      <c r="C101" s="20" t="s">
        <v>1055</v>
      </c>
      <c r="D101" s="38" t="s">
        <v>1124</v>
      </c>
      <c r="E101" s="38" t="s">
        <v>1141</v>
      </c>
      <c r="F101" s="38"/>
      <c r="G101" s="38" t="s">
        <v>1142</v>
      </c>
      <c r="H101" s="39"/>
      <c r="I101" s="67">
        <f>IF(OR('11_Education Sector Plan'!$I101=1,$E101&lt;&gt;0),1,0)</f>
        <v>1</v>
      </c>
      <c r="J101" s="67">
        <f>IF(OR('11_Education Sector Plan'!$J101=1,$F101&lt;&gt;0),1,0)</f>
        <v>1</v>
      </c>
      <c r="K101" s="67">
        <f>IF(AND('11_Education Sector Plan'!$I101=1,$E101=0),1,0)</f>
        <v>0</v>
      </c>
    </row>
    <row r="102" spans="1:11" ht="30" hidden="1" outlineLevel="1" x14ac:dyDescent="0.25">
      <c r="A102" s="37" t="s">
        <v>151</v>
      </c>
      <c r="B102" s="38" t="s">
        <v>106</v>
      </c>
      <c r="C102" s="20" t="s">
        <v>1055</v>
      </c>
      <c r="D102" s="38"/>
      <c r="E102" s="38"/>
      <c r="F102" s="38"/>
      <c r="G102" s="38"/>
      <c r="H102" s="39"/>
      <c r="I102" s="67">
        <f>IF(OR('11_Education Sector Plan'!$I102=1,$E102&lt;&gt;0),1,0)</f>
        <v>1</v>
      </c>
      <c r="J102" s="67">
        <f>IF(OR('11_Education Sector Plan'!$J102=1,$F102&lt;&gt;0),1,0)</f>
        <v>0</v>
      </c>
      <c r="K102" s="67">
        <f>IF(AND('11_Education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IF(OR('11_Education Sector Plan'!$I103=1,$E103&lt;&gt;0),1,0)</f>
        <v>0</v>
      </c>
      <c r="J103" s="67">
        <f>IF(OR('11_Education Sector Plan'!$J103=1,$F103&lt;&gt;0),1,0)</f>
        <v>0</v>
      </c>
      <c r="K103" s="67">
        <f>IF(AND('11_Education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IF(OR('11_Education Sector Plan'!$I104=1,$E104&lt;&gt;0),1,0)</f>
        <v>0</v>
      </c>
      <c r="J104" s="67">
        <f>IF(OR('11_Education Sector Plan'!$J104=1,$F104&lt;&gt;0),1,0)</f>
        <v>0</v>
      </c>
      <c r="K104" s="67">
        <f>IF(AND('11_Education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IF(OR('11_Education Sector Plan'!$I105=1,$E105&lt;&gt;0),1,0)</f>
        <v>1</v>
      </c>
      <c r="J105" s="67">
        <f>IF(OR('11_Education Sector Plan'!$J105=1,$F105&lt;&gt;0),1,0)</f>
        <v>1</v>
      </c>
      <c r="K105" s="67">
        <f>IF(AND('11_Education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IF(OR('11_Education Sector Plan'!$I107=1,$E107&lt;&gt;0),1,0)</f>
        <v>1</v>
      </c>
      <c r="J107" s="67">
        <f>IF(OR('11_Education Sector Plan'!$J107=1,$F107&lt;&gt;0),1,0)</f>
        <v>1</v>
      </c>
      <c r="K107" s="67">
        <f>IF(AND('11_Education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IF(OR('11_Education Sector Plan'!$I108=1,$E108&lt;&gt;0),1,0)</f>
        <v>1</v>
      </c>
      <c r="J108" s="67">
        <f>IF(OR('11_Education Sector Plan'!$J108=1,$F108&lt;&gt;0),1,0)</f>
        <v>1</v>
      </c>
      <c r="K108" s="67">
        <f>IF(AND('11_Education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IF(OR('11_Education Sector Plan'!$I109=1,$E109&lt;&gt;0),1,0)</f>
        <v>1</v>
      </c>
      <c r="J109" s="67">
        <f>IF(OR('11_Education Sector Plan'!$J109=1,$F109&lt;&gt;0),1,0)</f>
        <v>1</v>
      </c>
      <c r="K109" s="67">
        <f>IF(AND('11_Education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IF(OR('11_Education Sector Plan'!$I110=1,$E110&lt;&gt;0),1,0)</f>
        <v>1</v>
      </c>
      <c r="J110" s="67">
        <f>IF(OR('11_Education Sector Plan'!$J110=1,$F110&lt;&gt;0),1,0)</f>
        <v>1</v>
      </c>
      <c r="K110" s="67">
        <f>IF(AND('11_Education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IF(OR('11_Education Sector Plan'!$I111=1,$E111&lt;&gt;0),1,0)</f>
        <v>1</v>
      </c>
      <c r="J111" s="67">
        <f>IF(OR('11_Education Sector Plan'!$J111=1,$F111&lt;&gt;0),1,0)</f>
        <v>1</v>
      </c>
      <c r="K111" s="67">
        <f>IF(AND('11_Education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IF(OR('11_Education Sector Plan'!$I112=1,$E112&lt;&gt;0),1,0)</f>
        <v>1</v>
      </c>
      <c r="J112" s="67">
        <f>IF(OR('11_Education Sector Plan'!$J112=1,$F112&lt;&gt;0),1,0)</f>
        <v>0</v>
      </c>
      <c r="K112" s="67">
        <f>IF(AND('11_Education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IF(OR('11_Education Sector Plan'!$I113=1,$E113&lt;&gt;0),1,0)</f>
        <v>1</v>
      </c>
      <c r="J113" s="67">
        <f>IF(OR('11_Education Sector Plan'!$J113=1,$F113&lt;&gt;0),1,0)</f>
        <v>0</v>
      </c>
      <c r="K113" s="67">
        <f>IF(AND('11_Education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IF(OR('11_Education Sector Plan'!$I115=1,$E115&lt;&gt;0),1,0)</f>
        <v>1</v>
      </c>
      <c r="J115" s="67">
        <f>IF(OR('11_Education Sector Plan'!$J115=1,$F115&lt;&gt;0),1,0)</f>
        <v>1</v>
      </c>
      <c r="K115" s="67">
        <f>IF(AND('11_Education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IF(OR('11_Education Sector Plan'!$I116=1,$E116&lt;&gt;0),1,0)</f>
        <v>1</v>
      </c>
      <c r="J116" s="67">
        <f>IF(OR('11_Education Sector Plan'!$J116=1,$F116&lt;&gt;0),1,0)</f>
        <v>1</v>
      </c>
      <c r="K116" s="67">
        <f>IF(AND('11_Education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IF(OR('11_Education Sector Plan'!$I117=1,$E117&lt;&gt;0),1,0)</f>
        <v>1</v>
      </c>
      <c r="J117" s="67">
        <f>IF(OR('11_Education Sector Plan'!$J117=1,$F117&lt;&gt;0),1,0)</f>
        <v>1</v>
      </c>
      <c r="K117" s="67">
        <f>IF(AND('11_Education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IF(OR('11_Education Sector Plan'!$I118=1,$E118&lt;&gt;0),1,0)</f>
        <v>1</v>
      </c>
      <c r="J118" s="67">
        <f>IF(OR('11_Education Sector Plan'!$J118=1,$F118&lt;&gt;0),1,0)</f>
        <v>1</v>
      </c>
      <c r="K118" s="67">
        <f>IF(AND('11_Education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IF(OR('11_Education Sector Plan'!$I119=1,$E119&lt;&gt;0),1,0)</f>
        <v>1</v>
      </c>
      <c r="J119" s="67">
        <f>IF(OR('11_Education Sector Plan'!$J119=1,$F119&lt;&gt;0),1,0)</f>
        <v>1</v>
      </c>
      <c r="K119" s="67">
        <f>IF(AND('11_Education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IF(OR('11_Education Sector Plan'!$I120=1,$E120&lt;&gt;0),1,0)</f>
        <v>1</v>
      </c>
      <c r="J120" s="67">
        <f>IF(OR('11_Education Sector Plan'!$J120=1,$F120&lt;&gt;0),1,0)</f>
        <v>1</v>
      </c>
      <c r="K120" s="67">
        <f>IF(AND('11_Education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IF(OR('11_Education Sector Plan'!$I121=1,$E121&lt;&gt;0),1,0)</f>
        <v>1</v>
      </c>
      <c r="J121" s="67">
        <f>IF(OR('11_Education Sector Plan'!$J121=1,$F121&lt;&gt;0),1,0)</f>
        <v>1</v>
      </c>
      <c r="K121" s="67">
        <f>IF(AND('11_Education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IF(OR('11_Education Sector Plan'!$I122=1,$E122&lt;&gt;0),1,0)</f>
        <v>0</v>
      </c>
      <c r="J122" s="67">
        <f>IF(OR('11_Education Sector Plan'!$J122=1,$F122&lt;&gt;0),1,0)</f>
        <v>0</v>
      </c>
      <c r="K122" s="67">
        <f>IF(AND('11_Education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IF(OR('11_Education Sector Plan'!$I123=1,$E123&lt;&gt;0),1,0)</f>
        <v>1</v>
      </c>
      <c r="J123" s="67">
        <f>IF(OR('11_Education Sector Plan'!$J123=1,$F123&lt;&gt;0),1,0)</f>
        <v>0</v>
      </c>
      <c r="K123" s="67">
        <f>IF(AND('11_Education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IF(OR('11_Education Sector Plan'!$I124=1,$E124&lt;&gt;0),1,0)</f>
        <v>1</v>
      </c>
      <c r="J124" s="67">
        <f>IF(OR('11_Education Sector Plan'!$J124=1,$F124&lt;&gt;0),1,0)</f>
        <v>1</v>
      </c>
      <c r="K124" s="67">
        <f>IF(AND('11_Education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IF(OR('11_Education Sector Plan'!$I126=1,$E126&lt;&gt;0),1,0)</f>
        <v>1</v>
      </c>
      <c r="J126" s="67">
        <f>IF(OR('11_Education Sector Plan'!$J126=1,$F126&lt;&gt;0),1,0)</f>
        <v>0</v>
      </c>
      <c r="K126" s="67">
        <f>IF(AND('11_Education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IF(OR('11_Education Sector Plan'!$I127=1,$E127&lt;&gt;0),1,0)</f>
        <v>0</v>
      </c>
      <c r="J127" s="67">
        <f>IF(OR('11_Education Sector Plan'!$J127=1,$F127&lt;&gt;0),1,0)</f>
        <v>0</v>
      </c>
      <c r="K127" s="67">
        <f>IF(AND('11_Education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IF(OR('11_Education Sector Plan'!$I128=1,$E128&lt;&gt;0),1,0)</f>
        <v>0</v>
      </c>
      <c r="J128" s="67">
        <f>IF(OR('11_Education Sector Plan'!$J128=1,$F128&lt;&gt;0),1,0)</f>
        <v>0</v>
      </c>
      <c r="K128" s="67">
        <f>IF(AND('11_Education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IF(OR('11_Education Sector Plan'!$I129=1,$E129&lt;&gt;0),1,0)</f>
        <v>0</v>
      </c>
      <c r="J129" s="67">
        <f>IF(OR('11_Education Sector Plan'!$J129=1,$F129&lt;&gt;0),1,0)</f>
        <v>0</v>
      </c>
      <c r="K129" s="67">
        <f>IF(AND('11_Education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IF(OR('11_Education Sector Plan'!$I130=1,$E130&lt;&gt;0),1,0)</f>
        <v>1</v>
      </c>
      <c r="J130" s="67">
        <f>IF(OR('11_Education Sector Plan'!$J130=1,$F130&lt;&gt;0),1,0)</f>
        <v>0</v>
      </c>
      <c r="K130" s="67">
        <f>IF(AND('11_Education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IF(OR('11_Education Sector Plan'!$I131=1,$E131&lt;&gt;0),1,0)</f>
        <v>1</v>
      </c>
      <c r="J131" s="67">
        <f>IF(OR('11_Education Sector Plan'!$J131=1,$F131&lt;&gt;0),1,0)</f>
        <v>0</v>
      </c>
      <c r="K131" s="67">
        <f>IF(AND('11_Education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IF(OR('11_Education Sector Plan'!$I132=1,$E132&lt;&gt;0),1,0)</f>
        <v>0</v>
      </c>
      <c r="J132" s="67">
        <f>IF(OR('11_Education Sector Plan'!$J132=1,$F132&lt;&gt;0),1,0)</f>
        <v>0</v>
      </c>
      <c r="K132" s="67">
        <f>IF(AND('11_Education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IF(OR('11_Education Sector Plan'!$I133=1,$E133&lt;&gt;0),1,0)</f>
        <v>0</v>
      </c>
      <c r="J133" s="67">
        <f>IF(OR('11_Education Sector Plan'!$J133=1,$F133&lt;&gt;0),1,0)</f>
        <v>0</v>
      </c>
      <c r="K133" s="67">
        <f>IF(AND('11_Education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IF(OR('11_Education Sector Plan'!$I134=1,$E134&lt;&gt;0),1,0)</f>
        <v>0</v>
      </c>
      <c r="J134" s="67">
        <f>IF(OR('11_Education Sector Plan'!$J134=1,$F134&lt;&gt;0),1,0)</f>
        <v>0</v>
      </c>
      <c r="K134" s="67">
        <f>IF(AND('11_Education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IF(OR('11_Education Sector Plan'!$I135=1,$E135&lt;&gt;0),1,0)</f>
        <v>1</v>
      </c>
      <c r="J135" s="67">
        <f>IF(OR('11_Education Sector Plan'!$J135=1,$F135&lt;&gt;0),1,0)</f>
        <v>0</v>
      </c>
      <c r="K135" s="67">
        <f>IF(AND('11_Education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IF(OR('11_Education Sector Plan'!$I136=1,$E136&lt;&gt;0),1,0)</f>
        <v>1</v>
      </c>
      <c r="J136" s="67">
        <f>IF(OR('11_Education Sector Plan'!$J136=1,$F136&lt;&gt;0),1,0)</f>
        <v>0</v>
      </c>
      <c r="K136" s="67">
        <f>IF(AND('11_Education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IF(OR('11_Education Sector Plan'!$I137=1,$E137&lt;&gt;0),1,0)</f>
        <v>0</v>
      </c>
      <c r="J137" s="67">
        <f>IF(OR('11_Education Sector Plan'!$J137=1,$F137&lt;&gt;0),1,0)</f>
        <v>0</v>
      </c>
      <c r="K137" s="67">
        <f>IF(AND('11_Education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IF(OR('11_Education Sector Plan'!$I138=1,$E138&lt;&gt;0),1,0)</f>
        <v>0</v>
      </c>
      <c r="J138" s="67">
        <f>IF(OR('11_Education Sector Plan'!$J138=1,$F138&lt;&gt;0),1,0)</f>
        <v>0</v>
      </c>
      <c r="K138" s="67">
        <f>IF(AND('11_Education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IF(OR('11_Education Sector Plan'!$I139=1,$E139&lt;&gt;0),1,0)</f>
        <v>1</v>
      </c>
      <c r="J139" s="67">
        <f>IF(OR('11_Education Sector Plan'!$J139=1,$F139&lt;&gt;0),1,0)</f>
        <v>0</v>
      </c>
      <c r="K139" s="67">
        <f>IF(AND('11_Education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IF(OR('11_Education Sector Plan'!$I140=1,$E140&lt;&gt;0),1,0)</f>
        <v>0</v>
      </c>
      <c r="J140" s="67">
        <f>IF(OR('11_Education Sector Plan'!$J140=1,$F140&lt;&gt;0),1,0)</f>
        <v>0</v>
      </c>
      <c r="K140" s="67">
        <f>IF(AND('11_Education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IF(OR('11_Education Sector Plan'!$I141=1,$E141&lt;&gt;0),1,0)</f>
        <v>0</v>
      </c>
      <c r="J141" s="67">
        <f>IF(OR('11_Education Sector Plan'!$J141=1,$F141&lt;&gt;0),1,0)</f>
        <v>0</v>
      </c>
      <c r="K141" s="67">
        <f>IF(AND('11_Education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IF(OR('11_Education Sector Plan'!$I142=1,$E142&lt;&gt;0),1,0)</f>
        <v>1</v>
      </c>
      <c r="J142" s="67">
        <f>IF(OR('11_Education Sector Plan'!$J142=1,$F142&lt;&gt;0),1,0)</f>
        <v>0</v>
      </c>
      <c r="K142" s="67">
        <f>IF(AND('11_Education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IF(OR('11_Education Sector Plan'!$I143=1,$E143&lt;&gt;0),1,0)</f>
        <v>1</v>
      </c>
      <c r="J143" s="67">
        <f>IF(OR('11_Education Sector Plan'!$J143=1,$F143&lt;&gt;0),1,0)</f>
        <v>0</v>
      </c>
      <c r="K143" s="67">
        <f>IF(AND('11_Education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IF(OR('11_Education Sector Plan'!$I144=1,$E144&lt;&gt;0),1,0)</f>
        <v>1</v>
      </c>
      <c r="J144" s="67">
        <f>IF(OR('11_Education Sector Plan'!$J144=1,$F144&lt;&gt;0),1,0)</f>
        <v>0</v>
      </c>
      <c r="K144" s="67">
        <f>IF(AND('11_Education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1051</v>
      </c>
      <c r="C149" s="71">
        <f>SUM(K2,K8,K14,K24,K32,K39,K46,K55,K59,K67,K77,K81,K92,K98,K106,K114,K125)</f>
        <v>86</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5</v>
      </c>
      <c r="E162" s="49">
        <f>COUNTA(F$82:F$91)</f>
        <v>3</v>
      </c>
      <c r="F162" s="50">
        <f t="shared" si="0"/>
        <v>0.55555555555555558</v>
      </c>
      <c r="G162" s="74">
        <f t="shared" si="1"/>
        <v>0.6</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2</v>
      </c>
      <c r="E164" s="49">
        <f>COUNTA(F$99:F$105)</f>
        <v>0</v>
      </c>
      <c r="F164" s="50">
        <f t="shared" si="0"/>
        <v>0.4</v>
      </c>
      <c r="G164" s="74">
        <f t="shared" si="1"/>
        <v>0</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6.6666666666666666E-2</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0.2413793103448276</v>
      </c>
      <c r="G174" s="74">
        <f>IFERROR(SUM($E$161:$E$165)/SUM($D$161:$D$165),"N/A")</f>
        <v>0.42857142857142855</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071" priority="38">
      <formula>$C3="NO"</formula>
    </cfRule>
  </conditionalFormatting>
  <conditionalFormatting sqref="C126:H144 C115:H124 C107:H113 C99:H105 C93:H97 C82:H91 C78:H80 C68:H76 C60:H66 C56:H58 C47:H54 C40:H45 C33:H38 C25:H31 C15:H23 C9:H13 C4:H7">
    <cfRule type="expression" dxfId="1070" priority="37">
      <formula>$C4="NO"</formula>
    </cfRule>
  </conditionalFormatting>
  <conditionalFormatting sqref="I1:K1">
    <cfRule type="expression" dxfId="1069" priority="36">
      <formula>$C1="NO"</formula>
    </cfRule>
  </conditionalFormatting>
  <conditionalFormatting sqref="B3">
    <cfRule type="expression" dxfId="1068" priority="35">
      <formula>$K3=1</formula>
    </cfRule>
  </conditionalFormatting>
  <conditionalFormatting sqref="B4:B7">
    <cfRule type="expression" dxfId="1067" priority="34">
      <formula>$C4="NO"</formula>
    </cfRule>
  </conditionalFormatting>
  <conditionalFormatting sqref="B4:B7">
    <cfRule type="expression" dxfId="1066" priority="33">
      <formula>$K4=1</formula>
    </cfRule>
  </conditionalFormatting>
  <conditionalFormatting sqref="B9:B13">
    <cfRule type="expression" dxfId="1065" priority="32">
      <formula>$C9="NO"</formula>
    </cfRule>
  </conditionalFormatting>
  <conditionalFormatting sqref="B9:B13">
    <cfRule type="expression" dxfId="1064" priority="31">
      <formula>$K9=1</formula>
    </cfRule>
  </conditionalFormatting>
  <conditionalFormatting sqref="B15:B23">
    <cfRule type="expression" dxfId="1063" priority="30">
      <formula>$C15="NO"</formula>
    </cfRule>
  </conditionalFormatting>
  <conditionalFormatting sqref="B15:B23">
    <cfRule type="expression" dxfId="1062" priority="29">
      <formula>$K15=1</formula>
    </cfRule>
  </conditionalFormatting>
  <conditionalFormatting sqref="B25:B31">
    <cfRule type="expression" dxfId="1061" priority="28">
      <formula>$C25="NO"</formula>
    </cfRule>
  </conditionalFormatting>
  <conditionalFormatting sqref="B25:B31">
    <cfRule type="expression" dxfId="1060" priority="27">
      <formula>$K25=1</formula>
    </cfRule>
  </conditionalFormatting>
  <conditionalFormatting sqref="B33:B38">
    <cfRule type="expression" dxfId="1059" priority="26">
      <formula>$C33="NO"</formula>
    </cfRule>
  </conditionalFormatting>
  <conditionalFormatting sqref="B33:B38">
    <cfRule type="expression" dxfId="1058" priority="25">
      <formula>$K33=1</formula>
    </cfRule>
  </conditionalFormatting>
  <conditionalFormatting sqref="B40:B45">
    <cfRule type="expression" dxfId="1057" priority="24">
      <formula>$C40="NO"</formula>
    </cfRule>
  </conditionalFormatting>
  <conditionalFormatting sqref="B40:B45">
    <cfRule type="expression" dxfId="1056" priority="23">
      <formula>$K40=1</formula>
    </cfRule>
  </conditionalFormatting>
  <conditionalFormatting sqref="B47:B54">
    <cfRule type="expression" dxfId="1055" priority="22">
      <formula>$C47="NO"</formula>
    </cfRule>
  </conditionalFormatting>
  <conditionalFormatting sqref="B47:B54">
    <cfRule type="expression" dxfId="1054" priority="21">
      <formula>$K47=1</formula>
    </cfRule>
  </conditionalFormatting>
  <conditionalFormatting sqref="B56:B58">
    <cfRule type="expression" dxfId="1053" priority="20">
      <formula>$C56="NO"</formula>
    </cfRule>
  </conditionalFormatting>
  <conditionalFormatting sqref="B56:B58">
    <cfRule type="expression" dxfId="1052" priority="19">
      <formula>$K56=1</formula>
    </cfRule>
  </conditionalFormatting>
  <conditionalFormatting sqref="B60:B66">
    <cfRule type="expression" dxfId="1051" priority="18">
      <formula>$C60="NO"</formula>
    </cfRule>
  </conditionalFormatting>
  <conditionalFormatting sqref="B60:B66">
    <cfRule type="expression" dxfId="1050" priority="17">
      <formula>$K60=1</formula>
    </cfRule>
  </conditionalFormatting>
  <conditionalFormatting sqref="B68:B76">
    <cfRule type="expression" dxfId="1049" priority="16">
      <formula>$C68="NO"</formula>
    </cfRule>
  </conditionalFormatting>
  <conditionalFormatting sqref="B68:B76">
    <cfRule type="expression" dxfId="1048" priority="15">
      <formula>$K68=1</formula>
    </cfRule>
  </conditionalFormatting>
  <conditionalFormatting sqref="B78:B80">
    <cfRule type="expression" dxfId="1047" priority="14">
      <formula>$C78="NO"</formula>
    </cfRule>
  </conditionalFormatting>
  <conditionalFormatting sqref="B78:B80">
    <cfRule type="expression" dxfId="1046" priority="13">
      <formula>$K78=1</formula>
    </cfRule>
  </conditionalFormatting>
  <conditionalFormatting sqref="B82:B91">
    <cfRule type="expression" dxfId="1045" priority="12">
      <formula>$C82="NO"</formula>
    </cfRule>
  </conditionalFormatting>
  <conditionalFormatting sqref="B82:B91">
    <cfRule type="expression" dxfId="1044" priority="11">
      <formula>$K82=1</formula>
    </cfRule>
  </conditionalFormatting>
  <conditionalFormatting sqref="B93:B97">
    <cfRule type="expression" dxfId="1043" priority="10">
      <formula>$C93="NO"</formula>
    </cfRule>
  </conditionalFormatting>
  <conditionalFormatting sqref="B93:B97">
    <cfRule type="expression" dxfId="1042" priority="9">
      <formula>$K93=1</formula>
    </cfRule>
  </conditionalFormatting>
  <conditionalFormatting sqref="B99:B105">
    <cfRule type="expression" dxfId="1041" priority="8">
      <formula>$C99="NO"</formula>
    </cfRule>
  </conditionalFormatting>
  <conditionalFormatting sqref="B99:B105">
    <cfRule type="expression" dxfId="1040" priority="7">
      <formula>$K99=1</formula>
    </cfRule>
  </conditionalFormatting>
  <conditionalFormatting sqref="B107:B113">
    <cfRule type="expression" dxfId="1039" priority="6">
      <formula>$C107="NO"</formula>
    </cfRule>
  </conditionalFormatting>
  <conditionalFormatting sqref="B107:B113">
    <cfRule type="expression" dxfId="1038" priority="5">
      <formula>$K107=1</formula>
    </cfRule>
  </conditionalFormatting>
  <conditionalFormatting sqref="B115:B124">
    <cfRule type="expression" dxfId="1037" priority="4">
      <formula>$C115="NO"</formula>
    </cfRule>
  </conditionalFormatting>
  <conditionalFormatting sqref="B115:B124">
    <cfRule type="expression" dxfId="1036" priority="3">
      <formula>$K115=1</formula>
    </cfRule>
  </conditionalFormatting>
  <conditionalFormatting sqref="B126:B144">
    <cfRule type="expression" dxfId="1035" priority="2">
      <formula>$C126="NO"</formula>
    </cfRule>
  </conditionalFormatting>
  <conditionalFormatting sqref="B126:B144">
    <cfRule type="expression" dxfId="1034" priority="1">
      <formula>$K126=1</formula>
    </cfRule>
  </conditionalFormatting>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IF(OR('12_Labour Market'!$I3=1,$E3&lt;&gt;0),1,0)</f>
        <v>0</v>
      </c>
      <c r="J3" s="67">
        <f>IF(OR('12_Labour Market'!$J3=1,$F3&lt;&gt;0),1,0)</f>
        <v>0</v>
      </c>
      <c r="K3" s="67">
        <f>IF(AND('12_Labour Market'!$I3=1,$E3=0),1,0)</f>
        <v>0</v>
      </c>
    </row>
    <row r="4" spans="1:12" ht="45" hidden="1" outlineLevel="1" x14ac:dyDescent="0.25">
      <c r="A4" s="37" t="s">
        <v>149</v>
      </c>
      <c r="B4" s="38" t="s">
        <v>8</v>
      </c>
      <c r="C4" s="20" t="s">
        <v>1055</v>
      </c>
      <c r="D4" s="38"/>
      <c r="E4" s="38"/>
      <c r="F4" s="38"/>
      <c r="G4" s="38"/>
      <c r="H4" s="39"/>
      <c r="I4" s="67">
        <f>IF(OR('12_Labour Market'!$I4=1,$E4&lt;&gt;0),1,0)</f>
        <v>1</v>
      </c>
      <c r="J4" s="67">
        <f>IF(OR('12_Labour Market'!$J4=1,$F4&lt;&gt;0),1,0)</f>
        <v>1</v>
      </c>
      <c r="K4" s="67">
        <f>IF(AND('12_Labour Market'!$I4=1,$E4=0),1,0)</f>
        <v>1</v>
      </c>
    </row>
    <row r="5" spans="1:12" ht="45" hidden="1" outlineLevel="1" x14ac:dyDescent="0.25">
      <c r="A5" s="37" t="s">
        <v>149</v>
      </c>
      <c r="B5" s="38" t="s">
        <v>9</v>
      </c>
      <c r="C5" s="20" t="s">
        <v>1055</v>
      </c>
      <c r="D5" s="38"/>
      <c r="E5" s="38"/>
      <c r="F5" s="38"/>
      <c r="G5" s="38"/>
      <c r="H5" s="39"/>
      <c r="I5" s="67">
        <f>IF(OR('12_Labour Market'!$I5=1,$E5&lt;&gt;0),1,0)</f>
        <v>1</v>
      </c>
      <c r="J5" s="67">
        <f>IF(OR('12_Labour Market'!$J5=1,$F5&lt;&gt;0),1,0)</f>
        <v>1</v>
      </c>
      <c r="K5" s="67">
        <f>IF(AND('12_Labour Market'!$I5=1,$E5=0),1,0)</f>
        <v>1</v>
      </c>
    </row>
    <row r="6" spans="1:12" ht="90" hidden="1" outlineLevel="1" x14ac:dyDescent="0.25">
      <c r="A6" s="37" t="s">
        <v>149</v>
      </c>
      <c r="B6" s="38" t="s">
        <v>10</v>
      </c>
      <c r="C6" s="20" t="s">
        <v>1055</v>
      </c>
      <c r="D6" s="38" t="s">
        <v>1143</v>
      </c>
      <c r="E6" s="38" t="s">
        <v>1144</v>
      </c>
      <c r="F6" s="38"/>
      <c r="G6" s="38" t="s">
        <v>1145</v>
      </c>
      <c r="H6" s="39" t="s">
        <v>583</v>
      </c>
      <c r="I6" s="67">
        <f>IF(OR('12_Labour Market'!$I6=1,$E6&lt;&gt;0),1,0)</f>
        <v>1</v>
      </c>
      <c r="J6" s="67">
        <f>IF(OR('12_Labour Market'!$J6=1,$F6&lt;&gt;0),1,0)</f>
        <v>1</v>
      </c>
      <c r="K6" s="67">
        <f>IF(AND('12_Labour Market'!$I6=1,$E6=0),1,0)</f>
        <v>0</v>
      </c>
    </row>
    <row r="7" spans="1:12" ht="60" hidden="1" outlineLevel="1" x14ac:dyDescent="0.25">
      <c r="A7" s="37" t="s">
        <v>149</v>
      </c>
      <c r="B7" s="38" t="s">
        <v>11</v>
      </c>
      <c r="C7" s="20" t="s">
        <v>1055</v>
      </c>
      <c r="D7" s="38"/>
      <c r="E7" s="38"/>
      <c r="F7" s="38"/>
      <c r="G7" s="38"/>
      <c r="H7" s="39"/>
      <c r="I7" s="67">
        <f>IF(OR('12_Labour Market'!$I7=1,$E7&lt;&gt;0),1,0)</f>
        <v>1</v>
      </c>
      <c r="J7" s="67">
        <f>IF(OR('12_Labour Market'!$J7=1,$F7&lt;&gt;0),1,0)</f>
        <v>1</v>
      </c>
      <c r="K7" s="67">
        <f>IF(AND('12_Labour Market'!$I7=1,$E7=0),1,0)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IF(OR('12_Labour Market'!$I9=1,$E9&lt;&gt;0),1,0)</f>
        <v>1</v>
      </c>
      <c r="J9" s="67">
        <f>IF(OR('12_Labour Market'!$J9=1,$F9&lt;&gt;0),1,0)</f>
        <v>0</v>
      </c>
      <c r="K9" s="67">
        <f>IF(AND('12_Labour Market'!$I9=1,$E9=0),1,0)</f>
        <v>1</v>
      </c>
    </row>
    <row r="10" spans="1:12" ht="75" hidden="1" outlineLevel="1" x14ac:dyDescent="0.25">
      <c r="A10" s="37" t="s">
        <v>149</v>
      </c>
      <c r="B10" s="38" t="s">
        <v>14</v>
      </c>
      <c r="C10" s="20" t="str">
        <f>IF('Long Term Vision'!$C10=0,"",'Long Term Vision'!$C10)</f>
        <v/>
      </c>
      <c r="D10" s="38"/>
      <c r="E10" s="38"/>
      <c r="F10" s="38"/>
      <c r="G10" s="38"/>
      <c r="H10" s="39"/>
      <c r="I10" s="67">
        <f>IF(OR('12_Labour Market'!$I10=1,$E10&lt;&gt;0),1,0)</f>
        <v>1</v>
      </c>
      <c r="J10" s="67">
        <f>IF(OR('12_Labour Market'!$J10=1,$F10&lt;&gt;0),1,0)</f>
        <v>1</v>
      </c>
      <c r="K10" s="67">
        <f>IF(AND('12_Labour Market'!$I10=1,$E10=0),1,0)</f>
        <v>1</v>
      </c>
    </row>
    <row r="11" spans="1:12" ht="90" hidden="1" outlineLevel="1" x14ac:dyDescent="0.25">
      <c r="A11" s="37" t="s">
        <v>149</v>
      </c>
      <c r="B11" s="38" t="s">
        <v>15</v>
      </c>
      <c r="C11" s="20" t="str">
        <f>IF('Long Term Vision'!$C11=0,"",'Long Term Vision'!$C11)</f>
        <v/>
      </c>
      <c r="D11" s="38"/>
      <c r="E11" s="38"/>
      <c r="F11" s="38"/>
      <c r="G11" s="38"/>
      <c r="H11" s="39"/>
      <c r="I11" s="67">
        <f>IF(OR('12_Labour Market'!$I11=1,$E11&lt;&gt;0),1,0)</f>
        <v>1</v>
      </c>
      <c r="J11" s="67">
        <f>IF(OR('12_Labour Market'!$J11=1,$F11&lt;&gt;0),1,0)</f>
        <v>1</v>
      </c>
      <c r="K11" s="67">
        <f>IF(AND('12_Labour Market'!$I11=1,$E11=0),1,0)</f>
        <v>1</v>
      </c>
    </row>
    <row r="12" spans="1:12" ht="90" hidden="1" outlineLevel="1" x14ac:dyDescent="0.25">
      <c r="A12" s="37" t="s">
        <v>149</v>
      </c>
      <c r="B12" s="38" t="s">
        <v>16</v>
      </c>
      <c r="C12" s="20" t="str">
        <f>IF('Long Term Vision'!$C12=0,"",'Long Term Vision'!$C12)</f>
        <v/>
      </c>
      <c r="D12" s="38"/>
      <c r="E12" s="38"/>
      <c r="F12" s="38"/>
      <c r="G12" s="38"/>
      <c r="H12" s="39"/>
      <c r="I12" s="67">
        <f>IF(OR('12_Labour Market'!$I12=1,$E12&lt;&gt;0),1,0)</f>
        <v>1</v>
      </c>
      <c r="J12" s="67">
        <f>IF(OR('12_Labour Market'!$J12=1,$F12&lt;&gt;0),1,0)</f>
        <v>0</v>
      </c>
      <c r="K12" s="67">
        <f>IF(AND('12_Labour Market'!$I12=1,$E12=0),1,0)</f>
        <v>1</v>
      </c>
    </row>
    <row r="13" spans="1:12" ht="105" hidden="1" outlineLevel="1" x14ac:dyDescent="0.25">
      <c r="A13" s="37" t="s">
        <v>149</v>
      </c>
      <c r="B13" s="38" t="s">
        <v>17</v>
      </c>
      <c r="C13" s="20" t="str">
        <f>IF('Long Term Vision'!$C13=0,"",'Long Term Vision'!$C13)</f>
        <v/>
      </c>
      <c r="D13" s="38"/>
      <c r="E13" s="38"/>
      <c r="F13" s="38"/>
      <c r="G13" s="38"/>
      <c r="H13" s="39"/>
      <c r="I13" s="67">
        <f>IF(OR('12_Labour Market'!$I13=1,$E13&lt;&gt;0),1,0)</f>
        <v>0</v>
      </c>
      <c r="J13" s="67">
        <f>IF(OR('12_Labour Market'!$J13=1,$F13&lt;&gt;0),1,0)</f>
        <v>0</v>
      </c>
      <c r="K13" s="67">
        <f>IF(AND('12_Labour Market'!$I13=1,$E13=0),1,0)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IF(OR('12_Labour Market'!$I15=1,$E15&lt;&gt;0),1,0)</f>
        <v>1</v>
      </c>
      <c r="J15" s="67">
        <f>IF(OR('12_Labour Market'!$J15=1,$F15&lt;&gt;0),1,0)</f>
        <v>1</v>
      </c>
      <c r="K15" s="67">
        <f>IF(AND('12_Labour Market'!$I15=1,$E15=0),1,0)</f>
        <v>1</v>
      </c>
    </row>
    <row r="16" spans="1:12" ht="60" hidden="1" outlineLevel="1" x14ac:dyDescent="0.25">
      <c r="A16" s="37" t="s">
        <v>149</v>
      </c>
      <c r="B16" s="38" t="s">
        <v>20</v>
      </c>
      <c r="C16" s="20" t="str">
        <f>IF('Long Term Vision'!$C16=0,"",'Long Term Vision'!$C16)</f>
        <v/>
      </c>
      <c r="D16" s="38"/>
      <c r="E16" s="38"/>
      <c r="F16" s="38"/>
      <c r="G16" s="38"/>
      <c r="H16" s="39"/>
      <c r="I16" s="67">
        <f>IF(OR('12_Labour Market'!$I16=1,$E16&lt;&gt;0),1,0)</f>
        <v>1</v>
      </c>
      <c r="J16" s="67">
        <f>IF(OR('12_Labour Market'!$J16=1,$F16&lt;&gt;0),1,0)</f>
        <v>1</v>
      </c>
      <c r="K16" s="67">
        <f>IF(AND('12_Labour Market'!$I16=1,$E16=0),1,0)</f>
        <v>1</v>
      </c>
    </row>
    <row r="17" spans="1:11" ht="45" hidden="1" outlineLevel="1" x14ac:dyDescent="0.25">
      <c r="A17" s="37" t="s">
        <v>149</v>
      </c>
      <c r="B17" s="38" t="s">
        <v>21</v>
      </c>
      <c r="C17" s="20" t="str">
        <f>IF('Long Term Vision'!$C17=0,"",'Long Term Vision'!$C17)</f>
        <v/>
      </c>
      <c r="D17" s="38"/>
      <c r="E17" s="38"/>
      <c r="F17" s="38"/>
      <c r="G17" s="38"/>
      <c r="H17" s="39"/>
      <c r="I17" s="67">
        <f>IF(OR('12_Labour Market'!$I17=1,$E17&lt;&gt;0),1,0)</f>
        <v>1</v>
      </c>
      <c r="J17" s="67">
        <f>IF(OR('12_Labour Market'!$J17=1,$F17&lt;&gt;0),1,0)</f>
        <v>1</v>
      </c>
      <c r="K17" s="67">
        <f>IF(AND('12_Labour Market'!$I17=1,$E17=0),1,0)</f>
        <v>1</v>
      </c>
    </row>
    <row r="18" spans="1:11" ht="45" hidden="1" outlineLevel="1" x14ac:dyDescent="0.25">
      <c r="A18" s="37" t="s">
        <v>149</v>
      </c>
      <c r="B18" s="38" t="s">
        <v>22</v>
      </c>
      <c r="C18" s="20" t="str">
        <f>IF('Long Term Vision'!$C18=0,"",'Long Term Vision'!$C18)</f>
        <v/>
      </c>
      <c r="D18" s="38"/>
      <c r="E18" s="38"/>
      <c r="F18" s="38"/>
      <c r="G18" s="38"/>
      <c r="H18" s="39"/>
      <c r="I18" s="67">
        <f>IF(OR('12_Labour Market'!$I18=1,$E18&lt;&gt;0),1,0)</f>
        <v>1</v>
      </c>
      <c r="J18" s="67">
        <f>IF(OR('12_Labour Market'!$J18=1,$F18&lt;&gt;0),1,0)</f>
        <v>1</v>
      </c>
      <c r="K18" s="67">
        <f>IF(AND('12_Labour Market'!$I18=1,$E18=0),1,0)</f>
        <v>1</v>
      </c>
    </row>
    <row r="19" spans="1:11" ht="30" hidden="1" outlineLevel="1" x14ac:dyDescent="0.25">
      <c r="A19" s="37" t="s">
        <v>149</v>
      </c>
      <c r="B19" s="38" t="s">
        <v>23</v>
      </c>
      <c r="C19" s="20" t="str">
        <f>IF('Long Term Vision'!$C19=0,"",'Long Term Vision'!$C19)</f>
        <v/>
      </c>
      <c r="D19" s="38"/>
      <c r="E19" s="38"/>
      <c r="F19" s="38"/>
      <c r="G19" s="38"/>
      <c r="H19" s="39"/>
      <c r="I19" s="67">
        <f>IF(OR('12_Labour Market'!$I19=1,$E19&lt;&gt;0),1,0)</f>
        <v>1</v>
      </c>
      <c r="J19" s="67">
        <f>IF(OR('12_Labour Market'!$J19=1,$F19&lt;&gt;0),1,0)</f>
        <v>0</v>
      </c>
      <c r="K19" s="67">
        <f>IF(AND('12_Labour Market'!$I19=1,$E19=0),1,0)</f>
        <v>1</v>
      </c>
    </row>
    <row r="20" spans="1:11" ht="30" hidden="1" outlineLevel="1" x14ac:dyDescent="0.25">
      <c r="A20" s="37" t="s">
        <v>149</v>
      </c>
      <c r="B20" s="38" t="s">
        <v>24</v>
      </c>
      <c r="C20" s="20" t="str">
        <f>IF('Long Term Vision'!$C20=0,"",'Long Term Vision'!$C20)</f>
        <v/>
      </c>
      <c r="D20" s="38"/>
      <c r="E20" s="38"/>
      <c r="F20" s="38"/>
      <c r="G20" s="38"/>
      <c r="H20" s="39"/>
      <c r="I20" s="67">
        <f>IF(OR('12_Labour Market'!$I20=1,$E20&lt;&gt;0),1,0)</f>
        <v>1</v>
      </c>
      <c r="J20" s="67">
        <f>IF(OR('12_Labour Market'!$J20=1,$F20&lt;&gt;0),1,0)</f>
        <v>0</v>
      </c>
      <c r="K20" s="67">
        <f>IF(AND('12_Labour Market'!$I20=1,$E20=0),1,0)</f>
        <v>1</v>
      </c>
    </row>
    <row r="21" spans="1:11" ht="60" hidden="1" outlineLevel="1" x14ac:dyDescent="0.25">
      <c r="A21" s="37" t="s">
        <v>149</v>
      </c>
      <c r="B21" s="38" t="s">
        <v>25</v>
      </c>
      <c r="C21" s="20" t="str">
        <f>IF('Long Term Vision'!$C21=0,"",'Long Term Vision'!$C21)</f>
        <v/>
      </c>
      <c r="D21" s="38"/>
      <c r="E21" s="38"/>
      <c r="F21" s="38"/>
      <c r="G21" s="38"/>
      <c r="H21" s="39"/>
      <c r="I21" s="67">
        <f>IF(OR('12_Labour Market'!$I21=1,$E21&lt;&gt;0),1,0)</f>
        <v>1</v>
      </c>
      <c r="J21" s="67">
        <f>IF(OR('12_Labour Market'!$J21=1,$F21&lt;&gt;0),1,0)</f>
        <v>1</v>
      </c>
      <c r="K21" s="67">
        <f>IF(AND('12_Labour Market'!$I21=1,$E21=0),1,0)</f>
        <v>1</v>
      </c>
    </row>
    <row r="22" spans="1:11" ht="60" hidden="1" outlineLevel="1" x14ac:dyDescent="0.25">
      <c r="A22" s="37" t="s">
        <v>149</v>
      </c>
      <c r="B22" s="38" t="s">
        <v>26</v>
      </c>
      <c r="C22" s="20" t="str">
        <f>IF('Long Term Vision'!$C22=0,"",'Long Term Vision'!$C22)</f>
        <v/>
      </c>
      <c r="D22" s="38"/>
      <c r="E22" s="38"/>
      <c r="F22" s="38"/>
      <c r="G22" s="38"/>
      <c r="H22" s="39"/>
      <c r="I22" s="67">
        <f>IF(OR('12_Labour Market'!$I22=1,$E22&lt;&gt;0),1,0)</f>
        <v>1</v>
      </c>
      <c r="J22" s="67">
        <f>IF(OR('12_Labour Market'!$J22=1,$F22&lt;&gt;0),1,0)</f>
        <v>1</v>
      </c>
      <c r="K22" s="67">
        <f>IF(AND('12_Labour Market'!$I22=1,$E22=0),1,0)</f>
        <v>1</v>
      </c>
    </row>
    <row r="23" spans="1:11" ht="45" hidden="1" outlineLevel="1" x14ac:dyDescent="0.25">
      <c r="A23" s="37" t="s">
        <v>149</v>
      </c>
      <c r="B23" s="38" t="s">
        <v>27</v>
      </c>
      <c r="C23" s="20" t="str">
        <f>IF('Long Term Vision'!$C23=0,"",'Long Term Vision'!$C23)</f>
        <v/>
      </c>
      <c r="D23" s="38"/>
      <c r="E23" s="38"/>
      <c r="F23" s="38"/>
      <c r="G23" s="38"/>
      <c r="H23" s="39"/>
      <c r="I23" s="67">
        <f>IF(OR('12_Labour Market'!$I23=1,$E23&lt;&gt;0),1,0)</f>
        <v>1</v>
      </c>
      <c r="J23" s="67">
        <f>IF(OR('12_Labour Market'!$J23=1,$F23&lt;&gt;0),1,0)</f>
        <v>0</v>
      </c>
      <c r="K23" s="67">
        <f>IF(AND('12_Labour Market'!$I23=1,$E23=0),1,0)</f>
        <v>1</v>
      </c>
    </row>
    <row r="24" spans="1:11" collapsed="1" x14ac:dyDescent="0.25">
      <c r="A24" s="37" t="s">
        <v>149</v>
      </c>
      <c r="B24" s="101" t="s">
        <v>28</v>
      </c>
      <c r="C24" s="101"/>
      <c r="D24" s="101"/>
      <c r="E24" s="101"/>
      <c r="F24" s="101"/>
      <c r="G24" s="101"/>
      <c r="H24" s="102"/>
      <c r="I24" s="67">
        <f>SUM(I25:I31)</f>
        <v>7</v>
      </c>
      <c r="J24" s="67">
        <f>SUM(J25:J31)</f>
        <v>4</v>
      </c>
      <c r="K24" s="67">
        <f>SUM(K25:K31)</f>
        <v>2</v>
      </c>
    </row>
    <row r="25" spans="1:11" ht="120" hidden="1" outlineLevel="1" x14ac:dyDescent="0.25">
      <c r="A25" s="37" t="s">
        <v>149</v>
      </c>
      <c r="B25" s="38" t="s">
        <v>29</v>
      </c>
      <c r="C25" s="20" t="s">
        <v>1055</v>
      </c>
      <c r="D25" s="38" t="s">
        <v>1146</v>
      </c>
      <c r="E25" s="38" t="s">
        <v>1147</v>
      </c>
      <c r="F25" s="38"/>
      <c r="G25" s="38" t="s">
        <v>1148</v>
      </c>
      <c r="H25" s="39" t="s">
        <v>583</v>
      </c>
      <c r="I25" s="67">
        <f>IF(OR('12_Labour Market'!$I25=1,$E25&lt;&gt;0),1,0)</f>
        <v>1</v>
      </c>
      <c r="J25" s="67">
        <f>IF(OR('12_Labour Market'!$J25=1,$F25&lt;&gt;0),1,0)</f>
        <v>1</v>
      </c>
      <c r="K25" s="67">
        <f>IF(AND('12_Labour Market'!$I25=1,$E25=0),1,0)</f>
        <v>0</v>
      </c>
    </row>
    <row r="26" spans="1:11" ht="45" hidden="1" outlineLevel="1" x14ac:dyDescent="0.25">
      <c r="A26" s="37" t="s">
        <v>149</v>
      </c>
      <c r="B26" s="38" t="s">
        <v>30</v>
      </c>
      <c r="C26" s="20" t="s">
        <v>1055</v>
      </c>
      <c r="D26" s="38"/>
      <c r="E26" s="38"/>
      <c r="F26" s="38"/>
      <c r="G26" s="38"/>
      <c r="H26" s="39"/>
      <c r="I26" s="67">
        <f>IF(OR('12_Labour Market'!$I26=1,$E26&lt;&gt;0),1,0)</f>
        <v>1</v>
      </c>
      <c r="J26" s="67">
        <f>IF(OR('12_Labour Market'!$J26=1,$F26&lt;&gt;0),1,0)</f>
        <v>0</v>
      </c>
      <c r="K26" s="67">
        <f>IF(AND('12_Labour Market'!$I26=1,$E26=0),1,0)</f>
        <v>1</v>
      </c>
    </row>
    <row r="27" spans="1:11" ht="409.5" hidden="1" outlineLevel="1" x14ac:dyDescent="0.25">
      <c r="A27" s="37" t="s">
        <v>149</v>
      </c>
      <c r="B27" s="38" t="s">
        <v>31</v>
      </c>
      <c r="C27" s="20" t="s">
        <v>1055</v>
      </c>
      <c r="D27" s="38" t="s">
        <v>1149</v>
      </c>
      <c r="E27" s="38" t="s">
        <v>1150</v>
      </c>
      <c r="F27" s="38"/>
      <c r="G27" s="38" t="s">
        <v>1151</v>
      </c>
      <c r="H27" s="39"/>
      <c r="I27" s="67">
        <f>IF(OR('12_Labour Market'!$I27=1,$E27&lt;&gt;0),1,0)</f>
        <v>1</v>
      </c>
      <c r="J27" s="67">
        <f>IF(OR('12_Labour Market'!$J27=1,$F27&lt;&gt;0),1,0)</f>
        <v>1</v>
      </c>
      <c r="K27" s="67">
        <f>IF(AND('12_Labour Market'!$I27=1,$E27=0),1,0)</f>
        <v>0</v>
      </c>
    </row>
    <row r="28" spans="1:11" ht="409.5" hidden="1" outlineLevel="1" x14ac:dyDescent="0.25">
      <c r="A28" s="37" t="s">
        <v>149</v>
      </c>
      <c r="B28" s="38" t="s">
        <v>32</v>
      </c>
      <c r="C28" s="20" t="s">
        <v>1055</v>
      </c>
      <c r="D28" s="38" t="s">
        <v>1149</v>
      </c>
      <c r="E28" s="38" t="s">
        <v>1150</v>
      </c>
      <c r="F28" s="38" t="s">
        <v>1152</v>
      </c>
      <c r="G28" s="38" t="s">
        <v>1151</v>
      </c>
      <c r="H28" s="39"/>
      <c r="I28" s="67">
        <f>IF(OR('12_Labour Market'!$I28=1,$E28&lt;&gt;0),1,0)</f>
        <v>1</v>
      </c>
      <c r="J28" s="67">
        <f>IF(OR('12_Labour Market'!$J28=1,$F28&lt;&gt;0),1,0)</f>
        <v>1</v>
      </c>
      <c r="K28" s="67">
        <f>IF(AND('12_Labour Market'!$I28=1,$E28=0),1,0)</f>
        <v>0</v>
      </c>
    </row>
    <row r="29" spans="1:11" ht="165" hidden="1" outlineLevel="1" x14ac:dyDescent="0.25">
      <c r="A29" s="37" t="s">
        <v>149</v>
      </c>
      <c r="B29" s="38" t="s">
        <v>33</v>
      </c>
      <c r="C29" s="20" t="s">
        <v>1055</v>
      </c>
      <c r="D29" s="38" t="s">
        <v>1153</v>
      </c>
      <c r="E29" s="38" t="s">
        <v>1154</v>
      </c>
      <c r="F29" s="38"/>
      <c r="G29" s="38" t="s">
        <v>1155</v>
      </c>
      <c r="H29" s="39"/>
      <c r="I29" s="67">
        <f>IF(OR('12_Labour Market'!$I29=1,$E29&lt;&gt;0),1,0)</f>
        <v>1</v>
      </c>
      <c r="J29" s="67">
        <f>IF(OR('12_Labour Market'!$J29=1,$F29&lt;&gt;0),1,0)</f>
        <v>0</v>
      </c>
      <c r="K29" s="67">
        <f>IF(AND('12_Labour Market'!$I29=1,$E29=0),1,0)</f>
        <v>0</v>
      </c>
    </row>
    <row r="30" spans="1:11" ht="45" hidden="1" outlineLevel="1" x14ac:dyDescent="0.25">
      <c r="A30" s="37" t="s">
        <v>149</v>
      </c>
      <c r="B30" s="38" t="s">
        <v>34</v>
      </c>
      <c r="C30" s="20" t="s">
        <v>1055</v>
      </c>
      <c r="D30" s="38" t="s">
        <v>1153</v>
      </c>
      <c r="E30" s="38" t="s">
        <v>1156</v>
      </c>
      <c r="F30" s="38" t="s">
        <v>1157</v>
      </c>
      <c r="G30" s="38" t="s">
        <v>1158</v>
      </c>
      <c r="H30" s="39"/>
      <c r="I30" s="67">
        <f>IF(OR('12_Labour Market'!$I30=1,$E30&lt;&gt;0),1,0)</f>
        <v>1</v>
      </c>
      <c r="J30" s="67">
        <f>IF(OR('12_Labour Market'!$J30=1,$F30&lt;&gt;0),1,0)</f>
        <v>1</v>
      </c>
      <c r="K30" s="67">
        <f>IF(AND('12_Labour Market'!$I30=1,$E30=0),1,0)</f>
        <v>0</v>
      </c>
    </row>
    <row r="31" spans="1:11" ht="105" hidden="1" outlineLevel="1" x14ac:dyDescent="0.25">
      <c r="A31" s="37" t="s">
        <v>149</v>
      </c>
      <c r="B31" s="38" t="s">
        <v>35</v>
      </c>
      <c r="C31" s="20" t="s">
        <v>1055</v>
      </c>
      <c r="D31" s="38"/>
      <c r="E31" s="38"/>
      <c r="F31" s="38"/>
      <c r="G31" s="38"/>
      <c r="H31" s="39"/>
      <c r="I31" s="67">
        <f>IF(OR('12_Labour Market'!$I31=1,$E31&lt;&gt;0),1,0)</f>
        <v>1</v>
      </c>
      <c r="J31" s="67">
        <f>IF(OR('12_Labour Market'!$J31=1,$F31&lt;&gt;0),1,0)</f>
        <v>0</v>
      </c>
      <c r="K31" s="67">
        <f>IF(AND('12_Labour Market'!$I31=1,$E31=0),1,0)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IF(OR('12_Labour Market'!$I33=1,$E33&lt;&gt;0),1,0)</f>
        <v>1</v>
      </c>
      <c r="J33" s="67">
        <f>IF(OR('12_Labour Market'!$J33=1,$F33&lt;&gt;0),1,0)</f>
        <v>0</v>
      </c>
      <c r="K33" s="67">
        <f>IF(AND('12_Labour Market'!$I33=1,$E33=0),1,0)</f>
        <v>1</v>
      </c>
    </row>
    <row r="34" spans="1:11" ht="45" hidden="1" outlineLevel="1" x14ac:dyDescent="0.25">
      <c r="A34" s="37" t="s">
        <v>149</v>
      </c>
      <c r="B34" s="38" t="s">
        <v>38</v>
      </c>
      <c r="C34" s="20" t="str">
        <f>IF('Long Term Vision'!$C34=0,"",'Long Term Vision'!$C34)</f>
        <v/>
      </c>
      <c r="D34" s="38"/>
      <c r="E34" s="38"/>
      <c r="F34" s="38"/>
      <c r="G34" s="38"/>
      <c r="H34" s="39"/>
      <c r="I34" s="67">
        <f>IF(OR('12_Labour Market'!$I34=1,$E34&lt;&gt;0),1,0)</f>
        <v>1</v>
      </c>
      <c r="J34" s="67">
        <f>IF(OR('12_Labour Market'!$J34=1,$F34&lt;&gt;0),1,0)</f>
        <v>0</v>
      </c>
      <c r="K34" s="67">
        <f>IF(AND('12_Labour Market'!$I34=1,$E34=0),1,0)</f>
        <v>1</v>
      </c>
    </row>
    <row r="35" spans="1:11" ht="30" hidden="1" outlineLevel="1" x14ac:dyDescent="0.25">
      <c r="A35" s="37" t="s">
        <v>149</v>
      </c>
      <c r="B35" s="38" t="s">
        <v>39</v>
      </c>
      <c r="C35" s="20" t="str">
        <f>IF('Long Term Vision'!$C35=0,"",'Long Term Vision'!$C35)</f>
        <v>NO</v>
      </c>
      <c r="D35" s="38"/>
      <c r="E35" s="38"/>
      <c r="F35" s="38"/>
      <c r="G35" s="38"/>
      <c r="H35" s="39"/>
      <c r="I35" s="67">
        <f>IF(OR('12_Labour Market'!$I35=1,$E35&lt;&gt;0),1,0)</f>
        <v>0</v>
      </c>
      <c r="J35" s="67">
        <f>IF(OR('12_Labour Market'!$J35=1,$F35&lt;&gt;0),1,0)</f>
        <v>0</v>
      </c>
      <c r="K35" s="67">
        <f>IF(AND('12_Labour Market'!$I35=1,$E35=0),1,0)</f>
        <v>0</v>
      </c>
    </row>
    <row r="36" spans="1:11" ht="60" hidden="1" outlineLevel="1" x14ac:dyDescent="0.25">
      <c r="A36" s="37" t="s">
        <v>149</v>
      </c>
      <c r="B36" s="38" t="s">
        <v>40</v>
      </c>
      <c r="C36" s="20" t="str">
        <f>IF('Long Term Vision'!$C36=0,"",'Long Term Vision'!$C36)</f>
        <v/>
      </c>
      <c r="D36" s="38"/>
      <c r="E36" s="38"/>
      <c r="F36" s="38"/>
      <c r="G36" s="38"/>
      <c r="H36" s="39"/>
      <c r="I36" s="67">
        <f>IF(OR('12_Labour Market'!$I36=1,$E36&lt;&gt;0),1,0)</f>
        <v>1</v>
      </c>
      <c r="J36" s="67">
        <f>IF(OR('12_Labour Market'!$J36=1,$F36&lt;&gt;0),1,0)</f>
        <v>1</v>
      </c>
      <c r="K36" s="67">
        <f>IF(AND('12_Labour Market'!$I36=1,$E36=0),1,0)</f>
        <v>1</v>
      </c>
    </row>
    <row r="37" spans="1:11" ht="45" hidden="1" outlineLevel="1" x14ac:dyDescent="0.25">
      <c r="A37" s="37" t="s">
        <v>149</v>
      </c>
      <c r="B37" s="38" t="s">
        <v>41</v>
      </c>
      <c r="C37" s="20" t="str">
        <f>IF('Long Term Vision'!$C37=0,"",'Long Term Vision'!$C37)</f>
        <v/>
      </c>
      <c r="D37" s="38"/>
      <c r="E37" s="38"/>
      <c r="F37" s="38"/>
      <c r="G37" s="38"/>
      <c r="H37" s="39"/>
      <c r="I37" s="67">
        <f>IF(OR('12_Labour Market'!$I37=1,$E37&lt;&gt;0),1,0)</f>
        <v>1</v>
      </c>
      <c r="J37" s="67">
        <f>IF(OR('12_Labour Market'!$J37=1,$F37&lt;&gt;0),1,0)</f>
        <v>0</v>
      </c>
      <c r="K37" s="67">
        <f>IF(AND('12_Labour Market'!$I37=1,$E37=0),1,0)</f>
        <v>1</v>
      </c>
    </row>
    <row r="38" spans="1:11" ht="75" hidden="1" outlineLevel="1" x14ac:dyDescent="0.25">
      <c r="A38" s="37" t="s">
        <v>149</v>
      </c>
      <c r="B38" s="38" t="s">
        <v>42</v>
      </c>
      <c r="C38" s="20" t="str">
        <f>IF('Long Term Vision'!$C38=0,"",'Long Term Vision'!$C38)</f>
        <v/>
      </c>
      <c r="D38" s="38"/>
      <c r="E38" s="38"/>
      <c r="F38" s="38"/>
      <c r="G38" s="38"/>
      <c r="H38" s="39"/>
      <c r="I38" s="67">
        <f>IF(OR('12_Labour Market'!$I38=1,$E38&lt;&gt;0),1,0)</f>
        <v>1</v>
      </c>
      <c r="J38" s="67">
        <f>IF(OR('12_Labour Market'!$J38=1,$F38&lt;&gt;0),1,0)</f>
        <v>0</v>
      </c>
      <c r="K38" s="67">
        <f>IF(AND('12_Labour Market'!$I38=1,$E38=0),1,0)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IF(OR('12_Labour Market'!$I40=1,$E40&lt;&gt;0),1,0)</f>
        <v>1</v>
      </c>
      <c r="J40" s="67">
        <f>IF(OR('12_Labour Market'!$J40=1,$F40&lt;&gt;0),1,0)</f>
        <v>1</v>
      </c>
      <c r="K40" s="67">
        <f>IF(AND('12_Labour Market'!$I40=1,$E40=0),1,0)</f>
        <v>1</v>
      </c>
    </row>
    <row r="41" spans="1:11" ht="60" hidden="1" outlineLevel="1" x14ac:dyDescent="0.25">
      <c r="A41" s="37" t="s">
        <v>150</v>
      </c>
      <c r="B41" s="38" t="s">
        <v>45</v>
      </c>
      <c r="C41" s="20" t="str">
        <f>IF('Long Term Vision'!$C41=0,"",'Long Term Vision'!$C41)</f>
        <v/>
      </c>
      <c r="D41" s="38"/>
      <c r="E41" s="38"/>
      <c r="F41" s="38"/>
      <c r="G41" s="38"/>
      <c r="H41" s="39"/>
      <c r="I41" s="67">
        <f>IF(OR('12_Labour Market'!$I41=1,$E41&lt;&gt;0),1,0)</f>
        <v>1</v>
      </c>
      <c r="J41" s="67">
        <f>IF(OR('12_Labour Market'!$J41=1,$F41&lt;&gt;0),1,0)</f>
        <v>1</v>
      </c>
      <c r="K41" s="67">
        <f>IF(AND('12_Labour Market'!$I41=1,$E41=0),1,0)</f>
        <v>1</v>
      </c>
    </row>
    <row r="42" spans="1:11" ht="75" hidden="1" outlineLevel="1" x14ac:dyDescent="0.25">
      <c r="A42" s="37" t="s">
        <v>150</v>
      </c>
      <c r="B42" s="38" t="s">
        <v>46</v>
      </c>
      <c r="C42" s="20" t="str">
        <f>IF('Long Term Vision'!$C42=0,"",'Long Term Vision'!$C42)</f>
        <v/>
      </c>
      <c r="D42" s="38"/>
      <c r="E42" s="38"/>
      <c r="F42" s="38"/>
      <c r="G42" s="38"/>
      <c r="H42" s="39"/>
      <c r="I42" s="67">
        <f>IF(OR('12_Labour Market'!$I42=1,$E42&lt;&gt;0),1,0)</f>
        <v>1</v>
      </c>
      <c r="J42" s="67">
        <f>IF(OR('12_Labour Market'!$J42=1,$F42&lt;&gt;0),1,0)</f>
        <v>1</v>
      </c>
      <c r="K42" s="67">
        <f>IF(AND('12_Labour Market'!$I42=1,$E42=0),1,0)</f>
        <v>1</v>
      </c>
    </row>
    <row r="43" spans="1:11" ht="60" hidden="1" outlineLevel="1" x14ac:dyDescent="0.25">
      <c r="A43" s="37" t="s">
        <v>150</v>
      </c>
      <c r="B43" s="38" t="s">
        <v>47</v>
      </c>
      <c r="C43" s="20" t="str">
        <f>IF('Long Term Vision'!$C43=0,"",'Long Term Vision'!$C43)</f>
        <v/>
      </c>
      <c r="D43" s="38"/>
      <c r="E43" s="38"/>
      <c r="F43" s="38"/>
      <c r="G43" s="38"/>
      <c r="H43" s="39"/>
      <c r="I43" s="67">
        <f>IF(OR('12_Labour Market'!$I43=1,$E43&lt;&gt;0),1,0)</f>
        <v>1</v>
      </c>
      <c r="J43" s="67">
        <f>IF(OR('12_Labour Market'!$J43=1,$F43&lt;&gt;0),1,0)</f>
        <v>0</v>
      </c>
      <c r="K43" s="67">
        <f>IF(AND('12_Labour Market'!$I43=1,$E43=0),1,0)</f>
        <v>1</v>
      </c>
    </row>
    <row r="44" spans="1:11" ht="45" hidden="1" outlineLevel="1" x14ac:dyDescent="0.25">
      <c r="A44" s="37" t="s">
        <v>150</v>
      </c>
      <c r="B44" s="38" t="s">
        <v>48</v>
      </c>
      <c r="C44" s="20" t="str">
        <f>IF('Long Term Vision'!$C44=0,"",'Long Term Vision'!$C44)</f>
        <v/>
      </c>
      <c r="D44" s="38"/>
      <c r="E44" s="38"/>
      <c r="F44" s="38"/>
      <c r="G44" s="38"/>
      <c r="H44" s="39"/>
      <c r="I44" s="67">
        <f>IF(OR('12_Labour Market'!$I44=1,$E44&lt;&gt;0),1,0)</f>
        <v>0</v>
      </c>
      <c r="J44" s="67">
        <f>IF(OR('12_Labour Market'!$J44=1,$F44&lt;&gt;0),1,0)</f>
        <v>0</v>
      </c>
      <c r="K44" s="67">
        <f>IF(AND('12_Labour Market'!$I44=1,$E44=0),1,0)</f>
        <v>0</v>
      </c>
    </row>
    <row r="45" spans="1:11" ht="30" hidden="1" outlineLevel="1" x14ac:dyDescent="0.25">
      <c r="A45" s="37" t="s">
        <v>150</v>
      </c>
      <c r="B45" s="38" t="s">
        <v>49</v>
      </c>
      <c r="C45" s="20" t="str">
        <f>IF('Long Term Vision'!$C45=0,"",'Long Term Vision'!$C45)</f>
        <v/>
      </c>
      <c r="D45" s="38"/>
      <c r="E45" s="38"/>
      <c r="F45" s="38"/>
      <c r="G45" s="38"/>
      <c r="H45" s="39"/>
      <c r="I45" s="67">
        <f>IF(OR('12_Labour Market'!$I45=1,$E45&lt;&gt;0),1,0)</f>
        <v>0</v>
      </c>
      <c r="J45" s="67">
        <f>IF(OR('12_Labour Market'!$J45=1,$F45&lt;&gt;0),1,0)</f>
        <v>0</v>
      </c>
      <c r="K45" s="67">
        <f>IF(AND('12_Labour Market'!$I45=1,$E45=0),1,0)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IF(OR('12_Labour Market'!$I47=1,$E47&lt;&gt;0),1,0)</f>
        <v>0</v>
      </c>
      <c r="J47" s="67">
        <f>IF(OR('12_Labour Market'!$J47=1,$F47&lt;&gt;0),1,0)</f>
        <v>0</v>
      </c>
      <c r="K47" s="67">
        <f>IF(AND('12_Labour Market'!$I47=1,$E47=0),1,0)</f>
        <v>0</v>
      </c>
    </row>
    <row r="48" spans="1:11" ht="30" hidden="1" outlineLevel="1" x14ac:dyDescent="0.25">
      <c r="A48" s="37" t="s">
        <v>150</v>
      </c>
      <c r="B48" s="38" t="s">
        <v>52</v>
      </c>
      <c r="C48" s="20" t="str">
        <f>IF('Long Term Vision'!$C48=0,"",'Long Term Vision'!$C48)</f>
        <v/>
      </c>
      <c r="D48" s="38"/>
      <c r="E48" s="38"/>
      <c r="F48" s="38"/>
      <c r="G48" s="38"/>
      <c r="H48" s="39"/>
      <c r="I48" s="67">
        <f>IF(OR('12_Labour Market'!$I48=1,$E48&lt;&gt;0),1,0)</f>
        <v>1</v>
      </c>
      <c r="J48" s="67">
        <f>IF(OR('12_Labour Market'!$J48=1,$F48&lt;&gt;0),1,0)</f>
        <v>0</v>
      </c>
      <c r="K48" s="67">
        <f>IF(AND('12_Labour Market'!$I48=1,$E48=0),1,0)</f>
        <v>1</v>
      </c>
    </row>
    <row r="49" spans="1:11" ht="45" hidden="1" outlineLevel="1" x14ac:dyDescent="0.25">
      <c r="A49" s="37" t="s">
        <v>150</v>
      </c>
      <c r="B49" s="38" t="s">
        <v>53</v>
      </c>
      <c r="C49" s="20" t="str">
        <f>IF('Long Term Vision'!$C49=0,"",'Long Term Vision'!$C49)</f>
        <v/>
      </c>
      <c r="D49" s="38"/>
      <c r="E49" s="38"/>
      <c r="F49" s="38"/>
      <c r="G49" s="38"/>
      <c r="H49" s="39"/>
      <c r="I49" s="67">
        <f>IF(OR('12_Labour Market'!$I49=1,$E49&lt;&gt;0),1,0)</f>
        <v>1</v>
      </c>
      <c r="J49" s="67">
        <f>IF(OR('12_Labour Market'!$J49=1,$F49&lt;&gt;0),1,0)</f>
        <v>0</v>
      </c>
      <c r="K49" s="67">
        <f>IF(AND('12_Labour Market'!$I49=1,$E49=0),1,0)</f>
        <v>1</v>
      </c>
    </row>
    <row r="50" spans="1:11" ht="90" hidden="1" outlineLevel="1" x14ac:dyDescent="0.25">
      <c r="A50" s="37" t="s">
        <v>150</v>
      </c>
      <c r="B50" s="38" t="s">
        <v>54</v>
      </c>
      <c r="C50" s="20" t="str">
        <f>IF('Long Term Vision'!$C50=0,"",'Long Term Vision'!$C50)</f>
        <v/>
      </c>
      <c r="D50" s="38"/>
      <c r="E50" s="38"/>
      <c r="F50" s="38"/>
      <c r="G50" s="38"/>
      <c r="H50" s="39"/>
      <c r="I50" s="67">
        <f>IF(OR('12_Labour Market'!$I50=1,$E50&lt;&gt;0),1,0)</f>
        <v>1</v>
      </c>
      <c r="J50" s="67">
        <f>IF(OR('12_Labour Market'!$J50=1,$F50&lt;&gt;0),1,0)</f>
        <v>0</v>
      </c>
      <c r="K50" s="67">
        <f>IF(AND('12_Labour Market'!$I50=1,$E50=0),1,0)</f>
        <v>1</v>
      </c>
    </row>
    <row r="51" spans="1:11" ht="30" hidden="1" outlineLevel="1" x14ac:dyDescent="0.25">
      <c r="A51" s="37" t="s">
        <v>150</v>
      </c>
      <c r="B51" s="38" t="s">
        <v>55</v>
      </c>
      <c r="C51" s="20" t="str">
        <f>IF('Long Term Vision'!$C51=0,"",'Long Term Vision'!$C51)</f>
        <v/>
      </c>
      <c r="D51" s="38"/>
      <c r="E51" s="38"/>
      <c r="F51" s="38"/>
      <c r="G51" s="38"/>
      <c r="H51" s="39"/>
      <c r="I51" s="67">
        <f>IF(OR('12_Labour Market'!$I51=1,$E51&lt;&gt;0),1,0)</f>
        <v>1</v>
      </c>
      <c r="J51" s="67">
        <f>IF(OR('12_Labour Market'!$J51=1,$F51&lt;&gt;0),1,0)</f>
        <v>0</v>
      </c>
      <c r="K51" s="67">
        <f>IF(AND('12_Labour Market'!$I51=1,$E51=0),1,0)</f>
        <v>1</v>
      </c>
    </row>
    <row r="52" spans="1:11" ht="45" hidden="1" outlineLevel="1" x14ac:dyDescent="0.25">
      <c r="A52" s="37" t="s">
        <v>150</v>
      </c>
      <c r="B52" s="38" t="s">
        <v>56</v>
      </c>
      <c r="C52" s="20" t="str">
        <f>IF('Long Term Vision'!$C52=0,"",'Long Term Vision'!$C52)</f>
        <v/>
      </c>
      <c r="D52" s="38"/>
      <c r="E52" s="38"/>
      <c r="F52" s="38"/>
      <c r="G52" s="38"/>
      <c r="H52" s="39"/>
      <c r="I52" s="67">
        <f>IF(OR('12_Labour Market'!$I52=1,$E52&lt;&gt;0),1,0)</f>
        <v>1</v>
      </c>
      <c r="J52" s="67">
        <f>IF(OR('12_Labour Market'!$J52=1,$F52&lt;&gt;0),1,0)</f>
        <v>0</v>
      </c>
      <c r="K52" s="67">
        <f>IF(AND('12_Labour Market'!$I52=1,$E52=0),1,0)</f>
        <v>1</v>
      </c>
    </row>
    <row r="53" spans="1:11" ht="30" hidden="1" outlineLevel="1" x14ac:dyDescent="0.25">
      <c r="A53" s="37" t="s">
        <v>150</v>
      </c>
      <c r="B53" s="38" t="s">
        <v>57</v>
      </c>
      <c r="C53" s="20" t="str">
        <f>IF('Long Term Vision'!$C53=0,"",'Long Term Vision'!$C53)</f>
        <v/>
      </c>
      <c r="D53" s="38"/>
      <c r="E53" s="38"/>
      <c r="F53" s="38"/>
      <c r="G53" s="38"/>
      <c r="H53" s="39"/>
      <c r="I53" s="67">
        <f>IF(OR('12_Labour Market'!$I53=1,$E53&lt;&gt;0),1,0)</f>
        <v>1</v>
      </c>
      <c r="J53" s="67">
        <f>IF(OR('12_Labour Market'!$J53=1,$F53&lt;&gt;0),1,0)</f>
        <v>0</v>
      </c>
      <c r="K53" s="67">
        <f>IF(AND('12_Labour Market'!$I53=1,$E53=0),1,0)</f>
        <v>1</v>
      </c>
    </row>
    <row r="54" spans="1:11" ht="45" hidden="1" outlineLevel="1" x14ac:dyDescent="0.25">
      <c r="A54" s="37" t="s">
        <v>150</v>
      </c>
      <c r="B54" s="38" t="s">
        <v>58</v>
      </c>
      <c r="C54" s="20" t="str">
        <f>IF('Long Term Vision'!$C54=0,"",'Long Term Vision'!$C54)</f>
        <v/>
      </c>
      <c r="D54" s="38"/>
      <c r="E54" s="38"/>
      <c r="F54" s="38"/>
      <c r="G54" s="38"/>
      <c r="H54" s="39"/>
      <c r="I54" s="67">
        <f>IF(OR('12_Labour Market'!$I54=1,$E54&lt;&gt;0),1,0)</f>
        <v>0</v>
      </c>
      <c r="J54" s="67">
        <f>IF(OR('12_Labour Market'!$J54=1,$F54&lt;&gt;0),1,0)</f>
        <v>0</v>
      </c>
      <c r="K54" s="67">
        <f>IF(AND('12_Labour Market'!$I54=1,$E54=0),1,0)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IF(OR('12_Labour Market'!$I56=1,$E56&lt;&gt;0),1,0)</f>
        <v>1</v>
      </c>
      <c r="J56" s="67">
        <f>IF(OR('12_Labour Market'!$J56=1,$F56&lt;&gt;0),1,0)</f>
        <v>1</v>
      </c>
      <c r="K56" s="67">
        <f>IF(AND('12_Labour Market'!$I56=1,$E56=0),1,0)</f>
        <v>1</v>
      </c>
    </row>
    <row r="57" spans="1:11" ht="30" hidden="1" outlineLevel="1" x14ac:dyDescent="0.25">
      <c r="A57" s="37" t="s">
        <v>150</v>
      </c>
      <c r="B57" s="38" t="s">
        <v>61</v>
      </c>
      <c r="C57" s="20" t="str">
        <f>IF('Long Term Vision'!$C57=0,"",'Long Term Vision'!$C57)</f>
        <v/>
      </c>
      <c r="D57" s="38"/>
      <c r="E57" s="38"/>
      <c r="F57" s="38"/>
      <c r="G57" s="38"/>
      <c r="H57" s="39"/>
      <c r="I57" s="67">
        <f>IF(OR('12_Labour Market'!$I57=1,$E57&lt;&gt;0),1,0)</f>
        <v>1</v>
      </c>
      <c r="J57" s="67">
        <f>IF(OR('12_Labour Market'!$J57=1,$F57&lt;&gt;0),1,0)</f>
        <v>1</v>
      </c>
      <c r="K57" s="67">
        <f>IF(AND('12_Labour Market'!$I57=1,$E57=0),1,0)</f>
        <v>1</v>
      </c>
    </row>
    <row r="58" spans="1:11" ht="45" hidden="1" outlineLevel="1" x14ac:dyDescent="0.25">
      <c r="A58" s="37" t="s">
        <v>150</v>
      </c>
      <c r="B58" s="38" t="s">
        <v>62</v>
      </c>
      <c r="C58" s="20" t="str">
        <f>IF('Long Term Vision'!$C58=0,"",'Long Term Vision'!$C58)</f>
        <v/>
      </c>
      <c r="D58" s="38"/>
      <c r="E58" s="38"/>
      <c r="F58" s="38"/>
      <c r="G58" s="38"/>
      <c r="H58" s="39"/>
      <c r="I58" s="67">
        <f>IF(OR('12_Labour Market'!$I58=1,$E58&lt;&gt;0),1,0)</f>
        <v>1</v>
      </c>
      <c r="J58" s="67">
        <f>IF(OR('12_Labour Market'!$J58=1,$F58&lt;&gt;0),1,0)</f>
        <v>0</v>
      </c>
      <c r="K58" s="67">
        <f>IF(AND('12_Labour Market'!$I58=1,$E58=0),1,0)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IF(OR('12_Labour Market'!$I60=1,$E60&lt;&gt;0),1,0)</f>
        <v>0</v>
      </c>
      <c r="J60" s="67">
        <f>IF(OR('12_Labour Market'!$J60=1,$F60&lt;&gt;0),1,0)</f>
        <v>0</v>
      </c>
      <c r="K60" s="67">
        <f>IF(AND('12_Labour Market'!$I60=1,$E60=0),1,0)</f>
        <v>0</v>
      </c>
    </row>
    <row r="61" spans="1:11" ht="60" hidden="1" outlineLevel="1" x14ac:dyDescent="0.25">
      <c r="A61" s="37" t="s">
        <v>150</v>
      </c>
      <c r="B61" s="38" t="s">
        <v>65</v>
      </c>
      <c r="C61" s="20" t="str">
        <f>IF('Long Term Vision'!$C61=0,"",'Long Term Vision'!$C61)</f>
        <v/>
      </c>
      <c r="D61" s="38"/>
      <c r="E61" s="38"/>
      <c r="F61" s="38"/>
      <c r="G61" s="38"/>
      <c r="H61" s="39"/>
      <c r="I61" s="67">
        <f>IF(OR('12_Labour Market'!$I61=1,$E61&lt;&gt;0),1,0)</f>
        <v>1</v>
      </c>
      <c r="J61" s="67">
        <f>IF(OR('12_Labour Market'!$J61=1,$F61&lt;&gt;0),1,0)</f>
        <v>0</v>
      </c>
      <c r="K61" s="67">
        <f>IF(AND('12_Labour Market'!$I61=1,$E61=0),1,0)</f>
        <v>1</v>
      </c>
    </row>
    <row r="62" spans="1:11" ht="30" hidden="1" outlineLevel="1" x14ac:dyDescent="0.25">
      <c r="A62" s="37" t="s">
        <v>150</v>
      </c>
      <c r="B62" s="38" t="s">
        <v>66</v>
      </c>
      <c r="C62" s="20" t="str">
        <f>IF('Long Term Vision'!$C62=0,"",'Long Term Vision'!$C62)</f>
        <v/>
      </c>
      <c r="D62" s="38"/>
      <c r="E62" s="38"/>
      <c r="F62" s="38"/>
      <c r="G62" s="38"/>
      <c r="H62" s="39"/>
      <c r="I62" s="67">
        <f>IF(OR('12_Labour Market'!$I62=1,$E62&lt;&gt;0),1,0)</f>
        <v>0</v>
      </c>
      <c r="J62" s="67">
        <f>IF(OR('12_Labour Market'!$J62=1,$F62&lt;&gt;0),1,0)</f>
        <v>0</v>
      </c>
      <c r="K62" s="67">
        <f>IF(AND('12_Labour Market'!$I62=1,$E62=0),1,0)</f>
        <v>0</v>
      </c>
    </row>
    <row r="63" spans="1:11" ht="90" hidden="1" outlineLevel="1" x14ac:dyDescent="0.25">
      <c r="A63" s="37" t="s">
        <v>150</v>
      </c>
      <c r="B63" s="38" t="s">
        <v>67</v>
      </c>
      <c r="C63" s="20" t="str">
        <f>IF('Long Term Vision'!$C63=0,"",'Long Term Vision'!$C63)</f>
        <v/>
      </c>
      <c r="D63" s="38"/>
      <c r="E63" s="38"/>
      <c r="F63" s="38"/>
      <c r="G63" s="38"/>
      <c r="H63" s="39"/>
      <c r="I63" s="67">
        <f>IF(OR('12_Labour Market'!$I63=1,$E63&lt;&gt;0),1,0)</f>
        <v>1</v>
      </c>
      <c r="J63" s="67">
        <f>IF(OR('12_Labour Market'!$J63=1,$F63&lt;&gt;0),1,0)</f>
        <v>0</v>
      </c>
      <c r="K63" s="67">
        <f>IF(AND('12_Labour Market'!$I63=1,$E63=0),1,0)</f>
        <v>1</v>
      </c>
    </row>
    <row r="64" spans="1:11" ht="45" hidden="1" outlineLevel="1" x14ac:dyDescent="0.25">
      <c r="A64" s="37" t="s">
        <v>150</v>
      </c>
      <c r="B64" s="38" t="s">
        <v>68</v>
      </c>
      <c r="C64" s="20" t="str">
        <f>IF('Long Term Vision'!$C64=0,"",'Long Term Vision'!$C64)</f>
        <v/>
      </c>
      <c r="D64" s="38"/>
      <c r="E64" s="38"/>
      <c r="F64" s="38"/>
      <c r="G64" s="38"/>
      <c r="H64" s="39"/>
      <c r="I64" s="67">
        <f>IF(OR('12_Labour Market'!$I64=1,$E64&lt;&gt;0),1,0)</f>
        <v>1</v>
      </c>
      <c r="J64" s="67">
        <f>IF(OR('12_Labour Market'!$J64=1,$F64&lt;&gt;0),1,0)</f>
        <v>0</v>
      </c>
      <c r="K64" s="67">
        <f>IF(AND('12_Labour Market'!$I64=1,$E64=0),1,0)</f>
        <v>1</v>
      </c>
    </row>
    <row r="65" spans="1:11" ht="120" hidden="1" outlineLevel="1" x14ac:dyDescent="0.25">
      <c r="A65" s="37" t="s">
        <v>150</v>
      </c>
      <c r="B65" s="38" t="s">
        <v>69</v>
      </c>
      <c r="C65" s="20" t="str">
        <f>IF('Long Term Vision'!$C65=0,"",'Long Term Vision'!$C65)</f>
        <v/>
      </c>
      <c r="D65" s="38"/>
      <c r="E65" s="38"/>
      <c r="F65" s="38"/>
      <c r="G65" s="38"/>
      <c r="H65" s="39"/>
      <c r="I65" s="67">
        <f>IF(OR('12_Labour Market'!$I65=1,$E65&lt;&gt;0),1,0)</f>
        <v>0</v>
      </c>
      <c r="J65" s="67">
        <f>IF(OR('12_Labour Market'!$J65=1,$F65&lt;&gt;0),1,0)</f>
        <v>0</v>
      </c>
      <c r="K65" s="67">
        <f>IF(AND('12_Labour Market'!$I65=1,$E65=0),1,0)</f>
        <v>0</v>
      </c>
    </row>
    <row r="66" spans="1:11" ht="60" hidden="1" outlineLevel="1" x14ac:dyDescent="0.25">
      <c r="A66" s="37" t="s">
        <v>150</v>
      </c>
      <c r="B66" s="38" t="s">
        <v>70</v>
      </c>
      <c r="C66" s="20" t="str">
        <f>IF('Long Term Vision'!$C66=0,"",'Long Term Vision'!$C66)</f>
        <v/>
      </c>
      <c r="D66" s="38"/>
      <c r="E66" s="38"/>
      <c r="F66" s="38"/>
      <c r="G66" s="38"/>
      <c r="H66" s="39"/>
      <c r="I66" s="67">
        <f>IF(OR('12_Labour Market'!$I66=1,$E66&lt;&gt;0),1,0)</f>
        <v>0</v>
      </c>
      <c r="J66" s="67">
        <f>IF(OR('12_Labour Market'!$J66=1,$F66&lt;&gt;0),1,0)</f>
        <v>0</v>
      </c>
      <c r="K66" s="67">
        <f>IF(AND('12_Labour Market'!$I66=1,$E66=0),1,0)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IF(OR('12_Labour Market'!$I68=1,$E68&lt;&gt;0),1,0)</f>
        <v>1</v>
      </c>
      <c r="J68" s="67">
        <f>IF(OR('12_Labour Market'!$J68=1,$F68&lt;&gt;0),1,0)</f>
        <v>1</v>
      </c>
      <c r="K68" s="67">
        <f>IF(AND('12_Labour Market'!$I68=1,$E68=0),1,0)</f>
        <v>1</v>
      </c>
    </row>
    <row r="69" spans="1:11" ht="60" hidden="1" outlineLevel="1" x14ac:dyDescent="0.25">
      <c r="A69" s="37" t="s">
        <v>150</v>
      </c>
      <c r="B69" s="38" t="s">
        <v>73</v>
      </c>
      <c r="C69" s="20" t="str">
        <f>IF('Long Term Vision'!$C69=0,"",'Long Term Vision'!$C69)</f>
        <v/>
      </c>
      <c r="D69" s="38"/>
      <c r="E69" s="38"/>
      <c r="F69" s="38"/>
      <c r="G69" s="38"/>
      <c r="H69" s="39"/>
      <c r="I69" s="67">
        <f>IF(OR('12_Labour Market'!$I69=1,$E69&lt;&gt;0),1,0)</f>
        <v>1</v>
      </c>
      <c r="J69" s="67">
        <f>IF(OR('12_Labour Market'!$J69=1,$F69&lt;&gt;0),1,0)</f>
        <v>0</v>
      </c>
      <c r="K69" s="67">
        <f>IF(AND('12_Labour Market'!$I69=1,$E69=0),1,0)</f>
        <v>1</v>
      </c>
    </row>
    <row r="70" spans="1:11" ht="45" hidden="1" outlineLevel="1" x14ac:dyDescent="0.25">
      <c r="A70" s="37" t="s">
        <v>150</v>
      </c>
      <c r="B70" s="38" t="s">
        <v>74</v>
      </c>
      <c r="C70" s="20" t="str">
        <f>IF('Long Term Vision'!$C70=0,"",'Long Term Vision'!$C70)</f>
        <v/>
      </c>
      <c r="D70" s="38"/>
      <c r="E70" s="38"/>
      <c r="F70" s="38"/>
      <c r="G70" s="38"/>
      <c r="H70" s="39"/>
      <c r="I70" s="67">
        <f>IF(OR('12_Labour Market'!$I70=1,$E70&lt;&gt;0),1,0)</f>
        <v>1</v>
      </c>
      <c r="J70" s="67">
        <f>IF(OR('12_Labour Market'!$J70=1,$F70&lt;&gt;0),1,0)</f>
        <v>0</v>
      </c>
      <c r="K70" s="67">
        <f>IF(AND('12_Labour Market'!$I70=1,$E70=0),1,0)</f>
        <v>1</v>
      </c>
    </row>
    <row r="71" spans="1:11" ht="45" hidden="1" outlineLevel="1" x14ac:dyDescent="0.25">
      <c r="A71" s="37" t="s">
        <v>150</v>
      </c>
      <c r="B71" s="38" t="s">
        <v>75</v>
      </c>
      <c r="C71" s="20" t="str">
        <f>IF('Long Term Vision'!$C71=0,"",'Long Term Vision'!$C71)</f>
        <v/>
      </c>
      <c r="D71" s="38"/>
      <c r="E71" s="38"/>
      <c r="F71" s="38"/>
      <c r="G71" s="38"/>
      <c r="H71" s="39"/>
      <c r="I71" s="67">
        <f>IF(OR('12_Labour Market'!$I71=1,$E71&lt;&gt;0),1,0)</f>
        <v>0</v>
      </c>
      <c r="J71" s="67">
        <f>IF(OR('12_Labour Market'!$J71=1,$F71&lt;&gt;0),1,0)</f>
        <v>0</v>
      </c>
      <c r="K71" s="67">
        <f>IF(AND('12_Labour Market'!$I71=1,$E71=0),1,0)</f>
        <v>0</v>
      </c>
    </row>
    <row r="72" spans="1:11" ht="45" hidden="1" outlineLevel="1" x14ac:dyDescent="0.25">
      <c r="A72" s="37" t="s">
        <v>150</v>
      </c>
      <c r="B72" s="38" t="s">
        <v>76</v>
      </c>
      <c r="C72" s="20" t="str">
        <f>IF('Long Term Vision'!$C72=0,"",'Long Term Vision'!$C72)</f>
        <v/>
      </c>
      <c r="D72" s="38"/>
      <c r="E72" s="38"/>
      <c r="F72" s="38"/>
      <c r="G72" s="38"/>
      <c r="H72" s="39"/>
      <c r="I72" s="67">
        <f>IF(OR('12_Labour Market'!$I72=1,$E72&lt;&gt;0),1,0)</f>
        <v>1</v>
      </c>
      <c r="J72" s="67">
        <f>IF(OR('12_Labour Market'!$J72=1,$F72&lt;&gt;0),1,0)</f>
        <v>0</v>
      </c>
      <c r="K72" s="67">
        <f>IF(AND('12_Labour Market'!$I72=1,$E72=0),1,0)</f>
        <v>1</v>
      </c>
    </row>
    <row r="73" spans="1:11" ht="45" hidden="1" outlineLevel="1" x14ac:dyDescent="0.25">
      <c r="A73" s="37" t="s">
        <v>150</v>
      </c>
      <c r="B73" s="38" t="s">
        <v>77</v>
      </c>
      <c r="C73" s="20" t="str">
        <f>IF('Long Term Vision'!$C73=0,"",'Long Term Vision'!$C73)</f>
        <v/>
      </c>
      <c r="D73" s="38"/>
      <c r="E73" s="38"/>
      <c r="F73" s="38"/>
      <c r="G73" s="38"/>
      <c r="H73" s="39"/>
      <c r="I73" s="67">
        <f>IF(OR('12_Labour Market'!$I73=1,$E73&lt;&gt;0),1,0)</f>
        <v>1</v>
      </c>
      <c r="J73" s="67">
        <f>IF(OR('12_Labour Market'!$J73=1,$F73&lt;&gt;0),1,0)</f>
        <v>0</v>
      </c>
      <c r="K73" s="67">
        <f>IF(AND('12_Labour Market'!$I73=1,$E73=0),1,0)</f>
        <v>1</v>
      </c>
    </row>
    <row r="74" spans="1:11" ht="45" hidden="1" outlineLevel="1" x14ac:dyDescent="0.25">
      <c r="A74" s="37" t="s">
        <v>150</v>
      </c>
      <c r="B74" s="38" t="s">
        <v>78</v>
      </c>
      <c r="C74" s="20" t="str">
        <f>IF('Long Term Vision'!$C74=0,"",'Long Term Vision'!$C74)</f>
        <v/>
      </c>
      <c r="D74" s="38"/>
      <c r="E74" s="38"/>
      <c r="F74" s="38"/>
      <c r="G74" s="38"/>
      <c r="H74" s="39"/>
      <c r="I74" s="67">
        <f>IF(OR('12_Labour Market'!$I74=1,$E74&lt;&gt;0),1,0)</f>
        <v>0</v>
      </c>
      <c r="J74" s="67">
        <f>IF(OR('12_Labour Market'!$J74=1,$F74&lt;&gt;0),1,0)</f>
        <v>0</v>
      </c>
      <c r="K74" s="67">
        <f>IF(AND('12_Labour Market'!$I74=1,$E74=0),1,0)</f>
        <v>0</v>
      </c>
    </row>
    <row r="75" spans="1:11" ht="60" hidden="1" outlineLevel="1" x14ac:dyDescent="0.25">
      <c r="A75" s="37" t="s">
        <v>150</v>
      </c>
      <c r="B75" s="38" t="s">
        <v>79</v>
      </c>
      <c r="C75" s="20" t="str">
        <f>IF('Long Term Vision'!$C75=0,"",'Long Term Vision'!$C75)</f>
        <v/>
      </c>
      <c r="D75" s="38"/>
      <c r="E75" s="38"/>
      <c r="F75" s="38"/>
      <c r="G75" s="38"/>
      <c r="H75" s="39"/>
      <c r="I75" s="67">
        <f>IF(OR('12_Labour Market'!$I75=1,$E75&lt;&gt;0),1,0)</f>
        <v>1</v>
      </c>
      <c r="J75" s="67">
        <f>IF(OR('12_Labour Market'!$J75=1,$F75&lt;&gt;0),1,0)</f>
        <v>0</v>
      </c>
      <c r="K75" s="67">
        <f>IF(AND('12_Labour Market'!$I75=1,$E75=0),1,0)</f>
        <v>1</v>
      </c>
    </row>
    <row r="76" spans="1:11" ht="45" hidden="1" outlineLevel="1" x14ac:dyDescent="0.25">
      <c r="A76" s="37" t="s">
        <v>150</v>
      </c>
      <c r="B76" s="38" t="s">
        <v>80</v>
      </c>
      <c r="C76" s="20" t="str">
        <f>IF('Long Term Vision'!$C76=0,"",'Long Term Vision'!$C76)</f>
        <v/>
      </c>
      <c r="D76" s="38"/>
      <c r="E76" s="38"/>
      <c r="F76" s="38"/>
      <c r="G76" s="38"/>
      <c r="H76" s="39"/>
      <c r="I76" s="67">
        <f>IF(OR('12_Labour Market'!$I76=1,$E76&lt;&gt;0),1,0)</f>
        <v>1</v>
      </c>
      <c r="J76" s="67">
        <f>IF(OR('12_Labour Market'!$J76=1,$F76&lt;&gt;0),1,0)</f>
        <v>0</v>
      </c>
      <c r="K76" s="67">
        <f>IF(AND('12_Labour Market'!$I76=1,$E76=0),1,0)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IF(OR('12_Labour Market'!$I78=1,$E78&lt;&gt;0),1,0)</f>
        <v>0</v>
      </c>
      <c r="J78" s="67">
        <f>IF(OR('12_Labour Market'!$J78=1,$F78&lt;&gt;0),1,0)</f>
        <v>0</v>
      </c>
      <c r="K78" s="67">
        <f>IF(AND('12_Labour Market'!$I78=1,$E78=0),1,0)</f>
        <v>0</v>
      </c>
    </row>
    <row r="79" spans="1:11" ht="30" hidden="1" outlineLevel="1" x14ac:dyDescent="0.25">
      <c r="A79" s="37" t="s">
        <v>151</v>
      </c>
      <c r="B79" s="38" t="s">
        <v>83</v>
      </c>
      <c r="C79" s="20" t="str">
        <f>IF('Long Term Vision'!$C79=0,"",'Long Term Vision'!$C79)</f>
        <v/>
      </c>
      <c r="D79" s="38"/>
      <c r="E79" s="38"/>
      <c r="F79" s="38"/>
      <c r="G79" s="38"/>
      <c r="H79" s="39"/>
      <c r="I79" s="67">
        <f>IF(OR('12_Labour Market'!$I79=1,$E79&lt;&gt;0),1,0)</f>
        <v>1</v>
      </c>
      <c r="J79" s="67">
        <f>IF(OR('12_Labour Market'!$J79=1,$F79&lt;&gt;0),1,0)</f>
        <v>1</v>
      </c>
      <c r="K79" s="67">
        <f>IF(AND('12_Labour Market'!$I79=1,$E79=0),1,0)</f>
        <v>1</v>
      </c>
    </row>
    <row r="80" spans="1:11" ht="30" hidden="1" outlineLevel="1" x14ac:dyDescent="0.25">
      <c r="A80" s="37" t="s">
        <v>151</v>
      </c>
      <c r="B80" s="38" t="s">
        <v>84</v>
      </c>
      <c r="C80" s="20" t="str">
        <f>IF('Long Term Vision'!$C80=0,"",'Long Term Vision'!$C80)</f>
        <v/>
      </c>
      <c r="D80" s="38"/>
      <c r="E80" s="38"/>
      <c r="F80" s="38"/>
      <c r="G80" s="38"/>
      <c r="H80" s="39"/>
      <c r="I80" s="67">
        <f>IF(OR('12_Labour Market'!$I80=1,$E80&lt;&gt;0),1,0)</f>
        <v>1</v>
      </c>
      <c r="J80" s="67">
        <f>IF(OR('12_Labour Market'!$J80=1,$F80&lt;&gt;0),1,0)</f>
        <v>1</v>
      </c>
      <c r="K80" s="67">
        <f>IF(AND('12_Labour Market'!$I80=1,$E80=0),1,0)</f>
        <v>1</v>
      </c>
    </row>
    <row r="81" spans="1:11" collapsed="1" x14ac:dyDescent="0.25">
      <c r="A81" s="37" t="s">
        <v>151</v>
      </c>
      <c r="B81" s="117" t="s">
        <v>85</v>
      </c>
      <c r="C81" s="117"/>
      <c r="D81" s="117"/>
      <c r="E81" s="117"/>
      <c r="F81" s="117"/>
      <c r="G81" s="117"/>
      <c r="H81" s="118"/>
      <c r="I81" s="67">
        <f>SUM(I82:I91)</f>
        <v>8</v>
      </c>
      <c r="J81" s="67">
        <f>SUM(J82:J91)</f>
        <v>7</v>
      </c>
      <c r="K81" s="67">
        <f>SUM(K82:K91)</f>
        <v>6</v>
      </c>
    </row>
    <row r="82" spans="1:11" ht="60" hidden="1" outlineLevel="1" x14ac:dyDescent="0.25">
      <c r="A82" s="37" t="s">
        <v>151</v>
      </c>
      <c r="B82" s="38" t="s">
        <v>86</v>
      </c>
      <c r="C82" s="20" t="str">
        <f>IF('Long Term Vision'!$C82=0,"",'Long Term Vision'!$C82)</f>
        <v/>
      </c>
      <c r="D82" s="38"/>
      <c r="E82" s="38"/>
      <c r="F82" s="38"/>
      <c r="G82" s="38"/>
      <c r="H82" s="39"/>
      <c r="I82" s="67">
        <f>IF(OR('12_Labour Market'!$I82=1,$E82&lt;&gt;0),1,0)</f>
        <v>1</v>
      </c>
      <c r="J82" s="67">
        <f>IF(OR('12_Labour Market'!$J82=1,$F82&lt;&gt;0),1,0)</f>
        <v>1</v>
      </c>
      <c r="K82" s="67">
        <f>IF(AND('12_Labour Market'!$I82=1,$E82=0),1,0)</f>
        <v>1</v>
      </c>
    </row>
    <row r="83" spans="1:11" ht="60" hidden="1" outlineLevel="1" x14ac:dyDescent="0.25">
      <c r="A83" s="37" t="s">
        <v>151</v>
      </c>
      <c r="B83" s="38" t="s">
        <v>87</v>
      </c>
      <c r="C83" s="20" t="str">
        <f>IF('Long Term Vision'!$C83=0,"",'Long Term Vision'!$C83)</f>
        <v/>
      </c>
      <c r="D83" s="38"/>
      <c r="E83" s="38"/>
      <c r="F83" s="38"/>
      <c r="G83" s="38"/>
      <c r="H83" s="39"/>
      <c r="I83" s="67">
        <f>IF(OR('12_Labour Market'!$I83=1,$E83&lt;&gt;0),1,0)</f>
        <v>1</v>
      </c>
      <c r="J83" s="67">
        <f>IF(OR('12_Labour Market'!$J83=1,$F83&lt;&gt;0),1,0)</f>
        <v>1</v>
      </c>
      <c r="K83" s="67">
        <f>IF(AND('12_Labour Market'!$I83=1,$E83=0),1,0)</f>
        <v>1</v>
      </c>
    </row>
    <row r="84" spans="1:11" ht="75" hidden="1" outlineLevel="1" x14ac:dyDescent="0.25">
      <c r="A84" s="37" t="s">
        <v>151</v>
      </c>
      <c r="B84" s="38" t="s">
        <v>88</v>
      </c>
      <c r="C84" s="20" t="str">
        <f>IF('Long Term Vision'!$C84=0,"",'Long Term Vision'!$C84)</f>
        <v/>
      </c>
      <c r="D84" s="38"/>
      <c r="E84" s="38"/>
      <c r="F84" s="38"/>
      <c r="G84" s="38"/>
      <c r="H84" s="39"/>
      <c r="I84" s="67">
        <f>IF(OR('12_Labour Market'!$I84=1,$E84&lt;&gt;0),1,0)</f>
        <v>1</v>
      </c>
      <c r="J84" s="67">
        <f>IF(OR('12_Labour Market'!$J84=1,$F84&lt;&gt;0),1,0)</f>
        <v>1</v>
      </c>
      <c r="K84" s="67">
        <f>IF(AND('12_Labour Market'!$I84=1,$E84=0),1,0)</f>
        <v>1</v>
      </c>
    </row>
    <row r="85" spans="1:11" ht="90" hidden="1" outlineLevel="1" x14ac:dyDescent="0.25">
      <c r="A85" s="37" t="s">
        <v>151</v>
      </c>
      <c r="B85" s="38" t="s">
        <v>89</v>
      </c>
      <c r="C85" s="20" t="str">
        <f>IF('Long Term Vision'!$C85=0,"",'Long Term Vision'!$C85)</f>
        <v>NO</v>
      </c>
      <c r="D85" s="38"/>
      <c r="E85" s="38"/>
      <c r="F85" s="38"/>
      <c r="G85" s="38"/>
      <c r="H85" s="39"/>
      <c r="I85" s="67">
        <f>IF(OR('12_Labour Market'!$I85=1,$E85&lt;&gt;0),1,0)</f>
        <v>0</v>
      </c>
      <c r="J85" s="67">
        <f>IF(OR('12_Labour Market'!$J85=1,$F85&lt;&gt;0),1,0)</f>
        <v>0</v>
      </c>
      <c r="K85" s="67">
        <f>IF(AND('12_Labour Market'!$I85=1,$E85=0),1,0)</f>
        <v>0</v>
      </c>
    </row>
    <row r="86" spans="1:11" ht="285" hidden="1" outlineLevel="1" x14ac:dyDescent="0.25">
      <c r="A86" s="37" t="s">
        <v>151</v>
      </c>
      <c r="B86" s="38" t="s">
        <v>90</v>
      </c>
      <c r="C86" s="20" t="s">
        <v>1055</v>
      </c>
      <c r="D86" s="38" t="s">
        <v>1159</v>
      </c>
      <c r="E86" s="38" t="s">
        <v>1160</v>
      </c>
      <c r="F86" s="38" t="s">
        <v>1161</v>
      </c>
      <c r="G86" s="38" t="s">
        <v>1162</v>
      </c>
      <c r="H86" s="39"/>
      <c r="I86" s="67">
        <f>IF(OR('12_Labour Market'!$I86=1,$E86&lt;&gt;0),1,0)</f>
        <v>1</v>
      </c>
      <c r="J86" s="67">
        <f>IF(OR('12_Labour Market'!$J86=1,$F86&lt;&gt;0),1,0)</f>
        <v>1</v>
      </c>
      <c r="K86" s="67">
        <f>IF(AND('12_Labour Market'!$I86=1,$E86=0),1,0)</f>
        <v>0</v>
      </c>
    </row>
    <row r="87" spans="1:11" ht="195" hidden="1" outlineLevel="1" x14ac:dyDescent="0.25">
      <c r="A87" s="37" t="s">
        <v>151</v>
      </c>
      <c r="B87" s="38" t="s">
        <v>91</v>
      </c>
      <c r="C87" s="20" t="s">
        <v>1055</v>
      </c>
      <c r="D87" s="38" t="s">
        <v>1163</v>
      </c>
      <c r="E87" s="38" t="s">
        <v>1164</v>
      </c>
      <c r="F87" s="38" t="s">
        <v>1152</v>
      </c>
      <c r="G87" s="38" t="s">
        <v>1165</v>
      </c>
      <c r="H87" s="39"/>
      <c r="I87" s="67">
        <f>IF(OR('12_Labour Market'!$I87=1,$E87&lt;&gt;0),1,0)</f>
        <v>1</v>
      </c>
      <c r="J87" s="67">
        <f>IF(OR('12_Labour Market'!$J87=1,$F87&lt;&gt;0),1,0)</f>
        <v>1</v>
      </c>
      <c r="K87" s="67">
        <f>IF(AND('12_Labour Market'!$I87=1,$E87=0),1,0)</f>
        <v>0</v>
      </c>
    </row>
    <row r="88" spans="1:11" ht="75" hidden="1" outlineLevel="1" x14ac:dyDescent="0.25">
      <c r="A88" s="37" t="s">
        <v>151</v>
      </c>
      <c r="B88" s="38" t="s">
        <v>92</v>
      </c>
      <c r="C88" s="20" t="s">
        <v>1055</v>
      </c>
      <c r="D88" s="38"/>
      <c r="E88" s="38"/>
      <c r="F88" s="38"/>
      <c r="G88" s="38"/>
      <c r="H88" s="39"/>
      <c r="I88" s="67">
        <f>IF(OR('12_Labour Market'!$I88=1,$E88&lt;&gt;0),1,0)</f>
        <v>0</v>
      </c>
      <c r="J88" s="67">
        <f>IF(OR('12_Labour Market'!$J88=1,$F88&lt;&gt;0),1,0)</f>
        <v>0</v>
      </c>
      <c r="K88" s="67">
        <f>IF(AND('12_Labour Market'!$I88=1,$E88=0),1,0)</f>
        <v>0</v>
      </c>
    </row>
    <row r="89" spans="1:11" ht="45" hidden="1" outlineLevel="1" x14ac:dyDescent="0.25">
      <c r="A89" s="37" t="s">
        <v>151</v>
      </c>
      <c r="B89" s="38" t="s">
        <v>93</v>
      </c>
      <c r="C89" s="20" t="s">
        <v>1055</v>
      </c>
      <c r="D89" s="38"/>
      <c r="E89" s="38"/>
      <c r="F89" s="38"/>
      <c r="G89" s="38"/>
      <c r="H89" s="39"/>
      <c r="I89" s="67">
        <f>IF(OR('12_Labour Market'!$I89=1,$E89&lt;&gt;0),1,0)</f>
        <v>1</v>
      </c>
      <c r="J89" s="67">
        <f>IF(OR('12_Labour Market'!$J89=1,$F89&lt;&gt;0),1,0)</f>
        <v>1</v>
      </c>
      <c r="K89" s="67">
        <f>IF(AND('12_Labour Market'!$I89=1,$E89=0),1,0)</f>
        <v>1</v>
      </c>
    </row>
    <row r="90" spans="1:11" ht="45" hidden="1" outlineLevel="1" x14ac:dyDescent="0.25">
      <c r="A90" s="37" t="s">
        <v>151</v>
      </c>
      <c r="B90" s="38" t="s">
        <v>94</v>
      </c>
      <c r="C90" s="20" t="s">
        <v>1055</v>
      </c>
      <c r="D90" s="38"/>
      <c r="E90" s="38"/>
      <c r="F90" s="38"/>
      <c r="G90" s="38"/>
      <c r="H90" s="39"/>
      <c r="I90" s="67">
        <f>IF(OR('12_Labour Market'!$I90=1,$E90&lt;&gt;0),1,0)</f>
        <v>1</v>
      </c>
      <c r="J90" s="67">
        <f>IF(OR('12_Labour Market'!$J90=1,$F90&lt;&gt;0),1,0)</f>
        <v>1</v>
      </c>
      <c r="K90" s="67">
        <f>IF(AND('12_Labour Market'!$I90=1,$E90=0),1,0)</f>
        <v>1</v>
      </c>
    </row>
    <row r="91" spans="1:11" ht="45" hidden="1" outlineLevel="1" x14ac:dyDescent="0.25">
      <c r="A91" s="37" t="s">
        <v>151</v>
      </c>
      <c r="B91" s="38" t="s">
        <v>95</v>
      </c>
      <c r="C91" s="20" t="s">
        <v>1055</v>
      </c>
      <c r="D91" s="38"/>
      <c r="E91" s="38"/>
      <c r="F91" s="38"/>
      <c r="G91" s="38"/>
      <c r="H91" s="39"/>
      <c r="I91" s="67">
        <f>IF(OR('12_Labour Market'!$I91=1,$E91&lt;&gt;0),1,0)</f>
        <v>1</v>
      </c>
      <c r="J91" s="67">
        <f>IF(OR('12_Labour Market'!$J91=1,$F91&lt;&gt;0),1,0)</f>
        <v>0</v>
      </c>
      <c r="K91" s="67">
        <f>IF(AND('12_Labour Market'!$I91=1,$E91=0),1,0)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IF(OR('12_Labour Market'!$I93=1,$E93&lt;&gt;0),1,0)</f>
        <v>1</v>
      </c>
      <c r="J93" s="67">
        <f>IF(OR('12_Labour Market'!$J93=1,$F93&lt;&gt;0),1,0)</f>
        <v>1</v>
      </c>
      <c r="K93" s="67">
        <f>IF(AND('12_Labour Market'!$I93=1,$E93=0),1,0)</f>
        <v>1</v>
      </c>
    </row>
    <row r="94" spans="1:11" ht="60" hidden="1" outlineLevel="1" x14ac:dyDescent="0.25">
      <c r="A94" s="37" t="s">
        <v>151</v>
      </c>
      <c r="B94" s="38" t="s">
        <v>98</v>
      </c>
      <c r="C94" s="20" t="str">
        <f>IF('Long Term Vision'!$C94=0,"",'Long Term Vision'!$C94)</f>
        <v/>
      </c>
      <c r="D94" s="38"/>
      <c r="E94" s="38"/>
      <c r="F94" s="38"/>
      <c r="G94" s="38"/>
      <c r="H94" s="39"/>
      <c r="I94" s="67">
        <f>IF(OR('12_Labour Market'!$I94=1,$E94&lt;&gt;0),1,0)</f>
        <v>0</v>
      </c>
      <c r="J94" s="67">
        <f>IF(OR('12_Labour Market'!$J94=1,$F94&lt;&gt;0),1,0)</f>
        <v>0</v>
      </c>
      <c r="K94" s="67">
        <f>IF(AND('12_Labour Market'!$I94=1,$E94=0),1,0)</f>
        <v>0</v>
      </c>
    </row>
    <row r="95" spans="1:11" ht="60" hidden="1" outlineLevel="1" x14ac:dyDescent="0.25">
      <c r="A95" s="37" t="s">
        <v>151</v>
      </c>
      <c r="B95" s="38" t="s">
        <v>99</v>
      </c>
      <c r="C95" s="20" t="str">
        <f>IF('Long Term Vision'!$C95=0,"",'Long Term Vision'!$C95)</f>
        <v/>
      </c>
      <c r="D95" s="38"/>
      <c r="E95" s="38"/>
      <c r="F95" s="38"/>
      <c r="G95" s="38"/>
      <c r="H95" s="39"/>
      <c r="I95" s="67">
        <f>IF(OR('12_Labour Market'!$I95=1,$E95&lt;&gt;0),1,0)</f>
        <v>1</v>
      </c>
      <c r="J95" s="67">
        <f>IF(OR('12_Labour Market'!$J95=1,$F95&lt;&gt;0),1,0)</f>
        <v>0</v>
      </c>
      <c r="K95" s="67">
        <f>IF(AND('12_Labour Market'!$I95=1,$E95=0),1,0)</f>
        <v>1</v>
      </c>
    </row>
    <row r="96" spans="1:11" ht="75" hidden="1" outlineLevel="1" x14ac:dyDescent="0.25">
      <c r="A96" s="37" t="s">
        <v>151</v>
      </c>
      <c r="B96" s="38" t="s">
        <v>100</v>
      </c>
      <c r="C96" s="20" t="str">
        <f>IF('Long Term Vision'!$C96=0,"",'Long Term Vision'!$C96)</f>
        <v/>
      </c>
      <c r="D96" s="38"/>
      <c r="E96" s="38"/>
      <c r="F96" s="38"/>
      <c r="G96" s="38"/>
      <c r="H96" s="39"/>
      <c r="I96" s="67">
        <f>IF(OR('12_Labour Market'!$I96=1,$E96&lt;&gt;0),1,0)</f>
        <v>1</v>
      </c>
      <c r="J96" s="67">
        <f>IF(OR('12_Labour Market'!$J96=1,$F96&lt;&gt;0),1,0)</f>
        <v>0</v>
      </c>
      <c r="K96" s="67">
        <f>IF(AND('12_Labour Market'!$I96=1,$E96=0),1,0)</f>
        <v>1</v>
      </c>
    </row>
    <row r="97" spans="1:11" ht="90" hidden="1" outlineLevel="1" x14ac:dyDescent="0.25">
      <c r="A97" s="37" t="s">
        <v>151</v>
      </c>
      <c r="B97" s="38" t="s">
        <v>101</v>
      </c>
      <c r="C97" s="20" t="str">
        <f>IF('Long Term Vision'!$C97=0,"",'Long Term Vision'!$C97)</f>
        <v/>
      </c>
      <c r="D97" s="38"/>
      <c r="E97" s="38"/>
      <c r="F97" s="38"/>
      <c r="G97" s="38"/>
      <c r="H97" s="39"/>
      <c r="I97" s="67">
        <f>IF(OR('12_Labour Market'!$I97=1,$E97&lt;&gt;0),1,0)</f>
        <v>1</v>
      </c>
      <c r="J97" s="67">
        <f>IF(OR('12_Labour Market'!$J97=1,$F97&lt;&gt;0),1,0)</f>
        <v>1</v>
      </c>
      <c r="K97" s="67">
        <f>IF(AND('12_Labour Market'!$I97=1,$E97=0),1,0)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IF(OR('12_Labour Market'!$I99=1,$E99&lt;&gt;0),1,0)</f>
        <v>0</v>
      </c>
      <c r="J99" s="67">
        <f>IF(OR('12_Labour Market'!$J99=1,$F99&lt;&gt;0),1,0)</f>
        <v>0</v>
      </c>
      <c r="K99" s="67">
        <f>IF(AND('12_Labour Market'!$I99=1,$E99=0),1,0)</f>
        <v>0</v>
      </c>
    </row>
    <row r="100" spans="1:11" ht="45" hidden="1" outlineLevel="1" x14ac:dyDescent="0.25">
      <c r="A100" s="37" t="s">
        <v>151</v>
      </c>
      <c r="B100" s="38" t="s">
        <v>104</v>
      </c>
      <c r="C100" s="20" t="str">
        <f>IF('Long Term Vision'!$C100=0,"",'Long Term Vision'!$C100)</f>
        <v/>
      </c>
      <c r="D100" s="38"/>
      <c r="E100" s="38"/>
      <c r="F100" s="38"/>
      <c r="G100" s="38"/>
      <c r="H100" s="39"/>
      <c r="I100" s="67">
        <f>IF(OR('12_Labour Market'!$I100=1,$E100&lt;&gt;0),1,0)</f>
        <v>1</v>
      </c>
      <c r="J100" s="67">
        <f>IF(OR('12_Labour Market'!$J100=1,$F100&lt;&gt;0),1,0)</f>
        <v>1</v>
      </c>
      <c r="K100" s="67">
        <f>IF(AND('12_Labour Market'!$I100=1,$E100=0),1,0)</f>
        <v>1</v>
      </c>
    </row>
    <row r="101" spans="1:11" ht="60" hidden="1" outlineLevel="1" x14ac:dyDescent="0.25">
      <c r="A101" s="37" t="s">
        <v>151</v>
      </c>
      <c r="B101" s="38" t="s">
        <v>105</v>
      </c>
      <c r="C101" s="20" t="str">
        <f>IF('Long Term Vision'!$C101=0,"",'Long Term Vision'!$C101)</f>
        <v/>
      </c>
      <c r="D101" s="38"/>
      <c r="E101" s="38"/>
      <c r="F101" s="38"/>
      <c r="G101" s="38"/>
      <c r="H101" s="39"/>
      <c r="I101" s="67">
        <f>IF(OR('12_Labour Market'!$I101=1,$E101&lt;&gt;0),1,0)</f>
        <v>1</v>
      </c>
      <c r="J101" s="67">
        <f>IF(OR('12_Labour Market'!$J101=1,$F101&lt;&gt;0),1,0)</f>
        <v>1</v>
      </c>
      <c r="K101" s="67">
        <f>IF(AND('12_Labour Market'!$I101=1,$E101=0),1,0)</f>
        <v>1</v>
      </c>
    </row>
    <row r="102" spans="1:11" ht="30" hidden="1" outlineLevel="1" x14ac:dyDescent="0.25">
      <c r="A102" s="37" t="s">
        <v>151</v>
      </c>
      <c r="B102" s="38" t="s">
        <v>106</v>
      </c>
      <c r="C102" s="20" t="str">
        <f>IF('Long Term Vision'!$C102=0,"",'Long Term Vision'!$C102)</f>
        <v/>
      </c>
      <c r="D102" s="38"/>
      <c r="E102" s="38"/>
      <c r="F102" s="38"/>
      <c r="G102" s="38"/>
      <c r="H102" s="39"/>
      <c r="I102" s="67">
        <f>IF(OR('12_Labour Market'!$I102=1,$E102&lt;&gt;0),1,0)</f>
        <v>1</v>
      </c>
      <c r="J102" s="67">
        <f>IF(OR('12_Labour Market'!$J102=1,$F102&lt;&gt;0),1,0)</f>
        <v>0</v>
      </c>
      <c r="K102" s="67">
        <f>IF(AND('12_Labour Market'!$I102=1,$E102=0),1,0)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IF(OR('12_Labour Market'!$I103=1,$E103&lt;&gt;0),1,0)</f>
        <v>0</v>
      </c>
      <c r="J103" s="67">
        <f>IF(OR('12_Labour Market'!$J103=1,$F103&lt;&gt;0),1,0)</f>
        <v>0</v>
      </c>
      <c r="K103" s="67">
        <f>IF(AND('12_Labour Market'!$I103=1,$E103=0),1,0)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IF(OR('12_Labour Market'!$I104=1,$E104&lt;&gt;0),1,0)</f>
        <v>0</v>
      </c>
      <c r="J104" s="67">
        <f>IF(OR('12_Labour Market'!$J104=1,$F104&lt;&gt;0),1,0)</f>
        <v>0</v>
      </c>
      <c r="K104" s="67">
        <f>IF(AND('12_Labour Market'!$I104=1,$E104=0),1,0)</f>
        <v>0</v>
      </c>
    </row>
    <row r="105" spans="1:11" ht="45" hidden="1" outlineLevel="1" x14ac:dyDescent="0.25">
      <c r="A105" s="37" t="s">
        <v>151</v>
      </c>
      <c r="B105" s="38" t="s">
        <v>109</v>
      </c>
      <c r="C105" s="20" t="str">
        <f>IF('Long Term Vision'!$C105=0,"",'Long Term Vision'!$C105)</f>
        <v/>
      </c>
      <c r="D105" s="38"/>
      <c r="E105" s="38"/>
      <c r="F105" s="38"/>
      <c r="G105" s="38"/>
      <c r="H105" s="39"/>
      <c r="I105" s="67">
        <f>IF(OR('12_Labour Market'!$I105=1,$E105&lt;&gt;0),1,0)</f>
        <v>1</v>
      </c>
      <c r="J105" s="67">
        <f>IF(OR('12_Labour Market'!$J105=1,$F105&lt;&gt;0),1,0)</f>
        <v>1</v>
      </c>
      <c r="K105" s="67">
        <f>IF(AND('12_Labour Market'!$I105=1,$E105=0),1,0)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IF(OR('12_Labour Market'!$I107=1,$E107&lt;&gt;0),1,0)</f>
        <v>1</v>
      </c>
      <c r="J107" s="67">
        <f>IF(OR('12_Labour Market'!$J107=1,$F107&lt;&gt;0),1,0)</f>
        <v>1</v>
      </c>
      <c r="K107" s="67">
        <f>IF(AND('12_Labour Market'!$I107=1,$E107=0),1,0)</f>
        <v>1</v>
      </c>
    </row>
    <row r="108" spans="1:11" ht="75" hidden="1" outlineLevel="1" x14ac:dyDescent="0.25">
      <c r="A108" s="37" t="s">
        <v>151</v>
      </c>
      <c r="B108" s="38" t="s">
        <v>112</v>
      </c>
      <c r="C108" s="20" t="str">
        <f>IF('Long Term Vision'!$C108=0,"",'Long Term Vision'!$C108)</f>
        <v/>
      </c>
      <c r="D108" s="38"/>
      <c r="E108" s="38"/>
      <c r="F108" s="38"/>
      <c r="G108" s="38"/>
      <c r="H108" s="39"/>
      <c r="I108" s="67">
        <f>IF(OR('12_Labour Market'!$I108=1,$E108&lt;&gt;0),1,0)</f>
        <v>1</v>
      </c>
      <c r="J108" s="67">
        <f>IF(OR('12_Labour Market'!$J108=1,$F108&lt;&gt;0),1,0)</f>
        <v>1</v>
      </c>
      <c r="K108" s="67">
        <f>IF(AND('12_Labour Market'!$I108=1,$E108=0),1,0)</f>
        <v>1</v>
      </c>
    </row>
    <row r="109" spans="1:11" ht="45" hidden="1" outlineLevel="1" x14ac:dyDescent="0.25">
      <c r="A109" s="37" t="s">
        <v>151</v>
      </c>
      <c r="B109" s="38" t="s">
        <v>113</v>
      </c>
      <c r="C109" s="20" t="str">
        <f>IF('Long Term Vision'!$C109=0,"",'Long Term Vision'!$C109)</f>
        <v/>
      </c>
      <c r="D109" s="38"/>
      <c r="E109" s="38"/>
      <c r="F109" s="38"/>
      <c r="G109" s="38"/>
      <c r="H109" s="39"/>
      <c r="I109" s="67">
        <f>IF(OR('12_Labour Market'!$I109=1,$E109&lt;&gt;0),1,0)</f>
        <v>1</v>
      </c>
      <c r="J109" s="67">
        <f>IF(OR('12_Labour Market'!$J109=1,$F109&lt;&gt;0),1,0)</f>
        <v>1</v>
      </c>
      <c r="K109" s="67">
        <f>IF(AND('12_Labour Market'!$I109=1,$E109=0),1,0)</f>
        <v>1</v>
      </c>
    </row>
    <row r="110" spans="1:11" ht="30" hidden="1" outlineLevel="1" x14ac:dyDescent="0.25">
      <c r="A110" s="37" t="s">
        <v>151</v>
      </c>
      <c r="B110" s="38" t="s">
        <v>114</v>
      </c>
      <c r="C110" s="20" t="str">
        <f>IF('Long Term Vision'!$C110=0,"",'Long Term Vision'!$C110)</f>
        <v/>
      </c>
      <c r="D110" s="38"/>
      <c r="E110" s="38"/>
      <c r="F110" s="38"/>
      <c r="G110" s="38"/>
      <c r="H110" s="39"/>
      <c r="I110" s="67">
        <f>IF(OR('12_Labour Market'!$I110=1,$E110&lt;&gt;0),1,0)</f>
        <v>1</v>
      </c>
      <c r="J110" s="67">
        <f>IF(OR('12_Labour Market'!$J110=1,$F110&lt;&gt;0),1,0)</f>
        <v>1</v>
      </c>
      <c r="K110" s="67">
        <f>IF(AND('12_Labour Market'!$I110=1,$E110=0),1,0)</f>
        <v>1</v>
      </c>
    </row>
    <row r="111" spans="1:11" ht="75" hidden="1" outlineLevel="1" x14ac:dyDescent="0.25">
      <c r="A111" s="37" t="s">
        <v>151</v>
      </c>
      <c r="B111" s="38" t="s">
        <v>115</v>
      </c>
      <c r="C111" s="20" t="str">
        <f>IF('Long Term Vision'!$C111=0,"",'Long Term Vision'!$C111)</f>
        <v/>
      </c>
      <c r="D111" s="38"/>
      <c r="E111" s="38"/>
      <c r="F111" s="38"/>
      <c r="G111" s="38"/>
      <c r="H111" s="39"/>
      <c r="I111" s="67">
        <f>IF(OR('12_Labour Market'!$I111=1,$E111&lt;&gt;0),1,0)</f>
        <v>1</v>
      </c>
      <c r="J111" s="67">
        <f>IF(OR('12_Labour Market'!$J111=1,$F111&lt;&gt;0),1,0)</f>
        <v>1</v>
      </c>
      <c r="K111" s="67">
        <f>IF(AND('12_Labour Market'!$I111=1,$E111=0),1,0)</f>
        <v>1</v>
      </c>
    </row>
    <row r="112" spans="1:11" ht="45" hidden="1" outlineLevel="1" x14ac:dyDescent="0.25">
      <c r="A112" s="37" t="s">
        <v>151</v>
      </c>
      <c r="B112" s="38" t="s">
        <v>116</v>
      </c>
      <c r="C112" s="20" t="str">
        <f>IF('Long Term Vision'!$C112=0,"",'Long Term Vision'!$C112)</f>
        <v/>
      </c>
      <c r="D112" s="38"/>
      <c r="E112" s="38"/>
      <c r="F112" s="38"/>
      <c r="G112" s="38"/>
      <c r="H112" s="39"/>
      <c r="I112" s="67">
        <f>IF(OR('12_Labour Market'!$I112=1,$E112&lt;&gt;0),1,0)</f>
        <v>1</v>
      </c>
      <c r="J112" s="67">
        <f>IF(OR('12_Labour Market'!$J112=1,$F112&lt;&gt;0),1,0)</f>
        <v>0</v>
      </c>
      <c r="K112" s="67">
        <f>IF(AND('12_Labour Market'!$I112=1,$E112=0),1,0)</f>
        <v>1</v>
      </c>
    </row>
    <row r="113" spans="1:11" ht="45" hidden="1" outlineLevel="1" x14ac:dyDescent="0.25">
      <c r="A113" s="37" t="s">
        <v>151</v>
      </c>
      <c r="B113" s="38" t="s">
        <v>117</v>
      </c>
      <c r="C113" s="20" t="str">
        <f>IF('Long Term Vision'!$C113=0,"",'Long Term Vision'!$C113)</f>
        <v/>
      </c>
      <c r="D113" s="38"/>
      <c r="E113" s="38"/>
      <c r="F113" s="38"/>
      <c r="G113" s="38"/>
      <c r="H113" s="39"/>
      <c r="I113" s="67">
        <f>IF(OR('12_Labour Market'!$I113=1,$E113&lt;&gt;0),1,0)</f>
        <v>1</v>
      </c>
      <c r="J113" s="67">
        <f>IF(OR('12_Labour Market'!$J113=1,$F113&lt;&gt;0),1,0)</f>
        <v>0</v>
      </c>
      <c r="K113" s="67">
        <f>IF(AND('12_Labour Market'!$I113=1,$E113=0),1,0)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IF(OR('12_Labour Market'!$I115=1,$E115&lt;&gt;0),1,0)</f>
        <v>1</v>
      </c>
      <c r="J115" s="67">
        <f>IF(OR('12_Labour Market'!$J115=1,$F115&lt;&gt;0),1,0)</f>
        <v>1</v>
      </c>
      <c r="K115" s="67">
        <f>IF(AND('12_Labour Market'!$I115=1,$E115=0),1,0)</f>
        <v>1</v>
      </c>
    </row>
    <row r="116" spans="1:11" ht="30" hidden="1" outlineLevel="1" x14ac:dyDescent="0.25">
      <c r="A116" s="37" t="s">
        <v>152</v>
      </c>
      <c r="B116" s="38" t="s">
        <v>120</v>
      </c>
      <c r="C116" s="20" t="str">
        <f>IF('Long Term Vision'!$C116=0,"",'Long Term Vision'!$C116)</f>
        <v/>
      </c>
      <c r="D116" s="38"/>
      <c r="E116" s="38"/>
      <c r="F116" s="38"/>
      <c r="G116" s="38"/>
      <c r="H116" s="39"/>
      <c r="I116" s="67">
        <f>IF(OR('12_Labour Market'!$I116=1,$E116&lt;&gt;0),1,0)</f>
        <v>1</v>
      </c>
      <c r="J116" s="67">
        <f>IF(OR('12_Labour Market'!$J116=1,$F116&lt;&gt;0),1,0)</f>
        <v>1</v>
      </c>
      <c r="K116" s="67">
        <f>IF(AND('12_Labour Market'!$I116=1,$E116=0),1,0)</f>
        <v>1</v>
      </c>
    </row>
    <row r="117" spans="1:11" ht="30" hidden="1" outlineLevel="1" x14ac:dyDescent="0.25">
      <c r="A117" s="37" t="s">
        <v>152</v>
      </c>
      <c r="B117" s="38" t="s">
        <v>121</v>
      </c>
      <c r="C117" s="20" t="str">
        <f>IF('Long Term Vision'!$C117=0,"",'Long Term Vision'!$C117)</f>
        <v/>
      </c>
      <c r="D117" s="38"/>
      <c r="E117" s="38"/>
      <c r="F117" s="38"/>
      <c r="G117" s="38"/>
      <c r="H117" s="39"/>
      <c r="I117" s="67">
        <f>IF(OR('12_Labour Market'!$I117=1,$E117&lt;&gt;0),1,0)</f>
        <v>1</v>
      </c>
      <c r="J117" s="67">
        <f>IF(OR('12_Labour Market'!$J117=1,$F117&lt;&gt;0),1,0)</f>
        <v>1</v>
      </c>
      <c r="K117" s="67">
        <f>IF(AND('12_Labour Market'!$I117=1,$E117=0),1,0)</f>
        <v>1</v>
      </c>
    </row>
    <row r="118" spans="1:11" ht="45" hidden="1" outlineLevel="1" x14ac:dyDescent="0.25">
      <c r="A118" s="37" t="s">
        <v>152</v>
      </c>
      <c r="B118" s="38" t="s">
        <v>122</v>
      </c>
      <c r="C118" s="20" t="str">
        <f>IF('Long Term Vision'!$C118=0,"",'Long Term Vision'!$C118)</f>
        <v/>
      </c>
      <c r="D118" s="38"/>
      <c r="E118" s="38"/>
      <c r="F118" s="38"/>
      <c r="G118" s="38"/>
      <c r="H118" s="39"/>
      <c r="I118" s="67">
        <f>IF(OR('12_Labour Market'!$I118=1,$E118&lt;&gt;0),1,0)</f>
        <v>1</v>
      </c>
      <c r="J118" s="67">
        <f>IF(OR('12_Labour Market'!$J118=1,$F118&lt;&gt;0),1,0)</f>
        <v>1</v>
      </c>
      <c r="K118" s="67">
        <f>IF(AND('12_Labour Market'!$I118=1,$E118=0),1,0)</f>
        <v>1</v>
      </c>
    </row>
    <row r="119" spans="1:11" hidden="1" outlineLevel="1" x14ac:dyDescent="0.25">
      <c r="A119" s="37" t="s">
        <v>152</v>
      </c>
      <c r="B119" s="38" t="s">
        <v>123</v>
      </c>
      <c r="C119" s="20" t="str">
        <f>IF('Long Term Vision'!$C119=0,"",'Long Term Vision'!$C119)</f>
        <v/>
      </c>
      <c r="D119" s="38"/>
      <c r="E119" s="38"/>
      <c r="F119" s="38"/>
      <c r="G119" s="38"/>
      <c r="H119" s="39"/>
      <c r="I119" s="67">
        <f>IF(OR('12_Labour Market'!$I119=1,$E119&lt;&gt;0),1,0)</f>
        <v>1</v>
      </c>
      <c r="J119" s="67">
        <f>IF(OR('12_Labour Market'!$J119=1,$F119&lt;&gt;0),1,0)</f>
        <v>1</v>
      </c>
      <c r="K119" s="67">
        <f>IF(AND('12_Labour Market'!$I119=1,$E119=0),1,0)</f>
        <v>1</v>
      </c>
    </row>
    <row r="120" spans="1:11" ht="30" hidden="1" outlineLevel="1" x14ac:dyDescent="0.25">
      <c r="A120" s="37" t="s">
        <v>152</v>
      </c>
      <c r="B120" s="38" t="s">
        <v>124</v>
      </c>
      <c r="C120" s="20" t="str">
        <f>IF('Long Term Vision'!$C120=0,"",'Long Term Vision'!$C120)</f>
        <v/>
      </c>
      <c r="D120" s="38"/>
      <c r="E120" s="38"/>
      <c r="F120" s="38"/>
      <c r="G120" s="38"/>
      <c r="H120" s="39"/>
      <c r="I120" s="67">
        <f>IF(OR('12_Labour Market'!$I120=1,$E120&lt;&gt;0),1,0)</f>
        <v>1</v>
      </c>
      <c r="J120" s="67">
        <f>IF(OR('12_Labour Market'!$J120=1,$F120&lt;&gt;0),1,0)</f>
        <v>1</v>
      </c>
      <c r="K120" s="67">
        <f>IF(AND('12_Labour Market'!$I120=1,$E120=0),1,0)</f>
        <v>1</v>
      </c>
    </row>
    <row r="121" spans="1:11" ht="30" hidden="1" outlineLevel="1" x14ac:dyDescent="0.25">
      <c r="A121" s="37" t="s">
        <v>152</v>
      </c>
      <c r="B121" s="38" t="s">
        <v>125</v>
      </c>
      <c r="C121" s="20" t="str">
        <f>IF('Long Term Vision'!$C121=0,"",'Long Term Vision'!$C121)</f>
        <v/>
      </c>
      <c r="D121" s="38"/>
      <c r="E121" s="38"/>
      <c r="F121" s="38"/>
      <c r="G121" s="38"/>
      <c r="H121" s="39"/>
      <c r="I121" s="67">
        <f>IF(OR('12_Labour Market'!$I121=1,$E121&lt;&gt;0),1,0)</f>
        <v>1</v>
      </c>
      <c r="J121" s="67">
        <f>IF(OR('12_Labour Market'!$J121=1,$F121&lt;&gt;0),1,0)</f>
        <v>1</v>
      </c>
      <c r="K121" s="67">
        <f>IF(AND('12_Labour Market'!$I121=1,$E121=0),1,0)</f>
        <v>1</v>
      </c>
    </row>
    <row r="122" spans="1:11" ht="30" hidden="1" outlineLevel="1" x14ac:dyDescent="0.25">
      <c r="A122" s="37" t="s">
        <v>152</v>
      </c>
      <c r="B122" s="38" t="s">
        <v>126</v>
      </c>
      <c r="C122" s="20" t="str">
        <f>IF('Long Term Vision'!$C122=0,"",'Long Term Vision'!$C122)</f>
        <v/>
      </c>
      <c r="D122" s="38"/>
      <c r="E122" s="38"/>
      <c r="F122" s="38"/>
      <c r="G122" s="38"/>
      <c r="H122" s="39"/>
      <c r="I122" s="67">
        <f>IF(OR('12_Labour Market'!$I122=1,$E122&lt;&gt;0),1,0)</f>
        <v>0</v>
      </c>
      <c r="J122" s="67">
        <f>IF(OR('12_Labour Market'!$J122=1,$F122&lt;&gt;0),1,0)</f>
        <v>0</v>
      </c>
      <c r="K122" s="67">
        <f>IF(AND('12_Labour Market'!$I122=1,$E122=0),1,0)</f>
        <v>0</v>
      </c>
    </row>
    <row r="123" spans="1:11" ht="30" hidden="1" outlineLevel="1" x14ac:dyDescent="0.25">
      <c r="A123" s="37" t="s">
        <v>152</v>
      </c>
      <c r="B123" s="38" t="s">
        <v>127</v>
      </c>
      <c r="C123" s="20" t="str">
        <f>IF('Long Term Vision'!$C123=0,"",'Long Term Vision'!$C123)</f>
        <v/>
      </c>
      <c r="D123" s="38"/>
      <c r="E123" s="38"/>
      <c r="F123" s="38"/>
      <c r="G123" s="38"/>
      <c r="H123" s="39"/>
      <c r="I123" s="67">
        <f>IF(OR('12_Labour Market'!$I123=1,$E123&lt;&gt;0),1,0)</f>
        <v>1</v>
      </c>
      <c r="J123" s="67">
        <f>IF(OR('12_Labour Market'!$J123=1,$F123&lt;&gt;0),1,0)</f>
        <v>0</v>
      </c>
      <c r="K123" s="67">
        <f>IF(AND('12_Labour Market'!$I123=1,$E123=0),1,0)</f>
        <v>1</v>
      </c>
    </row>
    <row r="124" spans="1:11" ht="45" hidden="1" outlineLevel="1" x14ac:dyDescent="0.25">
      <c r="A124" s="37" t="s">
        <v>152</v>
      </c>
      <c r="B124" s="38" t="s">
        <v>128</v>
      </c>
      <c r="C124" s="20" t="str">
        <f>IF('Long Term Vision'!$C124=0,"",'Long Term Vision'!$C124)</f>
        <v/>
      </c>
      <c r="D124" s="38"/>
      <c r="E124" s="38"/>
      <c r="F124" s="38"/>
      <c r="G124" s="38"/>
      <c r="H124" s="39"/>
      <c r="I124" s="67">
        <f>IF(OR('12_Labour Market'!$I124=1,$E124&lt;&gt;0),1,0)</f>
        <v>1</v>
      </c>
      <c r="J124" s="67">
        <f>IF(OR('12_Labour Market'!$J124=1,$F124&lt;&gt;0),1,0)</f>
        <v>1</v>
      </c>
      <c r="K124" s="67">
        <f>IF(AND('12_Labour Market'!$I124=1,$E124=0),1,0)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8</v>
      </c>
    </row>
    <row r="126" spans="1:11" ht="45" hidden="1" outlineLevel="1" x14ac:dyDescent="0.25">
      <c r="A126" s="37" t="s">
        <v>153</v>
      </c>
      <c r="B126" s="38" t="s">
        <v>130</v>
      </c>
      <c r="C126" s="20" t="str">
        <f>IF('Long Term Vision'!$C126=0,"",'Long Term Vision'!$C126)</f>
        <v/>
      </c>
      <c r="D126" s="38"/>
      <c r="E126" s="38"/>
      <c r="F126" s="38"/>
      <c r="G126" s="38"/>
      <c r="H126" s="39"/>
      <c r="I126" s="67">
        <f>IF(OR('12_Labour Market'!$I126=1,$E126&lt;&gt;0),1,0)</f>
        <v>1</v>
      </c>
      <c r="J126" s="67">
        <f>IF(OR('12_Labour Market'!$J126=1,$F126&lt;&gt;0),1,0)</f>
        <v>0</v>
      </c>
      <c r="K126" s="67">
        <f>IF(AND('12_Labour Market'!$I126=1,$E126=0),1,0)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IF(OR('12_Labour Market'!$I127=1,$E127&lt;&gt;0),1,0)</f>
        <v>0</v>
      </c>
      <c r="J127" s="67">
        <f>IF(OR('12_Labour Market'!$J127=1,$F127&lt;&gt;0),1,0)</f>
        <v>0</v>
      </c>
      <c r="K127" s="67">
        <f>IF(AND('12_Labour Market'!$I127=1,$E127=0),1,0)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IF(OR('12_Labour Market'!$I128=1,$E128&lt;&gt;0),1,0)</f>
        <v>0</v>
      </c>
      <c r="J128" s="67">
        <f>IF(OR('12_Labour Market'!$J128=1,$F128&lt;&gt;0),1,0)</f>
        <v>0</v>
      </c>
      <c r="K128" s="67">
        <f>IF(AND('12_Labour Market'!$I128=1,$E128=0),1,0)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IF(OR('12_Labour Market'!$I129=1,$E129&lt;&gt;0),1,0)</f>
        <v>0</v>
      </c>
      <c r="J129" s="67">
        <f>IF(OR('12_Labour Market'!$J129=1,$F129&lt;&gt;0),1,0)</f>
        <v>0</v>
      </c>
      <c r="K129" s="67">
        <f>IF(AND('12_Labour Market'!$I129=1,$E129=0),1,0)</f>
        <v>0</v>
      </c>
    </row>
    <row r="130" spans="1:11" ht="30" hidden="1" outlineLevel="1" x14ac:dyDescent="0.25">
      <c r="A130" s="37" t="s">
        <v>153</v>
      </c>
      <c r="B130" s="38" t="s">
        <v>134</v>
      </c>
      <c r="C130" s="20" t="str">
        <f>IF('Long Term Vision'!$C130=0,"",'Long Term Vision'!$C130)</f>
        <v/>
      </c>
      <c r="D130" s="38"/>
      <c r="E130" s="38"/>
      <c r="F130" s="38"/>
      <c r="G130" s="38"/>
      <c r="H130" s="39"/>
      <c r="I130" s="67">
        <f>IF(OR('12_Labour Market'!$I130=1,$E130&lt;&gt;0),1,0)</f>
        <v>1</v>
      </c>
      <c r="J130" s="67">
        <f>IF(OR('12_Labour Market'!$J130=1,$F130&lt;&gt;0),1,0)</f>
        <v>0</v>
      </c>
      <c r="K130" s="67">
        <f>IF(AND('12_Labour Market'!$I130=1,$E130=0),1,0)</f>
        <v>1</v>
      </c>
    </row>
    <row r="131" spans="1:11" ht="105" hidden="1" outlineLevel="1" x14ac:dyDescent="0.25">
      <c r="A131" s="37" t="s">
        <v>153</v>
      </c>
      <c r="B131" s="38" t="s">
        <v>135</v>
      </c>
      <c r="C131" s="20" t="str">
        <f>IF('Long Term Vision'!$C131=0,"",'Long Term Vision'!$C131)</f>
        <v/>
      </c>
      <c r="D131" s="38"/>
      <c r="E131" s="38"/>
      <c r="F131" s="38"/>
      <c r="G131" s="38"/>
      <c r="H131" s="39"/>
      <c r="I131" s="67">
        <f>IF(OR('12_Labour Market'!$I131=1,$E131&lt;&gt;0),1,0)</f>
        <v>1</v>
      </c>
      <c r="J131" s="67">
        <f>IF(OR('12_Labour Market'!$J131=1,$F131&lt;&gt;0),1,0)</f>
        <v>0</v>
      </c>
      <c r="K131" s="67">
        <f>IF(AND('12_Labour Market'!$I131=1,$E131=0),1,0)</f>
        <v>1</v>
      </c>
    </row>
    <row r="132" spans="1:11" ht="75" hidden="1" outlineLevel="1" x14ac:dyDescent="0.25">
      <c r="A132" s="37" t="s">
        <v>153</v>
      </c>
      <c r="B132" s="38" t="s">
        <v>136</v>
      </c>
      <c r="C132" s="20" t="str">
        <f>IF('Long Term Vision'!$C132=0,"",'Long Term Vision'!$C132)</f>
        <v/>
      </c>
      <c r="D132" s="38"/>
      <c r="E132" s="38"/>
      <c r="F132" s="38"/>
      <c r="G132" s="38"/>
      <c r="H132" s="39"/>
      <c r="I132" s="67">
        <f>IF(OR('12_Labour Market'!$I132=1,$E132&lt;&gt;0),1,0)</f>
        <v>0</v>
      </c>
      <c r="J132" s="67">
        <f>IF(OR('12_Labour Market'!$J132=1,$F132&lt;&gt;0),1,0)</f>
        <v>0</v>
      </c>
      <c r="K132" s="67">
        <f>IF(AND('12_Labour Market'!$I132=1,$E132=0),1,0)</f>
        <v>0</v>
      </c>
    </row>
    <row r="133" spans="1:11" ht="75" hidden="1" outlineLevel="1" x14ac:dyDescent="0.25">
      <c r="A133" s="37" t="s">
        <v>153</v>
      </c>
      <c r="B133" s="38" t="s">
        <v>137</v>
      </c>
      <c r="C133" s="20" t="str">
        <f>IF('Long Term Vision'!$C133=0,"",'Long Term Vision'!$C133)</f>
        <v/>
      </c>
      <c r="D133" s="38"/>
      <c r="E133" s="38"/>
      <c r="F133" s="38"/>
      <c r="G133" s="38"/>
      <c r="H133" s="39"/>
      <c r="I133" s="67">
        <f>IF(OR('12_Labour Market'!$I133=1,$E133&lt;&gt;0),1,0)</f>
        <v>0</v>
      </c>
      <c r="J133" s="67">
        <f>IF(OR('12_Labour Market'!$J133=1,$F133&lt;&gt;0),1,0)</f>
        <v>0</v>
      </c>
      <c r="K133" s="67">
        <f>IF(AND('12_Labour Market'!$I133=1,$E133=0),1,0)</f>
        <v>0</v>
      </c>
    </row>
    <row r="134" spans="1:11" ht="75" hidden="1" outlineLevel="1" x14ac:dyDescent="0.25">
      <c r="A134" s="37" t="s">
        <v>153</v>
      </c>
      <c r="B134" s="38" t="s">
        <v>138</v>
      </c>
      <c r="C134" s="20" t="str">
        <f>IF('Long Term Vision'!$C134=0,"",'Long Term Vision'!$C134)</f>
        <v/>
      </c>
      <c r="D134" s="38"/>
      <c r="E134" s="38"/>
      <c r="F134" s="38"/>
      <c r="G134" s="38"/>
      <c r="H134" s="39"/>
      <c r="I134" s="67">
        <f>IF(OR('12_Labour Market'!$I134=1,$E134&lt;&gt;0),1,0)</f>
        <v>0</v>
      </c>
      <c r="J134" s="67">
        <f>IF(OR('12_Labour Market'!$J134=1,$F134&lt;&gt;0),1,0)</f>
        <v>0</v>
      </c>
      <c r="K134" s="67">
        <f>IF(AND('12_Labour Market'!$I134=1,$E134=0),1,0)</f>
        <v>0</v>
      </c>
    </row>
    <row r="135" spans="1:11" ht="60" hidden="1" outlineLevel="1" x14ac:dyDescent="0.25">
      <c r="A135" s="37" t="s">
        <v>153</v>
      </c>
      <c r="B135" s="38" t="s">
        <v>139</v>
      </c>
      <c r="C135" s="20" t="str">
        <f>IF('Long Term Vision'!$C135=0,"",'Long Term Vision'!$C135)</f>
        <v/>
      </c>
      <c r="D135" s="38"/>
      <c r="E135" s="38"/>
      <c r="F135" s="38"/>
      <c r="G135" s="38"/>
      <c r="H135" s="39"/>
      <c r="I135" s="67">
        <f>IF(OR('12_Labour Market'!$I135=1,$E135&lt;&gt;0),1,0)</f>
        <v>1</v>
      </c>
      <c r="J135" s="67">
        <f>IF(OR('12_Labour Market'!$J135=1,$F135&lt;&gt;0),1,0)</f>
        <v>0</v>
      </c>
      <c r="K135" s="67">
        <f>IF(AND('12_Labour Market'!$I135=1,$E135=0),1,0)</f>
        <v>1</v>
      </c>
    </row>
    <row r="136" spans="1:11" ht="45" hidden="1" outlineLevel="1" x14ac:dyDescent="0.25">
      <c r="A136" s="37" t="s">
        <v>153</v>
      </c>
      <c r="B136" s="38" t="s">
        <v>140</v>
      </c>
      <c r="C136" s="20" t="str">
        <f>IF('Long Term Vision'!$C136=0,"",'Long Term Vision'!$C136)</f>
        <v/>
      </c>
      <c r="D136" s="38"/>
      <c r="E136" s="38"/>
      <c r="F136" s="38"/>
      <c r="G136" s="38"/>
      <c r="H136" s="39"/>
      <c r="I136" s="67">
        <f>IF(OR('12_Labour Market'!$I136=1,$E136&lt;&gt;0),1,0)</f>
        <v>1</v>
      </c>
      <c r="J136" s="67">
        <f>IF(OR('12_Labour Market'!$J136=1,$F136&lt;&gt;0),1,0)</f>
        <v>0</v>
      </c>
      <c r="K136" s="67">
        <f>IF(AND('12_Labour Market'!$I136=1,$E136=0),1,0)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IF(OR('12_Labour Market'!$I137=1,$E137&lt;&gt;0),1,0)</f>
        <v>0</v>
      </c>
      <c r="J137" s="67">
        <f>IF(OR('12_Labour Market'!$J137=1,$F137&lt;&gt;0),1,0)</f>
        <v>0</v>
      </c>
      <c r="K137" s="67">
        <f>IF(AND('12_Labour Market'!$I137=1,$E137=0),1,0)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IF(OR('12_Labour Market'!$I138=1,$E138&lt;&gt;0),1,0)</f>
        <v>0</v>
      </c>
      <c r="J138" s="67">
        <f>IF(OR('12_Labour Market'!$J138=1,$F138&lt;&gt;0),1,0)</f>
        <v>0</v>
      </c>
      <c r="K138" s="67">
        <f>IF(AND('12_Labour Market'!$I138=1,$E138=0),1,0)</f>
        <v>0</v>
      </c>
    </row>
    <row r="139" spans="1:11" ht="30" hidden="1" outlineLevel="1" x14ac:dyDescent="0.25">
      <c r="A139" s="37" t="s">
        <v>153</v>
      </c>
      <c r="B139" s="38" t="s">
        <v>143</v>
      </c>
      <c r="C139" s="20" t="s">
        <v>1055</v>
      </c>
      <c r="D139" s="38"/>
      <c r="E139" s="38"/>
      <c r="F139" s="38"/>
      <c r="G139" s="38"/>
      <c r="H139" s="39"/>
      <c r="I139" s="67">
        <f>IF(OR('12_Labour Market'!$I139=1,$E139&lt;&gt;0),1,0)</f>
        <v>1</v>
      </c>
      <c r="J139" s="67">
        <f>IF(OR('12_Labour Market'!$J139=1,$F139&lt;&gt;0),1,0)</f>
        <v>0</v>
      </c>
      <c r="K139" s="67">
        <f>IF(AND('12_Labour Market'!$I139=1,$E139=0),1,0)</f>
        <v>1</v>
      </c>
    </row>
    <row r="140" spans="1:11" ht="45" hidden="1" outlineLevel="1" x14ac:dyDescent="0.25">
      <c r="A140" s="37" t="s">
        <v>153</v>
      </c>
      <c r="B140" s="38" t="s">
        <v>144</v>
      </c>
      <c r="C140" s="20" t="s">
        <v>1055</v>
      </c>
      <c r="D140" s="38"/>
      <c r="E140" s="38"/>
      <c r="F140" s="38"/>
      <c r="G140" s="38"/>
      <c r="H140" s="39"/>
      <c r="I140" s="67">
        <f>IF(OR('12_Labour Market'!$I140=1,$E140&lt;&gt;0),1,0)</f>
        <v>0</v>
      </c>
      <c r="J140" s="67">
        <f>IF(OR('12_Labour Market'!$J140=1,$F140&lt;&gt;0),1,0)</f>
        <v>0</v>
      </c>
      <c r="K140" s="67">
        <f>IF(AND('12_Labour Market'!$I140=1,$E140=0),1,0)</f>
        <v>0</v>
      </c>
    </row>
    <row r="141" spans="1:11" ht="90" hidden="1" outlineLevel="1" x14ac:dyDescent="0.25">
      <c r="A141" s="37" t="s">
        <v>153</v>
      </c>
      <c r="B141" s="38" t="s">
        <v>145</v>
      </c>
      <c r="C141" s="20" t="s">
        <v>1055</v>
      </c>
      <c r="D141" s="38"/>
      <c r="E141" s="38"/>
      <c r="F141" s="38"/>
      <c r="G141" s="38"/>
      <c r="H141" s="39"/>
      <c r="I141" s="67">
        <f>IF(OR('12_Labour Market'!$I141=1,$E141&lt;&gt;0),1,0)</f>
        <v>0</v>
      </c>
      <c r="J141" s="67">
        <f>IF(OR('12_Labour Market'!$J141=1,$F141&lt;&gt;0),1,0)</f>
        <v>0</v>
      </c>
      <c r="K141" s="67">
        <f>IF(AND('12_Labour Market'!$I141=1,$E141=0),1,0)</f>
        <v>0</v>
      </c>
    </row>
    <row r="142" spans="1:11" ht="105" hidden="1" outlineLevel="1" x14ac:dyDescent="0.25">
      <c r="A142" s="37" t="s">
        <v>153</v>
      </c>
      <c r="B142" s="38" t="s">
        <v>146</v>
      </c>
      <c r="C142" s="20" t="s">
        <v>1055</v>
      </c>
      <c r="D142" s="38" t="s">
        <v>1166</v>
      </c>
      <c r="E142" s="38" t="s">
        <v>1167</v>
      </c>
      <c r="F142" s="38"/>
      <c r="G142" s="38" t="s">
        <v>1168</v>
      </c>
      <c r="H142" s="39"/>
      <c r="I142" s="67">
        <f>IF(OR('12_Labour Market'!$I142=1,$E142&lt;&gt;0),1,0)</f>
        <v>1</v>
      </c>
      <c r="J142" s="67">
        <f>IF(OR('12_Labour Market'!$J142=1,$F142&lt;&gt;0),1,0)</f>
        <v>0</v>
      </c>
      <c r="K142" s="67">
        <f>IF(AND('12_Labour Market'!$I142=1,$E142=0),1,0)</f>
        <v>0</v>
      </c>
    </row>
    <row r="143" spans="1:11" ht="105" hidden="1" outlineLevel="1" x14ac:dyDescent="0.25">
      <c r="A143" s="37" t="s">
        <v>153</v>
      </c>
      <c r="B143" s="38" t="s">
        <v>147</v>
      </c>
      <c r="C143" s="20" t="s">
        <v>1055</v>
      </c>
      <c r="D143" s="38"/>
      <c r="E143" s="38"/>
      <c r="F143" s="38"/>
      <c r="G143" s="38"/>
      <c r="H143" s="39"/>
      <c r="I143" s="67">
        <f>IF(OR('12_Labour Market'!$I143=1,$E143&lt;&gt;0),1,0)</f>
        <v>1</v>
      </c>
      <c r="J143" s="67">
        <f>IF(OR('12_Labour Market'!$J143=1,$F143&lt;&gt;0),1,0)</f>
        <v>0</v>
      </c>
      <c r="K143" s="67">
        <f>IF(AND('12_Labour Market'!$I143=1,$E143=0),1,0)</f>
        <v>1</v>
      </c>
    </row>
    <row r="144" spans="1:11" ht="75.75" hidden="1" outlineLevel="1" thickBot="1" x14ac:dyDescent="0.3">
      <c r="A144" s="40" t="s">
        <v>153</v>
      </c>
      <c r="B144" s="41" t="s">
        <v>148</v>
      </c>
      <c r="C144" s="23" t="s">
        <v>1055</v>
      </c>
      <c r="D144" s="41"/>
      <c r="E144" s="41"/>
      <c r="F144" s="41"/>
      <c r="G144" s="41"/>
      <c r="H144" s="42"/>
      <c r="I144" s="67">
        <f>IF(OR('12_Labour Market'!$I144=1,$E144&lt;&gt;0),1,0)</f>
        <v>1</v>
      </c>
      <c r="J144" s="67">
        <f>IF(OR('12_Labour Market'!$J144=1,$F144&lt;&gt;0),1,0)</f>
        <v>0</v>
      </c>
      <c r="K144" s="67">
        <f>IF(AND('12_Labour Market'!$I144=1,$E144=0),1,0)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1052</v>
      </c>
      <c r="C149" s="71">
        <f>SUM(K2,K8,K14,K24,K32,K39,K46,K55,K59,K67,K77,K81,K92,K98,K106,K114,K125)</f>
        <v>86</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0</v>
      </c>
      <c r="F155" s="55">
        <f t="shared" ref="F155:F171" si="0">$D155/$C155</f>
        <v>0.25</v>
      </c>
      <c r="G155" s="73">
        <f t="shared" ref="G155:G171" si="1">IFERROR($E155/$D155,"N/A")</f>
        <v>0</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5</v>
      </c>
      <c r="E158" s="49">
        <f>COUNTA(F$25:F$31)</f>
        <v>2</v>
      </c>
      <c r="F158" s="50">
        <f t="shared" si="0"/>
        <v>0.7142857142857143</v>
      </c>
      <c r="G158" s="74">
        <f t="shared" si="1"/>
        <v>0.4</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2</v>
      </c>
      <c r="E162" s="49">
        <f>COUNTA(F$82:F$91)</f>
        <v>2</v>
      </c>
      <c r="F162" s="50">
        <f t="shared" si="0"/>
        <v>0.22222222222222221</v>
      </c>
      <c r="G162" s="74">
        <f t="shared" si="1"/>
        <v>1</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0.2</v>
      </c>
      <c r="G172" s="76">
        <f>IFERROR(SUM($E$155:$E$159)/SUM($D$155:$D$159),"N/A")</f>
        <v>0.33333333333333331</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6.8965517241379309E-2</v>
      </c>
      <c r="G174" s="74">
        <f>IFERROR(SUM($E$161:$E$165)/SUM($D$161:$D$165),"N/A")</f>
        <v>1</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033" priority="38">
      <formula>$C3="NO"</formula>
    </cfRule>
  </conditionalFormatting>
  <conditionalFormatting sqref="C126:H144 C115:H124 C107:H113 C99:H105 C93:H97 C82:H91 C78:H80 C68:H76 C60:H66 C56:H58 C47:H54 C40:H45 C33:H38 C25:H31 C15:H23 C9:H13 C4:H7">
    <cfRule type="expression" dxfId="1032" priority="37">
      <formula>$C4="NO"</formula>
    </cfRule>
  </conditionalFormatting>
  <conditionalFormatting sqref="I1:K1">
    <cfRule type="expression" dxfId="1031" priority="36">
      <formula>$C1="NO"</formula>
    </cfRule>
  </conditionalFormatting>
  <conditionalFormatting sqref="B3">
    <cfRule type="expression" dxfId="1030" priority="35">
      <formula>$K3=1</formula>
    </cfRule>
  </conditionalFormatting>
  <conditionalFormatting sqref="B4:B7">
    <cfRule type="expression" dxfId="1029" priority="34">
      <formula>$C4="NO"</formula>
    </cfRule>
  </conditionalFormatting>
  <conditionalFormatting sqref="B4:B7">
    <cfRule type="expression" dxfId="1028" priority="33">
      <formula>$K4=1</formula>
    </cfRule>
  </conditionalFormatting>
  <conditionalFormatting sqref="B9:B13">
    <cfRule type="expression" dxfId="1027" priority="32">
      <formula>$C9="NO"</formula>
    </cfRule>
  </conditionalFormatting>
  <conditionalFormatting sqref="B9:B13">
    <cfRule type="expression" dxfId="1026" priority="31">
      <formula>$K9=1</formula>
    </cfRule>
  </conditionalFormatting>
  <conditionalFormatting sqref="B15:B23">
    <cfRule type="expression" dxfId="1025" priority="30">
      <formula>$C15="NO"</formula>
    </cfRule>
  </conditionalFormatting>
  <conditionalFormatting sqref="B15:B23">
    <cfRule type="expression" dxfId="1024" priority="29">
      <formula>$K15=1</formula>
    </cfRule>
  </conditionalFormatting>
  <conditionalFormatting sqref="B25:B31">
    <cfRule type="expression" dxfId="1023" priority="28">
      <formula>$C25="NO"</formula>
    </cfRule>
  </conditionalFormatting>
  <conditionalFormatting sqref="B25:B31">
    <cfRule type="expression" dxfId="1022" priority="27">
      <formula>$K25=1</formula>
    </cfRule>
  </conditionalFormatting>
  <conditionalFormatting sqref="B33:B38">
    <cfRule type="expression" dxfId="1021" priority="26">
      <formula>$C33="NO"</formula>
    </cfRule>
  </conditionalFormatting>
  <conditionalFormatting sqref="B33:B38">
    <cfRule type="expression" dxfId="1020" priority="25">
      <formula>$K33=1</formula>
    </cfRule>
  </conditionalFormatting>
  <conditionalFormatting sqref="B40:B45">
    <cfRule type="expression" dxfId="1019" priority="24">
      <formula>$C40="NO"</formula>
    </cfRule>
  </conditionalFormatting>
  <conditionalFormatting sqref="B40:B45">
    <cfRule type="expression" dxfId="1018" priority="23">
      <formula>$K40=1</formula>
    </cfRule>
  </conditionalFormatting>
  <conditionalFormatting sqref="B47:B54">
    <cfRule type="expression" dxfId="1017" priority="22">
      <formula>$C47="NO"</formula>
    </cfRule>
  </conditionalFormatting>
  <conditionalFormatting sqref="B47:B54">
    <cfRule type="expression" dxfId="1016" priority="21">
      <formula>$K47=1</formula>
    </cfRule>
  </conditionalFormatting>
  <conditionalFormatting sqref="B56:B58">
    <cfRule type="expression" dxfId="1015" priority="20">
      <formula>$C56="NO"</formula>
    </cfRule>
  </conditionalFormatting>
  <conditionalFormatting sqref="B56:B58">
    <cfRule type="expression" dxfId="1014" priority="19">
      <formula>$K56=1</formula>
    </cfRule>
  </conditionalFormatting>
  <conditionalFormatting sqref="B60:B66">
    <cfRule type="expression" dxfId="1013" priority="18">
      <formula>$C60="NO"</formula>
    </cfRule>
  </conditionalFormatting>
  <conditionalFormatting sqref="B60:B66">
    <cfRule type="expression" dxfId="1012" priority="17">
      <formula>$K60=1</formula>
    </cfRule>
  </conditionalFormatting>
  <conditionalFormatting sqref="B68:B76">
    <cfRule type="expression" dxfId="1011" priority="16">
      <formula>$C68="NO"</formula>
    </cfRule>
  </conditionalFormatting>
  <conditionalFormatting sqref="B68:B76">
    <cfRule type="expression" dxfId="1010" priority="15">
      <formula>$K68=1</formula>
    </cfRule>
  </conditionalFormatting>
  <conditionalFormatting sqref="B78:B80">
    <cfRule type="expression" dxfId="1009" priority="14">
      <formula>$C78="NO"</formula>
    </cfRule>
  </conditionalFormatting>
  <conditionalFormatting sqref="B78:B80">
    <cfRule type="expression" dxfId="1008" priority="13">
      <formula>$K78=1</formula>
    </cfRule>
  </conditionalFormatting>
  <conditionalFormatting sqref="B82:B91">
    <cfRule type="expression" dxfId="1007" priority="12">
      <formula>$C82="NO"</formula>
    </cfRule>
  </conditionalFormatting>
  <conditionalFormatting sqref="B82:B91">
    <cfRule type="expression" dxfId="1006" priority="11">
      <formula>$K82=1</formula>
    </cfRule>
  </conditionalFormatting>
  <conditionalFormatting sqref="B93:B97">
    <cfRule type="expression" dxfId="1005" priority="10">
      <formula>$C93="NO"</formula>
    </cfRule>
  </conditionalFormatting>
  <conditionalFormatting sqref="B93:B97">
    <cfRule type="expression" dxfId="1004" priority="9">
      <formula>$K93=1</formula>
    </cfRule>
  </conditionalFormatting>
  <conditionalFormatting sqref="B99:B105">
    <cfRule type="expression" dxfId="1003" priority="8">
      <formula>$C99="NO"</formula>
    </cfRule>
  </conditionalFormatting>
  <conditionalFormatting sqref="B99:B105">
    <cfRule type="expression" dxfId="1002" priority="7">
      <formula>$K99=1</formula>
    </cfRule>
  </conditionalFormatting>
  <conditionalFormatting sqref="B107:B113">
    <cfRule type="expression" dxfId="1001" priority="6">
      <formula>$C107="NO"</formula>
    </cfRule>
  </conditionalFormatting>
  <conditionalFormatting sqref="B107:B113">
    <cfRule type="expression" dxfId="1000" priority="5">
      <formula>$K107=1</formula>
    </cfRule>
  </conditionalFormatting>
  <conditionalFormatting sqref="B115:B124">
    <cfRule type="expression" dxfId="999" priority="4">
      <formula>$C115="NO"</formula>
    </cfRule>
  </conditionalFormatting>
  <conditionalFormatting sqref="B115:B124">
    <cfRule type="expression" dxfId="998" priority="3">
      <formula>$K115=1</formula>
    </cfRule>
  </conditionalFormatting>
  <conditionalFormatting sqref="B126:B144">
    <cfRule type="expression" dxfId="997" priority="2">
      <formula>$C126="NO"</formula>
    </cfRule>
  </conditionalFormatting>
  <conditionalFormatting sqref="B126:B144">
    <cfRule type="expression" dxfId="996" priority="1">
      <formula>$K126=1</formula>
    </cfRule>
  </conditionalFormatting>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K144" sqref="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3" t="s">
        <v>1</v>
      </c>
      <c r="E1" s="83" t="s">
        <v>2</v>
      </c>
      <c r="F1" s="83" t="s">
        <v>3</v>
      </c>
      <c r="G1" s="83"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IF(OR('13_Training Sector Plan'!$I3=1,$E3&lt;&gt;0),1,0)</f>
        <v>0</v>
      </c>
      <c r="J3" s="67">
        <f>IF(OR('13_Training Sector Plan'!$J3=1,$F3&lt;&gt;0),1,0)</f>
        <v>0</v>
      </c>
      <c r="K3" s="67">
        <f>IF(AND('13_Training Sector Plan'!$I3=1,$E3=0),1,0)</f>
        <v>0</v>
      </c>
    </row>
    <row r="4" spans="1:12" ht="45" hidden="1" outlineLevel="1" x14ac:dyDescent="0.25">
      <c r="A4" s="37" t="s">
        <v>149</v>
      </c>
      <c r="B4" s="38" t="s">
        <v>8</v>
      </c>
      <c r="C4" s="20" t="str">
        <f>IF('Long Term Vision'!$C4=0,"",'Long Term Vision'!$C4)</f>
        <v/>
      </c>
      <c r="D4" s="38"/>
      <c r="E4" s="38"/>
      <c r="F4" s="38"/>
      <c r="G4" s="38"/>
      <c r="H4" s="39"/>
      <c r="I4" s="67">
        <f>IF(OR('13_Training Sector Plan'!$I4=1,$E4&lt;&gt;0),1,0)</f>
        <v>1</v>
      </c>
      <c r="J4" s="67">
        <f>IF(OR('13_Training Sector Plan'!$J4=1,$F4&lt;&gt;0),1,0)</f>
        <v>1</v>
      </c>
      <c r="K4" s="67">
        <f>IF(AND('13_Training Sector Plan'!$I4=1,$E4=0),1,0)</f>
        <v>1</v>
      </c>
    </row>
    <row r="5" spans="1:12" ht="45" hidden="1" outlineLevel="1" x14ac:dyDescent="0.25">
      <c r="A5" s="37" t="s">
        <v>149</v>
      </c>
      <c r="B5" s="38" t="s">
        <v>9</v>
      </c>
      <c r="C5" s="20" t="str">
        <f>IF('Long Term Vision'!$C5=0,"",'Long Term Vision'!$C5)</f>
        <v/>
      </c>
      <c r="D5" s="38"/>
      <c r="E5" s="38"/>
      <c r="F5" s="38"/>
      <c r="G5" s="38"/>
      <c r="H5" s="39"/>
      <c r="I5" s="67">
        <f>IF(OR('13_Training Sector Plan'!$I5=1,$E5&lt;&gt;0),1,0)</f>
        <v>1</v>
      </c>
      <c r="J5" s="67">
        <f>IF(OR('13_Training Sector Plan'!$J5=1,$F5&lt;&gt;0),1,0)</f>
        <v>1</v>
      </c>
      <c r="K5" s="67">
        <f>IF(AND('13_Training Sector Plan'!$I5=1,$E5=0),1,0)</f>
        <v>1</v>
      </c>
    </row>
    <row r="6" spans="1:12" ht="90" hidden="1" outlineLevel="1" x14ac:dyDescent="0.25">
      <c r="A6" s="37" t="s">
        <v>149</v>
      </c>
      <c r="B6" s="38" t="s">
        <v>10</v>
      </c>
      <c r="C6" s="20" t="str">
        <f>IF('Long Term Vision'!$C6=0,"",'Long Term Vision'!$C6)</f>
        <v/>
      </c>
      <c r="D6" s="38"/>
      <c r="E6" s="38"/>
      <c r="F6" s="38"/>
      <c r="G6" s="38"/>
      <c r="H6" s="39"/>
      <c r="I6" s="67">
        <f>IF(OR('13_Training Sector Plan'!$I6=1,$E6&lt;&gt;0),1,0)</f>
        <v>1</v>
      </c>
      <c r="J6" s="67">
        <f>IF(OR('13_Training Sector Plan'!$J6=1,$F6&lt;&gt;0),1,0)</f>
        <v>1</v>
      </c>
      <c r="K6" s="67">
        <f>IF(AND('13_Training Sector Plan'!$I6=1,$E6=0),1,0)</f>
        <v>1</v>
      </c>
    </row>
    <row r="7" spans="1:12" ht="60" hidden="1" outlineLevel="1" x14ac:dyDescent="0.25">
      <c r="A7" s="37" t="s">
        <v>149</v>
      </c>
      <c r="B7" s="38" t="s">
        <v>11</v>
      </c>
      <c r="C7" s="20" t="str">
        <f>IF('Long Term Vision'!$C7=0,"",'Long Term Vision'!$C7)</f>
        <v/>
      </c>
      <c r="D7" s="38"/>
      <c r="E7" s="38"/>
      <c r="F7" s="38"/>
      <c r="G7" s="38"/>
      <c r="H7" s="39"/>
      <c r="I7" s="67">
        <f>IF(OR('13_Training Sector Plan'!$I7=1,$E7&lt;&gt;0),1,0)</f>
        <v>1</v>
      </c>
      <c r="J7" s="67">
        <f>IF(OR('13_Training Sector Plan'!$J7=1,$F7&lt;&gt;0),1,0)</f>
        <v>1</v>
      </c>
      <c r="K7" s="67">
        <f>IF(AND('13_Training Sector Plan'!$I7=1,$E7=0),1,0)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IF(OR('13_Training Sector Plan'!$I9=1,$E9&lt;&gt;0),1,0)</f>
        <v>1</v>
      </c>
      <c r="J9" s="67">
        <f>IF(OR('13_Training Sector Plan'!$J9=1,$F9&lt;&gt;0),1,0)</f>
        <v>0</v>
      </c>
      <c r="K9" s="67">
        <f>IF(AND('13_Training Sector Plan'!$I9=1,$E9=0),1,0)</f>
        <v>1</v>
      </c>
    </row>
    <row r="10" spans="1:12" ht="75" hidden="1" outlineLevel="1" x14ac:dyDescent="0.25">
      <c r="A10" s="37" t="s">
        <v>149</v>
      </c>
      <c r="B10" s="38" t="s">
        <v>14</v>
      </c>
      <c r="C10" s="20" t="str">
        <f>IF('Long Term Vision'!$C10=0,"",'Long Term Vision'!$C10)</f>
        <v/>
      </c>
      <c r="D10" s="38"/>
      <c r="E10" s="38"/>
      <c r="F10" s="38"/>
      <c r="G10" s="38"/>
      <c r="H10" s="39"/>
      <c r="I10" s="67">
        <f>IF(OR('13_Training Sector Plan'!$I10=1,$E10&lt;&gt;0),1,0)</f>
        <v>1</v>
      </c>
      <c r="J10" s="67">
        <f>IF(OR('13_Training Sector Plan'!$J10=1,$F10&lt;&gt;0),1,0)</f>
        <v>1</v>
      </c>
      <c r="K10" s="67">
        <f>IF(AND('13_Training Sector Plan'!$I10=1,$E10=0),1,0)</f>
        <v>1</v>
      </c>
    </row>
    <row r="11" spans="1:12" ht="90" hidden="1" outlineLevel="1" x14ac:dyDescent="0.25">
      <c r="A11" s="37" t="s">
        <v>149</v>
      </c>
      <c r="B11" s="38" t="s">
        <v>15</v>
      </c>
      <c r="C11" s="20" t="str">
        <f>IF('Long Term Vision'!$C11=0,"",'Long Term Vision'!$C11)</f>
        <v/>
      </c>
      <c r="D11" s="38"/>
      <c r="E11" s="38"/>
      <c r="F11" s="38"/>
      <c r="G11" s="38"/>
      <c r="H11" s="39"/>
      <c r="I11" s="67">
        <f>IF(OR('13_Training Sector Plan'!$I11=1,$E11&lt;&gt;0),1,0)</f>
        <v>1</v>
      </c>
      <c r="J11" s="67">
        <f>IF(OR('13_Training Sector Plan'!$J11=1,$F11&lt;&gt;0),1,0)</f>
        <v>1</v>
      </c>
      <c r="K11" s="67">
        <f>IF(AND('13_Training Sector Plan'!$I11=1,$E11=0),1,0)</f>
        <v>1</v>
      </c>
    </row>
    <row r="12" spans="1:12" ht="90" hidden="1" outlineLevel="1" x14ac:dyDescent="0.25">
      <c r="A12" s="37" t="s">
        <v>149</v>
      </c>
      <c r="B12" s="38" t="s">
        <v>16</v>
      </c>
      <c r="C12" s="20" t="str">
        <f>IF('Long Term Vision'!$C12=0,"",'Long Term Vision'!$C12)</f>
        <v/>
      </c>
      <c r="D12" s="38"/>
      <c r="E12" s="38"/>
      <c r="F12" s="38"/>
      <c r="G12" s="38"/>
      <c r="H12" s="39"/>
      <c r="I12" s="67">
        <f>IF(OR('13_Training Sector Plan'!$I12=1,$E12&lt;&gt;0),1,0)</f>
        <v>1</v>
      </c>
      <c r="J12" s="67">
        <f>IF(OR('13_Training Sector Plan'!$J12=1,$F12&lt;&gt;0),1,0)</f>
        <v>0</v>
      </c>
      <c r="K12" s="67">
        <f>IF(AND('13_Training Sector Plan'!$I12=1,$E12=0),1,0)</f>
        <v>1</v>
      </c>
    </row>
    <row r="13" spans="1:12" ht="105" hidden="1" outlineLevel="1" x14ac:dyDescent="0.25">
      <c r="A13" s="37" t="s">
        <v>149</v>
      </c>
      <c r="B13" s="38" t="s">
        <v>17</v>
      </c>
      <c r="C13" s="20" t="str">
        <f>IF('Long Term Vision'!$C13=0,"",'Long Term Vision'!$C13)</f>
        <v/>
      </c>
      <c r="D13" s="38"/>
      <c r="E13" s="38"/>
      <c r="F13" s="38"/>
      <c r="G13" s="38"/>
      <c r="H13" s="39"/>
      <c r="I13" s="67">
        <f>IF(OR('13_Training Sector Plan'!$I13=1,$E13&lt;&gt;0),1,0)</f>
        <v>0</v>
      </c>
      <c r="J13" s="67">
        <f>IF(OR('13_Training Sector Plan'!$J13=1,$F13&lt;&gt;0),1,0)</f>
        <v>0</v>
      </c>
      <c r="K13" s="67">
        <f>IF(AND('13_Training Sector Plan'!$I13=1,$E13=0),1,0)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IF(OR('13_Training Sector Plan'!$I15=1,$E15&lt;&gt;0),1,0)</f>
        <v>1</v>
      </c>
      <c r="J15" s="67">
        <f>IF(OR('13_Training Sector Plan'!$J15=1,$F15&lt;&gt;0),1,0)</f>
        <v>1</v>
      </c>
      <c r="K15" s="67">
        <f>IF(AND('13_Training Sector Plan'!$I15=1,$E15=0),1,0)</f>
        <v>1</v>
      </c>
    </row>
    <row r="16" spans="1:12" ht="60" hidden="1" outlineLevel="1" x14ac:dyDescent="0.25">
      <c r="A16" s="37" t="s">
        <v>149</v>
      </c>
      <c r="B16" s="38" t="s">
        <v>20</v>
      </c>
      <c r="C16" s="20" t="str">
        <f>IF('Long Term Vision'!$C16=0,"",'Long Term Vision'!$C16)</f>
        <v/>
      </c>
      <c r="D16" s="38"/>
      <c r="E16" s="38"/>
      <c r="F16" s="38"/>
      <c r="G16" s="38"/>
      <c r="H16" s="39"/>
      <c r="I16" s="67">
        <f>IF(OR('13_Training Sector Plan'!$I16=1,$E16&lt;&gt;0),1,0)</f>
        <v>1</v>
      </c>
      <c r="J16" s="67">
        <f>IF(OR('13_Training Sector Plan'!$J16=1,$F16&lt;&gt;0),1,0)</f>
        <v>1</v>
      </c>
      <c r="K16" s="67">
        <f>IF(AND('13_Training Sector Plan'!$I16=1,$E16=0),1,0)</f>
        <v>1</v>
      </c>
    </row>
    <row r="17" spans="1:11" ht="45" hidden="1" outlineLevel="1" x14ac:dyDescent="0.25">
      <c r="A17" s="37" t="s">
        <v>149</v>
      </c>
      <c r="B17" s="38" t="s">
        <v>21</v>
      </c>
      <c r="C17" s="20" t="str">
        <f>IF('Long Term Vision'!$C17=0,"",'Long Term Vision'!$C17)</f>
        <v/>
      </c>
      <c r="D17" s="38"/>
      <c r="E17" s="38"/>
      <c r="F17" s="38"/>
      <c r="G17" s="38"/>
      <c r="H17" s="39"/>
      <c r="I17" s="67">
        <f>IF(OR('13_Training Sector Plan'!$I17=1,$E17&lt;&gt;0),1,0)</f>
        <v>1</v>
      </c>
      <c r="J17" s="67">
        <f>IF(OR('13_Training Sector Plan'!$J17=1,$F17&lt;&gt;0),1,0)</f>
        <v>1</v>
      </c>
      <c r="K17" s="67">
        <f>IF(AND('13_Training Sector Plan'!$I17=1,$E17=0),1,0)</f>
        <v>1</v>
      </c>
    </row>
    <row r="18" spans="1:11" ht="45" hidden="1" outlineLevel="1" x14ac:dyDescent="0.25">
      <c r="A18" s="37" t="s">
        <v>149</v>
      </c>
      <c r="B18" s="38" t="s">
        <v>22</v>
      </c>
      <c r="C18" s="20" t="str">
        <f>IF('Long Term Vision'!$C18=0,"",'Long Term Vision'!$C18)</f>
        <v/>
      </c>
      <c r="D18" s="38"/>
      <c r="E18" s="38"/>
      <c r="F18" s="38"/>
      <c r="G18" s="38"/>
      <c r="H18" s="39"/>
      <c r="I18" s="67">
        <f>IF(OR('13_Training Sector Plan'!$I18=1,$E18&lt;&gt;0),1,0)</f>
        <v>1</v>
      </c>
      <c r="J18" s="67">
        <f>IF(OR('13_Training Sector Plan'!$J18=1,$F18&lt;&gt;0),1,0)</f>
        <v>1</v>
      </c>
      <c r="K18" s="67">
        <f>IF(AND('13_Training Sector Plan'!$I18=1,$E18=0),1,0)</f>
        <v>1</v>
      </c>
    </row>
    <row r="19" spans="1:11" ht="30" hidden="1" outlineLevel="1" x14ac:dyDescent="0.25">
      <c r="A19" s="37" t="s">
        <v>149</v>
      </c>
      <c r="B19" s="38" t="s">
        <v>23</v>
      </c>
      <c r="C19" s="20" t="str">
        <f>IF('Long Term Vision'!$C19=0,"",'Long Term Vision'!$C19)</f>
        <v/>
      </c>
      <c r="D19" s="38"/>
      <c r="E19" s="38"/>
      <c r="F19" s="38"/>
      <c r="G19" s="38"/>
      <c r="H19" s="39"/>
      <c r="I19" s="67">
        <f>IF(OR('13_Training Sector Plan'!$I19=1,$E19&lt;&gt;0),1,0)</f>
        <v>1</v>
      </c>
      <c r="J19" s="67">
        <f>IF(OR('13_Training Sector Plan'!$J19=1,$F19&lt;&gt;0),1,0)</f>
        <v>0</v>
      </c>
      <c r="K19" s="67">
        <f>IF(AND('13_Training Sector Plan'!$I19=1,$E19=0),1,0)</f>
        <v>1</v>
      </c>
    </row>
    <row r="20" spans="1:11" ht="30" hidden="1" outlineLevel="1" x14ac:dyDescent="0.25">
      <c r="A20" s="37" t="s">
        <v>149</v>
      </c>
      <c r="B20" s="38" t="s">
        <v>24</v>
      </c>
      <c r="C20" s="20" t="str">
        <f>IF('Long Term Vision'!$C20=0,"",'Long Term Vision'!$C20)</f>
        <v/>
      </c>
      <c r="D20" s="38"/>
      <c r="E20" s="38"/>
      <c r="F20" s="38"/>
      <c r="G20" s="38"/>
      <c r="H20" s="39"/>
      <c r="I20" s="67">
        <f>IF(OR('13_Training Sector Plan'!$I20=1,$E20&lt;&gt;0),1,0)</f>
        <v>1</v>
      </c>
      <c r="J20" s="67">
        <f>IF(OR('13_Training Sector Plan'!$J20=1,$F20&lt;&gt;0),1,0)</f>
        <v>0</v>
      </c>
      <c r="K20" s="67">
        <f>IF(AND('13_Training Sector Plan'!$I20=1,$E20=0),1,0)</f>
        <v>1</v>
      </c>
    </row>
    <row r="21" spans="1:11" ht="60" hidden="1" outlineLevel="1" x14ac:dyDescent="0.25">
      <c r="A21" s="37" t="s">
        <v>149</v>
      </c>
      <c r="B21" s="38" t="s">
        <v>25</v>
      </c>
      <c r="C21" s="20" t="str">
        <f>IF('Long Term Vision'!$C21=0,"",'Long Term Vision'!$C21)</f>
        <v/>
      </c>
      <c r="D21" s="38"/>
      <c r="E21" s="38"/>
      <c r="F21" s="38"/>
      <c r="G21" s="38"/>
      <c r="H21" s="39"/>
      <c r="I21" s="67">
        <f>IF(OR('13_Training Sector Plan'!$I21=1,$E21&lt;&gt;0),1,0)</f>
        <v>1</v>
      </c>
      <c r="J21" s="67">
        <f>IF(OR('13_Training Sector Plan'!$J21=1,$F21&lt;&gt;0),1,0)</f>
        <v>1</v>
      </c>
      <c r="K21" s="67">
        <f>IF(AND('13_Training Sector Plan'!$I21=1,$E21=0),1,0)</f>
        <v>1</v>
      </c>
    </row>
    <row r="22" spans="1:11" ht="60" hidden="1" outlineLevel="1" x14ac:dyDescent="0.25">
      <c r="A22" s="37" t="s">
        <v>149</v>
      </c>
      <c r="B22" s="38" t="s">
        <v>26</v>
      </c>
      <c r="C22" s="20" t="str">
        <f>IF('Long Term Vision'!$C22=0,"",'Long Term Vision'!$C22)</f>
        <v/>
      </c>
      <c r="D22" s="38"/>
      <c r="E22" s="38"/>
      <c r="F22" s="38"/>
      <c r="G22" s="38"/>
      <c r="H22" s="39"/>
      <c r="I22" s="67">
        <f>IF(OR('13_Training Sector Plan'!$I22=1,$E22&lt;&gt;0),1,0)</f>
        <v>1</v>
      </c>
      <c r="J22" s="67">
        <f>IF(OR('13_Training Sector Plan'!$J22=1,$F22&lt;&gt;0),1,0)</f>
        <v>1</v>
      </c>
      <c r="K22" s="67">
        <f>IF(AND('13_Training Sector Plan'!$I22=1,$E22=0),1,0)</f>
        <v>1</v>
      </c>
    </row>
    <row r="23" spans="1:11" ht="45" hidden="1" outlineLevel="1" x14ac:dyDescent="0.25">
      <c r="A23" s="37" t="s">
        <v>149</v>
      </c>
      <c r="B23" s="38" t="s">
        <v>27</v>
      </c>
      <c r="C23" s="20" t="str">
        <f>IF('Long Term Vision'!$C23=0,"",'Long Term Vision'!$C23)</f>
        <v/>
      </c>
      <c r="D23" s="38"/>
      <c r="E23" s="38"/>
      <c r="F23" s="38"/>
      <c r="G23" s="38"/>
      <c r="H23" s="39"/>
      <c r="I23" s="67">
        <f>IF(OR('13_Training Sector Plan'!$I23=1,$E23&lt;&gt;0),1,0)</f>
        <v>1</v>
      </c>
      <c r="J23" s="67">
        <f>IF(OR('13_Training Sector Plan'!$J23=1,$F23&lt;&gt;0),1,0)</f>
        <v>0</v>
      </c>
      <c r="K23" s="67">
        <f>IF(AND('13_Training Sector Plan'!$I23=1,$E23=0),1,0)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tr">
        <f>IF('Long Term Vision'!$C25=0,"",'Long Term Vision'!$C25)</f>
        <v/>
      </c>
      <c r="D25" s="38"/>
      <c r="E25" s="38"/>
      <c r="F25" s="38"/>
      <c r="G25" s="38"/>
      <c r="H25" s="39"/>
      <c r="I25" s="67">
        <f>IF(OR('13_Training Sector Plan'!$I25=1,$E25&lt;&gt;0),1,0)</f>
        <v>1</v>
      </c>
      <c r="J25" s="67">
        <f>IF(OR('13_Training Sector Plan'!$J25=1,$F25&lt;&gt;0),1,0)</f>
        <v>1</v>
      </c>
      <c r="K25" s="67">
        <f>IF(AND('13_Training Sector Plan'!$I25=1,$E25=0),1,0)</f>
        <v>1</v>
      </c>
    </row>
    <row r="26" spans="1:11" ht="45" hidden="1" outlineLevel="1" x14ac:dyDescent="0.25">
      <c r="A26" s="37" t="s">
        <v>149</v>
      </c>
      <c r="B26" s="38" t="s">
        <v>30</v>
      </c>
      <c r="C26" s="20" t="str">
        <f>IF('Long Term Vision'!$C26=0,"",'Long Term Vision'!$C26)</f>
        <v/>
      </c>
      <c r="D26" s="38"/>
      <c r="E26" s="38"/>
      <c r="F26" s="38"/>
      <c r="G26" s="38"/>
      <c r="H26" s="39"/>
      <c r="I26" s="67">
        <f>IF(OR('13_Training Sector Plan'!$I26=1,$E26&lt;&gt;0),1,0)</f>
        <v>1</v>
      </c>
      <c r="J26" s="67">
        <f>IF(OR('13_Training Sector Plan'!$J26=1,$F26&lt;&gt;0),1,0)</f>
        <v>0</v>
      </c>
      <c r="K26" s="67">
        <f>IF(AND('13_Training Sector Plan'!$I26=1,$E26=0),1,0)</f>
        <v>1</v>
      </c>
    </row>
    <row r="27" spans="1:11" ht="45" hidden="1" outlineLevel="1" x14ac:dyDescent="0.25">
      <c r="A27" s="37" t="s">
        <v>149</v>
      </c>
      <c r="B27" s="38" t="s">
        <v>31</v>
      </c>
      <c r="C27" s="20" t="str">
        <f>IF('Long Term Vision'!$C27=0,"",'Long Term Vision'!$C27)</f>
        <v/>
      </c>
      <c r="D27" s="38"/>
      <c r="E27" s="38"/>
      <c r="F27" s="38"/>
      <c r="G27" s="38"/>
      <c r="H27" s="39"/>
      <c r="I27" s="67">
        <f>IF(OR('13_Training Sector Plan'!$I27=1,$E27&lt;&gt;0),1,0)</f>
        <v>1</v>
      </c>
      <c r="J27" s="67">
        <f>IF(OR('13_Training Sector Plan'!$J27=1,$F27&lt;&gt;0),1,0)</f>
        <v>1</v>
      </c>
      <c r="K27" s="67">
        <f>IF(AND('13_Training Sector Plan'!$I27=1,$E27=0),1,0)</f>
        <v>1</v>
      </c>
    </row>
    <row r="28" spans="1:11" ht="60" hidden="1" outlineLevel="1" x14ac:dyDescent="0.25">
      <c r="A28" s="37" t="s">
        <v>149</v>
      </c>
      <c r="B28" s="38" t="s">
        <v>32</v>
      </c>
      <c r="C28" s="20" t="str">
        <f>IF('Long Term Vision'!$C28=0,"",'Long Term Vision'!$C28)</f>
        <v/>
      </c>
      <c r="D28" s="38" t="s">
        <v>919</v>
      </c>
      <c r="E28" s="38" t="s">
        <v>920</v>
      </c>
      <c r="F28" s="38"/>
      <c r="G28" s="38" t="s">
        <v>921</v>
      </c>
      <c r="H28" s="39"/>
      <c r="I28" s="67">
        <f>IF(OR('13_Training Sector Plan'!$I28=1,$E28&lt;&gt;0),1,0)</f>
        <v>1</v>
      </c>
      <c r="J28" s="67">
        <f>IF(OR('13_Training Sector Plan'!$J28=1,$F28&lt;&gt;0),1,0)</f>
        <v>1</v>
      </c>
      <c r="K28" s="67">
        <f>IF(AND('13_Training Sector Plan'!$I28=1,$E28=0),1,0)</f>
        <v>0</v>
      </c>
    </row>
    <row r="29" spans="1:11" ht="60" hidden="1" outlineLevel="1" x14ac:dyDescent="0.25">
      <c r="A29" s="37" t="s">
        <v>149</v>
      </c>
      <c r="B29" s="38" t="s">
        <v>33</v>
      </c>
      <c r="C29" s="20" t="str">
        <f>IF('Long Term Vision'!$C29=0,"",'Long Term Vision'!$C29)</f>
        <v/>
      </c>
      <c r="D29" s="38"/>
      <c r="E29" s="38"/>
      <c r="F29" s="38"/>
      <c r="G29" s="38"/>
      <c r="H29" s="39"/>
      <c r="I29" s="67">
        <f>IF(OR('13_Training Sector Plan'!$I29=1,$E29&lt;&gt;0),1,0)</f>
        <v>1</v>
      </c>
      <c r="J29" s="67">
        <f>IF(OR('13_Training Sector Plan'!$J29=1,$F29&lt;&gt;0),1,0)</f>
        <v>0</v>
      </c>
      <c r="K29" s="67">
        <f>IF(AND('13_Training Sector Plan'!$I29=1,$E29=0),1,0)</f>
        <v>1</v>
      </c>
    </row>
    <row r="30" spans="1:11" ht="60" hidden="1" outlineLevel="1" x14ac:dyDescent="0.25">
      <c r="A30" s="37" t="s">
        <v>149</v>
      </c>
      <c r="B30" s="38" t="s">
        <v>34</v>
      </c>
      <c r="C30" s="20" t="str">
        <f>IF('Long Term Vision'!$C30=0,"",'Long Term Vision'!$C30)</f>
        <v/>
      </c>
      <c r="D30" s="38" t="s">
        <v>919</v>
      </c>
      <c r="E30" s="38" t="s">
        <v>924</v>
      </c>
      <c r="F30" s="38"/>
      <c r="G30" s="38"/>
      <c r="H30" s="39" t="s">
        <v>644</v>
      </c>
      <c r="I30" s="67">
        <f>IF(OR('13_Training Sector Plan'!$I30=1,$E30&lt;&gt;0),1,0)</f>
        <v>1</v>
      </c>
      <c r="J30" s="67">
        <f>IF(OR('13_Training Sector Plan'!$J30=1,$F30&lt;&gt;0),1,0)</f>
        <v>1</v>
      </c>
      <c r="K30" s="67">
        <f>IF(AND('13_Training Sector Plan'!$I30=1,$E30=0),1,0)</f>
        <v>0</v>
      </c>
    </row>
    <row r="31" spans="1:11" ht="105" hidden="1" outlineLevel="1" x14ac:dyDescent="0.25">
      <c r="A31" s="37" t="s">
        <v>149</v>
      </c>
      <c r="B31" s="38" t="s">
        <v>35</v>
      </c>
      <c r="C31" s="20" t="str">
        <f>IF('Long Term Vision'!$C31=0,"",'Long Term Vision'!$C31)</f>
        <v/>
      </c>
      <c r="E31" s="38"/>
      <c r="F31" s="38"/>
      <c r="G31" s="38"/>
      <c r="H31" s="39"/>
      <c r="I31" s="67">
        <f>IF(OR('13_Training Sector Plan'!$I31=1,$E31&lt;&gt;0),1,0)</f>
        <v>1</v>
      </c>
      <c r="J31" s="67">
        <f>IF(OR('13_Training Sector Plan'!$J31=1,$F31&lt;&gt;0),1,0)</f>
        <v>0</v>
      </c>
      <c r="K31" s="67">
        <f>IF(AND('13_Training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IF(OR('13_Training Sector Plan'!$I33=1,$E33&lt;&gt;0),1,0)</f>
        <v>1</v>
      </c>
      <c r="J33" s="67">
        <f>IF(OR('13_Training Sector Plan'!$J33=1,$F33&lt;&gt;0),1,0)</f>
        <v>0</v>
      </c>
      <c r="K33" s="67">
        <f>IF(AND('13_Training Sector Plan'!$I33=1,$E33=0),1,0)</f>
        <v>1</v>
      </c>
    </row>
    <row r="34" spans="1:11" ht="45" hidden="1" outlineLevel="1" x14ac:dyDescent="0.25">
      <c r="A34" s="37" t="s">
        <v>149</v>
      </c>
      <c r="B34" s="38" t="s">
        <v>38</v>
      </c>
      <c r="C34" s="20" t="str">
        <f>IF('Long Term Vision'!$C34=0,"",'Long Term Vision'!$C34)</f>
        <v/>
      </c>
      <c r="D34" s="38"/>
      <c r="E34" s="38"/>
      <c r="F34" s="38"/>
      <c r="G34" s="38"/>
      <c r="H34" s="39"/>
      <c r="I34" s="67">
        <f>IF(OR('13_Training Sector Plan'!$I34=1,$E34&lt;&gt;0),1,0)</f>
        <v>1</v>
      </c>
      <c r="J34" s="67">
        <f>IF(OR('13_Training Sector Plan'!$J34=1,$F34&lt;&gt;0),1,0)</f>
        <v>0</v>
      </c>
      <c r="K34" s="67">
        <f>IF(AND('13_Training Sector Plan'!$I34=1,$E34=0),1,0)</f>
        <v>1</v>
      </c>
    </row>
    <row r="35" spans="1:11" ht="30" hidden="1" outlineLevel="1" x14ac:dyDescent="0.25">
      <c r="A35" s="37" t="s">
        <v>149</v>
      </c>
      <c r="B35" s="38" t="s">
        <v>39</v>
      </c>
      <c r="C35" s="20" t="str">
        <f>IF('Long Term Vision'!$C35=0,"",'Long Term Vision'!$C35)</f>
        <v>NO</v>
      </c>
      <c r="D35" s="38"/>
      <c r="E35" s="38"/>
      <c r="F35" s="38"/>
      <c r="G35" s="38"/>
      <c r="H35" s="39"/>
      <c r="I35" s="67">
        <f>IF(OR('13_Training Sector Plan'!$I35=1,$E35&lt;&gt;0),1,0)</f>
        <v>0</v>
      </c>
      <c r="J35" s="67">
        <f>IF(OR('13_Training Sector Plan'!$J35=1,$F35&lt;&gt;0),1,0)</f>
        <v>0</v>
      </c>
      <c r="K35" s="67">
        <f>IF(AND('13_Training Sector Plan'!$I35=1,$E35=0),1,0)</f>
        <v>0</v>
      </c>
    </row>
    <row r="36" spans="1:11" ht="60" hidden="1" outlineLevel="1" x14ac:dyDescent="0.25">
      <c r="A36" s="37" t="s">
        <v>149</v>
      </c>
      <c r="B36" s="38" t="s">
        <v>40</v>
      </c>
      <c r="C36" s="20" t="str">
        <f>IF('Long Term Vision'!$C36=0,"",'Long Term Vision'!$C36)</f>
        <v/>
      </c>
      <c r="D36" s="38"/>
      <c r="E36" s="38"/>
      <c r="F36" s="38"/>
      <c r="G36" s="38"/>
      <c r="H36" s="39"/>
      <c r="I36" s="67">
        <f>IF(OR('13_Training Sector Plan'!$I36=1,$E36&lt;&gt;0),1,0)</f>
        <v>1</v>
      </c>
      <c r="J36" s="67">
        <f>IF(OR('13_Training Sector Plan'!$J36=1,$F36&lt;&gt;0),1,0)</f>
        <v>1</v>
      </c>
      <c r="K36" s="67">
        <f>IF(AND('13_Training Sector Plan'!$I36=1,$E36=0),1,0)</f>
        <v>1</v>
      </c>
    </row>
    <row r="37" spans="1:11" ht="45" hidden="1" outlineLevel="1" x14ac:dyDescent="0.25">
      <c r="A37" s="37" t="s">
        <v>149</v>
      </c>
      <c r="B37" s="38" t="s">
        <v>41</v>
      </c>
      <c r="C37" s="20" t="str">
        <f>IF('Long Term Vision'!$C37=0,"",'Long Term Vision'!$C37)</f>
        <v/>
      </c>
      <c r="D37" s="38"/>
      <c r="E37" s="38"/>
      <c r="F37" s="38"/>
      <c r="G37" s="38"/>
      <c r="H37" s="39"/>
      <c r="I37" s="67">
        <f>IF(OR('13_Training Sector Plan'!$I37=1,$E37&lt;&gt;0),1,0)</f>
        <v>1</v>
      </c>
      <c r="J37" s="67">
        <f>IF(OR('13_Training Sector Plan'!$J37=1,$F37&lt;&gt;0),1,0)</f>
        <v>0</v>
      </c>
      <c r="K37" s="67">
        <f>IF(AND('13_Training Sector Plan'!$I37=1,$E37=0),1,0)</f>
        <v>1</v>
      </c>
    </row>
    <row r="38" spans="1:11" ht="75" hidden="1" outlineLevel="1" x14ac:dyDescent="0.25">
      <c r="A38" s="37" t="s">
        <v>149</v>
      </c>
      <c r="B38" s="38" t="s">
        <v>42</v>
      </c>
      <c r="C38" s="20" t="str">
        <f>IF('Long Term Vision'!$C38=0,"",'Long Term Vision'!$C38)</f>
        <v/>
      </c>
      <c r="D38" s="38"/>
      <c r="E38" s="38"/>
      <c r="F38" s="38"/>
      <c r="G38" s="38"/>
      <c r="H38" s="39"/>
      <c r="I38" s="67">
        <f>IF(OR('13_Training Sector Plan'!$I38=1,$E38&lt;&gt;0),1,0)</f>
        <v>1</v>
      </c>
      <c r="J38" s="67">
        <f>IF(OR('13_Training Sector Plan'!$J38=1,$F38&lt;&gt;0),1,0)</f>
        <v>0</v>
      </c>
      <c r="K38" s="67">
        <f>IF(AND('13_Training Sector Plan'!$I38=1,$E38=0),1,0)</f>
        <v>1</v>
      </c>
    </row>
    <row r="39" spans="1:11" collapsed="1" x14ac:dyDescent="0.25">
      <c r="A39" s="37" t="s">
        <v>150</v>
      </c>
      <c r="B39" s="105" t="s">
        <v>43</v>
      </c>
      <c r="C39" s="105"/>
      <c r="D39" s="105"/>
      <c r="E39" s="105"/>
      <c r="F39" s="105"/>
      <c r="G39" s="105"/>
      <c r="H39" s="106"/>
      <c r="I39" s="67">
        <f>SUM(I40:I45)</f>
        <v>4</v>
      </c>
      <c r="J39" s="67">
        <f>SUM(J40:J45)</f>
        <v>3</v>
      </c>
      <c r="K39" s="67">
        <f>SUM(K40:K45)</f>
        <v>3</v>
      </c>
    </row>
    <row r="40" spans="1:11" ht="30" hidden="1" outlineLevel="1" x14ac:dyDescent="0.25">
      <c r="A40" s="37" t="s">
        <v>150</v>
      </c>
      <c r="B40" s="38" t="s">
        <v>44</v>
      </c>
      <c r="C40" s="20" t="str">
        <f>IF('Long Term Vision'!$C40=0,"",'Long Term Vision'!$C40)</f>
        <v/>
      </c>
      <c r="D40" s="38"/>
      <c r="E40" s="38"/>
      <c r="F40" s="38"/>
      <c r="G40" s="38"/>
      <c r="H40" s="39"/>
      <c r="I40" s="67">
        <f>IF(OR('13_Training Sector Plan'!$I40=1,$E40&lt;&gt;0),1,0)</f>
        <v>1</v>
      </c>
      <c r="J40" s="67">
        <f>IF(OR('13_Training Sector Plan'!$J40=1,$F40&lt;&gt;0),1,0)</f>
        <v>1</v>
      </c>
      <c r="K40" s="67">
        <f>IF(AND('13_Training Sector Plan'!$I40=1,$E40=0),1,0)</f>
        <v>1</v>
      </c>
    </row>
    <row r="41" spans="1:11" ht="60" hidden="1" outlineLevel="1" x14ac:dyDescent="0.25">
      <c r="A41" s="37" t="s">
        <v>150</v>
      </c>
      <c r="B41" s="38" t="s">
        <v>45</v>
      </c>
      <c r="C41" s="20" t="str">
        <f>IF('Long Term Vision'!$C41=0,"",'Long Term Vision'!$C41)</f>
        <v/>
      </c>
      <c r="D41" s="38"/>
      <c r="E41" s="38"/>
      <c r="F41" s="38"/>
      <c r="G41" s="38"/>
      <c r="H41" s="39"/>
      <c r="I41" s="67">
        <f>IF(OR('13_Training Sector Plan'!$I41=1,$E41&lt;&gt;0),1,0)</f>
        <v>1</v>
      </c>
      <c r="J41" s="67">
        <f>IF(OR('13_Training Sector Plan'!$J41=1,$F41&lt;&gt;0),1,0)</f>
        <v>1</v>
      </c>
      <c r="K41" s="67">
        <f>IF(AND('13_Training Sector Plan'!$I41=1,$E41=0),1,0)</f>
        <v>1</v>
      </c>
    </row>
    <row r="42" spans="1:11" ht="75" hidden="1" outlineLevel="1" x14ac:dyDescent="0.25">
      <c r="A42" s="37" t="s">
        <v>150</v>
      </c>
      <c r="B42" s="38" t="s">
        <v>46</v>
      </c>
      <c r="C42" s="20" t="str">
        <f>IF('Long Term Vision'!$C42=0,"",'Long Term Vision'!$C42)</f>
        <v/>
      </c>
      <c r="D42" s="38" t="s">
        <v>929</v>
      </c>
      <c r="E42" s="38" t="s">
        <v>932</v>
      </c>
      <c r="F42" s="38"/>
      <c r="G42" s="38" t="s">
        <v>925</v>
      </c>
      <c r="H42" s="39"/>
      <c r="I42" s="67">
        <f>IF(OR('13_Training Sector Plan'!$I42=1,$E42&lt;&gt;0),1,0)</f>
        <v>1</v>
      </c>
      <c r="J42" s="67">
        <f>IF(OR('13_Training Sector Plan'!$J42=1,$F42&lt;&gt;0),1,0)</f>
        <v>1</v>
      </c>
      <c r="K42" s="67">
        <f>IF(AND('13_Training Sector Plan'!$I42=1,$E42=0),1,0)</f>
        <v>0</v>
      </c>
    </row>
    <row r="43" spans="1:11" ht="60" hidden="1" outlineLevel="1" x14ac:dyDescent="0.25">
      <c r="A43" s="37" t="s">
        <v>150</v>
      </c>
      <c r="B43" s="38" t="s">
        <v>47</v>
      </c>
      <c r="C43" s="20" t="str">
        <f>IF('Long Term Vision'!$C43=0,"",'Long Term Vision'!$C43)</f>
        <v/>
      </c>
      <c r="D43" s="38"/>
      <c r="E43" s="38"/>
      <c r="F43" s="38"/>
      <c r="G43" s="38"/>
      <c r="H43" s="39"/>
      <c r="I43" s="67">
        <f>IF(OR('13_Training Sector Plan'!$I43=1,$E43&lt;&gt;0),1,0)</f>
        <v>1</v>
      </c>
      <c r="J43" s="67">
        <f>IF(OR('13_Training Sector Plan'!$J43=1,$F43&lt;&gt;0),1,0)</f>
        <v>0</v>
      </c>
      <c r="K43" s="67">
        <f>IF(AND('13_Training Sector Plan'!$I43=1,$E43=0),1,0)</f>
        <v>1</v>
      </c>
    </row>
    <row r="44" spans="1:11" ht="45" hidden="1" outlineLevel="1" x14ac:dyDescent="0.25">
      <c r="A44" s="37" t="s">
        <v>150</v>
      </c>
      <c r="B44" s="38" t="s">
        <v>48</v>
      </c>
      <c r="C44" s="20" t="str">
        <f>IF('Long Term Vision'!$C44=0,"",'Long Term Vision'!$C44)</f>
        <v/>
      </c>
      <c r="D44" s="38"/>
      <c r="E44" s="38"/>
      <c r="F44" s="38"/>
      <c r="G44" s="38"/>
      <c r="H44" s="39"/>
      <c r="I44" s="67">
        <f>IF(OR('13_Training Sector Plan'!$I44=1,$E44&lt;&gt;0),1,0)</f>
        <v>0</v>
      </c>
      <c r="J44" s="67">
        <f>IF(OR('13_Training Sector Plan'!$J44=1,$F44&lt;&gt;0),1,0)</f>
        <v>0</v>
      </c>
      <c r="K44" s="67">
        <f>IF(AND('13_Training Sector Plan'!$I44=1,$E44=0),1,0)</f>
        <v>0</v>
      </c>
    </row>
    <row r="45" spans="1:11" ht="30" hidden="1" outlineLevel="1" x14ac:dyDescent="0.25">
      <c r="A45" s="37" t="s">
        <v>150</v>
      </c>
      <c r="B45" s="38" t="s">
        <v>49</v>
      </c>
      <c r="C45" s="20" t="str">
        <f>IF('Long Term Vision'!$C45=0,"",'Long Term Vision'!$C45)</f>
        <v/>
      </c>
      <c r="D45" s="38"/>
      <c r="E45" s="38"/>
      <c r="F45" s="38"/>
      <c r="G45" s="38"/>
      <c r="H45" s="39"/>
      <c r="I45" s="67">
        <f>IF(OR('13_Training Sector Plan'!$I45=1,$E45&lt;&gt;0),1,0)</f>
        <v>0</v>
      </c>
      <c r="J45" s="67">
        <f>IF(OR('13_Training Sector Plan'!$J45=1,$F45&lt;&gt;0),1,0)</f>
        <v>0</v>
      </c>
      <c r="K45" s="67">
        <f>IF(AND('13_Training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IF(OR('13_Training Sector Plan'!$I47=1,$E47&lt;&gt;0),1,0)</f>
        <v>0</v>
      </c>
      <c r="J47" s="67">
        <f>IF(OR('13_Training Sector Plan'!$J47=1,$F47&lt;&gt;0),1,0)</f>
        <v>0</v>
      </c>
      <c r="K47" s="67">
        <f>IF(AND('13_Training Sector Plan'!$I47=1,$E47=0),1,0)</f>
        <v>0</v>
      </c>
    </row>
    <row r="48" spans="1:11" ht="30" hidden="1" outlineLevel="1" x14ac:dyDescent="0.25">
      <c r="A48" s="37" t="s">
        <v>150</v>
      </c>
      <c r="B48" s="38" t="s">
        <v>52</v>
      </c>
      <c r="C48" s="20" t="str">
        <f>IF('Long Term Vision'!$C48=0,"",'Long Term Vision'!$C48)</f>
        <v/>
      </c>
      <c r="D48" s="38"/>
      <c r="E48" s="38"/>
      <c r="F48" s="38"/>
      <c r="G48" s="38"/>
      <c r="H48" s="39"/>
      <c r="I48" s="67">
        <f>IF(OR('13_Training Sector Plan'!$I48=1,$E48&lt;&gt;0),1,0)</f>
        <v>1</v>
      </c>
      <c r="J48" s="67">
        <f>IF(OR('13_Training Sector Plan'!$J48=1,$F48&lt;&gt;0),1,0)</f>
        <v>0</v>
      </c>
      <c r="K48" s="67">
        <f>IF(AND('13_Training Sector Plan'!$I48=1,$E48=0),1,0)</f>
        <v>1</v>
      </c>
    </row>
    <row r="49" spans="1:11" ht="45" hidden="1" outlineLevel="1" x14ac:dyDescent="0.25">
      <c r="A49" s="37" t="s">
        <v>150</v>
      </c>
      <c r="B49" s="38" t="s">
        <v>53</v>
      </c>
      <c r="C49" s="20" t="str">
        <f>IF('Long Term Vision'!$C49=0,"",'Long Term Vision'!$C49)</f>
        <v/>
      </c>
      <c r="D49" s="38"/>
      <c r="E49" s="38"/>
      <c r="F49" s="38"/>
      <c r="G49" s="38"/>
      <c r="H49" s="39"/>
      <c r="I49" s="67">
        <f>IF(OR('13_Training Sector Plan'!$I49=1,$E49&lt;&gt;0),1,0)</f>
        <v>1</v>
      </c>
      <c r="J49" s="67">
        <f>IF(OR('13_Training Sector Plan'!$J49=1,$F49&lt;&gt;0),1,0)</f>
        <v>0</v>
      </c>
      <c r="K49" s="67">
        <f>IF(AND('13_Training Sector Plan'!$I49=1,$E49=0),1,0)</f>
        <v>1</v>
      </c>
    </row>
    <row r="50" spans="1:11" ht="90" hidden="1" outlineLevel="1" x14ac:dyDescent="0.25">
      <c r="A50" s="37" t="s">
        <v>150</v>
      </c>
      <c r="B50" s="38" t="s">
        <v>54</v>
      </c>
      <c r="C50" s="20" t="str">
        <f>IF('Long Term Vision'!$C50=0,"",'Long Term Vision'!$C50)</f>
        <v/>
      </c>
      <c r="D50" s="38"/>
      <c r="E50" s="38"/>
      <c r="F50" s="38"/>
      <c r="G50" s="38"/>
      <c r="H50" s="39"/>
      <c r="I50" s="67">
        <f>IF(OR('13_Training Sector Plan'!$I50=1,$E50&lt;&gt;0),1,0)</f>
        <v>1</v>
      </c>
      <c r="J50" s="67">
        <f>IF(OR('13_Training Sector Plan'!$J50=1,$F50&lt;&gt;0),1,0)</f>
        <v>0</v>
      </c>
      <c r="K50" s="67">
        <f>IF(AND('13_Training Sector Plan'!$I50=1,$E50=0),1,0)</f>
        <v>1</v>
      </c>
    </row>
    <row r="51" spans="1:11" ht="30" hidden="1" outlineLevel="1" x14ac:dyDescent="0.25">
      <c r="A51" s="37" t="s">
        <v>150</v>
      </c>
      <c r="B51" s="38" t="s">
        <v>55</v>
      </c>
      <c r="C51" s="20" t="str">
        <f>IF('Long Term Vision'!$C51=0,"",'Long Term Vision'!$C51)</f>
        <v/>
      </c>
      <c r="D51" s="38"/>
      <c r="E51" s="38"/>
      <c r="F51" s="38"/>
      <c r="G51" s="38"/>
      <c r="H51" s="39"/>
      <c r="I51" s="67">
        <f>IF(OR('13_Training Sector Plan'!$I51=1,$E51&lt;&gt;0),1,0)</f>
        <v>1</v>
      </c>
      <c r="J51" s="67">
        <f>IF(OR('13_Training Sector Plan'!$J51=1,$F51&lt;&gt;0),1,0)</f>
        <v>0</v>
      </c>
      <c r="K51" s="67">
        <f>IF(AND('13_Training Sector Plan'!$I51=1,$E51=0),1,0)</f>
        <v>1</v>
      </c>
    </row>
    <row r="52" spans="1:11" ht="45" hidden="1" outlineLevel="1" x14ac:dyDescent="0.25">
      <c r="A52" s="37" t="s">
        <v>150</v>
      </c>
      <c r="B52" s="38" t="s">
        <v>56</v>
      </c>
      <c r="C52" s="20" t="str">
        <f>IF('Long Term Vision'!$C52=0,"",'Long Term Vision'!$C52)</f>
        <v/>
      </c>
      <c r="D52" s="38"/>
      <c r="E52" s="38"/>
      <c r="F52" s="38"/>
      <c r="G52" s="38"/>
      <c r="H52" s="39"/>
      <c r="I52" s="67">
        <f>IF(OR('13_Training Sector Plan'!$I52=1,$E52&lt;&gt;0),1,0)</f>
        <v>1</v>
      </c>
      <c r="J52" s="67">
        <f>IF(OR('13_Training Sector Plan'!$J52=1,$F52&lt;&gt;0),1,0)</f>
        <v>0</v>
      </c>
      <c r="K52" s="67">
        <f>IF(AND('13_Training Sector Plan'!$I52=1,$E52=0),1,0)</f>
        <v>1</v>
      </c>
    </row>
    <row r="53" spans="1:11" ht="30" hidden="1" outlineLevel="1" x14ac:dyDescent="0.25">
      <c r="A53" s="37" t="s">
        <v>150</v>
      </c>
      <c r="B53" s="38" t="s">
        <v>57</v>
      </c>
      <c r="C53" s="20" t="str">
        <f>IF('Long Term Vision'!$C53=0,"",'Long Term Vision'!$C53)</f>
        <v/>
      </c>
      <c r="D53" s="38"/>
      <c r="E53" s="38"/>
      <c r="F53" s="38"/>
      <c r="G53" s="38"/>
      <c r="H53" s="39"/>
      <c r="I53" s="67">
        <f>IF(OR('13_Training Sector Plan'!$I53=1,$E53&lt;&gt;0),1,0)</f>
        <v>1</v>
      </c>
      <c r="J53" s="67">
        <f>IF(OR('13_Training Sector Plan'!$J53=1,$F53&lt;&gt;0),1,0)</f>
        <v>0</v>
      </c>
      <c r="K53" s="67">
        <f>IF(AND('13_Training Sector Plan'!$I53=1,$E53=0),1,0)</f>
        <v>1</v>
      </c>
    </row>
    <row r="54" spans="1:11" ht="45" hidden="1" outlineLevel="1" x14ac:dyDescent="0.25">
      <c r="A54" s="37" t="s">
        <v>150</v>
      </c>
      <c r="B54" s="38" t="s">
        <v>58</v>
      </c>
      <c r="C54" s="20" t="str">
        <f>IF('Long Term Vision'!$C54=0,"",'Long Term Vision'!$C54)</f>
        <v/>
      </c>
      <c r="D54" s="38"/>
      <c r="E54" s="38"/>
      <c r="F54" s="38"/>
      <c r="G54" s="38"/>
      <c r="H54" s="39"/>
      <c r="I54" s="67">
        <f>IF(OR('13_Training Sector Plan'!$I54=1,$E54&lt;&gt;0),1,0)</f>
        <v>0</v>
      </c>
      <c r="J54" s="67">
        <f>IF(OR('13_Training Sector Plan'!$J54=1,$F54&lt;&gt;0),1,0)</f>
        <v>0</v>
      </c>
      <c r="K54" s="67">
        <f>IF(AND('13_Training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IF(OR('13_Training Sector Plan'!$I56=1,$E56&lt;&gt;0),1,0)</f>
        <v>1</v>
      </c>
      <c r="J56" s="67">
        <f>IF(OR('13_Training Sector Plan'!$J56=1,$F56&lt;&gt;0),1,0)</f>
        <v>1</v>
      </c>
      <c r="K56" s="67">
        <f>IF(AND('13_Training Sector Plan'!$I56=1,$E56=0),1,0)</f>
        <v>1</v>
      </c>
    </row>
    <row r="57" spans="1:11" ht="30" hidden="1" outlineLevel="1" x14ac:dyDescent="0.25">
      <c r="A57" s="37" t="s">
        <v>150</v>
      </c>
      <c r="B57" s="38" t="s">
        <v>61</v>
      </c>
      <c r="C57" s="20" t="str">
        <f>IF('Long Term Vision'!$C57=0,"",'Long Term Vision'!$C57)</f>
        <v/>
      </c>
      <c r="D57" s="38"/>
      <c r="E57" s="38"/>
      <c r="F57" s="38"/>
      <c r="G57" s="38"/>
      <c r="H57" s="39"/>
      <c r="I57" s="67">
        <f>IF(OR('13_Training Sector Plan'!$I57=1,$E57&lt;&gt;0),1,0)</f>
        <v>1</v>
      </c>
      <c r="J57" s="67">
        <f>IF(OR('13_Training Sector Plan'!$J57=1,$F57&lt;&gt;0),1,0)</f>
        <v>1</v>
      </c>
      <c r="K57" s="67">
        <f>IF(AND('13_Training Sector Plan'!$I57=1,$E57=0),1,0)</f>
        <v>1</v>
      </c>
    </row>
    <row r="58" spans="1:11" ht="45" hidden="1" outlineLevel="1" x14ac:dyDescent="0.25">
      <c r="A58" s="37" t="s">
        <v>150</v>
      </c>
      <c r="B58" s="38" t="s">
        <v>62</v>
      </c>
      <c r="C58" s="20" t="str">
        <f>IF('Long Term Vision'!$C58=0,"",'Long Term Vision'!$C58)</f>
        <v/>
      </c>
      <c r="D58" s="38"/>
      <c r="E58" s="38"/>
      <c r="F58" s="38"/>
      <c r="G58" s="38"/>
      <c r="H58" s="39"/>
      <c r="I58" s="67">
        <f>IF(OR('13_Training Sector Plan'!$I58=1,$E58&lt;&gt;0),1,0)</f>
        <v>1</v>
      </c>
      <c r="J58" s="67">
        <f>IF(OR('13_Training Sector Plan'!$J58=1,$F58&lt;&gt;0),1,0)</f>
        <v>0</v>
      </c>
      <c r="K58" s="67">
        <f>IF(AND('13_Training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IF(OR('13_Training Sector Plan'!$I60=1,$E60&lt;&gt;0),1,0)</f>
        <v>0</v>
      </c>
      <c r="J60" s="67">
        <f>IF(OR('13_Training Sector Plan'!$J60=1,$F60&lt;&gt;0),1,0)</f>
        <v>0</v>
      </c>
      <c r="K60" s="67">
        <f>IF(AND('13_Training Sector Plan'!$I60=1,$E60=0),1,0)</f>
        <v>0</v>
      </c>
    </row>
    <row r="61" spans="1:11" ht="60" hidden="1" outlineLevel="1" x14ac:dyDescent="0.25">
      <c r="A61" s="37" t="s">
        <v>150</v>
      </c>
      <c r="B61" s="38" t="s">
        <v>65</v>
      </c>
      <c r="C61" s="20" t="str">
        <f>IF('Long Term Vision'!$C61=0,"",'Long Term Vision'!$C61)</f>
        <v/>
      </c>
      <c r="D61" s="38"/>
      <c r="E61" s="38"/>
      <c r="F61" s="38"/>
      <c r="G61" s="38"/>
      <c r="H61" s="39"/>
      <c r="I61" s="67">
        <f>IF(OR('13_Training Sector Plan'!$I61=1,$E61&lt;&gt;0),1,0)</f>
        <v>1</v>
      </c>
      <c r="J61" s="67">
        <f>IF(OR('13_Training Sector Plan'!$J61=1,$F61&lt;&gt;0),1,0)</f>
        <v>0</v>
      </c>
      <c r="K61" s="67">
        <f>IF(AND('13_Training Sector Plan'!$I61=1,$E61=0),1,0)</f>
        <v>1</v>
      </c>
    </row>
    <row r="62" spans="1:11" ht="30" hidden="1" outlineLevel="1" x14ac:dyDescent="0.25">
      <c r="A62" s="37" t="s">
        <v>150</v>
      </c>
      <c r="B62" s="38" t="s">
        <v>66</v>
      </c>
      <c r="C62" s="20" t="str">
        <f>IF('Long Term Vision'!$C62=0,"",'Long Term Vision'!$C62)</f>
        <v/>
      </c>
      <c r="D62" s="38"/>
      <c r="E62" s="38"/>
      <c r="F62" s="38"/>
      <c r="G62" s="38"/>
      <c r="H62" s="39"/>
      <c r="I62" s="67">
        <f>IF(OR('13_Training Sector Plan'!$I62=1,$E62&lt;&gt;0),1,0)</f>
        <v>0</v>
      </c>
      <c r="J62" s="67">
        <f>IF(OR('13_Training Sector Plan'!$J62=1,$F62&lt;&gt;0),1,0)</f>
        <v>0</v>
      </c>
      <c r="K62" s="67">
        <f>IF(AND('13_Training Sector Plan'!$I62=1,$E62=0),1,0)</f>
        <v>0</v>
      </c>
    </row>
    <row r="63" spans="1:11" ht="90" hidden="1" outlineLevel="1" x14ac:dyDescent="0.25">
      <c r="A63" s="37" t="s">
        <v>150</v>
      </c>
      <c r="B63" s="38" t="s">
        <v>67</v>
      </c>
      <c r="C63" s="20" t="str">
        <f>IF('Long Term Vision'!$C63=0,"",'Long Term Vision'!$C63)</f>
        <v/>
      </c>
      <c r="D63" s="38"/>
      <c r="E63" s="38"/>
      <c r="F63" s="38"/>
      <c r="G63" s="38"/>
      <c r="H63" s="39"/>
      <c r="I63" s="67">
        <f>IF(OR('13_Training Sector Plan'!$I63=1,$E63&lt;&gt;0),1,0)</f>
        <v>1</v>
      </c>
      <c r="J63" s="67">
        <f>IF(OR('13_Training Sector Plan'!$J63=1,$F63&lt;&gt;0),1,0)</f>
        <v>0</v>
      </c>
      <c r="K63" s="67">
        <f>IF(AND('13_Training Sector Plan'!$I63=1,$E63=0),1,0)</f>
        <v>1</v>
      </c>
    </row>
    <row r="64" spans="1:11" ht="45" hidden="1" outlineLevel="1" x14ac:dyDescent="0.25">
      <c r="A64" s="37" t="s">
        <v>150</v>
      </c>
      <c r="B64" s="38" t="s">
        <v>68</v>
      </c>
      <c r="C64" s="20" t="str">
        <f>IF('Long Term Vision'!$C64=0,"",'Long Term Vision'!$C64)</f>
        <v/>
      </c>
      <c r="D64" s="38"/>
      <c r="E64" s="38"/>
      <c r="F64" s="38"/>
      <c r="G64" s="38"/>
      <c r="H64" s="39"/>
      <c r="I64" s="67">
        <f>IF(OR('13_Training Sector Plan'!$I64=1,$E64&lt;&gt;0),1,0)</f>
        <v>1</v>
      </c>
      <c r="J64" s="67">
        <f>IF(OR('13_Training Sector Plan'!$J64=1,$F64&lt;&gt;0),1,0)</f>
        <v>0</v>
      </c>
      <c r="K64" s="67">
        <f>IF(AND('13_Training Sector Plan'!$I64=1,$E64=0),1,0)</f>
        <v>1</v>
      </c>
    </row>
    <row r="65" spans="1:11" ht="120" hidden="1" outlineLevel="1" x14ac:dyDescent="0.25">
      <c r="A65" s="37" t="s">
        <v>150</v>
      </c>
      <c r="B65" s="38" t="s">
        <v>69</v>
      </c>
      <c r="C65" s="20" t="str">
        <f>IF('Long Term Vision'!$C65=0,"",'Long Term Vision'!$C65)</f>
        <v/>
      </c>
      <c r="D65" s="38"/>
      <c r="E65" s="38"/>
      <c r="F65" s="38"/>
      <c r="G65" s="38"/>
      <c r="H65" s="39"/>
      <c r="I65" s="67">
        <f>IF(OR('13_Training Sector Plan'!$I65=1,$E65&lt;&gt;0),1,0)</f>
        <v>0</v>
      </c>
      <c r="J65" s="67">
        <f>IF(OR('13_Training Sector Plan'!$J65=1,$F65&lt;&gt;0),1,0)</f>
        <v>0</v>
      </c>
      <c r="K65" s="67">
        <f>IF(AND('13_Training Sector Plan'!$I65=1,$E65=0),1,0)</f>
        <v>0</v>
      </c>
    </row>
    <row r="66" spans="1:11" ht="60" hidden="1" outlineLevel="1" x14ac:dyDescent="0.25">
      <c r="A66" s="37" t="s">
        <v>150</v>
      </c>
      <c r="B66" s="38" t="s">
        <v>70</v>
      </c>
      <c r="C66" s="20" t="str">
        <f>IF('Long Term Vision'!$C66=0,"",'Long Term Vision'!$C66)</f>
        <v/>
      </c>
      <c r="D66" s="38"/>
      <c r="E66" s="38"/>
      <c r="F66" s="38"/>
      <c r="G66" s="38"/>
      <c r="H66" s="39"/>
      <c r="I66" s="67">
        <f>IF(OR('13_Training Sector Plan'!$I66=1,$E66&lt;&gt;0),1,0)</f>
        <v>0</v>
      </c>
      <c r="J66" s="67">
        <f>IF(OR('13_Training Sector Plan'!$J66=1,$F66&lt;&gt;0),1,0)</f>
        <v>0</v>
      </c>
      <c r="K66" s="67">
        <f>IF(AND('13_Training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IF(OR('13_Training Sector Plan'!$I68=1,$E68&lt;&gt;0),1,0)</f>
        <v>1</v>
      </c>
      <c r="J68" s="67">
        <f>IF(OR('13_Training Sector Plan'!$J68=1,$F68&lt;&gt;0),1,0)</f>
        <v>1</v>
      </c>
      <c r="K68" s="67">
        <f>IF(AND('13_Training Sector Plan'!$I68=1,$E68=0),1,0)</f>
        <v>1</v>
      </c>
    </row>
    <row r="69" spans="1:11" ht="60" hidden="1" outlineLevel="1" x14ac:dyDescent="0.25">
      <c r="A69" s="37" t="s">
        <v>150</v>
      </c>
      <c r="B69" s="38" t="s">
        <v>73</v>
      </c>
      <c r="C69" s="20" t="str">
        <f>IF('Long Term Vision'!$C69=0,"",'Long Term Vision'!$C69)</f>
        <v/>
      </c>
      <c r="D69" s="38"/>
      <c r="E69" s="38"/>
      <c r="F69" s="38"/>
      <c r="G69" s="38"/>
      <c r="H69" s="39"/>
      <c r="I69" s="67">
        <f>IF(OR('13_Training Sector Plan'!$I69=1,$E69&lt;&gt;0),1,0)</f>
        <v>1</v>
      </c>
      <c r="J69" s="67">
        <f>IF(OR('13_Training Sector Plan'!$J69=1,$F69&lt;&gt;0),1,0)</f>
        <v>0</v>
      </c>
      <c r="K69" s="67">
        <f>IF(AND('13_Training Sector Plan'!$I69=1,$E69=0),1,0)</f>
        <v>1</v>
      </c>
    </row>
    <row r="70" spans="1:11" ht="45" hidden="1" outlineLevel="1" x14ac:dyDescent="0.25">
      <c r="A70" s="37" t="s">
        <v>150</v>
      </c>
      <c r="B70" s="38" t="s">
        <v>74</v>
      </c>
      <c r="C70" s="20" t="str">
        <f>IF('Long Term Vision'!$C70=0,"",'Long Term Vision'!$C70)</f>
        <v/>
      </c>
      <c r="D70" s="38"/>
      <c r="E70" s="38"/>
      <c r="F70" s="38"/>
      <c r="G70" s="38"/>
      <c r="H70" s="39"/>
      <c r="I70" s="67">
        <f>IF(OR('13_Training Sector Plan'!$I70=1,$E70&lt;&gt;0),1,0)</f>
        <v>1</v>
      </c>
      <c r="J70" s="67">
        <f>IF(OR('13_Training Sector Plan'!$J70=1,$F70&lt;&gt;0),1,0)</f>
        <v>0</v>
      </c>
      <c r="K70" s="67">
        <f>IF(AND('13_Training Sector Plan'!$I70=1,$E70=0),1,0)</f>
        <v>1</v>
      </c>
    </row>
    <row r="71" spans="1:11" ht="45" hidden="1" outlineLevel="1" x14ac:dyDescent="0.25">
      <c r="A71" s="37" t="s">
        <v>150</v>
      </c>
      <c r="B71" s="38" t="s">
        <v>75</v>
      </c>
      <c r="C71" s="20" t="str">
        <f>IF('Long Term Vision'!$C71=0,"",'Long Term Vision'!$C71)</f>
        <v/>
      </c>
      <c r="D71" s="38"/>
      <c r="E71" s="38"/>
      <c r="F71" s="38"/>
      <c r="G71" s="38"/>
      <c r="H71" s="39"/>
      <c r="I71" s="67">
        <f>IF(OR('13_Training Sector Plan'!$I71=1,$E71&lt;&gt;0),1,0)</f>
        <v>0</v>
      </c>
      <c r="J71" s="67">
        <f>IF(OR('13_Training Sector Plan'!$J71=1,$F71&lt;&gt;0),1,0)</f>
        <v>0</v>
      </c>
      <c r="K71" s="67">
        <f>IF(AND('13_Training Sector Plan'!$I71=1,$E71=0),1,0)</f>
        <v>0</v>
      </c>
    </row>
    <row r="72" spans="1:11" ht="45" hidden="1" outlineLevel="1" x14ac:dyDescent="0.25">
      <c r="A72" s="37" t="s">
        <v>150</v>
      </c>
      <c r="B72" s="38" t="s">
        <v>76</v>
      </c>
      <c r="C72" s="20" t="str">
        <f>IF('Long Term Vision'!$C72=0,"",'Long Term Vision'!$C72)</f>
        <v/>
      </c>
      <c r="D72" s="38"/>
      <c r="E72" s="38"/>
      <c r="F72" s="38"/>
      <c r="G72" s="38"/>
      <c r="H72" s="39"/>
      <c r="I72" s="67">
        <f>IF(OR('13_Training Sector Plan'!$I72=1,$E72&lt;&gt;0),1,0)</f>
        <v>1</v>
      </c>
      <c r="J72" s="67">
        <f>IF(OR('13_Training Sector Plan'!$J72=1,$F72&lt;&gt;0),1,0)</f>
        <v>0</v>
      </c>
      <c r="K72" s="67">
        <f>IF(AND('13_Training Sector Plan'!$I72=1,$E72=0),1,0)</f>
        <v>1</v>
      </c>
    </row>
    <row r="73" spans="1:11" ht="45" hidden="1" outlineLevel="1" x14ac:dyDescent="0.25">
      <c r="A73" s="37" t="s">
        <v>150</v>
      </c>
      <c r="B73" s="38" t="s">
        <v>77</v>
      </c>
      <c r="C73" s="20" t="str">
        <f>IF('Long Term Vision'!$C73=0,"",'Long Term Vision'!$C73)</f>
        <v/>
      </c>
      <c r="D73" s="38"/>
      <c r="E73" s="38"/>
      <c r="F73" s="38"/>
      <c r="G73" s="38"/>
      <c r="H73" s="39"/>
      <c r="I73" s="67">
        <f>IF(OR('13_Training Sector Plan'!$I73=1,$E73&lt;&gt;0),1,0)</f>
        <v>1</v>
      </c>
      <c r="J73" s="67">
        <f>IF(OR('13_Training Sector Plan'!$J73=1,$F73&lt;&gt;0),1,0)</f>
        <v>0</v>
      </c>
      <c r="K73" s="67">
        <f>IF(AND('13_Training Sector Plan'!$I73=1,$E73=0),1,0)</f>
        <v>1</v>
      </c>
    </row>
    <row r="74" spans="1:11" ht="45" hidden="1" outlineLevel="1" x14ac:dyDescent="0.25">
      <c r="A74" s="37" t="s">
        <v>150</v>
      </c>
      <c r="B74" s="38" t="s">
        <v>78</v>
      </c>
      <c r="C74" s="20" t="str">
        <f>IF('Long Term Vision'!$C74=0,"",'Long Term Vision'!$C74)</f>
        <v/>
      </c>
      <c r="D74" s="38"/>
      <c r="E74" s="38"/>
      <c r="F74" s="38"/>
      <c r="G74" s="38"/>
      <c r="H74" s="39"/>
      <c r="I74" s="67">
        <f>IF(OR('13_Training Sector Plan'!$I74=1,$E74&lt;&gt;0),1,0)</f>
        <v>0</v>
      </c>
      <c r="J74" s="67">
        <f>IF(OR('13_Training Sector Plan'!$J74=1,$F74&lt;&gt;0),1,0)</f>
        <v>0</v>
      </c>
      <c r="K74" s="67">
        <f>IF(AND('13_Training Sector Plan'!$I74=1,$E74=0),1,0)</f>
        <v>0</v>
      </c>
    </row>
    <row r="75" spans="1:11" ht="60" hidden="1" outlineLevel="1" x14ac:dyDescent="0.25">
      <c r="A75" s="37" t="s">
        <v>150</v>
      </c>
      <c r="B75" s="38" t="s">
        <v>79</v>
      </c>
      <c r="C75" s="20" t="str">
        <f>IF('Long Term Vision'!$C75=0,"",'Long Term Vision'!$C75)</f>
        <v/>
      </c>
      <c r="D75" s="38"/>
      <c r="E75" s="38"/>
      <c r="F75" s="38"/>
      <c r="G75" s="38"/>
      <c r="H75" s="39"/>
      <c r="I75" s="67">
        <f>IF(OR('13_Training Sector Plan'!$I75=1,$E75&lt;&gt;0),1,0)</f>
        <v>1</v>
      </c>
      <c r="J75" s="67">
        <f>IF(OR('13_Training Sector Plan'!$J75=1,$F75&lt;&gt;0),1,0)</f>
        <v>0</v>
      </c>
      <c r="K75" s="67">
        <f>IF(AND('13_Training Sector Plan'!$I75=1,$E75=0),1,0)</f>
        <v>1</v>
      </c>
    </row>
    <row r="76" spans="1:11" ht="45" hidden="1" outlineLevel="1" x14ac:dyDescent="0.25">
      <c r="A76" s="37" t="s">
        <v>150</v>
      </c>
      <c r="B76" s="38" t="s">
        <v>80</v>
      </c>
      <c r="C76" s="20" t="str">
        <f>IF('Long Term Vision'!$C76=0,"",'Long Term Vision'!$C76)</f>
        <v/>
      </c>
      <c r="D76" s="38"/>
      <c r="E76" s="38"/>
      <c r="F76" s="38"/>
      <c r="G76" s="38"/>
      <c r="H76" s="39"/>
      <c r="I76" s="67">
        <f>IF(OR('13_Training Sector Plan'!$I76=1,$E76&lt;&gt;0),1,0)</f>
        <v>1</v>
      </c>
      <c r="J76" s="67">
        <f>IF(OR('13_Training Sector Plan'!$J76=1,$F76&lt;&gt;0),1,0)</f>
        <v>0</v>
      </c>
      <c r="K76" s="67">
        <f>IF(AND('13_Training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IF(OR('13_Training Sector Plan'!$I78=1,$E78&lt;&gt;0),1,0)</f>
        <v>0</v>
      </c>
      <c r="J78" s="67">
        <f>IF(OR('13_Training Sector Plan'!$J78=1,$F78&lt;&gt;0),1,0)</f>
        <v>0</v>
      </c>
      <c r="K78" s="67">
        <f>IF(AND('13_Training Sector Plan'!$I78=1,$E78=0),1,0)</f>
        <v>0</v>
      </c>
    </row>
    <row r="79" spans="1:11" ht="30" hidden="1" outlineLevel="1" x14ac:dyDescent="0.25">
      <c r="A79" s="37" t="s">
        <v>151</v>
      </c>
      <c r="B79" s="38" t="s">
        <v>83</v>
      </c>
      <c r="C79" s="20" t="str">
        <f>IF('Long Term Vision'!$C79=0,"",'Long Term Vision'!$C79)</f>
        <v/>
      </c>
      <c r="D79" s="38"/>
      <c r="E79" s="38"/>
      <c r="F79" s="38"/>
      <c r="G79" s="38"/>
      <c r="H79" s="39"/>
      <c r="I79" s="67">
        <f>IF(OR('13_Training Sector Plan'!$I79=1,$E79&lt;&gt;0),1,0)</f>
        <v>1</v>
      </c>
      <c r="J79" s="67">
        <f>IF(OR('13_Training Sector Plan'!$J79=1,$F79&lt;&gt;0),1,0)</f>
        <v>1</v>
      </c>
      <c r="K79" s="67">
        <f>IF(AND('13_Training Sector Plan'!$I79=1,$E79=0),1,0)</f>
        <v>1</v>
      </c>
    </row>
    <row r="80" spans="1:11" ht="30" hidden="1" outlineLevel="1" x14ac:dyDescent="0.25">
      <c r="A80" s="37" t="s">
        <v>151</v>
      </c>
      <c r="B80" s="38" t="s">
        <v>84</v>
      </c>
      <c r="C80" s="20" t="str">
        <f>IF('Long Term Vision'!$C80=0,"",'Long Term Vision'!$C80)</f>
        <v/>
      </c>
      <c r="D80" s="38"/>
      <c r="E80" s="38"/>
      <c r="F80" s="38"/>
      <c r="G80" s="38"/>
      <c r="H80" s="39"/>
      <c r="I80" s="67">
        <f>IF(OR('13_Training Sector Plan'!$I80=1,$E80&lt;&gt;0),1,0)</f>
        <v>1</v>
      </c>
      <c r="J80" s="67">
        <f>IF(OR('13_Training Sector Plan'!$J80=1,$F80&lt;&gt;0),1,0)</f>
        <v>1</v>
      </c>
      <c r="K80" s="67">
        <f>IF(AND('13_Training Sector Plan'!$I80=1,$E80=0),1,0)</f>
        <v>1</v>
      </c>
    </row>
    <row r="81" spans="1:11" collapsed="1" x14ac:dyDescent="0.25">
      <c r="A81" s="37" t="s">
        <v>151</v>
      </c>
      <c r="B81" s="117" t="s">
        <v>85</v>
      </c>
      <c r="C81" s="117"/>
      <c r="D81" s="117"/>
      <c r="E81" s="117"/>
      <c r="F81" s="117"/>
      <c r="G81" s="117"/>
      <c r="H81" s="118"/>
      <c r="I81" s="67">
        <f>SUM(I82:I91)</f>
        <v>8</v>
      </c>
      <c r="J81" s="67">
        <f>SUM(J82:J91)</f>
        <v>7</v>
      </c>
      <c r="K81" s="67">
        <f>SUM(K82:K91)</f>
        <v>6</v>
      </c>
    </row>
    <row r="82" spans="1:11" ht="60" hidden="1" outlineLevel="1" x14ac:dyDescent="0.25">
      <c r="A82" s="37" t="s">
        <v>151</v>
      </c>
      <c r="B82" s="38" t="s">
        <v>86</v>
      </c>
      <c r="C82" s="20" t="str">
        <f>IF('Long Term Vision'!$C82=0,"",'Long Term Vision'!$C82)</f>
        <v/>
      </c>
      <c r="D82" s="38"/>
      <c r="E82" s="38"/>
      <c r="F82" s="38"/>
      <c r="G82" s="38"/>
      <c r="H82" s="39"/>
      <c r="I82" s="67">
        <f>IF(OR('13_Training Sector Plan'!$I82=1,$E82&lt;&gt;0),1,0)</f>
        <v>1</v>
      </c>
      <c r="J82" s="67">
        <f>IF(OR('13_Training Sector Plan'!$J82=1,$F82&lt;&gt;0),1,0)</f>
        <v>1</v>
      </c>
      <c r="K82" s="67">
        <f>IF(AND('13_Training Sector Plan'!$I82=1,$E82=0),1,0)</f>
        <v>1</v>
      </c>
    </row>
    <row r="83" spans="1:11" ht="150" hidden="1" outlineLevel="1" x14ac:dyDescent="0.25">
      <c r="A83" s="37" t="s">
        <v>151</v>
      </c>
      <c r="B83" s="38" t="s">
        <v>87</v>
      </c>
      <c r="C83" s="20" t="str">
        <f>IF('Long Term Vision'!$C83=0,"",'Long Term Vision'!$C83)</f>
        <v/>
      </c>
      <c r="D83" s="38" t="s">
        <v>933</v>
      </c>
      <c r="E83" s="38" t="s">
        <v>931</v>
      </c>
      <c r="F83" s="38" t="s">
        <v>917</v>
      </c>
      <c r="G83" s="38" t="s">
        <v>925</v>
      </c>
      <c r="H83" s="39"/>
      <c r="I83" s="67">
        <f>IF(OR('13_Training Sector Plan'!$I83=1,$E83&lt;&gt;0),1,0)</f>
        <v>1</v>
      </c>
      <c r="J83" s="67">
        <f>IF(OR('13_Training Sector Plan'!$J83=1,$F83&lt;&gt;0),1,0)</f>
        <v>1</v>
      </c>
      <c r="K83" s="67">
        <f>IF(AND('13_Training Sector Plan'!$I83=1,$E83=0),1,0)</f>
        <v>0</v>
      </c>
    </row>
    <row r="84" spans="1:11" ht="135" hidden="1" outlineLevel="1" x14ac:dyDescent="0.25">
      <c r="A84" s="37" t="s">
        <v>151</v>
      </c>
      <c r="B84" s="38" t="s">
        <v>88</v>
      </c>
      <c r="C84" s="20" t="str">
        <f>IF('Long Term Vision'!$C84=0,"",'Long Term Vision'!$C84)</f>
        <v/>
      </c>
      <c r="D84" s="38" t="s">
        <v>933</v>
      </c>
      <c r="E84" s="38" t="s">
        <v>934</v>
      </c>
      <c r="F84" s="38"/>
      <c r="G84" s="38" t="s">
        <v>927</v>
      </c>
      <c r="H84" s="39"/>
      <c r="I84" s="67">
        <f>IF(OR('13_Training Sector Plan'!$I84=1,$E84&lt;&gt;0),1,0)</f>
        <v>1</v>
      </c>
      <c r="J84" s="67">
        <f>IF(OR('13_Training Sector Plan'!$J84=1,$F84&lt;&gt;0),1,0)</f>
        <v>1</v>
      </c>
      <c r="K84" s="67">
        <f>IF(AND('13_Training Sector Plan'!$I84=1,$E84=0),1,0)</f>
        <v>0</v>
      </c>
    </row>
    <row r="85" spans="1:11" ht="90" hidden="1" outlineLevel="1" x14ac:dyDescent="0.25">
      <c r="A85" s="37" t="s">
        <v>151</v>
      </c>
      <c r="B85" s="38" t="s">
        <v>89</v>
      </c>
      <c r="C85" s="20" t="str">
        <f>IF('Long Term Vision'!$C85=0,"",'Long Term Vision'!$C85)</f>
        <v>NO</v>
      </c>
      <c r="D85" s="38"/>
      <c r="E85" s="38"/>
      <c r="F85" s="38"/>
      <c r="G85" s="38"/>
      <c r="H85" s="39"/>
      <c r="I85" s="67">
        <f>IF(OR('13_Training Sector Plan'!$I85=1,$E85&lt;&gt;0),1,0)</f>
        <v>0</v>
      </c>
      <c r="J85" s="67">
        <f>IF(OR('13_Training Sector Plan'!$J85=1,$F85&lt;&gt;0),1,0)</f>
        <v>0</v>
      </c>
      <c r="K85" s="67">
        <f>IF(AND('13_Training Sector Plan'!$I85=1,$E85=0),1,0)</f>
        <v>0</v>
      </c>
    </row>
    <row r="86" spans="1:11" ht="45" hidden="1" outlineLevel="1" x14ac:dyDescent="0.25">
      <c r="A86" s="37" t="s">
        <v>151</v>
      </c>
      <c r="B86" s="38" t="s">
        <v>90</v>
      </c>
      <c r="C86" s="20" t="str">
        <f>IF('Long Term Vision'!$C86=0,"",'Long Term Vision'!$C86)</f>
        <v/>
      </c>
      <c r="D86" s="38"/>
      <c r="E86" s="38"/>
      <c r="F86" s="38"/>
      <c r="G86" s="38"/>
      <c r="H86" s="39"/>
      <c r="I86" s="67">
        <f>IF(OR('13_Training Sector Plan'!$I86=1,$E86&lt;&gt;0),1,0)</f>
        <v>1</v>
      </c>
      <c r="J86" s="67">
        <f>IF(OR('13_Training Sector Plan'!$J86=1,$F86&lt;&gt;0),1,0)</f>
        <v>1</v>
      </c>
      <c r="K86" s="67">
        <f>IF(AND('13_Training Sector Plan'!$I86=1,$E86=0),1,0)</f>
        <v>1</v>
      </c>
    </row>
    <row r="87" spans="1:11" ht="30" hidden="1" outlineLevel="1" x14ac:dyDescent="0.25">
      <c r="A87" s="37" t="s">
        <v>151</v>
      </c>
      <c r="B87" s="38" t="s">
        <v>91</v>
      </c>
      <c r="C87" s="20" t="str">
        <f>IF('Long Term Vision'!$C87=0,"",'Long Term Vision'!$C87)</f>
        <v/>
      </c>
      <c r="D87" s="38"/>
      <c r="E87" s="38"/>
      <c r="F87" s="38"/>
      <c r="G87" s="38"/>
      <c r="H87" s="39"/>
      <c r="I87" s="67">
        <f>IF(OR('13_Training Sector Plan'!$I87=1,$E87&lt;&gt;0),1,0)</f>
        <v>1</v>
      </c>
      <c r="J87" s="67">
        <f>IF(OR('13_Training Sector Plan'!$J87=1,$F87&lt;&gt;0),1,0)</f>
        <v>1</v>
      </c>
      <c r="K87" s="67">
        <f>IF(AND('13_Training Sector Plan'!$I87=1,$E87=0),1,0)</f>
        <v>1</v>
      </c>
    </row>
    <row r="88" spans="1:11" ht="75" hidden="1" outlineLevel="1" x14ac:dyDescent="0.25">
      <c r="A88" s="37" t="s">
        <v>151</v>
      </c>
      <c r="B88" s="38" t="s">
        <v>92</v>
      </c>
      <c r="C88" s="20" t="str">
        <f>IF('Long Term Vision'!$C88=0,"",'Long Term Vision'!$C88)</f>
        <v/>
      </c>
      <c r="D88" s="38"/>
      <c r="E88" s="38"/>
      <c r="F88" s="38"/>
      <c r="G88" s="38"/>
      <c r="H88" s="39"/>
      <c r="I88" s="67">
        <f>IF(OR('13_Training Sector Plan'!$I88=1,$E88&lt;&gt;0),1,0)</f>
        <v>0</v>
      </c>
      <c r="J88" s="67">
        <f>IF(OR('13_Training Sector Plan'!$J88=1,$F88&lt;&gt;0),1,0)</f>
        <v>0</v>
      </c>
      <c r="K88" s="67">
        <f>IF(AND('13_Training Sector Plan'!$I88=1,$E88=0),1,0)</f>
        <v>0</v>
      </c>
    </row>
    <row r="89" spans="1:11" ht="45" hidden="1" outlineLevel="1" x14ac:dyDescent="0.25">
      <c r="A89" s="37" t="s">
        <v>151</v>
      </c>
      <c r="B89" s="38" t="s">
        <v>93</v>
      </c>
      <c r="C89" s="20" t="str">
        <f>IF('Long Term Vision'!$C89=0,"",'Long Term Vision'!$C89)</f>
        <v/>
      </c>
      <c r="D89" s="38"/>
      <c r="E89" s="38"/>
      <c r="F89" s="38"/>
      <c r="G89" s="38"/>
      <c r="H89" s="39"/>
      <c r="I89" s="67">
        <f>IF(OR('13_Training Sector Plan'!$I89=1,$E89&lt;&gt;0),1,0)</f>
        <v>1</v>
      </c>
      <c r="J89" s="67">
        <f>IF(OR('13_Training Sector Plan'!$J89=1,$F89&lt;&gt;0),1,0)</f>
        <v>1</v>
      </c>
      <c r="K89" s="67">
        <f>IF(AND('13_Training Sector Plan'!$I89=1,$E89=0),1,0)</f>
        <v>1</v>
      </c>
    </row>
    <row r="90" spans="1:11" ht="45" hidden="1" outlineLevel="1" x14ac:dyDescent="0.25">
      <c r="A90" s="37" t="s">
        <v>151</v>
      </c>
      <c r="B90" s="38" t="s">
        <v>94</v>
      </c>
      <c r="C90" s="20" t="str">
        <f>IF('Long Term Vision'!$C90=0,"",'Long Term Vision'!$C90)</f>
        <v/>
      </c>
      <c r="D90" s="38"/>
      <c r="E90" s="38"/>
      <c r="F90" s="38"/>
      <c r="G90" s="38"/>
      <c r="H90" s="39"/>
      <c r="I90" s="67">
        <f>IF(OR('13_Training Sector Plan'!$I90=1,$E90&lt;&gt;0),1,0)</f>
        <v>1</v>
      </c>
      <c r="J90" s="67">
        <f>IF(OR('13_Training Sector Plan'!$J90=1,$F90&lt;&gt;0),1,0)</f>
        <v>1</v>
      </c>
      <c r="K90" s="67">
        <f>IF(AND('13_Training Sector Plan'!$I90=1,$E90=0),1,0)</f>
        <v>1</v>
      </c>
    </row>
    <row r="91" spans="1:11" ht="45" hidden="1" outlineLevel="1" x14ac:dyDescent="0.25">
      <c r="A91" s="37" t="s">
        <v>151</v>
      </c>
      <c r="B91" s="38" t="s">
        <v>95</v>
      </c>
      <c r="C91" s="20" t="str">
        <f>IF('Long Term Vision'!$C91=0,"",'Long Term Vision'!$C91)</f>
        <v/>
      </c>
      <c r="D91" s="38"/>
      <c r="E91" s="38"/>
      <c r="F91" s="38"/>
      <c r="G91" s="38"/>
      <c r="H91" s="39"/>
      <c r="I91" s="67">
        <f>IF(OR('13_Training Sector Plan'!$I91=1,$E91&lt;&gt;0),1,0)</f>
        <v>1</v>
      </c>
      <c r="J91" s="67">
        <f>IF(OR('13_Training Sector Plan'!$J91=1,$F91&lt;&gt;0),1,0)</f>
        <v>0</v>
      </c>
      <c r="K91" s="67">
        <f>IF(AND('13_Training Sector Plan'!$I91=1,$E91=0),1,0)</f>
        <v>1</v>
      </c>
    </row>
    <row r="92" spans="1:11" collapsed="1" x14ac:dyDescent="0.25">
      <c r="A92" s="37" t="s">
        <v>151</v>
      </c>
      <c r="B92" s="119" t="s">
        <v>96</v>
      </c>
      <c r="C92" s="119"/>
      <c r="D92" s="119"/>
      <c r="E92" s="119"/>
      <c r="F92" s="119"/>
      <c r="G92" s="119"/>
      <c r="H92" s="120"/>
      <c r="I92" s="67">
        <f>SUM(I93:I97)</f>
        <v>4</v>
      </c>
      <c r="J92" s="67">
        <f>SUM(J93:J97)</f>
        <v>2</v>
      </c>
      <c r="K92" s="67">
        <f>SUM(K93:K97)</f>
        <v>0</v>
      </c>
    </row>
    <row r="93" spans="1:11" ht="105" hidden="1" outlineLevel="1" x14ac:dyDescent="0.25">
      <c r="A93" s="37" t="s">
        <v>151</v>
      </c>
      <c r="B93" s="38" t="s">
        <v>97</v>
      </c>
      <c r="C93" s="20" t="str">
        <f>IF('Long Term Vision'!$C93=0,"",'Long Term Vision'!$C93)</f>
        <v/>
      </c>
      <c r="D93" s="38" t="s">
        <v>933</v>
      </c>
      <c r="E93" s="38" t="s">
        <v>935</v>
      </c>
      <c r="F93" s="38"/>
      <c r="G93" s="38"/>
      <c r="H93" s="39" t="s">
        <v>644</v>
      </c>
      <c r="I93" s="67">
        <f>IF(OR('13_Training Sector Plan'!$I93=1,$E93&lt;&gt;0),1,0)</f>
        <v>1</v>
      </c>
      <c r="J93" s="67">
        <f>IF(OR('13_Training Sector Plan'!$J93=1,$F93&lt;&gt;0),1,0)</f>
        <v>1</v>
      </c>
      <c r="K93" s="67">
        <f>IF(AND('13_Training Sector Plan'!$I93=1,$E93=0),1,0)</f>
        <v>0</v>
      </c>
    </row>
    <row r="94" spans="1:11" ht="60" hidden="1" outlineLevel="1" x14ac:dyDescent="0.25">
      <c r="A94" s="37" t="s">
        <v>151</v>
      </c>
      <c r="B94" s="38" t="s">
        <v>98</v>
      </c>
      <c r="C94" s="20" t="str">
        <f>IF('Long Term Vision'!$C94=0,"",'Long Term Vision'!$C94)</f>
        <v/>
      </c>
      <c r="D94" s="38"/>
      <c r="E94" s="38"/>
      <c r="F94" s="38"/>
      <c r="G94" s="38"/>
      <c r="H94" s="39"/>
      <c r="I94" s="67">
        <f>IF(OR('13_Training Sector Plan'!$I94=1,$E94&lt;&gt;0),1,0)</f>
        <v>0</v>
      </c>
      <c r="J94" s="67">
        <f>IF(OR('13_Training Sector Plan'!$J94=1,$F94&lt;&gt;0),1,0)</f>
        <v>0</v>
      </c>
      <c r="K94" s="67">
        <f>IF(AND('13_Training Sector Plan'!$I94=1,$E94=0),1,0)</f>
        <v>0</v>
      </c>
    </row>
    <row r="95" spans="1:11" ht="75" hidden="1" outlineLevel="1" x14ac:dyDescent="0.25">
      <c r="A95" s="37" t="s">
        <v>151</v>
      </c>
      <c r="B95" s="38" t="s">
        <v>99</v>
      </c>
      <c r="C95" s="20" t="str">
        <f>IF('Long Term Vision'!$C95=0,"",'Long Term Vision'!$C95)</f>
        <v/>
      </c>
      <c r="D95" s="38" t="s">
        <v>929</v>
      </c>
      <c r="E95" s="38" t="s">
        <v>930</v>
      </c>
      <c r="F95" s="38"/>
      <c r="G95" s="38"/>
      <c r="H95" s="39"/>
      <c r="I95" s="67">
        <f>IF(OR('13_Training Sector Plan'!$I95=1,$E95&lt;&gt;0),1,0)</f>
        <v>1</v>
      </c>
      <c r="J95" s="67">
        <f>IF(OR('13_Training Sector Plan'!$J95=1,$F95&lt;&gt;0),1,0)</f>
        <v>0</v>
      </c>
      <c r="K95" s="67">
        <f>IF(AND('13_Training Sector Plan'!$I95=1,$E95=0),1,0)</f>
        <v>0</v>
      </c>
    </row>
    <row r="96" spans="1:11" ht="75" hidden="1" outlineLevel="1" x14ac:dyDescent="0.25">
      <c r="A96" s="37" t="s">
        <v>151</v>
      </c>
      <c r="B96" s="38" t="s">
        <v>100</v>
      </c>
      <c r="C96" s="20" t="str">
        <f>IF('Long Term Vision'!$C96=0,"",'Long Term Vision'!$C96)</f>
        <v/>
      </c>
      <c r="D96" s="38" t="s">
        <v>940</v>
      </c>
      <c r="E96" s="38" t="s">
        <v>939</v>
      </c>
      <c r="F96" s="38"/>
      <c r="G96" s="38" t="s">
        <v>941</v>
      </c>
      <c r="H96" s="39" t="s">
        <v>644</v>
      </c>
      <c r="I96" s="67">
        <f>IF(OR('13_Training Sector Plan'!$I96=1,$E96&lt;&gt;0),1,0)</f>
        <v>1</v>
      </c>
      <c r="J96" s="67">
        <f>IF(OR('13_Training Sector Plan'!$J96=1,$F96&lt;&gt;0),1,0)</f>
        <v>0</v>
      </c>
      <c r="K96" s="67">
        <f>IF(AND('13_Training Sector Plan'!$I96=1,$E96=0),1,0)</f>
        <v>0</v>
      </c>
    </row>
    <row r="97" spans="1:11" ht="135" hidden="1" outlineLevel="1" x14ac:dyDescent="0.25">
      <c r="A97" s="37" t="s">
        <v>151</v>
      </c>
      <c r="B97" s="38" t="s">
        <v>101</v>
      </c>
      <c r="C97" s="20" t="str">
        <f>IF('Long Term Vision'!$C97=0,"",'Long Term Vision'!$C97)</f>
        <v/>
      </c>
      <c r="D97" s="38" t="s">
        <v>919</v>
      </c>
      <c r="E97" s="38" t="s">
        <v>928</v>
      </c>
      <c r="F97" s="38" t="s">
        <v>916</v>
      </c>
      <c r="G97" s="38" t="s">
        <v>925</v>
      </c>
      <c r="H97" s="39"/>
      <c r="I97" s="67">
        <f>IF(OR('13_Training Sector Plan'!$I97=1,$E97&lt;&gt;0),1,0)</f>
        <v>1</v>
      </c>
      <c r="J97" s="67">
        <f>IF(OR('13_Training Sector Plan'!$J97=1,$F97&lt;&gt;0),1,0)</f>
        <v>1</v>
      </c>
      <c r="K97" s="67">
        <f>IF(AND('13_Training Sector Plan'!$I97=1,$E97=0),1,0)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IF(OR('13_Training Sector Plan'!$I99=1,$E99&lt;&gt;0),1,0)</f>
        <v>0</v>
      </c>
      <c r="J99" s="67">
        <f>IF(OR('13_Training Sector Plan'!$J99=1,$F99&lt;&gt;0),1,0)</f>
        <v>0</v>
      </c>
      <c r="K99" s="67">
        <f>IF(AND('13_Training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IF(OR('13_Training Sector Plan'!$I100=1,$E100&lt;&gt;0),1,0)</f>
        <v>1</v>
      </c>
      <c r="J100" s="67">
        <f>IF(OR('13_Training Sector Plan'!$J100=1,$F100&lt;&gt;0),1,0)</f>
        <v>1</v>
      </c>
      <c r="K100" s="67">
        <f>IF(AND('13_Training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IF(OR('13_Training Sector Plan'!$I101=1,$E101&lt;&gt;0),1,0)</f>
        <v>1</v>
      </c>
      <c r="J101" s="67">
        <f>IF(OR('13_Training Sector Plan'!$J101=1,$F101&lt;&gt;0),1,0)</f>
        <v>1</v>
      </c>
      <c r="K101" s="67">
        <f>IF(AND('13_Training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IF(OR('13_Training Sector Plan'!$I102=1,$E102&lt;&gt;0),1,0)</f>
        <v>1</v>
      </c>
      <c r="J102" s="67">
        <f>IF(OR('13_Training Sector Plan'!$J102=1,$F102&lt;&gt;0),1,0)</f>
        <v>0</v>
      </c>
      <c r="K102" s="67">
        <f>IF(AND('13_Training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IF(OR('13_Training Sector Plan'!$I103=1,$E103&lt;&gt;0),1,0)</f>
        <v>0</v>
      </c>
      <c r="J103" s="67">
        <f>IF(OR('13_Training Sector Plan'!$J103=1,$F103&lt;&gt;0),1,0)</f>
        <v>0</v>
      </c>
      <c r="K103" s="67">
        <f>IF(AND('13_Training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IF(OR('13_Training Sector Plan'!$I104=1,$E104&lt;&gt;0),1,0)</f>
        <v>0</v>
      </c>
      <c r="J104" s="67">
        <f>IF(OR('13_Training Sector Plan'!$J104=1,$F104&lt;&gt;0),1,0)</f>
        <v>0</v>
      </c>
      <c r="K104" s="67">
        <f>IF(AND('13_Training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IF(OR('13_Training Sector Plan'!$I105=1,$E105&lt;&gt;0),1,0)</f>
        <v>1</v>
      </c>
      <c r="J105" s="67">
        <f>IF(OR('13_Training Sector Plan'!$J105=1,$F105&lt;&gt;0),1,0)</f>
        <v>1</v>
      </c>
      <c r="K105" s="67">
        <f>IF(AND('13_Training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6</v>
      </c>
    </row>
    <row r="107" spans="1:11" ht="30" hidden="1" outlineLevel="1" x14ac:dyDescent="0.25">
      <c r="A107" s="37" t="s">
        <v>151</v>
      </c>
      <c r="B107" s="38" t="s">
        <v>111</v>
      </c>
      <c r="C107" s="20" t="str">
        <f>IF('Long Term Vision'!$C107=0,"",'Long Term Vision'!$C107)</f>
        <v/>
      </c>
      <c r="D107" s="38" t="s">
        <v>936</v>
      </c>
      <c r="E107" s="38" t="s">
        <v>937</v>
      </c>
      <c r="F107" s="38"/>
      <c r="G107" s="38"/>
      <c r="H107" s="39" t="s">
        <v>938</v>
      </c>
      <c r="I107" s="67">
        <f>IF(OR('13_Training Sector Plan'!$I107=1,$E107&lt;&gt;0),1,0)</f>
        <v>1</v>
      </c>
      <c r="J107" s="67">
        <f>IF(OR('13_Training Sector Plan'!$J107=1,$F107&lt;&gt;0),1,0)</f>
        <v>1</v>
      </c>
      <c r="K107" s="67">
        <f>IF(AND('13_Training Sector Plan'!$I107=1,$E107=0),1,0)</f>
        <v>0</v>
      </c>
    </row>
    <row r="108" spans="1:11" ht="75" hidden="1" outlineLevel="1" x14ac:dyDescent="0.25">
      <c r="A108" s="37" t="s">
        <v>151</v>
      </c>
      <c r="B108" s="38" t="s">
        <v>112</v>
      </c>
      <c r="C108" s="20" t="str">
        <f>IF('Long Term Vision'!$C108=0,"",'Long Term Vision'!$C108)</f>
        <v/>
      </c>
      <c r="D108" s="38"/>
      <c r="E108" s="38"/>
      <c r="F108" s="38"/>
      <c r="G108" s="38"/>
      <c r="H108" s="39"/>
      <c r="I108" s="67">
        <f>IF(OR('13_Training Sector Plan'!$I108=1,$E108&lt;&gt;0),1,0)</f>
        <v>1</v>
      </c>
      <c r="J108" s="67">
        <f>IF(OR('13_Training Sector Plan'!$J108=1,$F108&lt;&gt;0),1,0)</f>
        <v>1</v>
      </c>
      <c r="K108" s="67">
        <f>IF(AND('13_Training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IF(OR('13_Training Sector Plan'!$I109=1,$E109&lt;&gt;0),1,0)</f>
        <v>1</v>
      </c>
      <c r="J109" s="67">
        <f>IF(OR('13_Training Sector Plan'!$J109=1,$F109&lt;&gt;0),1,0)</f>
        <v>1</v>
      </c>
      <c r="K109" s="67">
        <f>IF(AND('13_Training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IF(OR('13_Training Sector Plan'!$I110=1,$E110&lt;&gt;0),1,0)</f>
        <v>1</v>
      </c>
      <c r="J110" s="67">
        <f>IF(OR('13_Training Sector Plan'!$J110=1,$F110&lt;&gt;0),1,0)</f>
        <v>1</v>
      </c>
      <c r="K110" s="67">
        <f>IF(AND('13_Training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IF(OR('13_Training Sector Plan'!$I111=1,$E111&lt;&gt;0),1,0)</f>
        <v>1</v>
      </c>
      <c r="J111" s="67">
        <f>IF(OR('13_Training Sector Plan'!$J111=1,$F111&lt;&gt;0),1,0)</f>
        <v>1</v>
      </c>
      <c r="K111" s="67">
        <f>IF(AND('13_Training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IF(OR('13_Training Sector Plan'!$I112=1,$E112&lt;&gt;0),1,0)</f>
        <v>1</v>
      </c>
      <c r="J112" s="67">
        <f>IF(OR('13_Training Sector Plan'!$J112=1,$F112&lt;&gt;0),1,0)</f>
        <v>0</v>
      </c>
      <c r="K112" s="67">
        <f>IF(AND('13_Training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IF(OR('13_Training Sector Plan'!$I113=1,$E113&lt;&gt;0),1,0)</f>
        <v>1</v>
      </c>
      <c r="J113" s="67">
        <f>IF(OR('13_Training Sector Plan'!$J113=1,$F113&lt;&gt;0),1,0)</f>
        <v>0</v>
      </c>
      <c r="K113" s="67">
        <f>IF(AND('13_Training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IF(OR('13_Training Sector Plan'!$I115=1,$E115&lt;&gt;0),1,0)</f>
        <v>1</v>
      </c>
      <c r="J115" s="67">
        <f>IF(OR('13_Training Sector Plan'!$J115=1,$F115&lt;&gt;0),1,0)</f>
        <v>1</v>
      </c>
      <c r="K115" s="67">
        <f>IF(AND('13_Training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IF(OR('13_Training Sector Plan'!$I116=1,$E116&lt;&gt;0),1,0)</f>
        <v>1</v>
      </c>
      <c r="J116" s="67">
        <f>IF(OR('13_Training Sector Plan'!$J116=1,$F116&lt;&gt;0),1,0)</f>
        <v>1</v>
      </c>
      <c r="K116" s="67">
        <f>IF(AND('13_Training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IF(OR('13_Training Sector Plan'!$I117=1,$E117&lt;&gt;0),1,0)</f>
        <v>1</v>
      </c>
      <c r="J117" s="67">
        <f>IF(OR('13_Training Sector Plan'!$J117=1,$F117&lt;&gt;0),1,0)</f>
        <v>1</v>
      </c>
      <c r="K117" s="67">
        <f>IF(AND('13_Training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IF(OR('13_Training Sector Plan'!$I118=1,$E118&lt;&gt;0),1,0)</f>
        <v>1</v>
      </c>
      <c r="J118" s="67">
        <f>IF(OR('13_Training Sector Plan'!$J118=1,$F118&lt;&gt;0),1,0)</f>
        <v>1</v>
      </c>
      <c r="K118" s="67">
        <f>IF(AND('13_Training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IF(OR('13_Training Sector Plan'!$I119=1,$E119&lt;&gt;0),1,0)</f>
        <v>1</v>
      </c>
      <c r="J119" s="67">
        <f>IF(OR('13_Training Sector Plan'!$J119=1,$F119&lt;&gt;0),1,0)</f>
        <v>1</v>
      </c>
      <c r="K119" s="67">
        <f>IF(AND('13_Training Sector Plan'!$I119=1,$E119=0),1,0)</f>
        <v>1</v>
      </c>
    </row>
    <row r="120" spans="1:11" ht="30" hidden="1" outlineLevel="1" x14ac:dyDescent="0.25">
      <c r="A120" s="37" t="s">
        <v>152</v>
      </c>
      <c r="B120" s="38" t="s">
        <v>124</v>
      </c>
      <c r="C120" s="20" t="str">
        <f>IF('Long Term Vision'!$C120=0,"",'Long Term Vision'!$C120)</f>
        <v/>
      </c>
      <c r="D120" s="38"/>
      <c r="E120" s="38"/>
      <c r="F120" s="38" t="s">
        <v>918</v>
      </c>
      <c r="G120" s="38"/>
      <c r="H120" s="39"/>
      <c r="I120" s="67">
        <f>IF(OR('13_Training Sector Plan'!$I120=1,$E120&lt;&gt;0),1,0)</f>
        <v>1</v>
      </c>
      <c r="J120" s="67">
        <f>IF(OR('13_Training Sector Plan'!$J120=1,$F120&lt;&gt;0),1,0)</f>
        <v>1</v>
      </c>
      <c r="K120" s="67">
        <f>IF(AND('13_Training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IF(OR('13_Training Sector Plan'!$I121=1,$E121&lt;&gt;0),1,0)</f>
        <v>1</v>
      </c>
      <c r="J121" s="67">
        <f>IF(OR('13_Training Sector Plan'!$J121=1,$F121&lt;&gt;0),1,0)</f>
        <v>1</v>
      </c>
      <c r="K121" s="67">
        <f>IF(AND('13_Training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IF(OR('13_Training Sector Plan'!$I122=1,$E122&lt;&gt;0),1,0)</f>
        <v>0</v>
      </c>
      <c r="J122" s="67">
        <f>IF(OR('13_Training Sector Plan'!$J122=1,$F122&lt;&gt;0),1,0)</f>
        <v>0</v>
      </c>
      <c r="K122" s="67">
        <f>IF(AND('13_Training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IF(OR('13_Training Sector Plan'!$I123=1,$E123&lt;&gt;0),1,0)</f>
        <v>1</v>
      </c>
      <c r="J123" s="67">
        <f>IF(OR('13_Training Sector Plan'!$J123=1,$F123&lt;&gt;0),1,0)</f>
        <v>0</v>
      </c>
      <c r="K123" s="67">
        <f>IF(AND('13_Training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IF(OR('13_Training Sector Plan'!$I124=1,$E124&lt;&gt;0),1,0)</f>
        <v>1</v>
      </c>
      <c r="J124" s="67">
        <f>IF(OR('13_Training Sector Plan'!$J124=1,$F124&lt;&gt;0),1,0)</f>
        <v>1</v>
      </c>
      <c r="K124" s="67">
        <f>IF(AND('13_Training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IF(OR('13_Training Sector Plan'!$I126=1,$E126&lt;&gt;0),1,0)</f>
        <v>1</v>
      </c>
      <c r="J126" s="67">
        <f>IF(OR('13_Training Sector Plan'!$J126=1,$F126&lt;&gt;0),1,0)</f>
        <v>0</v>
      </c>
      <c r="K126" s="67">
        <f>IF(AND('13_Training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IF(OR('13_Training Sector Plan'!$I127=1,$E127&lt;&gt;0),1,0)</f>
        <v>0</v>
      </c>
      <c r="J127" s="67">
        <f>IF(OR('13_Training Sector Plan'!$J127=1,$F127&lt;&gt;0),1,0)</f>
        <v>0</v>
      </c>
      <c r="K127" s="67">
        <f>IF(AND('13_Training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IF(OR('13_Training Sector Plan'!$I128=1,$E128&lt;&gt;0),1,0)</f>
        <v>0</v>
      </c>
      <c r="J128" s="67">
        <f>IF(OR('13_Training Sector Plan'!$J128=1,$F128&lt;&gt;0),1,0)</f>
        <v>0</v>
      </c>
      <c r="K128" s="67">
        <f>IF(AND('13_Training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IF(OR('13_Training Sector Plan'!$I129=1,$E129&lt;&gt;0),1,0)</f>
        <v>0</v>
      </c>
      <c r="J129" s="67">
        <f>IF(OR('13_Training Sector Plan'!$J129=1,$F129&lt;&gt;0),1,0)</f>
        <v>0</v>
      </c>
      <c r="K129" s="67">
        <f>IF(AND('13_Training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IF(OR('13_Training Sector Plan'!$I130=1,$E130&lt;&gt;0),1,0)</f>
        <v>1</v>
      </c>
      <c r="J130" s="67">
        <f>IF(OR('13_Training Sector Plan'!$J130=1,$F130&lt;&gt;0),1,0)</f>
        <v>0</v>
      </c>
      <c r="K130" s="67">
        <f>IF(AND('13_Training Sector Plan'!$I130=1,$E130=0),1,0)</f>
        <v>1</v>
      </c>
    </row>
    <row r="131" spans="1:11" ht="105" hidden="1" outlineLevel="1" x14ac:dyDescent="0.25">
      <c r="A131" s="37" t="s">
        <v>153</v>
      </c>
      <c r="B131" s="38" t="s">
        <v>135</v>
      </c>
      <c r="C131" s="20" t="str">
        <f>IF('Long Term Vision'!$C131=0,"",'Long Term Vision'!$C131)</f>
        <v/>
      </c>
      <c r="D131" s="38" t="s">
        <v>919</v>
      </c>
      <c r="E131" s="38" t="s">
        <v>922</v>
      </c>
      <c r="F131" s="38"/>
      <c r="G131" s="38" t="s">
        <v>923</v>
      </c>
      <c r="H131" s="39"/>
      <c r="I131" s="67">
        <f>IF(OR('13_Training Sector Plan'!$I131=1,$E131&lt;&gt;0),1,0)</f>
        <v>1</v>
      </c>
      <c r="J131" s="67">
        <f>IF(OR('13_Training Sector Plan'!$J131=1,$F131&lt;&gt;0),1,0)</f>
        <v>0</v>
      </c>
      <c r="K131" s="67">
        <f>IF(AND('13_Training Sector Plan'!$I131=1,$E131=0),1,0)</f>
        <v>0</v>
      </c>
    </row>
    <row r="132" spans="1:11" ht="75" hidden="1" outlineLevel="1" x14ac:dyDescent="0.25">
      <c r="A132" s="37" t="s">
        <v>153</v>
      </c>
      <c r="B132" s="38" t="s">
        <v>136</v>
      </c>
      <c r="C132" s="20" t="str">
        <f>IF('Long Term Vision'!$C132=0,"",'Long Term Vision'!$C132)</f>
        <v/>
      </c>
      <c r="D132" s="38"/>
      <c r="E132" s="38"/>
      <c r="F132" s="38"/>
      <c r="G132" s="38"/>
      <c r="H132" s="39"/>
      <c r="I132" s="67">
        <f>IF(OR('13_Training Sector Plan'!$I132=1,$E132&lt;&gt;0),1,0)</f>
        <v>0</v>
      </c>
      <c r="J132" s="67">
        <f>IF(OR('13_Training Sector Plan'!$J132=1,$F132&lt;&gt;0),1,0)</f>
        <v>0</v>
      </c>
      <c r="K132" s="67">
        <f>IF(AND('13_Training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IF(OR('13_Training Sector Plan'!$I133=1,$E133&lt;&gt;0),1,0)</f>
        <v>0</v>
      </c>
      <c r="J133" s="67">
        <f>IF(OR('13_Training Sector Plan'!$J133=1,$F133&lt;&gt;0),1,0)</f>
        <v>0</v>
      </c>
      <c r="K133" s="67">
        <f>IF(AND('13_Training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IF(OR('13_Training Sector Plan'!$I134=1,$E134&lt;&gt;0),1,0)</f>
        <v>0</v>
      </c>
      <c r="J134" s="67">
        <f>IF(OR('13_Training Sector Plan'!$J134=1,$F134&lt;&gt;0),1,0)</f>
        <v>0</v>
      </c>
      <c r="K134" s="67">
        <f>IF(AND('13_Training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IF(OR('13_Training Sector Plan'!$I135=1,$E135&lt;&gt;0),1,0)</f>
        <v>1</v>
      </c>
      <c r="J135" s="67">
        <f>IF(OR('13_Training Sector Plan'!$J135=1,$F135&lt;&gt;0),1,0)</f>
        <v>0</v>
      </c>
      <c r="K135" s="67">
        <f>IF(AND('13_Training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IF(OR('13_Training Sector Plan'!$I136=1,$E136&lt;&gt;0),1,0)</f>
        <v>1</v>
      </c>
      <c r="J136" s="67">
        <f>IF(OR('13_Training Sector Plan'!$J136=1,$F136&lt;&gt;0),1,0)</f>
        <v>0</v>
      </c>
      <c r="K136" s="67">
        <f>IF(AND('13_Training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IF(OR('13_Training Sector Plan'!$I137=1,$E137&lt;&gt;0),1,0)</f>
        <v>0</v>
      </c>
      <c r="J137" s="67">
        <f>IF(OR('13_Training Sector Plan'!$J137=1,$F137&lt;&gt;0),1,0)</f>
        <v>0</v>
      </c>
      <c r="K137" s="67">
        <f>IF(AND('13_Training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IF(OR('13_Training Sector Plan'!$I138=1,$E138&lt;&gt;0),1,0)</f>
        <v>0</v>
      </c>
      <c r="J138" s="67">
        <f>IF(OR('13_Training Sector Plan'!$J138=1,$F138&lt;&gt;0),1,0)</f>
        <v>0</v>
      </c>
      <c r="K138" s="67">
        <f>IF(AND('13_Training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IF(OR('13_Training Sector Plan'!$I139=1,$E139&lt;&gt;0),1,0)</f>
        <v>1</v>
      </c>
      <c r="J139" s="67">
        <f>IF(OR('13_Training Sector Plan'!$J139=1,$F139&lt;&gt;0),1,0)</f>
        <v>0</v>
      </c>
      <c r="K139" s="67">
        <f>IF(AND('13_Training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IF(OR('13_Training Sector Plan'!$I140=1,$E140&lt;&gt;0),1,0)</f>
        <v>0</v>
      </c>
      <c r="J140" s="67">
        <f>IF(OR('13_Training Sector Plan'!$J140=1,$F140&lt;&gt;0),1,0)</f>
        <v>0</v>
      </c>
      <c r="K140" s="67">
        <f>IF(AND('13_Training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IF(OR('13_Training Sector Plan'!$I141=1,$E141&lt;&gt;0),1,0)</f>
        <v>0</v>
      </c>
      <c r="J141" s="67">
        <f>IF(OR('13_Training Sector Plan'!$J141=1,$F141&lt;&gt;0),1,0)</f>
        <v>0</v>
      </c>
      <c r="K141" s="67">
        <f>IF(AND('13_Training Sector Plan'!$I141=1,$E141=0),1,0)</f>
        <v>0</v>
      </c>
    </row>
    <row r="142" spans="1:11" ht="105" hidden="1" outlineLevel="1" x14ac:dyDescent="0.25">
      <c r="A142" s="37" t="s">
        <v>153</v>
      </c>
      <c r="B142" s="38" t="s">
        <v>146</v>
      </c>
      <c r="C142" s="20" t="str">
        <f>IF('Long Term Vision'!$C142=0,"",'Long Term Vision'!$C142)</f>
        <v/>
      </c>
      <c r="D142" s="38" t="s">
        <v>919</v>
      </c>
      <c r="E142" s="38" t="s">
        <v>926</v>
      </c>
      <c r="F142" s="38"/>
      <c r="G142" s="38" t="s">
        <v>925</v>
      </c>
      <c r="H142" s="39"/>
      <c r="I142" s="67">
        <f>IF(OR('13_Training Sector Plan'!$I142=1,$E142&lt;&gt;0),1,0)</f>
        <v>1</v>
      </c>
      <c r="J142" s="67">
        <f>IF(OR('13_Training Sector Plan'!$J142=1,$F142&lt;&gt;0),1,0)</f>
        <v>0</v>
      </c>
      <c r="K142" s="67">
        <f>IF(AND('13_Training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IF(OR('13_Training Sector Plan'!$I143=1,$E143&lt;&gt;0),1,0)</f>
        <v>1</v>
      </c>
      <c r="J143" s="67">
        <f>IF(OR('13_Training Sector Plan'!$J143=1,$F143&lt;&gt;0),1,0)</f>
        <v>0</v>
      </c>
      <c r="K143" s="67">
        <f>IF(AND('13_Training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IF(OR('13_Training Sector Plan'!$I144=1,$E144&lt;&gt;0),1,0)</f>
        <v>1</v>
      </c>
      <c r="J144" s="67">
        <f>IF(OR('13_Training Sector Plan'!$J144=1,$F144&lt;&gt;0),1,0)</f>
        <v>0</v>
      </c>
      <c r="K144" s="67">
        <f>IF(AND('13_Training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840</v>
      </c>
      <c r="C149" s="71">
        <f>SUM(K2,K8,K14,K24,K32,K39,K46,K55,K59,K67,K77,K81,K92,K98,K106,K114,K125)</f>
        <v>83</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1</v>
      </c>
      <c r="E160" s="49">
        <f>COUNTA(F$40:F$45)</f>
        <v>0</v>
      </c>
      <c r="F160" s="50">
        <f t="shared" si="0"/>
        <v>0.16666666666666666</v>
      </c>
      <c r="G160" s="74">
        <f t="shared" si="1"/>
        <v>0</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2</v>
      </c>
      <c r="E162" s="49">
        <f>COUNTA(F$82:F$91)</f>
        <v>1</v>
      </c>
      <c r="F162" s="50">
        <f t="shared" si="0"/>
        <v>0.22222222222222221</v>
      </c>
      <c r="G162" s="74">
        <f t="shared" si="1"/>
        <v>0.5</v>
      </c>
      <c r="H162" s="65"/>
      <c r="I162" s="66"/>
    </row>
    <row r="163" spans="1:9" x14ac:dyDescent="0.25">
      <c r="A163" s="52">
        <v>9</v>
      </c>
      <c r="B163" s="53" t="s">
        <v>165</v>
      </c>
      <c r="C163" s="54">
        <f>'Long Term Vision'!$C163</f>
        <v>5</v>
      </c>
      <c r="D163" s="54">
        <f>COUNTA(E$93:E$97)</f>
        <v>4</v>
      </c>
      <c r="E163" s="54">
        <f>COUNTA(F$93:F$97)</f>
        <v>1</v>
      </c>
      <c r="F163" s="55">
        <f t="shared" si="0"/>
        <v>0.8</v>
      </c>
      <c r="G163" s="73">
        <f t="shared" si="1"/>
        <v>0.25</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1</v>
      </c>
      <c r="E165" s="54">
        <f>COUNTA(F$107:F$113)</f>
        <v>0</v>
      </c>
      <c r="F165" s="55">
        <f t="shared" si="0"/>
        <v>0.14285714285714285</v>
      </c>
      <c r="G165" s="73">
        <f t="shared" si="1"/>
        <v>0</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1</v>
      </c>
      <c r="F170" s="50">
        <f t="shared" si="0"/>
        <v>0</v>
      </c>
      <c r="G170" s="74" t="str">
        <f t="shared" si="1"/>
        <v>N/A</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6.6666666666666666E-2</v>
      </c>
      <c r="G172" s="76">
        <f>IFERROR(SUM($E$155:$E$159)/SUM($D$155:$D$159),"N/A")</f>
        <v>0</v>
      </c>
      <c r="H172" s="65"/>
    </row>
    <row r="173" spans="1:9" x14ac:dyDescent="0.25">
      <c r="A173" s="65"/>
      <c r="B173" s="65"/>
      <c r="C173" s="65"/>
      <c r="D173" s="65"/>
      <c r="E173" s="60" t="s">
        <v>150</v>
      </c>
      <c r="F173" s="55">
        <f>SUM($D$160,$D$166:$D$169)/SUM($C$160,$C$166:$C$169)</f>
        <v>3.125E-2</v>
      </c>
      <c r="G173" s="73">
        <f>IFERROR(SUM($E$160,$E$166:$E$169)/SUM($D$160,$D$166:$D$169),"N/A")</f>
        <v>0</v>
      </c>
      <c r="H173" s="65"/>
    </row>
    <row r="174" spans="1:9" x14ac:dyDescent="0.25">
      <c r="A174" s="65"/>
      <c r="B174" s="65"/>
      <c r="C174" s="65"/>
      <c r="D174" s="65"/>
      <c r="E174" s="63" t="s">
        <v>151</v>
      </c>
      <c r="F174" s="50">
        <f>SUM($D$161:$D$165)/SUM($C$161:$C$165)</f>
        <v>0.2413793103448276</v>
      </c>
      <c r="G174" s="74">
        <f>IFERROR(SUM($E$161:$E$165)/SUM($D$161:$D$165),"N/A")</f>
        <v>0.2857142857142857</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29:H29 C30:C31 E30:H31">
    <cfRule type="expression" dxfId="995" priority="39">
      <formula>$C3="NO"</formula>
    </cfRule>
  </conditionalFormatting>
  <conditionalFormatting sqref="C115:H124 C107:H113 C99:H105 C78:H80 C68:H76 C60:H66 C56:H58 C47:H54 C40:H45 C33:H38 C15:H23 C9:H13 C4:H7 C25:H27 C28 E28:H28 C82:H91 C126:H144 C93:H97">
    <cfRule type="expression" dxfId="994" priority="38">
      <formula>$C4="NO"</formula>
    </cfRule>
  </conditionalFormatting>
  <conditionalFormatting sqref="I1:K1">
    <cfRule type="expression" dxfId="993" priority="37">
      <formula>$C1="NO"</formula>
    </cfRule>
  </conditionalFormatting>
  <conditionalFormatting sqref="B3">
    <cfRule type="expression" dxfId="992" priority="36">
      <formula>$K3=1</formula>
    </cfRule>
  </conditionalFormatting>
  <conditionalFormatting sqref="B4:B7">
    <cfRule type="expression" dxfId="991" priority="35">
      <formula>$C4="NO"</formula>
    </cfRule>
  </conditionalFormatting>
  <conditionalFormatting sqref="B4:B7">
    <cfRule type="expression" dxfId="990" priority="34">
      <formula>$K4=1</formula>
    </cfRule>
  </conditionalFormatting>
  <conditionalFormatting sqref="B9:B13">
    <cfRule type="expression" dxfId="989" priority="33">
      <formula>$C9="NO"</formula>
    </cfRule>
  </conditionalFormatting>
  <conditionalFormatting sqref="B9:B13">
    <cfRule type="expression" dxfId="988" priority="32">
      <formula>$K9=1</formula>
    </cfRule>
  </conditionalFormatting>
  <conditionalFormatting sqref="B15:B23">
    <cfRule type="expression" dxfId="987" priority="31">
      <formula>$C15="NO"</formula>
    </cfRule>
  </conditionalFormatting>
  <conditionalFormatting sqref="B15:B23">
    <cfRule type="expression" dxfId="986" priority="30">
      <formula>$K15=1</formula>
    </cfRule>
  </conditionalFormatting>
  <conditionalFormatting sqref="B25:B31">
    <cfRule type="expression" dxfId="985" priority="29">
      <formula>$C25="NO"</formula>
    </cfRule>
  </conditionalFormatting>
  <conditionalFormatting sqref="B25:B31">
    <cfRule type="expression" dxfId="984" priority="28">
      <formula>$K25=1</formula>
    </cfRule>
  </conditionalFormatting>
  <conditionalFormatting sqref="B33:B38">
    <cfRule type="expression" dxfId="983" priority="27">
      <formula>$C33="NO"</formula>
    </cfRule>
  </conditionalFormatting>
  <conditionalFormatting sqref="B33:B38">
    <cfRule type="expression" dxfId="982" priority="26">
      <formula>$K33=1</formula>
    </cfRule>
  </conditionalFormatting>
  <conditionalFormatting sqref="B40:B45">
    <cfRule type="expression" dxfId="981" priority="25">
      <formula>$C40="NO"</formula>
    </cfRule>
  </conditionalFormatting>
  <conditionalFormatting sqref="B40:B45">
    <cfRule type="expression" dxfId="980" priority="24">
      <formula>$K40=1</formula>
    </cfRule>
  </conditionalFormatting>
  <conditionalFormatting sqref="B47:B54">
    <cfRule type="expression" dxfId="979" priority="23">
      <formula>$C47="NO"</formula>
    </cfRule>
  </conditionalFormatting>
  <conditionalFormatting sqref="B47:B54">
    <cfRule type="expression" dxfId="978" priority="22">
      <formula>$K47=1</formula>
    </cfRule>
  </conditionalFormatting>
  <conditionalFormatting sqref="B56:B58">
    <cfRule type="expression" dxfId="977" priority="21">
      <formula>$C56="NO"</formula>
    </cfRule>
  </conditionalFormatting>
  <conditionalFormatting sqref="B56:B58">
    <cfRule type="expression" dxfId="976" priority="20">
      <formula>$K56=1</formula>
    </cfRule>
  </conditionalFormatting>
  <conditionalFormatting sqref="B60:B66">
    <cfRule type="expression" dxfId="975" priority="19">
      <formula>$C60="NO"</formula>
    </cfRule>
  </conditionalFormatting>
  <conditionalFormatting sqref="B60:B66">
    <cfRule type="expression" dxfId="974" priority="18">
      <formula>$K60=1</formula>
    </cfRule>
  </conditionalFormatting>
  <conditionalFormatting sqref="B68:B76">
    <cfRule type="expression" dxfId="973" priority="17">
      <formula>$C68="NO"</formula>
    </cfRule>
  </conditionalFormatting>
  <conditionalFormatting sqref="B68:B76">
    <cfRule type="expression" dxfId="972" priority="16">
      <formula>$K68=1</formula>
    </cfRule>
  </conditionalFormatting>
  <conditionalFormatting sqref="B78:B80">
    <cfRule type="expression" dxfId="971" priority="15">
      <formula>$C78="NO"</formula>
    </cfRule>
  </conditionalFormatting>
  <conditionalFormatting sqref="B78:B80">
    <cfRule type="expression" dxfId="970" priority="14">
      <formula>$K78=1</formula>
    </cfRule>
  </conditionalFormatting>
  <conditionalFormatting sqref="B82:B91">
    <cfRule type="expression" dxfId="969" priority="13">
      <formula>$C82="NO"</formula>
    </cfRule>
  </conditionalFormatting>
  <conditionalFormatting sqref="B82:B91">
    <cfRule type="expression" dxfId="968" priority="12">
      <formula>$K82=1</formula>
    </cfRule>
  </conditionalFormatting>
  <conditionalFormatting sqref="B93:B97">
    <cfRule type="expression" dxfId="967" priority="11">
      <formula>$C93="NO"</formula>
    </cfRule>
  </conditionalFormatting>
  <conditionalFormatting sqref="B93:B97">
    <cfRule type="expression" dxfId="966" priority="10">
      <formula>$K93=1</formula>
    </cfRule>
  </conditionalFormatting>
  <conditionalFormatting sqref="B99:B105">
    <cfRule type="expression" dxfId="965" priority="9">
      <formula>$C99="NO"</formula>
    </cfRule>
  </conditionalFormatting>
  <conditionalFormatting sqref="B99:B105">
    <cfRule type="expression" dxfId="964" priority="8">
      <formula>$K99=1</formula>
    </cfRule>
  </conditionalFormatting>
  <conditionalFormatting sqref="B107:B113">
    <cfRule type="expression" dxfId="963" priority="7">
      <formula>$C107="NO"</formula>
    </cfRule>
  </conditionalFormatting>
  <conditionalFormatting sqref="B107:B113">
    <cfRule type="expression" dxfId="962" priority="6">
      <formula>$K107=1</formula>
    </cfRule>
  </conditionalFormatting>
  <conditionalFormatting sqref="B115:B124">
    <cfRule type="expression" dxfId="961" priority="5">
      <formula>$C115="NO"</formula>
    </cfRule>
  </conditionalFormatting>
  <conditionalFormatting sqref="B115:B124">
    <cfRule type="expression" dxfId="960" priority="4">
      <formula>$K115=1</formula>
    </cfRule>
  </conditionalFormatting>
  <conditionalFormatting sqref="B126:B144">
    <cfRule type="expression" dxfId="959" priority="3">
      <formula>$C126="NO"</formula>
    </cfRule>
  </conditionalFormatting>
  <conditionalFormatting sqref="B126:B144">
    <cfRule type="expression" dxfId="958" priority="2">
      <formula>$K126=1</formula>
    </cfRule>
  </conditionalFormatting>
  <conditionalFormatting sqref="D28">
    <cfRule type="expression" dxfId="957" priority="48">
      <formula>$C31="NO"</formula>
    </cfRule>
  </conditionalFormatting>
  <conditionalFormatting sqref="D30">
    <cfRule type="expression" dxfId="956" priority="1">
      <formula>$C33="NO"</formula>
    </cfRule>
  </conditionalFormatting>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J178" sqref="J178"/>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3" t="s">
        <v>1</v>
      </c>
      <c r="E1" s="83" t="s">
        <v>2</v>
      </c>
      <c r="F1" s="83" t="s">
        <v>3</v>
      </c>
      <c r="G1" s="83"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IF(OR('14_Science Technology'!$I3=1,$E3&lt;&gt;0),1,0)</f>
        <v>0</v>
      </c>
      <c r="J3" s="67">
        <f>IF(OR('14_Science Technology'!$J3=1,$F3&lt;&gt;0),1,0)</f>
        <v>0</v>
      </c>
      <c r="K3" s="67">
        <f>IF(AND('14_Science Technology'!$I3=1,$E3=0),1,0)</f>
        <v>0</v>
      </c>
    </row>
    <row r="4" spans="1:12" ht="45" hidden="1" outlineLevel="1" x14ac:dyDescent="0.25">
      <c r="A4" s="37" t="s">
        <v>149</v>
      </c>
      <c r="B4" s="38" t="s">
        <v>8</v>
      </c>
      <c r="C4" s="20" t="str">
        <f>IF('Long Term Vision'!$C4=0,"",'Long Term Vision'!$C4)</f>
        <v/>
      </c>
      <c r="D4" s="38"/>
      <c r="E4" s="38"/>
      <c r="F4" s="38"/>
      <c r="G4" s="38"/>
      <c r="H4" s="39"/>
      <c r="I4" s="67">
        <f>IF(OR('14_Science Technology'!$I4=1,$E4&lt;&gt;0),1,0)</f>
        <v>1</v>
      </c>
      <c r="J4" s="67">
        <f>IF(OR('14_Science Technology'!$J4=1,$F4&lt;&gt;0),1,0)</f>
        <v>1</v>
      </c>
      <c r="K4" s="67">
        <f>IF(AND('14_Science Technology'!$I4=1,$E4=0),1,0)</f>
        <v>1</v>
      </c>
    </row>
    <row r="5" spans="1:12" ht="45" hidden="1" outlineLevel="1" x14ac:dyDescent="0.25">
      <c r="A5" s="37" t="s">
        <v>149</v>
      </c>
      <c r="B5" s="38" t="s">
        <v>9</v>
      </c>
      <c r="C5" s="20" t="str">
        <f>IF('Long Term Vision'!$C5=0,"",'Long Term Vision'!$C5)</f>
        <v/>
      </c>
      <c r="D5" s="38"/>
      <c r="E5" s="38"/>
      <c r="F5" s="38"/>
      <c r="G5" s="38"/>
      <c r="H5" s="39"/>
      <c r="I5" s="67">
        <f>IF(OR('14_Science Technology'!$I5=1,$E5&lt;&gt;0),1,0)</f>
        <v>1</v>
      </c>
      <c r="J5" s="67">
        <f>IF(OR('14_Science Technology'!$J5=1,$F5&lt;&gt;0),1,0)</f>
        <v>1</v>
      </c>
      <c r="K5" s="67">
        <f>IF(AND('14_Science Technology'!$I5=1,$E5=0),1,0)</f>
        <v>1</v>
      </c>
    </row>
    <row r="6" spans="1:12" ht="90" hidden="1" outlineLevel="1" x14ac:dyDescent="0.25">
      <c r="A6" s="37" t="s">
        <v>149</v>
      </c>
      <c r="B6" s="38" t="s">
        <v>10</v>
      </c>
      <c r="C6" s="20" t="str">
        <f>IF('Long Term Vision'!$C6=0,"",'Long Term Vision'!$C6)</f>
        <v/>
      </c>
      <c r="D6" s="38"/>
      <c r="E6" s="38"/>
      <c r="F6" s="38"/>
      <c r="G6" s="38"/>
      <c r="H6" s="39"/>
      <c r="I6" s="67">
        <f>IF(OR('14_Science Technology'!$I6=1,$E6&lt;&gt;0),1,0)</f>
        <v>1</v>
      </c>
      <c r="J6" s="67">
        <f>IF(OR('14_Science Technology'!$J6=1,$F6&lt;&gt;0),1,0)</f>
        <v>1</v>
      </c>
      <c r="K6" s="67">
        <f>IF(AND('14_Science Technology'!$I6=1,$E6=0),1,0)</f>
        <v>1</v>
      </c>
    </row>
    <row r="7" spans="1:12" ht="60" hidden="1" outlineLevel="1" x14ac:dyDescent="0.25">
      <c r="A7" s="37" t="s">
        <v>149</v>
      </c>
      <c r="B7" s="38" t="s">
        <v>11</v>
      </c>
      <c r="C7" s="20" t="str">
        <f>IF('Long Term Vision'!$C7=0,"",'Long Term Vision'!$C7)</f>
        <v/>
      </c>
      <c r="D7" s="38"/>
      <c r="E7" s="38"/>
      <c r="F7" s="38"/>
      <c r="G7" s="38"/>
      <c r="H7" s="39"/>
      <c r="I7" s="67">
        <f>IF(OR('14_Science Technology'!$I7=1,$E7&lt;&gt;0),1,0)</f>
        <v>1</v>
      </c>
      <c r="J7" s="67">
        <f>IF(OR('14_Science Technology'!$J7=1,$F7&lt;&gt;0),1,0)</f>
        <v>1</v>
      </c>
      <c r="K7" s="67">
        <f>IF(AND('14_Science Technology'!$I7=1,$E7=0),1,0)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IF(OR('14_Science Technology'!$I9=1,$E9&lt;&gt;0),1,0)</f>
        <v>1</v>
      </c>
      <c r="J9" s="67">
        <f>IF(OR('14_Science Technology'!$J9=1,$F9&lt;&gt;0),1,0)</f>
        <v>0</v>
      </c>
      <c r="K9" s="67">
        <f>IF(AND('14_Science Technology'!$I9=1,$E9=0),1,0)</f>
        <v>1</v>
      </c>
    </row>
    <row r="10" spans="1:12" ht="75" hidden="1" outlineLevel="1" x14ac:dyDescent="0.25">
      <c r="A10" s="37" t="s">
        <v>149</v>
      </c>
      <c r="B10" s="38" t="s">
        <v>14</v>
      </c>
      <c r="C10" s="20" t="str">
        <f>IF('Long Term Vision'!$C10=0,"",'Long Term Vision'!$C10)</f>
        <v/>
      </c>
      <c r="D10" s="38"/>
      <c r="E10" s="38"/>
      <c r="F10" s="38"/>
      <c r="G10" s="38"/>
      <c r="H10" s="39"/>
      <c r="I10" s="67">
        <f>IF(OR('14_Science Technology'!$I10=1,$E10&lt;&gt;0),1,0)</f>
        <v>1</v>
      </c>
      <c r="J10" s="67">
        <f>IF(OR('14_Science Technology'!$J10=1,$F10&lt;&gt;0),1,0)</f>
        <v>1</v>
      </c>
      <c r="K10" s="67">
        <f>IF(AND('14_Science Technology'!$I10=1,$E10=0),1,0)</f>
        <v>1</v>
      </c>
    </row>
    <row r="11" spans="1:12" ht="90" hidden="1" outlineLevel="1" x14ac:dyDescent="0.25">
      <c r="A11" s="37" t="s">
        <v>149</v>
      </c>
      <c r="B11" s="38" t="s">
        <v>15</v>
      </c>
      <c r="C11" s="20" t="str">
        <f>IF('Long Term Vision'!$C11=0,"",'Long Term Vision'!$C11)</f>
        <v/>
      </c>
      <c r="D11" s="38"/>
      <c r="E11" s="38"/>
      <c r="F11" s="38"/>
      <c r="G11" s="38"/>
      <c r="H11" s="39"/>
      <c r="I11" s="67">
        <f>IF(OR('14_Science Technology'!$I11=1,$E11&lt;&gt;0),1,0)</f>
        <v>1</v>
      </c>
      <c r="J11" s="67">
        <f>IF(OR('14_Science Technology'!$J11=1,$F11&lt;&gt;0),1,0)</f>
        <v>1</v>
      </c>
      <c r="K11" s="67">
        <f>IF(AND('14_Science Technology'!$I11=1,$E11=0),1,0)</f>
        <v>1</v>
      </c>
    </row>
    <row r="12" spans="1:12" ht="90" hidden="1" outlineLevel="1" x14ac:dyDescent="0.25">
      <c r="A12" s="37" t="s">
        <v>149</v>
      </c>
      <c r="B12" s="38" t="s">
        <v>16</v>
      </c>
      <c r="C12" s="20" t="str">
        <f>IF('Long Term Vision'!$C12=0,"",'Long Term Vision'!$C12)</f>
        <v/>
      </c>
      <c r="D12" s="38"/>
      <c r="E12" s="38"/>
      <c r="F12" s="38"/>
      <c r="G12" s="38"/>
      <c r="H12" s="39"/>
      <c r="I12" s="67">
        <f>IF(OR('14_Science Technology'!$I12=1,$E12&lt;&gt;0),1,0)</f>
        <v>1</v>
      </c>
      <c r="J12" s="67">
        <f>IF(OR('14_Science Technology'!$J12=1,$F12&lt;&gt;0),1,0)</f>
        <v>0</v>
      </c>
      <c r="K12" s="67">
        <f>IF(AND('14_Science Technology'!$I12=1,$E12=0),1,0)</f>
        <v>1</v>
      </c>
    </row>
    <row r="13" spans="1:12" ht="105" hidden="1" outlineLevel="1" x14ac:dyDescent="0.25">
      <c r="A13" s="37" t="s">
        <v>149</v>
      </c>
      <c r="B13" s="38" t="s">
        <v>17</v>
      </c>
      <c r="C13" s="20" t="str">
        <f>IF('Long Term Vision'!$C13=0,"",'Long Term Vision'!$C13)</f>
        <v/>
      </c>
      <c r="D13" s="38"/>
      <c r="E13" s="38"/>
      <c r="F13" s="38"/>
      <c r="G13" s="38"/>
      <c r="H13" s="39"/>
      <c r="I13" s="67">
        <f>IF(OR('14_Science Technology'!$I13=1,$E13&lt;&gt;0),1,0)</f>
        <v>0</v>
      </c>
      <c r="J13" s="67">
        <f>IF(OR('14_Science Technology'!$J13=1,$F13&lt;&gt;0),1,0)</f>
        <v>0</v>
      </c>
      <c r="K13" s="67">
        <f>IF(AND('14_Science Technology'!$I13=1,$E13=0),1,0)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IF(OR('14_Science Technology'!$I15=1,$E15&lt;&gt;0),1,0)</f>
        <v>1</v>
      </c>
      <c r="J15" s="67">
        <f>IF(OR('14_Science Technology'!$J15=1,$F15&lt;&gt;0),1,0)</f>
        <v>1</v>
      </c>
      <c r="K15" s="67">
        <f>IF(AND('14_Science Technology'!$I15=1,$E15=0),1,0)</f>
        <v>1</v>
      </c>
    </row>
    <row r="16" spans="1:12" ht="60" hidden="1" outlineLevel="1" x14ac:dyDescent="0.25">
      <c r="A16" s="37" t="s">
        <v>149</v>
      </c>
      <c r="B16" s="38" t="s">
        <v>20</v>
      </c>
      <c r="C16" s="20" t="str">
        <f>IF('Long Term Vision'!$C16=0,"",'Long Term Vision'!$C16)</f>
        <v/>
      </c>
      <c r="D16" s="38"/>
      <c r="E16" s="38"/>
      <c r="F16" s="38"/>
      <c r="G16" s="38"/>
      <c r="H16" s="39"/>
      <c r="I16" s="67">
        <f>IF(OR('14_Science Technology'!$I16=1,$E16&lt;&gt;0),1,0)</f>
        <v>1</v>
      </c>
      <c r="J16" s="67">
        <f>IF(OR('14_Science Technology'!$J16=1,$F16&lt;&gt;0),1,0)</f>
        <v>1</v>
      </c>
      <c r="K16" s="67">
        <f>IF(AND('14_Science Technology'!$I16=1,$E16=0),1,0)</f>
        <v>1</v>
      </c>
    </row>
    <row r="17" spans="1:11" ht="45" hidden="1" outlineLevel="1" x14ac:dyDescent="0.25">
      <c r="A17" s="37" t="s">
        <v>149</v>
      </c>
      <c r="B17" s="38" t="s">
        <v>21</v>
      </c>
      <c r="C17" s="20" t="str">
        <f>IF('Long Term Vision'!$C17=0,"",'Long Term Vision'!$C17)</f>
        <v/>
      </c>
      <c r="D17" s="38"/>
      <c r="E17" s="38"/>
      <c r="F17" s="38"/>
      <c r="G17" s="38"/>
      <c r="H17" s="39"/>
      <c r="I17" s="67">
        <f>IF(OR('14_Science Technology'!$I17=1,$E17&lt;&gt;0),1,0)</f>
        <v>1</v>
      </c>
      <c r="J17" s="67">
        <f>IF(OR('14_Science Technology'!$J17=1,$F17&lt;&gt;0),1,0)</f>
        <v>1</v>
      </c>
      <c r="K17" s="67">
        <f>IF(AND('14_Science Technology'!$I17=1,$E17=0),1,0)</f>
        <v>1</v>
      </c>
    </row>
    <row r="18" spans="1:11" ht="45" hidden="1" outlineLevel="1" x14ac:dyDescent="0.25">
      <c r="A18" s="37" t="s">
        <v>149</v>
      </c>
      <c r="B18" s="38" t="s">
        <v>22</v>
      </c>
      <c r="C18" s="20" t="str">
        <f>IF('Long Term Vision'!$C18=0,"",'Long Term Vision'!$C18)</f>
        <v/>
      </c>
      <c r="D18" s="38"/>
      <c r="E18" s="38"/>
      <c r="F18" s="38"/>
      <c r="G18" s="38"/>
      <c r="H18" s="39"/>
      <c r="I18" s="67">
        <f>IF(OR('14_Science Technology'!$I18=1,$E18&lt;&gt;0),1,0)</f>
        <v>1</v>
      </c>
      <c r="J18" s="67">
        <f>IF(OR('14_Science Technology'!$J18=1,$F18&lt;&gt;0),1,0)</f>
        <v>1</v>
      </c>
      <c r="K18" s="67">
        <f>IF(AND('14_Science Technology'!$I18=1,$E18=0),1,0)</f>
        <v>1</v>
      </c>
    </row>
    <row r="19" spans="1:11" ht="30" hidden="1" outlineLevel="1" x14ac:dyDescent="0.25">
      <c r="A19" s="37" t="s">
        <v>149</v>
      </c>
      <c r="B19" s="38" t="s">
        <v>23</v>
      </c>
      <c r="C19" s="20" t="str">
        <f>IF('Long Term Vision'!$C19=0,"",'Long Term Vision'!$C19)</f>
        <v/>
      </c>
      <c r="D19" s="38"/>
      <c r="E19" s="38"/>
      <c r="F19" s="38"/>
      <c r="G19" s="38"/>
      <c r="H19" s="39"/>
      <c r="I19" s="67">
        <f>IF(OR('14_Science Technology'!$I19=1,$E19&lt;&gt;0),1,0)</f>
        <v>1</v>
      </c>
      <c r="J19" s="67">
        <f>IF(OR('14_Science Technology'!$J19=1,$F19&lt;&gt;0),1,0)</f>
        <v>0</v>
      </c>
      <c r="K19" s="67">
        <f>IF(AND('14_Science Technology'!$I19=1,$E19=0),1,0)</f>
        <v>1</v>
      </c>
    </row>
    <row r="20" spans="1:11" ht="30" hidden="1" outlineLevel="1" x14ac:dyDescent="0.25">
      <c r="A20" s="37" t="s">
        <v>149</v>
      </c>
      <c r="B20" s="38" t="s">
        <v>24</v>
      </c>
      <c r="C20" s="20" t="str">
        <f>IF('Long Term Vision'!$C20=0,"",'Long Term Vision'!$C20)</f>
        <v/>
      </c>
      <c r="D20" s="38"/>
      <c r="E20" s="38"/>
      <c r="F20" s="38"/>
      <c r="G20" s="38"/>
      <c r="H20" s="39"/>
      <c r="I20" s="67">
        <f>IF(OR('14_Science Technology'!$I20=1,$E20&lt;&gt;0),1,0)</f>
        <v>1</v>
      </c>
      <c r="J20" s="67">
        <f>IF(OR('14_Science Technology'!$J20=1,$F20&lt;&gt;0),1,0)</f>
        <v>0</v>
      </c>
      <c r="K20" s="67">
        <f>IF(AND('14_Science Technology'!$I20=1,$E20=0),1,0)</f>
        <v>1</v>
      </c>
    </row>
    <row r="21" spans="1:11" ht="60" hidden="1" outlineLevel="1" x14ac:dyDescent="0.25">
      <c r="A21" s="37" t="s">
        <v>149</v>
      </c>
      <c r="B21" s="38" t="s">
        <v>25</v>
      </c>
      <c r="C21" s="20" t="str">
        <f>IF('Long Term Vision'!$C21=0,"",'Long Term Vision'!$C21)</f>
        <v/>
      </c>
      <c r="D21" s="38"/>
      <c r="E21" s="38"/>
      <c r="F21" s="38"/>
      <c r="G21" s="38"/>
      <c r="H21" s="39"/>
      <c r="I21" s="67">
        <f>IF(OR('14_Science Technology'!$I21=1,$E21&lt;&gt;0),1,0)</f>
        <v>1</v>
      </c>
      <c r="J21" s="67">
        <f>IF(OR('14_Science Technology'!$J21=1,$F21&lt;&gt;0),1,0)</f>
        <v>1</v>
      </c>
      <c r="K21" s="67">
        <f>IF(AND('14_Science Technology'!$I21=1,$E21=0),1,0)</f>
        <v>1</v>
      </c>
    </row>
    <row r="22" spans="1:11" ht="60" hidden="1" outlineLevel="1" x14ac:dyDescent="0.25">
      <c r="A22" s="37" t="s">
        <v>149</v>
      </c>
      <c r="B22" s="38" t="s">
        <v>26</v>
      </c>
      <c r="C22" s="20" t="str">
        <f>IF('Long Term Vision'!$C22=0,"",'Long Term Vision'!$C22)</f>
        <v/>
      </c>
      <c r="D22" s="38"/>
      <c r="E22" s="38"/>
      <c r="F22" s="38"/>
      <c r="G22" s="38"/>
      <c r="H22" s="39"/>
      <c r="I22" s="67">
        <f>IF(OR('14_Science Technology'!$I22=1,$E22&lt;&gt;0),1,0)</f>
        <v>1</v>
      </c>
      <c r="J22" s="67">
        <f>IF(OR('14_Science Technology'!$J22=1,$F22&lt;&gt;0),1,0)</f>
        <v>1</v>
      </c>
      <c r="K22" s="67">
        <f>IF(AND('14_Science Technology'!$I22=1,$E22=0),1,0)</f>
        <v>1</v>
      </c>
    </row>
    <row r="23" spans="1:11" ht="45" hidden="1" outlineLevel="1" x14ac:dyDescent="0.25">
      <c r="A23" s="37" t="s">
        <v>149</v>
      </c>
      <c r="B23" s="38" t="s">
        <v>27</v>
      </c>
      <c r="C23" s="20" t="str">
        <f>IF('Long Term Vision'!$C23=0,"",'Long Term Vision'!$C23)</f>
        <v/>
      </c>
      <c r="D23" s="38"/>
      <c r="E23" s="38"/>
      <c r="F23" s="38"/>
      <c r="G23" s="38"/>
      <c r="H23" s="39"/>
      <c r="I23" s="67">
        <f>IF(OR('14_Science Technology'!$I23=1,$E23&lt;&gt;0),1,0)</f>
        <v>1</v>
      </c>
      <c r="J23" s="67">
        <f>IF(OR('14_Science Technology'!$J23=1,$F23&lt;&gt;0),1,0)</f>
        <v>0</v>
      </c>
      <c r="K23" s="67">
        <f>IF(AND('14_Science Technology'!$I23=1,$E23=0),1,0)</f>
        <v>1</v>
      </c>
    </row>
    <row r="24" spans="1:11" collapsed="1" x14ac:dyDescent="0.25">
      <c r="A24" s="37" t="s">
        <v>149</v>
      </c>
      <c r="B24" s="101" t="s">
        <v>28</v>
      </c>
      <c r="C24" s="101"/>
      <c r="D24" s="101"/>
      <c r="E24" s="101"/>
      <c r="F24" s="101"/>
      <c r="G24" s="101"/>
      <c r="H24" s="102"/>
      <c r="I24" s="67">
        <f>SUM(I25:I31)</f>
        <v>7</v>
      </c>
      <c r="J24" s="67">
        <f>SUM(J25:J31)</f>
        <v>4</v>
      </c>
      <c r="K24" s="67">
        <f>SUM(K25:K31)</f>
        <v>3</v>
      </c>
    </row>
    <row r="25" spans="1:11" ht="60" hidden="1" outlineLevel="1" x14ac:dyDescent="0.25">
      <c r="A25" s="37" t="s">
        <v>149</v>
      </c>
      <c r="B25" s="38" t="s">
        <v>29</v>
      </c>
      <c r="C25" s="20" t="str">
        <f>IF('Long Term Vision'!$C25=0,"",'Long Term Vision'!$C25)</f>
        <v/>
      </c>
      <c r="D25" s="38" t="s">
        <v>957</v>
      </c>
      <c r="E25" s="38" t="s">
        <v>963</v>
      </c>
      <c r="F25" s="38"/>
      <c r="G25" s="38" t="s">
        <v>964</v>
      </c>
      <c r="H25" s="39" t="s">
        <v>644</v>
      </c>
      <c r="I25" s="67">
        <f>IF(OR('14_Science Technology'!$I25=1,$E25&lt;&gt;0),1,0)</f>
        <v>1</v>
      </c>
      <c r="J25" s="67">
        <f>IF(OR('14_Science Technology'!$J25=1,$F25&lt;&gt;0),1,0)</f>
        <v>1</v>
      </c>
      <c r="K25" s="67">
        <f>IF(AND('14_Science Technology'!$I25=1,$E25=0),1,0)</f>
        <v>0</v>
      </c>
    </row>
    <row r="26" spans="1:11" ht="60" hidden="1" outlineLevel="1" x14ac:dyDescent="0.25">
      <c r="A26" s="37" t="s">
        <v>149</v>
      </c>
      <c r="B26" s="38" t="s">
        <v>30</v>
      </c>
      <c r="C26" s="20" t="str">
        <f>IF('Long Term Vision'!$C26=0,"",'Long Term Vision'!$C26)</f>
        <v/>
      </c>
      <c r="D26" s="38" t="s">
        <v>957</v>
      </c>
      <c r="E26" s="38" t="s">
        <v>963</v>
      </c>
      <c r="F26" s="38"/>
      <c r="G26" s="38" t="s">
        <v>964</v>
      </c>
      <c r="H26" s="39" t="s">
        <v>644</v>
      </c>
      <c r="I26" s="67">
        <f>IF(OR('14_Science Technology'!$I26=1,$E26&lt;&gt;0),1,0)</f>
        <v>1</v>
      </c>
      <c r="J26" s="67">
        <f>IF(OR('14_Science Technology'!$J26=1,$F26&lt;&gt;0),1,0)</f>
        <v>0</v>
      </c>
      <c r="K26" s="67">
        <f>IF(AND('14_Science Technology'!$I26=1,$E26=0),1,0)</f>
        <v>0</v>
      </c>
    </row>
    <row r="27" spans="1:11" ht="60" hidden="1" outlineLevel="1" x14ac:dyDescent="0.25">
      <c r="A27" s="37" t="s">
        <v>149</v>
      </c>
      <c r="B27" s="38" t="s">
        <v>31</v>
      </c>
      <c r="C27" s="20" t="str">
        <f>IF('Long Term Vision'!$C27=0,"",'Long Term Vision'!$C27)</f>
        <v/>
      </c>
      <c r="D27" s="38" t="s">
        <v>957</v>
      </c>
      <c r="E27" s="38" t="s">
        <v>963</v>
      </c>
      <c r="F27" s="38"/>
      <c r="G27" s="38" t="s">
        <v>964</v>
      </c>
      <c r="H27" s="39" t="s">
        <v>644</v>
      </c>
      <c r="I27" s="67">
        <f>IF(OR('14_Science Technology'!$I27=1,$E27&lt;&gt;0),1,0)</f>
        <v>1</v>
      </c>
      <c r="J27" s="67">
        <f>IF(OR('14_Science Technology'!$J27=1,$F27&lt;&gt;0),1,0)</f>
        <v>1</v>
      </c>
      <c r="K27" s="67">
        <f>IF(AND('14_Science Technology'!$I27=1,$E27=0),1,0)</f>
        <v>0</v>
      </c>
    </row>
    <row r="28" spans="1:11" ht="90" hidden="1" outlineLevel="1" x14ac:dyDescent="0.25">
      <c r="A28" s="37" t="s">
        <v>149</v>
      </c>
      <c r="B28" s="38" t="s">
        <v>32</v>
      </c>
      <c r="C28" s="20" t="str">
        <f>IF('Long Term Vision'!$C28=0,"",'Long Term Vision'!$C28)</f>
        <v/>
      </c>
      <c r="D28" s="38" t="s">
        <v>957</v>
      </c>
      <c r="E28" s="38" t="s">
        <v>965</v>
      </c>
      <c r="F28" s="38"/>
      <c r="G28" s="38" t="s">
        <v>962</v>
      </c>
      <c r="H28" s="39"/>
      <c r="I28" s="67">
        <f>IF(OR('14_Science Technology'!$I28=1,$E28&lt;&gt;0),1,0)</f>
        <v>1</v>
      </c>
      <c r="J28" s="67">
        <f>IF(OR('14_Science Technology'!$J28=1,$F28&lt;&gt;0),1,0)</f>
        <v>1</v>
      </c>
      <c r="K28" s="67">
        <f>IF(AND('14_Science Technology'!$I28=1,$E28=0),1,0)</f>
        <v>0</v>
      </c>
    </row>
    <row r="29" spans="1:11" ht="60" hidden="1" outlineLevel="1" x14ac:dyDescent="0.25">
      <c r="A29" s="37" t="s">
        <v>149</v>
      </c>
      <c r="B29" s="38" t="s">
        <v>33</v>
      </c>
      <c r="C29" s="20" t="str">
        <f>IF('Long Term Vision'!$C29=0,"",'Long Term Vision'!$C29)</f>
        <v/>
      </c>
      <c r="D29" s="38"/>
      <c r="E29" s="38"/>
      <c r="F29" s="38"/>
      <c r="G29" s="38"/>
      <c r="H29" s="39"/>
      <c r="I29" s="67">
        <f>IF(OR('14_Science Technology'!$I29=1,$E29&lt;&gt;0),1,0)</f>
        <v>1</v>
      </c>
      <c r="J29" s="67">
        <f>IF(OR('14_Science Technology'!$J29=1,$F29&lt;&gt;0),1,0)</f>
        <v>0</v>
      </c>
      <c r="K29" s="67">
        <f>IF(AND('14_Science Technology'!$I29=1,$E29=0),1,0)</f>
        <v>1</v>
      </c>
    </row>
    <row r="30" spans="1:11" ht="30" hidden="1" outlineLevel="1" x14ac:dyDescent="0.25">
      <c r="A30" s="37" t="s">
        <v>149</v>
      </c>
      <c r="B30" s="38" t="s">
        <v>34</v>
      </c>
      <c r="C30" s="20" t="str">
        <f>IF('Long Term Vision'!$C30=0,"",'Long Term Vision'!$C30)</f>
        <v/>
      </c>
      <c r="D30" s="38"/>
      <c r="E30" s="38"/>
      <c r="F30" s="38"/>
      <c r="G30" s="38"/>
      <c r="H30" s="39"/>
      <c r="I30" s="67">
        <f>IF(OR('14_Science Technology'!$I30=1,$E30&lt;&gt;0),1,0)</f>
        <v>1</v>
      </c>
      <c r="J30" s="67">
        <f>IF(OR('14_Science Technology'!$J30=1,$F30&lt;&gt;0),1,0)</f>
        <v>1</v>
      </c>
      <c r="K30" s="67">
        <f>IF(AND('14_Science Technology'!$I30=1,$E30=0),1,0)</f>
        <v>1</v>
      </c>
    </row>
    <row r="31" spans="1:11" ht="105" hidden="1" outlineLevel="1" x14ac:dyDescent="0.25">
      <c r="A31" s="37" t="s">
        <v>149</v>
      </c>
      <c r="B31" s="38" t="s">
        <v>35</v>
      </c>
      <c r="C31" s="20" t="str">
        <f>IF('Long Term Vision'!$C31=0,"",'Long Term Vision'!$C31)</f>
        <v/>
      </c>
      <c r="D31" s="38"/>
      <c r="E31" s="38"/>
      <c r="F31" s="38"/>
      <c r="G31" s="38"/>
      <c r="H31" s="39"/>
      <c r="I31" s="67">
        <f>IF(OR('14_Science Technology'!$I31=1,$E31&lt;&gt;0),1,0)</f>
        <v>1</v>
      </c>
      <c r="J31" s="67">
        <f>IF(OR('14_Science Technology'!$J31=1,$F31&lt;&gt;0),1,0)</f>
        <v>0</v>
      </c>
      <c r="K31" s="67">
        <f>IF(AND('14_Science Technology'!$I31=1,$E31=0),1,0)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IF(OR('14_Science Technology'!$I33=1,$E33&lt;&gt;0),1,0)</f>
        <v>1</v>
      </c>
      <c r="J33" s="67">
        <f>IF(OR('14_Science Technology'!$J33=1,$F33&lt;&gt;0),1,0)</f>
        <v>0</v>
      </c>
      <c r="K33" s="67">
        <f>IF(AND('14_Science Technology'!$I33=1,$E33=0),1,0)</f>
        <v>1</v>
      </c>
    </row>
    <row r="34" spans="1:11" ht="45" hidden="1" outlineLevel="1" x14ac:dyDescent="0.25">
      <c r="A34" s="37" t="s">
        <v>149</v>
      </c>
      <c r="B34" s="38" t="s">
        <v>38</v>
      </c>
      <c r="C34" s="20" t="str">
        <f>IF('Long Term Vision'!$C34=0,"",'Long Term Vision'!$C34)</f>
        <v/>
      </c>
      <c r="D34" s="38"/>
      <c r="E34" s="38"/>
      <c r="F34" s="38"/>
      <c r="G34" s="38"/>
      <c r="H34" s="39"/>
      <c r="I34" s="67">
        <f>IF(OR('14_Science Technology'!$I34=1,$E34&lt;&gt;0),1,0)</f>
        <v>1</v>
      </c>
      <c r="J34" s="67">
        <f>IF(OR('14_Science Technology'!$J34=1,$F34&lt;&gt;0),1,0)</f>
        <v>0</v>
      </c>
      <c r="K34" s="67">
        <f>IF(AND('14_Science Technology'!$I34=1,$E34=0),1,0)</f>
        <v>1</v>
      </c>
    </row>
    <row r="35" spans="1:11" ht="30" hidden="1" outlineLevel="1" x14ac:dyDescent="0.25">
      <c r="A35" s="37" t="s">
        <v>149</v>
      </c>
      <c r="B35" s="38" t="s">
        <v>39</v>
      </c>
      <c r="C35" s="20" t="str">
        <f>IF('Long Term Vision'!$C35=0,"",'Long Term Vision'!$C35)</f>
        <v>NO</v>
      </c>
      <c r="D35" s="38"/>
      <c r="E35" s="38"/>
      <c r="F35" s="38"/>
      <c r="G35" s="38"/>
      <c r="H35" s="39"/>
      <c r="I35" s="67">
        <f>IF(OR('14_Science Technology'!$I35=1,$E35&lt;&gt;0),1,0)</f>
        <v>0</v>
      </c>
      <c r="J35" s="67">
        <f>IF(OR('14_Science Technology'!$J35=1,$F35&lt;&gt;0),1,0)</f>
        <v>0</v>
      </c>
      <c r="K35" s="67">
        <f>IF(AND('14_Science Technology'!$I35=1,$E35=0),1,0)</f>
        <v>0</v>
      </c>
    </row>
    <row r="36" spans="1:11" ht="60" hidden="1" outlineLevel="1" x14ac:dyDescent="0.25">
      <c r="A36" s="37" t="s">
        <v>149</v>
      </c>
      <c r="B36" s="38" t="s">
        <v>40</v>
      </c>
      <c r="C36" s="20" t="str">
        <f>IF('Long Term Vision'!$C36=0,"",'Long Term Vision'!$C36)</f>
        <v/>
      </c>
      <c r="D36" s="38"/>
      <c r="E36" s="38"/>
      <c r="F36" s="38"/>
      <c r="G36" s="38"/>
      <c r="H36" s="39"/>
      <c r="I36" s="67">
        <f>IF(OR('14_Science Technology'!$I36=1,$E36&lt;&gt;0),1,0)</f>
        <v>1</v>
      </c>
      <c r="J36" s="67">
        <f>IF(OR('14_Science Technology'!$J36=1,$F36&lt;&gt;0),1,0)</f>
        <v>1</v>
      </c>
      <c r="K36" s="67">
        <f>IF(AND('14_Science Technology'!$I36=1,$E36=0),1,0)</f>
        <v>1</v>
      </c>
    </row>
    <row r="37" spans="1:11" ht="45" hidden="1" outlineLevel="1" x14ac:dyDescent="0.25">
      <c r="A37" s="37" t="s">
        <v>149</v>
      </c>
      <c r="B37" s="38" t="s">
        <v>41</v>
      </c>
      <c r="C37" s="20" t="str">
        <f>IF('Long Term Vision'!$C37=0,"",'Long Term Vision'!$C37)</f>
        <v/>
      </c>
      <c r="D37" s="38"/>
      <c r="E37" s="38"/>
      <c r="F37" s="38"/>
      <c r="G37" s="38"/>
      <c r="H37" s="39"/>
      <c r="I37" s="67">
        <f>IF(OR('14_Science Technology'!$I37=1,$E37&lt;&gt;0),1,0)</f>
        <v>1</v>
      </c>
      <c r="J37" s="67">
        <f>IF(OR('14_Science Technology'!$J37=1,$F37&lt;&gt;0),1,0)</f>
        <v>0</v>
      </c>
      <c r="K37" s="67">
        <f>IF(AND('14_Science Technology'!$I37=1,$E37=0),1,0)</f>
        <v>1</v>
      </c>
    </row>
    <row r="38" spans="1:11" ht="75" hidden="1" outlineLevel="1" x14ac:dyDescent="0.25">
      <c r="A38" s="37" t="s">
        <v>149</v>
      </c>
      <c r="B38" s="38" t="s">
        <v>42</v>
      </c>
      <c r="C38" s="20" t="str">
        <f>IF('Long Term Vision'!$C38=0,"",'Long Term Vision'!$C38)</f>
        <v/>
      </c>
      <c r="D38" s="38"/>
      <c r="E38" s="38"/>
      <c r="F38" s="38"/>
      <c r="G38" s="38"/>
      <c r="H38" s="39"/>
      <c r="I38" s="67">
        <f>IF(OR('14_Science Technology'!$I38=1,$E38&lt;&gt;0),1,0)</f>
        <v>1</v>
      </c>
      <c r="J38" s="67">
        <f>IF(OR('14_Science Technology'!$J38=1,$F38&lt;&gt;0),1,0)</f>
        <v>0</v>
      </c>
      <c r="K38" s="67">
        <f>IF(AND('14_Science Technology'!$I38=1,$E38=0),1,0)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IF(OR('14_Science Technology'!$I40=1,$E40&lt;&gt;0),1,0)</f>
        <v>1</v>
      </c>
      <c r="J40" s="67">
        <f>IF(OR('14_Science Technology'!$J40=1,$F40&lt;&gt;0),1,0)</f>
        <v>1</v>
      </c>
      <c r="K40" s="67">
        <f>IF(AND('14_Science Technology'!$I40=1,$E40=0),1,0)</f>
        <v>1</v>
      </c>
    </row>
    <row r="41" spans="1:11" ht="60" hidden="1" outlineLevel="1" x14ac:dyDescent="0.25">
      <c r="A41" s="37" t="s">
        <v>150</v>
      </c>
      <c r="B41" s="38" t="s">
        <v>45</v>
      </c>
      <c r="C41" s="20" t="str">
        <f>IF('Long Term Vision'!$C41=0,"",'Long Term Vision'!$C41)</f>
        <v/>
      </c>
      <c r="D41" s="38"/>
      <c r="E41" s="38"/>
      <c r="F41" s="38"/>
      <c r="G41" s="38"/>
      <c r="H41" s="39"/>
      <c r="I41" s="67">
        <f>IF(OR('14_Science Technology'!$I41=1,$E41&lt;&gt;0),1,0)</f>
        <v>1</v>
      </c>
      <c r="J41" s="67">
        <f>IF(OR('14_Science Technology'!$J41=1,$F41&lt;&gt;0),1,0)</f>
        <v>1</v>
      </c>
      <c r="K41" s="67">
        <f>IF(AND('14_Science Technology'!$I41=1,$E41=0),1,0)</f>
        <v>1</v>
      </c>
    </row>
    <row r="42" spans="1:11" ht="75" hidden="1" outlineLevel="1" x14ac:dyDescent="0.25">
      <c r="A42" s="37" t="s">
        <v>150</v>
      </c>
      <c r="B42" s="38" t="s">
        <v>46</v>
      </c>
      <c r="C42" s="20" t="str">
        <f>IF('Long Term Vision'!$C42=0,"",'Long Term Vision'!$C42)</f>
        <v/>
      </c>
      <c r="D42" s="38"/>
      <c r="E42" s="38"/>
      <c r="F42" s="38"/>
      <c r="G42" s="38"/>
      <c r="H42" s="39"/>
      <c r="I42" s="67">
        <f>IF(OR('14_Science Technology'!$I42=1,$E42&lt;&gt;0),1,0)</f>
        <v>1</v>
      </c>
      <c r="J42" s="67">
        <f>IF(OR('14_Science Technology'!$J42=1,$F42&lt;&gt;0),1,0)</f>
        <v>1</v>
      </c>
      <c r="K42" s="67">
        <f>IF(AND('14_Science Technology'!$I42=1,$E42=0),1,0)</f>
        <v>1</v>
      </c>
    </row>
    <row r="43" spans="1:11" ht="60" hidden="1" outlineLevel="1" x14ac:dyDescent="0.25">
      <c r="A43" s="37" t="s">
        <v>150</v>
      </c>
      <c r="B43" s="38" t="s">
        <v>47</v>
      </c>
      <c r="C43" s="20" t="str">
        <f>IF('Long Term Vision'!$C43=0,"",'Long Term Vision'!$C43)</f>
        <v/>
      </c>
      <c r="D43" s="38"/>
      <c r="E43" s="38"/>
      <c r="F43" s="38"/>
      <c r="G43" s="38"/>
      <c r="H43" s="39"/>
      <c r="I43" s="67">
        <f>IF(OR('14_Science Technology'!$I43=1,$E43&lt;&gt;0),1,0)</f>
        <v>1</v>
      </c>
      <c r="J43" s="67">
        <f>IF(OR('14_Science Technology'!$J43=1,$F43&lt;&gt;0),1,0)</f>
        <v>0</v>
      </c>
      <c r="K43" s="67">
        <f>IF(AND('14_Science Technology'!$I43=1,$E43=0),1,0)</f>
        <v>1</v>
      </c>
    </row>
    <row r="44" spans="1:11" ht="45" hidden="1" outlineLevel="1" x14ac:dyDescent="0.25">
      <c r="A44" s="37" t="s">
        <v>150</v>
      </c>
      <c r="B44" s="38" t="s">
        <v>48</v>
      </c>
      <c r="C44" s="20" t="str">
        <f>IF('Long Term Vision'!$C44=0,"",'Long Term Vision'!$C44)</f>
        <v/>
      </c>
      <c r="D44" s="38"/>
      <c r="E44" s="38"/>
      <c r="F44" s="38"/>
      <c r="G44" s="38"/>
      <c r="H44" s="39"/>
      <c r="I44" s="67">
        <f>IF(OR('14_Science Technology'!$I44=1,$E44&lt;&gt;0),1,0)</f>
        <v>0</v>
      </c>
      <c r="J44" s="67">
        <f>IF(OR('14_Science Technology'!$J44=1,$F44&lt;&gt;0),1,0)</f>
        <v>0</v>
      </c>
      <c r="K44" s="67">
        <f>IF(AND('14_Science Technology'!$I44=1,$E44=0),1,0)</f>
        <v>0</v>
      </c>
    </row>
    <row r="45" spans="1:11" ht="30" hidden="1" outlineLevel="1" x14ac:dyDescent="0.25">
      <c r="A45" s="37" t="s">
        <v>150</v>
      </c>
      <c r="B45" s="38" t="s">
        <v>49</v>
      </c>
      <c r="C45" s="20" t="str">
        <f>IF('Long Term Vision'!$C45=0,"",'Long Term Vision'!$C45)</f>
        <v/>
      </c>
      <c r="D45" s="38"/>
      <c r="E45" s="38"/>
      <c r="F45" s="38"/>
      <c r="G45" s="38"/>
      <c r="H45" s="39"/>
      <c r="I45" s="67">
        <f>IF(OR('14_Science Technology'!$I45=1,$E45&lt;&gt;0),1,0)</f>
        <v>0</v>
      </c>
      <c r="J45" s="67">
        <f>IF(OR('14_Science Technology'!$J45=1,$F45&lt;&gt;0),1,0)</f>
        <v>0</v>
      </c>
      <c r="K45" s="67">
        <f>IF(AND('14_Science Technology'!$I45=1,$E45=0),1,0)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IF(OR('14_Science Technology'!$I47=1,$E47&lt;&gt;0),1,0)</f>
        <v>0</v>
      </c>
      <c r="J47" s="67">
        <f>IF(OR('14_Science Technology'!$J47=1,$F47&lt;&gt;0),1,0)</f>
        <v>0</v>
      </c>
      <c r="K47" s="67">
        <f>IF(AND('14_Science Technology'!$I47=1,$E47=0),1,0)</f>
        <v>0</v>
      </c>
    </row>
    <row r="48" spans="1:11" ht="30" hidden="1" outlineLevel="1" x14ac:dyDescent="0.25">
      <c r="A48" s="37" t="s">
        <v>150</v>
      </c>
      <c r="B48" s="38" t="s">
        <v>52</v>
      </c>
      <c r="C48" s="20" t="str">
        <f>IF('Long Term Vision'!$C48=0,"",'Long Term Vision'!$C48)</f>
        <v/>
      </c>
      <c r="D48" s="38"/>
      <c r="E48" s="38"/>
      <c r="F48" s="38"/>
      <c r="G48" s="38"/>
      <c r="H48" s="39"/>
      <c r="I48" s="67">
        <f>IF(OR('14_Science Technology'!$I48=1,$E48&lt;&gt;0),1,0)</f>
        <v>1</v>
      </c>
      <c r="J48" s="67">
        <f>IF(OR('14_Science Technology'!$J48=1,$F48&lt;&gt;0),1,0)</f>
        <v>0</v>
      </c>
      <c r="K48" s="67">
        <f>IF(AND('14_Science Technology'!$I48=1,$E48=0),1,0)</f>
        <v>1</v>
      </c>
    </row>
    <row r="49" spans="1:11" ht="45" hidden="1" outlineLevel="1" x14ac:dyDescent="0.25">
      <c r="A49" s="37" t="s">
        <v>150</v>
      </c>
      <c r="B49" s="38" t="s">
        <v>53</v>
      </c>
      <c r="C49" s="20" t="str">
        <f>IF('Long Term Vision'!$C49=0,"",'Long Term Vision'!$C49)</f>
        <v/>
      </c>
      <c r="D49" s="38"/>
      <c r="E49" s="38"/>
      <c r="F49" s="38"/>
      <c r="G49" s="38"/>
      <c r="H49" s="39"/>
      <c r="I49" s="67">
        <f>IF(OR('14_Science Technology'!$I49=1,$E49&lt;&gt;0),1,0)</f>
        <v>1</v>
      </c>
      <c r="J49" s="67">
        <f>IF(OR('14_Science Technology'!$J49=1,$F49&lt;&gt;0),1,0)</f>
        <v>0</v>
      </c>
      <c r="K49" s="67">
        <f>IF(AND('14_Science Technology'!$I49=1,$E49=0),1,0)</f>
        <v>1</v>
      </c>
    </row>
    <row r="50" spans="1:11" ht="90" hidden="1" outlineLevel="1" x14ac:dyDescent="0.25">
      <c r="A50" s="37" t="s">
        <v>150</v>
      </c>
      <c r="B50" s="38" t="s">
        <v>54</v>
      </c>
      <c r="C50" s="20" t="str">
        <f>IF('Long Term Vision'!$C50=0,"",'Long Term Vision'!$C50)</f>
        <v/>
      </c>
      <c r="D50" s="38"/>
      <c r="E50" s="38"/>
      <c r="F50" s="38"/>
      <c r="G50" s="38"/>
      <c r="H50" s="39"/>
      <c r="I50" s="67">
        <f>IF(OR('14_Science Technology'!$I50=1,$E50&lt;&gt;0),1,0)</f>
        <v>1</v>
      </c>
      <c r="J50" s="67">
        <f>IF(OR('14_Science Technology'!$J50=1,$F50&lt;&gt;0),1,0)</f>
        <v>0</v>
      </c>
      <c r="K50" s="67">
        <f>IF(AND('14_Science Technology'!$I50=1,$E50=0),1,0)</f>
        <v>1</v>
      </c>
    </row>
    <row r="51" spans="1:11" ht="30" hidden="1" outlineLevel="1" x14ac:dyDescent="0.25">
      <c r="A51" s="37" t="s">
        <v>150</v>
      </c>
      <c r="B51" s="38" t="s">
        <v>55</v>
      </c>
      <c r="C51" s="20" t="str">
        <f>IF('Long Term Vision'!$C51=0,"",'Long Term Vision'!$C51)</f>
        <v/>
      </c>
      <c r="D51" s="38"/>
      <c r="E51" s="38"/>
      <c r="F51" s="38"/>
      <c r="G51" s="38"/>
      <c r="H51" s="39"/>
      <c r="I51" s="67">
        <f>IF(OR('14_Science Technology'!$I51=1,$E51&lt;&gt;0),1,0)</f>
        <v>1</v>
      </c>
      <c r="J51" s="67">
        <f>IF(OR('14_Science Technology'!$J51=1,$F51&lt;&gt;0),1,0)</f>
        <v>0</v>
      </c>
      <c r="K51" s="67">
        <f>IF(AND('14_Science Technology'!$I51=1,$E51=0),1,0)</f>
        <v>1</v>
      </c>
    </row>
    <row r="52" spans="1:11" ht="45" hidden="1" outlineLevel="1" x14ac:dyDescent="0.25">
      <c r="A52" s="37" t="s">
        <v>150</v>
      </c>
      <c r="B52" s="38" t="s">
        <v>56</v>
      </c>
      <c r="C52" s="20" t="str">
        <f>IF('Long Term Vision'!$C52=0,"",'Long Term Vision'!$C52)</f>
        <v/>
      </c>
      <c r="D52" s="38"/>
      <c r="E52" s="38"/>
      <c r="F52" s="38"/>
      <c r="G52" s="38"/>
      <c r="H52" s="39"/>
      <c r="I52" s="67">
        <f>IF(OR('14_Science Technology'!$I52=1,$E52&lt;&gt;0),1,0)</f>
        <v>1</v>
      </c>
      <c r="J52" s="67">
        <f>IF(OR('14_Science Technology'!$J52=1,$F52&lt;&gt;0),1,0)</f>
        <v>0</v>
      </c>
      <c r="K52" s="67">
        <f>IF(AND('14_Science Technology'!$I52=1,$E52=0),1,0)</f>
        <v>1</v>
      </c>
    </row>
    <row r="53" spans="1:11" ht="30" hidden="1" outlineLevel="1" x14ac:dyDescent="0.25">
      <c r="A53" s="37" t="s">
        <v>150</v>
      </c>
      <c r="B53" s="38" t="s">
        <v>57</v>
      </c>
      <c r="C53" s="20" t="str">
        <f>IF('Long Term Vision'!$C53=0,"",'Long Term Vision'!$C53)</f>
        <v/>
      </c>
      <c r="D53" s="38"/>
      <c r="E53" s="38"/>
      <c r="F53" s="38"/>
      <c r="G53" s="38"/>
      <c r="H53" s="39"/>
      <c r="I53" s="67">
        <f>IF(OR('14_Science Technology'!$I53=1,$E53&lt;&gt;0),1,0)</f>
        <v>1</v>
      </c>
      <c r="J53" s="67">
        <f>IF(OR('14_Science Technology'!$J53=1,$F53&lt;&gt;0),1,0)</f>
        <v>0</v>
      </c>
      <c r="K53" s="67">
        <f>IF(AND('14_Science Technology'!$I53=1,$E53=0),1,0)</f>
        <v>1</v>
      </c>
    </row>
    <row r="54" spans="1:11" ht="45" hidden="1" outlineLevel="1" x14ac:dyDescent="0.25">
      <c r="A54" s="37" t="s">
        <v>150</v>
      </c>
      <c r="B54" s="38" t="s">
        <v>58</v>
      </c>
      <c r="C54" s="20" t="str">
        <f>IF('Long Term Vision'!$C54=0,"",'Long Term Vision'!$C54)</f>
        <v/>
      </c>
      <c r="D54" s="38"/>
      <c r="E54" s="38"/>
      <c r="F54" s="38"/>
      <c r="G54" s="38"/>
      <c r="H54" s="39"/>
      <c r="I54" s="67">
        <f>IF(OR('14_Science Technology'!$I54=1,$E54&lt;&gt;0),1,0)</f>
        <v>0</v>
      </c>
      <c r="J54" s="67">
        <f>IF(OR('14_Science Technology'!$J54=1,$F54&lt;&gt;0),1,0)</f>
        <v>0</v>
      </c>
      <c r="K54" s="67">
        <f>IF(AND('14_Science Technology'!$I54=1,$E54=0),1,0)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IF(OR('14_Science Technology'!$I56=1,$E56&lt;&gt;0),1,0)</f>
        <v>1</v>
      </c>
      <c r="J56" s="67">
        <f>IF(OR('14_Science Technology'!$J56=1,$F56&lt;&gt;0),1,0)</f>
        <v>1</v>
      </c>
      <c r="K56" s="67">
        <f>IF(AND('14_Science Technology'!$I56=1,$E56=0),1,0)</f>
        <v>1</v>
      </c>
    </row>
    <row r="57" spans="1:11" ht="30" hidden="1" outlineLevel="1" x14ac:dyDescent="0.25">
      <c r="A57" s="37" t="s">
        <v>150</v>
      </c>
      <c r="B57" s="38" t="s">
        <v>61</v>
      </c>
      <c r="C57" s="20" t="str">
        <f>IF('Long Term Vision'!$C57=0,"",'Long Term Vision'!$C57)</f>
        <v/>
      </c>
      <c r="D57" s="38"/>
      <c r="E57" s="38"/>
      <c r="F57" s="38"/>
      <c r="G57" s="38"/>
      <c r="H57" s="39"/>
      <c r="I57" s="67">
        <f>IF(OR('14_Science Technology'!$I57=1,$E57&lt;&gt;0),1,0)</f>
        <v>1</v>
      </c>
      <c r="J57" s="67">
        <f>IF(OR('14_Science Technology'!$J57=1,$F57&lt;&gt;0),1,0)</f>
        <v>1</v>
      </c>
      <c r="K57" s="67">
        <f>IF(AND('14_Science Technology'!$I57=1,$E57=0),1,0)</f>
        <v>1</v>
      </c>
    </row>
    <row r="58" spans="1:11" ht="45" hidden="1" outlineLevel="1" x14ac:dyDescent="0.25">
      <c r="A58" s="37" t="s">
        <v>150</v>
      </c>
      <c r="B58" s="38" t="s">
        <v>62</v>
      </c>
      <c r="C58" s="20" t="str">
        <f>IF('Long Term Vision'!$C58=0,"",'Long Term Vision'!$C58)</f>
        <v/>
      </c>
      <c r="D58" s="38"/>
      <c r="E58" s="38"/>
      <c r="F58" s="38"/>
      <c r="G58" s="38"/>
      <c r="H58" s="39"/>
      <c r="I58" s="67">
        <f>IF(OR('14_Science Technology'!$I58=1,$E58&lt;&gt;0),1,0)</f>
        <v>1</v>
      </c>
      <c r="J58" s="67">
        <f>IF(OR('14_Science Technology'!$J58=1,$F58&lt;&gt;0),1,0)</f>
        <v>0</v>
      </c>
      <c r="K58" s="67">
        <f>IF(AND('14_Science Technology'!$I58=1,$E58=0),1,0)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IF(OR('14_Science Technology'!$I60=1,$E60&lt;&gt;0),1,0)</f>
        <v>0</v>
      </c>
      <c r="J60" s="67">
        <f>IF(OR('14_Science Technology'!$J60=1,$F60&lt;&gt;0),1,0)</f>
        <v>0</v>
      </c>
      <c r="K60" s="67">
        <f>IF(AND('14_Science Technology'!$I60=1,$E60=0),1,0)</f>
        <v>0</v>
      </c>
    </row>
    <row r="61" spans="1:11" ht="60" hidden="1" outlineLevel="1" x14ac:dyDescent="0.25">
      <c r="A61" s="37" t="s">
        <v>150</v>
      </c>
      <c r="B61" s="38" t="s">
        <v>65</v>
      </c>
      <c r="C61" s="20" t="str">
        <f>IF('Long Term Vision'!$C61=0,"",'Long Term Vision'!$C61)</f>
        <v/>
      </c>
      <c r="D61" s="38"/>
      <c r="E61" s="38"/>
      <c r="F61" s="38"/>
      <c r="G61" s="38"/>
      <c r="H61" s="39"/>
      <c r="I61" s="67">
        <f>IF(OR('14_Science Technology'!$I61=1,$E61&lt;&gt;0),1,0)</f>
        <v>1</v>
      </c>
      <c r="J61" s="67">
        <f>IF(OR('14_Science Technology'!$J61=1,$F61&lt;&gt;0),1,0)</f>
        <v>0</v>
      </c>
      <c r="K61" s="67">
        <f>IF(AND('14_Science Technology'!$I61=1,$E61=0),1,0)</f>
        <v>1</v>
      </c>
    </row>
    <row r="62" spans="1:11" ht="30" hidden="1" outlineLevel="1" x14ac:dyDescent="0.25">
      <c r="A62" s="37" t="s">
        <v>150</v>
      </c>
      <c r="B62" s="38" t="s">
        <v>66</v>
      </c>
      <c r="C62" s="20" t="str">
        <f>IF('Long Term Vision'!$C62=0,"",'Long Term Vision'!$C62)</f>
        <v/>
      </c>
      <c r="D62" s="38"/>
      <c r="E62" s="38"/>
      <c r="F62" s="38"/>
      <c r="G62" s="38"/>
      <c r="H62" s="39"/>
      <c r="I62" s="67">
        <f>IF(OR('14_Science Technology'!$I62=1,$E62&lt;&gt;0),1,0)</f>
        <v>0</v>
      </c>
      <c r="J62" s="67">
        <f>IF(OR('14_Science Technology'!$J62=1,$F62&lt;&gt;0),1,0)</f>
        <v>0</v>
      </c>
      <c r="K62" s="67">
        <f>IF(AND('14_Science Technology'!$I62=1,$E62=0),1,0)</f>
        <v>0</v>
      </c>
    </row>
    <row r="63" spans="1:11" ht="90" hidden="1" outlineLevel="1" x14ac:dyDescent="0.25">
      <c r="A63" s="37" t="s">
        <v>150</v>
      </c>
      <c r="B63" s="38" t="s">
        <v>67</v>
      </c>
      <c r="C63" s="20" t="str">
        <f>IF('Long Term Vision'!$C63=0,"",'Long Term Vision'!$C63)</f>
        <v/>
      </c>
      <c r="D63" s="38"/>
      <c r="E63" s="38"/>
      <c r="F63" s="38"/>
      <c r="G63" s="38"/>
      <c r="H63" s="39"/>
      <c r="I63" s="67">
        <f>IF(OR('14_Science Technology'!$I63=1,$E63&lt;&gt;0),1,0)</f>
        <v>1</v>
      </c>
      <c r="J63" s="67">
        <f>IF(OR('14_Science Technology'!$J63=1,$F63&lt;&gt;0),1,0)</f>
        <v>0</v>
      </c>
      <c r="K63" s="67">
        <f>IF(AND('14_Science Technology'!$I63=1,$E63=0),1,0)</f>
        <v>1</v>
      </c>
    </row>
    <row r="64" spans="1:11" ht="45" hidden="1" outlineLevel="1" x14ac:dyDescent="0.25">
      <c r="A64" s="37" t="s">
        <v>150</v>
      </c>
      <c r="B64" s="38" t="s">
        <v>68</v>
      </c>
      <c r="C64" s="20" t="str">
        <f>IF('Long Term Vision'!$C64=0,"",'Long Term Vision'!$C64)</f>
        <v/>
      </c>
      <c r="D64" s="38"/>
      <c r="E64" s="38"/>
      <c r="F64" s="38"/>
      <c r="G64" s="38"/>
      <c r="H64" s="39"/>
      <c r="I64" s="67">
        <f>IF(OR('14_Science Technology'!$I64=1,$E64&lt;&gt;0),1,0)</f>
        <v>1</v>
      </c>
      <c r="J64" s="67">
        <f>IF(OR('14_Science Technology'!$J64=1,$F64&lt;&gt;0),1,0)</f>
        <v>0</v>
      </c>
      <c r="K64" s="67">
        <f>IF(AND('14_Science Technology'!$I64=1,$E64=0),1,0)</f>
        <v>1</v>
      </c>
    </row>
    <row r="65" spans="1:11" ht="120" hidden="1" outlineLevel="1" x14ac:dyDescent="0.25">
      <c r="A65" s="37" t="s">
        <v>150</v>
      </c>
      <c r="B65" s="38" t="s">
        <v>69</v>
      </c>
      <c r="C65" s="20" t="str">
        <f>IF('Long Term Vision'!$C65=0,"",'Long Term Vision'!$C65)</f>
        <v/>
      </c>
      <c r="D65" s="38"/>
      <c r="E65" s="38"/>
      <c r="F65" s="38"/>
      <c r="G65" s="38"/>
      <c r="H65" s="39"/>
      <c r="I65" s="67">
        <f>IF(OR('14_Science Technology'!$I65=1,$E65&lt;&gt;0),1,0)</f>
        <v>0</v>
      </c>
      <c r="J65" s="67">
        <f>IF(OR('14_Science Technology'!$J65=1,$F65&lt;&gt;0),1,0)</f>
        <v>0</v>
      </c>
      <c r="K65" s="67">
        <f>IF(AND('14_Science Technology'!$I65=1,$E65=0),1,0)</f>
        <v>0</v>
      </c>
    </row>
    <row r="66" spans="1:11" ht="60" hidden="1" outlineLevel="1" x14ac:dyDescent="0.25">
      <c r="A66" s="37" t="s">
        <v>150</v>
      </c>
      <c r="B66" s="38" t="s">
        <v>70</v>
      </c>
      <c r="C66" s="20" t="str">
        <f>IF('Long Term Vision'!$C66=0,"",'Long Term Vision'!$C66)</f>
        <v/>
      </c>
      <c r="D66" s="38"/>
      <c r="E66" s="38"/>
      <c r="F66" s="38"/>
      <c r="G66" s="38"/>
      <c r="H66" s="39"/>
      <c r="I66" s="67">
        <f>IF(OR('14_Science Technology'!$I66=1,$E66&lt;&gt;0),1,0)</f>
        <v>0</v>
      </c>
      <c r="J66" s="67">
        <f>IF(OR('14_Science Technology'!$J66=1,$F66&lt;&gt;0),1,0)</f>
        <v>0</v>
      </c>
      <c r="K66" s="67">
        <f>IF(AND('14_Science Technology'!$I66=1,$E66=0),1,0)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IF(OR('14_Science Technology'!$I68=1,$E68&lt;&gt;0),1,0)</f>
        <v>1</v>
      </c>
      <c r="J68" s="67">
        <f>IF(OR('14_Science Technology'!$J68=1,$F68&lt;&gt;0),1,0)</f>
        <v>1</v>
      </c>
      <c r="K68" s="67">
        <f>IF(AND('14_Science Technology'!$I68=1,$E68=0),1,0)</f>
        <v>1</v>
      </c>
    </row>
    <row r="69" spans="1:11" ht="60" hidden="1" outlineLevel="1" x14ac:dyDescent="0.25">
      <c r="A69" s="37" t="s">
        <v>150</v>
      </c>
      <c r="B69" s="38" t="s">
        <v>73</v>
      </c>
      <c r="C69" s="20" t="str">
        <f>IF('Long Term Vision'!$C69=0,"",'Long Term Vision'!$C69)</f>
        <v/>
      </c>
      <c r="D69" s="38"/>
      <c r="E69" s="38"/>
      <c r="F69" s="38"/>
      <c r="G69" s="38"/>
      <c r="H69" s="39"/>
      <c r="I69" s="67">
        <f>IF(OR('14_Science Technology'!$I69=1,$E69&lt;&gt;0),1,0)</f>
        <v>1</v>
      </c>
      <c r="J69" s="67">
        <f>IF(OR('14_Science Technology'!$J69=1,$F69&lt;&gt;0),1,0)</f>
        <v>0</v>
      </c>
      <c r="K69" s="67">
        <f>IF(AND('14_Science Technology'!$I69=1,$E69=0),1,0)</f>
        <v>1</v>
      </c>
    </row>
    <row r="70" spans="1:11" ht="45" hidden="1" outlineLevel="1" x14ac:dyDescent="0.25">
      <c r="A70" s="37" t="s">
        <v>150</v>
      </c>
      <c r="B70" s="38" t="s">
        <v>74</v>
      </c>
      <c r="C70" s="20" t="str">
        <f>IF('Long Term Vision'!$C70=0,"",'Long Term Vision'!$C70)</f>
        <v/>
      </c>
      <c r="D70" s="38"/>
      <c r="E70" s="38"/>
      <c r="F70" s="38"/>
      <c r="G70" s="38"/>
      <c r="H70" s="39"/>
      <c r="I70" s="67">
        <f>IF(OR('14_Science Technology'!$I70=1,$E70&lt;&gt;0),1,0)</f>
        <v>1</v>
      </c>
      <c r="J70" s="67">
        <f>IF(OR('14_Science Technology'!$J70=1,$F70&lt;&gt;0),1,0)</f>
        <v>0</v>
      </c>
      <c r="K70" s="67">
        <f>IF(AND('14_Science Technology'!$I70=1,$E70=0),1,0)</f>
        <v>1</v>
      </c>
    </row>
    <row r="71" spans="1:11" ht="45" hidden="1" outlineLevel="1" x14ac:dyDescent="0.25">
      <c r="A71" s="37" t="s">
        <v>150</v>
      </c>
      <c r="B71" s="38" t="s">
        <v>75</v>
      </c>
      <c r="C71" s="20" t="str">
        <f>IF('Long Term Vision'!$C71=0,"",'Long Term Vision'!$C71)</f>
        <v/>
      </c>
      <c r="D71" s="38"/>
      <c r="E71" s="38"/>
      <c r="F71" s="38"/>
      <c r="G71" s="38"/>
      <c r="H71" s="39"/>
      <c r="I71" s="67">
        <f>IF(OR('14_Science Technology'!$I71=1,$E71&lt;&gt;0),1,0)</f>
        <v>0</v>
      </c>
      <c r="J71" s="67">
        <f>IF(OR('14_Science Technology'!$J71=1,$F71&lt;&gt;0),1,0)</f>
        <v>0</v>
      </c>
      <c r="K71" s="67">
        <f>IF(AND('14_Science Technology'!$I71=1,$E71=0),1,0)</f>
        <v>0</v>
      </c>
    </row>
    <row r="72" spans="1:11" ht="45" hidden="1" outlineLevel="1" x14ac:dyDescent="0.25">
      <c r="A72" s="37" t="s">
        <v>150</v>
      </c>
      <c r="B72" s="38" t="s">
        <v>76</v>
      </c>
      <c r="C72" s="20" t="str">
        <f>IF('Long Term Vision'!$C72=0,"",'Long Term Vision'!$C72)</f>
        <v/>
      </c>
      <c r="D72" s="38"/>
      <c r="E72" s="38"/>
      <c r="F72" s="38"/>
      <c r="G72" s="38"/>
      <c r="H72" s="39"/>
      <c r="I72" s="67">
        <f>IF(OR('14_Science Technology'!$I72=1,$E72&lt;&gt;0),1,0)</f>
        <v>1</v>
      </c>
      <c r="J72" s="67">
        <f>IF(OR('14_Science Technology'!$J72=1,$F72&lt;&gt;0),1,0)</f>
        <v>0</v>
      </c>
      <c r="K72" s="67">
        <f>IF(AND('14_Science Technology'!$I72=1,$E72=0),1,0)</f>
        <v>1</v>
      </c>
    </row>
    <row r="73" spans="1:11" ht="45" hidden="1" outlineLevel="1" x14ac:dyDescent="0.25">
      <c r="A73" s="37" t="s">
        <v>150</v>
      </c>
      <c r="B73" s="38" t="s">
        <v>77</v>
      </c>
      <c r="C73" s="20" t="str">
        <f>IF('Long Term Vision'!$C73=0,"",'Long Term Vision'!$C73)</f>
        <v/>
      </c>
      <c r="D73" s="38"/>
      <c r="E73" s="38"/>
      <c r="F73" s="38"/>
      <c r="G73" s="38"/>
      <c r="H73" s="39"/>
      <c r="I73" s="67">
        <f>IF(OR('14_Science Technology'!$I73=1,$E73&lt;&gt;0),1,0)</f>
        <v>1</v>
      </c>
      <c r="J73" s="67">
        <f>IF(OR('14_Science Technology'!$J73=1,$F73&lt;&gt;0),1,0)</f>
        <v>0</v>
      </c>
      <c r="K73" s="67">
        <f>IF(AND('14_Science Technology'!$I73=1,$E73=0),1,0)</f>
        <v>1</v>
      </c>
    </row>
    <row r="74" spans="1:11" ht="45" hidden="1" outlineLevel="1" x14ac:dyDescent="0.25">
      <c r="A74" s="37" t="s">
        <v>150</v>
      </c>
      <c r="B74" s="38" t="s">
        <v>78</v>
      </c>
      <c r="C74" s="20" t="str">
        <f>IF('Long Term Vision'!$C74=0,"",'Long Term Vision'!$C74)</f>
        <v/>
      </c>
      <c r="D74" s="38"/>
      <c r="E74" s="38"/>
      <c r="F74" s="38"/>
      <c r="G74" s="38"/>
      <c r="H74" s="39"/>
      <c r="I74" s="67">
        <f>IF(OR('14_Science Technology'!$I74=1,$E74&lt;&gt;0),1,0)</f>
        <v>0</v>
      </c>
      <c r="J74" s="67">
        <f>IF(OR('14_Science Technology'!$J74=1,$F74&lt;&gt;0),1,0)</f>
        <v>0</v>
      </c>
      <c r="K74" s="67">
        <f>IF(AND('14_Science Technology'!$I74=1,$E74=0),1,0)</f>
        <v>0</v>
      </c>
    </row>
    <row r="75" spans="1:11" ht="60" hidden="1" outlineLevel="1" x14ac:dyDescent="0.25">
      <c r="A75" s="37" t="s">
        <v>150</v>
      </c>
      <c r="B75" s="38" t="s">
        <v>79</v>
      </c>
      <c r="C75" s="20" t="str">
        <f>IF('Long Term Vision'!$C75=0,"",'Long Term Vision'!$C75)</f>
        <v/>
      </c>
      <c r="D75" s="38"/>
      <c r="E75" s="38"/>
      <c r="F75" s="38"/>
      <c r="G75" s="38"/>
      <c r="H75" s="39"/>
      <c r="I75" s="67">
        <f>IF(OR('14_Science Technology'!$I75=1,$E75&lt;&gt;0),1,0)</f>
        <v>1</v>
      </c>
      <c r="J75" s="67">
        <f>IF(OR('14_Science Technology'!$J75=1,$F75&lt;&gt;0),1,0)</f>
        <v>0</v>
      </c>
      <c r="K75" s="67">
        <f>IF(AND('14_Science Technology'!$I75=1,$E75=0),1,0)</f>
        <v>1</v>
      </c>
    </row>
    <row r="76" spans="1:11" ht="45" hidden="1" outlineLevel="1" x14ac:dyDescent="0.25">
      <c r="A76" s="37" t="s">
        <v>150</v>
      </c>
      <c r="B76" s="38" t="s">
        <v>80</v>
      </c>
      <c r="C76" s="20" t="str">
        <f>IF('Long Term Vision'!$C76=0,"",'Long Term Vision'!$C76)</f>
        <v/>
      </c>
      <c r="D76" s="38"/>
      <c r="E76" s="38"/>
      <c r="F76" s="38"/>
      <c r="G76" s="38"/>
      <c r="H76" s="39"/>
      <c r="I76" s="67">
        <f>IF(OR('14_Science Technology'!$I76=1,$E76&lt;&gt;0),1,0)</f>
        <v>1</v>
      </c>
      <c r="J76" s="67">
        <f>IF(OR('14_Science Technology'!$J76=1,$F76&lt;&gt;0),1,0)</f>
        <v>0</v>
      </c>
      <c r="K76" s="67">
        <f>IF(AND('14_Science Technology'!$I76=1,$E76=0),1,0)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IF(OR('14_Science Technology'!$I78=1,$E78&lt;&gt;0),1,0)</f>
        <v>0</v>
      </c>
      <c r="J78" s="67">
        <f>IF(OR('14_Science Technology'!$J78=1,$F78&lt;&gt;0),1,0)</f>
        <v>0</v>
      </c>
      <c r="K78" s="67">
        <f>IF(AND('14_Science Technology'!$I78=1,$E78=0),1,0)</f>
        <v>0</v>
      </c>
    </row>
    <row r="79" spans="1:11" ht="30" hidden="1" outlineLevel="1" x14ac:dyDescent="0.25">
      <c r="A79" s="37" t="s">
        <v>151</v>
      </c>
      <c r="B79" s="38" t="s">
        <v>83</v>
      </c>
      <c r="C79" s="20" t="str">
        <f>IF('Long Term Vision'!$C79=0,"",'Long Term Vision'!$C79)</f>
        <v/>
      </c>
      <c r="D79" s="38"/>
      <c r="E79" s="38"/>
      <c r="F79" s="38"/>
      <c r="G79" s="38"/>
      <c r="H79" s="39"/>
      <c r="I79" s="67">
        <f>IF(OR('14_Science Technology'!$I79=1,$E79&lt;&gt;0),1,0)</f>
        <v>1</v>
      </c>
      <c r="J79" s="67">
        <f>IF(OR('14_Science Technology'!$J79=1,$F79&lt;&gt;0),1,0)</f>
        <v>1</v>
      </c>
      <c r="K79" s="67">
        <f>IF(AND('14_Science Technology'!$I79=1,$E79=0),1,0)</f>
        <v>1</v>
      </c>
    </row>
    <row r="80" spans="1:11" ht="30" hidden="1" outlineLevel="1" x14ac:dyDescent="0.25">
      <c r="A80" s="37" t="s">
        <v>151</v>
      </c>
      <c r="B80" s="38" t="s">
        <v>84</v>
      </c>
      <c r="C80" s="20" t="str">
        <f>IF('Long Term Vision'!$C80=0,"",'Long Term Vision'!$C80)</f>
        <v/>
      </c>
      <c r="D80" s="38"/>
      <c r="E80" s="38"/>
      <c r="F80" s="38"/>
      <c r="G80" s="38"/>
      <c r="H80" s="39"/>
      <c r="I80" s="67">
        <f>IF(OR('14_Science Technology'!$I80=1,$E80&lt;&gt;0),1,0)</f>
        <v>1</v>
      </c>
      <c r="J80" s="67">
        <f>IF(OR('14_Science Technology'!$J80=1,$F80&lt;&gt;0),1,0)</f>
        <v>1</v>
      </c>
      <c r="K80" s="67">
        <f>IF(AND('14_Science Technology'!$I80=1,$E80=0),1,0)</f>
        <v>1</v>
      </c>
    </row>
    <row r="81" spans="1:11" collapsed="1" x14ac:dyDescent="0.25">
      <c r="A81" s="37" t="s">
        <v>151</v>
      </c>
      <c r="B81" s="117" t="s">
        <v>85</v>
      </c>
      <c r="C81" s="117"/>
      <c r="D81" s="117"/>
      <c r="E81" s="117"/>
      <c r="F81" s="117"/>
      <c r="G81" s="117"/>
      <c r="H81" s="118"/>
      <c r="I81" s="67">
        <f>SUM(I82:I91)</f>
        <v>8</v>
      </c>
      <c r="J81" s="67">
        <f>SUM(J82:J91)</f>
        <v>7</v>
      </c>
      <c r="K81" s="67">
        <f>SUM(K82:K91)</f>
        <v>6</v>
      </c>
    </row>
    <row r="82" spans="1:11" ht="60" hidden="1" outlineLevel="1" x14ac:dyDescent="0.25">
      <c r="A82" s="37" t="s">
        <v>151</v>
      </c>
      <c r="B82" s="38" t="s">
        <v>86</v>
      </c>
      <c r="C82" s="20" t="str">
        <f>IF('Long Term Vision'!$C82=0,"",'Long Term Vision'!$C82)</f>
        <v/>
      </c>
      <c r="D82" s="38"/>
      <c r="E82" s="38"/>
      <c r="F82" s="38"/>
      <c r="G82" s="38"/>
      <c r="H82" s="39"/>
      <c r="I82" s="67">
        <f>IF(OR('14_Science Technology'!$I82=1,$E82&lt;&gt;0),1,0)</f>
        <v>1</v>
      </c>
      <c r="J82" s="67">
        <f>IF(OR('14_Science Technology'!$J82=1,$F82&lt;&gt;0),1,0)</f>
        <v>1</v>
      </c>
      <c r="K82" s="67">
        <f>IF(AND('14_Science Technology'!$I82=1,$E82=0),1,0)</f>
        <v>1</v>
      </c>
    </row>
    <row r="83" spans="1:11" ht="60" hidden="1" outlineLevel="1" x14ac:dyDescent="0.25">
      <c r="A83" s="37" t="s">
        <v>151</v>
      </c>
      <c r="B83" s="38" t="s">
        <v>87</v>
      </c>
      <c r="C83" s="20" t="str">
        <f>IF('Long Term Vision'!$C83=0,"",'Long Term Vision'!$C83)</f>
        <v/>
      </c>
      <c r="D83" s="38" t="s">
        <v>957</v>
      </c>
      <c r="E83" s="38" t="s">
        <v>959</v>
      </c>
      <c r="F83" s="38" t="s">
        <v>943</v>
      </c>
      <c r="G83" s="38" t="s">
        <v>961</v>
      </c>
      <c r="H83" s="39"/>
      <c r="I83" s="67">
        <f>IF(OR('14_Science Technology'!$I83=1,$E83&lt;&gt;0),1,0)</f>
        <v>1</v>
      </c>
      <c r="J83" s="67">
        <f>IF(OR('14_Science Technology'!$J83=1,$F83&lt;&gt;0),1,0)</f>
        <v>1</v>
      </c>
      <c r="K83" s="67">
        <f>IF(AND('14_Science Technology'!$I83=1,$E83=0),1,0)</f>
        <v>0</v>
      </c>
    </row>
    <row r="84" spans="1:11" ht="105" hidden="1" outlineLevel="1" x14ac:dyDescent="0.25">
      <c r="A84" s="37" t="s">
        <v>151</v>
      </c>
      <c r="B84" s="38" t="s">
        <v>88</v>
      </c>
      <c r="C84" s="20" t="str">
        <f>IF('Long Term Vision'!$C84=0,"",'Long Term Vision'!$C84)</f>
        <v/>
      </c>
      <c r="D84" s="38" t="s">
        <v>974</v>
      </c>
      <c r="E84" s="38" t="s">
        <v>973</v>
      </c>
      <c r="F84" s="38"/>
      <c r="G84" s="38" t="s">
        <v>953</v>
      </c>
      <c r="H84" s="39"/>
      <c r="I84" s="67">
        <f>IF(OR('14_Science Technology'!$I84=1,$E84&lt;&gt;0),1,0)</f>
        <v>1</v>
      </c>
      <c r="J84" s="67">
        <f>IF(OR('14_Science Technology'!$J84=1,$F84&lt;&gt;0),1,0)</f>
        <v>1</v>
      </c>
      <c r="K84" s="67">
        <f>IF(AND('14_Science Technology'!$I84=1,$E84=0),1,0)</f>
        <v>0</v>
      </c>
    </row>
    <row r="85" spans="1:11" ht="90" hidden="1" outlineLevel="1" x14ac:dyDescent="0.25">
      <c r="A85" s="37" t="s">
        <v>151</v>
      </c>
      <c r="B85" s="38" t="s">
        <v>89</v>
      </c>
      <c r="C85" s="20" t="str">
        <f>IF('Long Term Vision'!$C85=0,"",'Long Term Vision'!$C85)</f>
        <v>NO</v>
      </c>
      <c r="D85" s="38"/>
      <c r="E85" s="38"/>
      <c r="F85" s="38"/>
      <c r="G85" s="38"/>
      <c r="H85" s="39"/>
      <c r="I85" s="67">
        <f>IF(OR('14_Science Technology'!$I85=1,$E85&lt;&gt;0),1,0)</f>
        <v>0</v>
      </c>
      <c r="J85" s="67">
        <f>IF(OR('14_Science Technology'!$J85=1,$F85&lt;&gt;0),1,0)</f>
        <v>0</v>
      </c>
      <c r="K85" s="67">
        <f>IF(AND('14_Science Technology'!$I85=1,$E85=0),1,0)</f>
        <v>0</v>
      </c>
    </row>
    <row r="86" spans="1:11" ht="45" hidden="1" outlineLevel="1" x14ac:dyDescent="0.25">
      <c r="A86" s="37" t="s">
        <v>151</v>
      </c>
      <c r="B86" s="38" t="s">
        <v>90</v>
      </c>
      <c r="C86" s="20" t="str">
        <f>IF('Long Term Vision'!$C86=0,"",'Long Term Vision'!$C86)</f>
        <v/>
      </c>
      <c r="D86" s="38"/>
      <c r="E86" s="38"/>
      <c r="F86" s="38"/>
      <c r="G86" s="38"/>
      <c r="H86" s="39"/>
      <c r="I86" s="67">
        <f>IF(OR('14_Science Technology'!$I86=1,$E86&lt;&gt;0),1,0)</f>
        <v>1</v>
      </c>
      <c r="J86" s="67">
        <f>IF(OR('14_Science Technology'!$J86=1,$F86&lt;&gt;0),1,0)</f>
        <v>1</v>
      </c>
      <c r="K86" s="67">
        <f>IF(AND('14_Science Technology'!$I86=1,$E86=0),1,0)</f>
        <v>1</v>
      </c>
    </row>
    <row r="87" spans="1:11" ht="30" hidden="1" outlineLevel="1" x14ac:dyDescent="0.25">
      <c r="A87" s="37" t="s">
        <v>151</v>
      </c>
      <c r="B87" s="38" t="s">
        <v>91</v>
      </c>
      <c r="C87" s="20" t="str">
        <f>IF('Long Term Vision'!$C87=0,"",'Long Term Vision'!$C87)</f>
        <v/>
      </c>
      <c r="D87" s="38"/>
      <c r="E87" s="38"/>
      <c r="F87" s="38"/>
      <c r="G87" s="38"/>
      <c r="H87" s="39"/>
      <c r="I87" s="67">
        <f>IF(OR('14_Science Technology'!$I87=1,$E87&lt;&gt;0),1,0)</f>
        <v>1</v>
      </c>
      <c r="J87" s="67">
        <f>IF(OR('14_Science Technology'!$J87=1,$F87&lt;&gt;0),1,0)</f>
        <v>1</v>
      </c>
      <c r="K87" s="67">
        <f>IF(AND('14_Science Technology'!$I87=1,$E87=0),1,0)</f>
        <v>1</v>
      </c>
    </row>
    <row r="88" spans="1:11" ht="75" hidden="1" outlineLevel="1" x14ac:dyDescent="0.25">
      <c r="A88" s="37" t="s">
        <v>151</v>
      </c>
      <c r="B88" s="38" t="s">
        <v>92</v>
      </c>
      <c r="C88" s="20" t="str">
        <f>IF('Long Term Vision'!$C88=0,"",'Long Term Vision'!$C88)</f>
        <v/>
      </c>
      <c r="D88" s="38"/>
      <c r="E88" s="38"/>
      <c r="F88" s="38"/>
      <c r="G88" s="38"/>
      <c r="H88" s="39"/>
      <c r="I88" s="67">
        <f>IF(OR('14_Science Technology'!$I88=1,$E88&lt;&gt;0),1,0)</f>
        <v>0</v>
      </c>
      <c r="J88" s="67">
        <f>IF(OR('14_Science Technology'!$J88=1,$F88&lt;&gt;0),1,0)</f>
        <v>0</v>
      </c>
      <c r="K88" s="67">
        <f>IF(AND('14_Science Technology'!$I88=1,$E88=0),1,0)</f>
        <v>0</v>
      </c>
    </row>
    <row r="89" spans="1:11" ht="45" hidden="1" outlineLevel="1" x14ac:dyDescent="0.25">
      <c r="A89" s="37" t="s">
        <v>151</v>
      </c>
      <c r="B89" s="38" t="s">
        <v>93</v>
      </c>
      <c r="C89" s="20" t="str">
        <f>IF('Long Term Vision'!$C89=0,"",'Long Term Vision'!$C89)</f>
        <v/>
      </c>
      <c r="D89" s="38"/>
      <c r="E89" s="38"/>
      <c r="F89" s="38"/>
      <c r="G89" s="38"/>
      <c r="H89" s="39"/>
      <c r="I89" s="67">
        <f>IF(OR('14_Science Technology'!$I89=1,$E89&lt;&gt;0),1,0)</f>
        <v>1</v>
      </c>
      <c r="J89" s="67">
        <f>IF(OR('14_Science Technology'!$J89=1,$F89&lt;&gt;0),1,0)</f>
        <v>1</v>
      </c>
      <c r="K89" s="67">
        <f>IF(AND('14_Science Technology'!$I89=1,$E89=0),1,0)</f>
        <v>1</v>
      </c>
    </row>
    <row r="90" spans="1:11" ht="45" hidden="1" outlineLevel="1" x14ac:dyDescent="0.25">
      <c r="A90" s="37" t="s">
        <v>151</v>
      </c>
      <c r="B90" s="38" t="s">
        <v>94</v>
      </c>
      <c r="C90" s="20" t="str">
        <f>IF('Long Term Vision'!$C90=0,"",'Long Term Vision'!$C90)</f>
        <v/>
      </c>
      <c r="D90" s="38"/>
      <c r="E90" s="38"/>
      <c r="F90" s="38"/>
      <c r="G90" s="38"/>
      <c r="H90" s="39"/>
      <c r="I90" s="67">
        <f>IF(OR('14_Science Technology'!$I90=1,$E90&lt;&gt;0),1,0)</f>
        <v>1</v>
      </c>
      <c r="J90" s="67">
        <f>IF(OR('14_Science Technology'!$J90=1,$F90&lt;&gt;0),1,0)</f>
        <v>1</v>
      </c>
      <c r="K90" s="67">
        <f>IF(AND('14_Science Technology'!$I90=1,$E90=0),1,0)</f>
        <v>1</v>
      </c>
    </row>
    <row r="91" spans="1:11" ht="45" hidden="1" outlineLevel="1" x14ac:dyDescent="0.25">
      <c r="A91" s="37" t="s">
        <v>151</v>
      </c>
      <c r="B91" s="38" t="s">
        <v>95</v>
      </c>
      <c r="C91" s="20" t="str">
        <f>IF('Long Term Vision'!$C91=0,"",'Long Term Vision'!$C91)</f>
        <v/>
      </c>
      <c r="D91" s="38"/>
      <c r="E91" s="38"/>
      <c r="F91" s="38"/>
      <c r="G91" s="38"/>
      <c r="H91" s="39"/>
      <c r="I91" s="67">
        <f>IF(OR('14_Science Technology'!$I91=1,$E91&lt;&gt;0),1,0)</f>
        <v>1</v>
      </c>
      <c r="J91" s="67">
        <f>IF(OR('14_Science Technology'!$J91=1,$F91&lt;&gt;0),1,0)</f>
        <v>0</v>
      </c>
      <c r="K91" s="67">
        <f>IF(AND('14_Science Technology'!$I91=1,$E91=0),1,0)</f>
        <v>1</v>
      </c>
    </row>
    <row r="92" spans="1:11" collapsed="1" x14ac:dyDescent="0.25">
      <c r="A92" s="37" t="s">
        <v>151</v>
      </c>
      <c r="B92" s="119" t="s">
        <v>96</v>
      </c>
      <c r="C92" s="119"/>
      <c r="D92" s="119"/>
      <c r="E92" s="119"/>
      <c r="F92" s="119"/>
      <c r="G92" s="119"/>
      <c r="H92" s="120"/>
      <c r="I92" s="67">
        <f>SUM(I93:I97)</f>
        <v>5</v>
      </c>
      <c r="J92" s="67">
        <f>SUM(J93:J97)</f>
        <v>4</v>
      </c>
      <c r="K92" s="67">
        <f>SUM(K93:K97)</f>
        <v>0</v>
      </c>
    </row>
    <row r="93" spans="1:11" ht="255" hidden="1" outlineLevel="1" x14ac:dyDescent="0.25">
      <c r="A93" s="37" t="s">
        <v>151</v>
      </c>
      <c r="B93" s="38" t="s">
        <v>97</v>
      </c>
      <c r="C93" s="20" t="str">
        <f>IF('Long Term Vision'!$C93=0,"",'Long Term Vision'!$C93)</f>
        <v/>
      </c>
      <c r="D93" s="38" t="s">
        <v>957</v>
      </c>
      <c r="E93" s="38" t="s">
        <v>966</v>
      </c>
      <c r="F93" s="38" t="s">
        <v>947</v>
      </c>
      <c r="G93" s="38" t="s">
        <v>958</v>
      </c>
      <c r="H93" s="39"/>
      <c r="I93" s="67">
        <f>IF(OR('14_Science Technology'!$I93=1,$E93&lt;&gt;0),1,0)</f>
        <v>1</v>
      </c>
      <c r="J93" s="67">
        <f>IF(OR('14_Science Technology'!$J93=1,$F93&lt;&gt;0),1,0)</f>
        <v>1</v>
      </c>
      <c r="K93" s="67">
        <f>IF(AND('14_Science Technology'!$I93=1,$E93=0),1,0)</f>
        <v>0</v>
      </c>
    </row>
    <row r="94" spans="1:11" ht="60" hidden="1" outlineLevel="1" x14ac:dyDescent="0.25">
      <c r="A94" s="37" t="s">
        <v>151</v>
      </c>
      <c r="B94" s="38" t="s">
        <v>98</v>
      </c>
      <c r="C94" s="20" t="str">
        <f>IF('Long Term Vision'!$C94=0,"",'Long Term Vision'!$C94)</f>
        <v/>
      </c>
      <c r="D94" s="38" t="s">
        <v>949</v>
      </c>
      <c r="E94" s="38" t="s">
        <v>952</v>
      </c>
      <c r="F94" s="38" t="s">
        <v>944</v>
      </c>
      <c r="G94" s="38" t="s">
        <v>954</v>
      </c>
      <c r="H94" s="39"/>
      <c r="I94" s="67">
        <f>IF(OR('14_Science Technology'!$I94=1,$E94&lt;&gt;0),1,0)</f>
        <v>1</v>
      </c>
      <c r="J94" s="67">
        <f>IF(OR('14_Science Technology'!$J94=1,$F94&lt;&gt;0),1,0)</f>
        <v>1</v>
      </c>
      <c r="K94" s="67">
        <f>IF(AND('14_Science Technology'!$I94=1,$E94=0),1,0)</f>
        <v>0</v>
      </c>
    </row>
    <row r="95" spans="1:11" ht="60" hidden="1" outlineLevel="1" x14ac:dyDescent="0.25">
      <c r="A95" s="37" t="s">
        <v>151</v>
      </c>
      <c r="B95" s="38" t="s">
        <v>99</v>
      </c>
      <c r="C95" s="20" t="str">
        <f>IF('Long Term Vision'!$C95=0,"",'Long Term Vision'!$C95)</f>
        <v/>
      </c>
      <c r="D95" s="38" t="s">
        <v>957</v>
      </c>
      <c r="E95" s="38" t="s">
        <v>959</v>
      </c>
      <c r="F95" s="38"/>
      <c r="G95" s="38" t="s">
        <v>960</v>
      </c>
      <c r="H95" s="39" t="s">
        <v>644</v>
      </c>
      <c r="I95" s="67">
        <f>IF(OR('14_Science Technology'!$I95=1,$E95&lt;&gt;0),1,0)</f>
        <v>1</v>
      </c>
      <c r="J95" s="67">
        <f>IF(OR('14_Science Technology'!$J95=1,$F95&lt;&gt;0),1,0)</f>
        <v>0</v>
      </c>
      <c r="K95" s="67">
        <f>IF(AND('14_Science Technology'!$I95=1,$E95=0),1,0)</f>
        <v>0</v>
      </c>
    </row>
    <row r="96" spans="1:11" ht="75" hidden="1" outlineLevel="1" x14ac:dyDescent="0.25">
      <c r="A96" s="37" t="s">
        <v>151</v>
      </c>
      <c r="B96" s="38" t="s">
        <v>100</v>
      </c>
      <c r="C96" s="20" t="str">
        <f>IF('Long Term Vision'!$C96=0,"",'Long Term Vision'!$C96)</f>
        <v/>
      </c>
      <c r="D96" s="38" t="s">
        <v>949</v>
      </c>
      <c r="E96" s="38" t="s">
        <v>955</v>
      </c>
      <c r="F96" s="38" t="s">
        <v>942</v>
      </c>
      <c r="G96" s="38" t="s">
        <v>956</v>
      </c>
      <c r="H96" s="39" t="s">
        <v>644</v>
      </c>
      <c r="I96" s="67">
        <f>IF(OR('14_Science Technology'!$I96=1,$E96&lt;&gt;0),1,0)</f>
        <v>1</v>
      </c>
      <c r="J96" s="67">
        <f>IF(OR('14_Science Technology'!$J96=1,$F96&lt;&gt;0),1,0)</f>
        <v>1</v>
      </c>
      <c r="K96" s="67">
        <f>IF(AND('14_Science Technology'!$I96=1,$E96=0),1,0)</f>
        <v>0</v>
      </c>
    </row>
    <row r="97" spans="1:11" ht="90" hidden="1" outlineLevel="1" x14ac:dyDescent="0.25">
      <c r="A97" s="37" t="s">
        <v>151</v>
      </c>
      <c r="B97" s="38" t="s">
        <v>101</v>
      </c>
      <c r="C97" s="20" t="str">
        <f>IF('Long Term Vision'!$C97=0,"",'Long Term Vision'!$C97)</f>
        <v/>
      </c>
      <c r="D97" s="38" t="s">
        <v>957</v>
      </c>
      <c r="E97" s="38" t="s">
        <v>971</v>
      </c>
      <c r="F97" s="38"/>
      <c r="G97" s="38" t="s">
        <v>972</v>
      </c>
      <c r="H97" s="39"/>
      <c r="I97" s="67">
        <f>IF(OR('14_Science Technology'!$I97=1,$E97&lt;&gt;0),1,0)</f>
        <v>1</v>
      </c>
      <c r="J97" s="67">
        <f>IF(OR('14_Science Technology'!$J97=1,$F97&lt;&gt;0),1,0)</f>
        <v>1</v>
      </c>
      <c r="K97" s="67">
        <f>IF(AND('14_Science Technology'!$I97=1,$E97=0),1,0)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IF(OR('14_Science Technology'!$I99=1,$E99&lt;&gt;0),1,0)</f>
        <v>0</v>
      </c>
      <c r="J99" s="67">
        <f>IF(OR('14_Science Technology'!$J99=1,$F99&lt;&gt;0),1,0)</f>
        <v>0</v>
      </c>
      <c r="K99" s="67">
        <f>IF(AND('14_Science Technology'!$I99=1,$E99=0),1,0)</f>
        <v>0</v>
      </c>
    </row>
    <row r="100" spans="1:11" ht="45" hidden="1" outlineLevel="1" x14ac:dyDescent="0.25">
      <c r="A100" s="37" t="s">
        <v>151</v>
      </c>
      <c r="B100" s="38" t="s">
        <v>104</v>
      </c>
      <c r="C100" s="20" t="str">
        <f>IF('Long Term Vision'!$C100=0,"",'Long Term Vision'!$C100)</f>
        <v/>
      </c>
      <c r="D100" s="38"/>
      <c r="E100" s="38"/>
      <c r="F100" s="38"/>
      <c r="G100" s="38"/>
      <c r="H100" s="39"/>
      <c r="I100" s="67">
        <f>IF(OR('14_Science Technology'!$I100=1,$E100&lt;&gt;0),1,0)</f>
        <v>1</v>
      </c>
      <c r="J100" s="67">
        <f>IF(OR('14_Science Technology'!$J100=1,$F100&lt;&gt;0),1,0)</f>
        <v>1</v>
      </c>
      <c r="K100" s="67">
        <f>IF(AND('14_Science Technology'!$I100=1,$E100=0),1,0)</f>
        <v>1</v>
      </c>
    </row>
    <row r="101" spans="1:11" ht="60" hidden="1" outlineLevel="1" x14ac:dyDescent="0.25">
      <c r="A101" s="37" t="s">
        <v>151</v>
      </c>
      <c r="B101" s="38" t="s">
        <v>105</v>
      </c>
      <c r="C101" s="20" t="str">
        <f>IF('Long Term Vision'!$C101=0,"",'Long Term Vision'!$C101)</f>
        <v/>
      </c>
      <c r="D101" s="38"/>
      <c r="E101" s="38"/>
      <c r="F101" s="38"/>
      <c r="G101" s="38"/>
      <c r="H101" s="39"/>
      <c r="I101" s="67">
        <f>IF(OR('14_Science Technology'!$I101=1,$E101&lt;&gt;0),1,0)</f>
        <v>1</v>
      </c>
      <c r="J101" s="67">
        <f>IF(OR('14_Science Technology'!$J101=1,$F101&lt;&gt;0),1,0)</f>
        <v>1</v>
      </c>
      <c r="K101" s="67">
        <f>IF(AND('14_Science Technology'!$I101=1,$E101=0),1,0)</f>
        <v>1</v>
      </c>
    </row>
    <row r="102" spans="1:11" ht="30" hidden="1" outlineLevel="1" x14ac:dyDescent="0.25">
      <c r="A102" s="37" t="s">
        <v>151</v>
      </c>
      <c r="B102" s="38" t="s">
        <v>106</v>
      </c>
      <c r="C102" s="20" t="str">
        <f>IF('Long Term Vision'!$C102=0,"",'Long Term Vision'!$C102)</f>
        <v/>
      </c>
      <c r="D102" s="38"/>
      <c r="E102" s="38"/>
      <c r="F102" s="38"/>
      <c r="G102" s="38"/>
      <c r="H102" s="39"/>
      <c r="I102" s="67">
        <f>IF(OR('14_Science Technology'!$I102=1,$E102&lt;&gt;0),1,0)</f>
        <v>1</v>
      </c>
      <c r="J102" s="67">
        <f>IF(OR('14_Science Technology'!$J102=1,$F102&lt;&gt;0),1,0)</f>
        <v>0</v>
      </c>
      <c r="K102" s="67">
        <f>IF(AND('14_Science Technology'!$I102=1,$E102=0),1,0)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IF(OR('14_Science Technology'!$I103=1,$E103&lt;&gt;0),1,0)</f>
        <v>0</v>
      </c>
      <c r="J103" s="67">
        <f>IF(OR('14_Science Technology'!$J103=1,$F103&lt;&gt;0),1,0)</f>
        <v>0</v>
      </c>
      <c r="K103" s="67">
        <f>IF(AND('14_Science Technology'!$I103=1,$E103=0),1,0)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IF(OR('14_Science Technology'!$I104=1,$E104&lt;&gt;0),1,0)</f>
        <v>0</v>
      </c>
      <c r="J104" s="67">
        <f>IF(OR('14_Science Technology'!$J104=1,$F104&lt;&gt;0),1,0)</f>
        <v>0</v>
      </c>
      <c r="K104" s="67">
        <f>IF(AND('14_Science Technology'!$I104=1,$E104=0),1,0)</f>
        <v>0</v>
      </c>
    </row>
    <row r="105" spans="1:11" ht="45" hidden="1" outlineLevel="1" x14ac:dyDescent="0.25">
      <c r="A105" s="37" t="s">
        <v>151</v>
      </c>
      <c r="B105" s="38" t="s">
        <v>109</v>
      </c>
      <c r="C105" s="20" t="str">
        <f>IF('Long Term Vision'!$C105=0,"",'Long Term Vision'!$C105)</f>
        <v/>
      </c>
      <c r="D105" s="38"/>
      <c r="E105" s="38"/>
      <c r="F105" s="38"/>
      <c r="G105" s="38"/>
      <c r="H105" s="39"/>
      <c r="I105" s="67">
        <f>IF(OR('14_Science Technology'!$I105=1,$E105&lt;&gt;0),1,0)</f>
        <v>1</v>
      </c>
      <c r="J105" s="67">
        <f>IF(OR('14_Science Technology'!$J105=1,$F105&lt;&gt;0),1,0)</f>
        <v>1</v>
      </c>
      <c r="K105" s="67">
        <f>IF(AND('14_Science Technology'!$I105=1,$E105=0),1,0)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5</v>
      </c>
    </row>
    <row r="107" spans="1:11" ht="165" hidden="1" outlineLevel="1" x14ac:dyDescent="0.25">
      <c r="A107" s="37" t="s">
        <v>151</v>
      </c>
      <c r="B107" s="38" t="s">
        <v>111</v>
      </c>
      <c r="C107" s="20" t="str">
        <f>IF('Long Term Vision'!$C107=0,"",'Long Term Vision'!$C107)</f>
        <v/>
      </c>
      <c r="D107" s="38" t="s">
        <v>957</v>
      </c>
      <c r="E107" s="38" t="s">
        <v>968</v>
      </c>
      <c r="F107" s="38" t="s">
        <v>946</v>
      </c>
      <c r="G107" s="38" t="s">
        <v>970</v>
      </c>
      <c r="H107" s="39" t="s">
        <v>644</v>
      </c>
      <c r="I107" s="67">
        <f>IF(OR('14_Science Technology'!$I107=1,$E107&lt;&gt;0),1,0)</f>
        <v>1</v>
      </c>
      <c r="J107" s="67">
        <f>IF(OR('14_Science Technology'!$J107=1,$F107&lt;&gt;0),1,0)</f>
        <v>1</v>
      </c>
      <c r="K107" s="67">
        <f>IF(AND('14_Science Technology'!$I107=1,$E107=0),1,0)</f>
        <v>0</v>
      </c>
    </row>
    <row r="108" spans="1:11" ht="75" hidden="1" outlineLevel="1" x14ac:dyDescent="0.25">
      <c r="A108" s="37" t="s">
        <v>151</v>
      </c>
      <c r="B108" s="38" t="s">
        <v>112</v>
      </c>
      <c r="C108" s="20" t="str">
        <f>IF('Long Term Vision'!$C108=0,"",'Long Term Vision'!$C108)</f>
        <v/>
      </c>
      <c r="D108" s="38"/>
      <c r="E108" s="38"/>
      <c r="F108" s="38"/>
      <c r="G108" s="38"/>
      <c r="H108" s="39"/>
      <c r="I108" s="67">
        <f>IF(OR('14_Science Technology'!$I108=1,$E108&lt;&gt;0),1,0)</f>
        <v>1</v>
      </c>
      <c r="J108" s="67">
        <f>IF(OR('14_Science Technology'!$J108=1,$F108&lt;&gt;0),1,0)</f>
        <v>1</v>
      </c>
      <c r="K108" s="67">
        <f>IF(AND('14_Science Technology'!$I108=1,$E108=0),1,0)</f>
        <v>1</v>
      </c>
    </row>
    <row r="109" spans="1:11" ht="45" hidden="1" outlineLevel="1" x14ac:dyDescent="0.25">
      <c r="A109" s="37" t="s">
        <v>151</v>
      </c>
      <c r="B109" s="38" t="s">
        <v>113</v>
      </c>
      <c r="C109" s="20" t="str">
        <f>IF('Long Term Vision'!$C109=0,"",'Long Term Vision'!$C109)</f>
        <v/>
      </c>
      <c r="D109" s="38"/>
      <c r="E109" s="38"/>
      <c r="F109" s="38"/>
      <c r="G109" s="38"/>
      <c r="H109" s="39"/>
      <c r="I109" s="67">
        <f>IF(OR('14_Science Technology'!$I109=1,$E109&lt;&gt;0),1,0)</f>
        <v>1</v>
      </c>
      <c r="J109" s="67">
        <f>IF(OR('14_Science Technology'!$J109=1,$F109&lt;&gt;0),1,0)</f>
        <v>1</v>
      </c>
      <c r="K109" s="67">
        <f>IF(AND('14_Science Technology'!$I109=1,$E109=0),1,0)</f>
        <v>1</v>
      </c>
    </row>
    <row r="110" spans="1:11" ht="60" hidden="1" outlineLevel="1" x14ac:dyDescent="0.25">
      <c r="A110" s="37" t="s">
        <v>151</v>
      </c>
      <c r="B110" s="38" t="s">
        <v>114</v>
      </c>
      <c r="C110" s="20" t="str">
        <f>IF('Long Term Vision'!$C110=0,"",'Long Term Vision'!$C110)</f>
        <v/>
      </c>
      <c r="D110" s="38" t="s">
        <v>957</v>
      </c>
      <c r="E110" s="38" t="s">
        <v>975</v>
      </c>
      <c r="F110" s="38"/>
      <c r="G110" s="38" t="s">
        <v>976</v>
      </c>
      <c r="H110" s="39" t="s">
        <v>644</v>
      </c>
      <c r="I110" s="67">
        <f>IF(OR('14_Science Technology'!$I110=1,$E110&lt;&gt;0),1,0)</f>
        <v>1</v>
      </c>
      <c r="J110" s="67">
        <f>IF(OR('14_Science Technology'!$J110=1,$F110&lt;&gt;0),1,0)</f>
        <v>1</v>
      </c>
      <c r="K110" s="67">
        <f>IF(AND('14_Science Technology'!$I110=1,$E110=0),1,0)</f>
        <v>0</v>
      </c>
    </row>
    <row r="111" spans="1:11" ht="75" hidden="1" outlineLevel="1" x14ac:dyDescent="0.25">
      <c r="A111" s="37" t="s">
        <v>151</v>
      </c>
      <c r="B111" s="38" t="s">
        <v>115</v>
      </c>
      <c r="C111" s="20" t="str">
        <f>IF('Long Term Vision'!$C111=0,"",'Long Term Vision'!$C111)</f>
        <v/>
      </c>
      <c r="D111" s="38"/>
      <c r="E111" s="38"/>
      <c r="F111" s="38"/>
      <c r="G111" s="38"/>
      <c r="H111" s="39"/>
      <c r="I111" s="67">
        <f>IF(OR('14_Science Technology'!$I111=1,$E111&lt;&gt;0),1,0)</f>
        <v>1</v>
      </c>
      <c r="J111" s="67">
        <f>IF(OR('14_Science Technology'!$J111=1,$F111&lt;&gt;0),1,0)</f>
        <v>1</v>
      </c>
      <c r="K111" s="67">
        <f>IF(AND('14_Science Technology'!$I111=1,$E111=0),1,0)</f>
        <v>1</v>
      </c>
    </row>
    <row r="112" spans="1:11" ht="45" hidden="1" outlineLevel="1" x14ac:dyDescent="0.25">
      <c r="A112" s="37" t="s">
        <v>151</v>
      </c>
      <c r="B112" s="38" t="s">
        <v>116</v>
      </c>
      <c r="C112" s="20" t="str">
        <f>IF('Long Term Vision'!$C112=0,"",'Long Term Vision'!$C112)</f>
        <v/>
      </c>
      <c r="D112" s="38"/>
      <c r="E112" s="38"/>
      <c r="F112" s="38"/>
      <c r="G112" s="38"/>
      <c r="H112" s="39"/>
      <c r="I112" s="67">
        <f>IF(OR('14_Science Technology'!$I112=1,$E112&lt;&gt;0),1,0)</f>
        <v>1</v>
      </c>
      <c r="J112" s="67">
        <f>IF(OR('14_Science Technology'!$J112=1,$F112&lt;&gt;0),1,0)</f>
        <v>0</v>
      </c>
      <c r="K112" s="67">
        <f>IF(AND('14_Science Technology'!$I112=1,$E112=0),1,0)</f>
        <v>1</v>
      </c>
    </row>
    <row r="113" spans="1:11" ht="45" hidden="1" outlineLevel="1" x14ac:dyDescent="0.25">
      <c r="A113" s="37" t="s">
        <v>151</v>
      </c>
      <c r="B113" s="38" t="s">
        <v>117</v>
      </c>
      <c r="C113" s="20" t="str">
        <f>IF('Long Term Vision'!$C113=0,"",'Long Term Vision'!$C113)</f>
        <v/>
      </c>
      <c r="D113" s="38"/>
      <c r="E113" s="38"/>
      <c r="F113" s="38"/>
      <c r="G113" s="38"/>
      <c r="H113" s="39"/>
      <c r="I113" s="67">
        <f>IF(OR('14_Science Technology'!$I113=1,$E113&lt;&gt;0),1,0)</f>
        <v>1</v>
      </c>
      <c r="J113" s="67">
        <f>IF(OR('14_Science Technology'!$J113=1,$F113&lt;&gt;0),1,0)</f>
        <v>0</v>
      </c>
      <c r="K113" s="67">
        <f>IF(AND('14_Science Technology'!$I113=1,$E113=0),1,0)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IF(OR('14_Science Technology'!$I115=1,$E115&lt;&gt;0),1,0)</f>
        <v>1</v>
      </c>
      <c r="J115" s="67">
        <f>IF(OR('14_Science Technology'!$J115=1,$F115&lt;&gt;0),1,0)</f>
        <v>1</v>
      </c>
      <c r="K115" s="67">
        <f>IF(AND('14_Science Technology'!$I115=1,$E115=0),1,0)</f>
        <v>1</v>
      </c>
    </row>
    <row r="116" spans="1:11" ht="30" hidden="1" outlineLevel="1" x14ac:dyDescent="0.25">
      <c r="A116" s="37" t="s">
        <v>152</v>
      </c>
      <c r="B116" s="38" t="s">
        <v>120</v>
      </c>
      <c r="C116" s="20" t="str">
        <f>IF('Long Term Vision'!$C116=0,"",'Long Term Vision'!$C116)</f>
        <v/>
      </c>
      <c r="D116" s="38"/>
      <c r="E116" s="38"/>
      <c r="F116" s="38"/>
      <c r="G116" s="38"/>
      <c r="H116" s="39"/>
      <c r="I116" s="67">
        <f>IF(OR('14_Science Technology'!$I116=1,$E116&lt;&gt;0),1,0)</f>
        <v>1</v>
      </c>
      <c r="J116" s="67">
        <f>IF(OR('14_Science Technology'!$J116=1,$F116&lt;&gt;0),1,0)</f>
        <v>1</v>
      </c>
      <c r="K116" s="67">
        <f>IF(AND('14_Science Technology'!$I116=1,$E116=0),1,0)</f>
        <v>1</v>
      </c>
    </row>
    <row r="117" spans="1:11" ht="30" hidden="1" outlineLevel="1" x14ac:dyDescent="0.25">
      <c r="A117" s="37" t="s">
        <v>152</v>
      </c>
      <c r="B117" s="38" t="s">
        <v>121</v>
      </c>
      <c r="C117" s="20" t="str">
        <f>IF('Long Term Vision'!$C117=0,"",'Long Term Vision'!$C117)</f>
        <v/>
      </c>
      <c r="D117" s="38"/>
      <c r="E117" s="38"/>
      <c r="F117" s="38"/>
      <c r="G117" s="38"/>
      <c r="H117" s="39"/>
      <c r="I117" s="67">
        <f>IF(OR('14_Science Technology'!$I117=1,$E117&lt;&gt;0),1,0)</f>
        <v>1</v>
      </c>
      <c r="J117" s="67">
        <f>IF(OR('14_Science Technology'!$J117=1,$F117&lt;&gt;0),1,0)</f>
        <v>1</v>
      </c>
      <c r="K117" s="67">
        <f>IF(AND('14_Science Technology'!$I117=1,$E117=0),1,0)</f>
        <v>1</v>
      </c>
    </row>
    <row r="118" spans="1:11" ht="45" hidden="1" outlineLevel="1" x14ac:dyDescent="0.25">
      <c r="A118" s="37" t="s">
        <v>152</v>
      </c>
      <c r="B118" s="38" t="s">
        <v>122</v>
      </c>
      <c r="C118" s="20" t="str">
        <f>IF('Long Term Vision'!$C118=0,"",'Long Term Vision'!$C118)</f>
        <v/>
      </c>
      <c r="D118" s="38"/>
      <c r="E118" s="38"/>
      <c r="F118" s="38"/>
      <c r="G118" s="38"/>
      <c r="H118" s="39"/>
      <c r="I118" s="67">
        <f>IF(OR('14_Science Technology'!$I118=1,$E118&lt;&gt;0),1,0)</f>
        <v>1</v>
      </c>
      <c r="J118" s="67">
        <f>IF(OR('14_Science Technology'!$J118=1,$F118&lt;&gt;0),1,0)</f>
        <v>1</v>
      </c>
      <c r="K118" s="67">
        <f>IF(AND('14_Science Technology'!$I118=1,$E118=0),1,0)</f>
        <v>1</v>
      </c>
    </row>
    <row r="119" spans="1:11" hidden="1" outlineLevel="1" x14ac:dyDescent="0.25">
      <c r="A119" s="37" t="s">
        <v>152</v>
      </c>
      <c r="B119" s="38" t="s">
        <v>123</v>
      </c>
      <c r="C119" s="20" t="str">
        <f>IF('Long Term Vision'!$C119=0,"",'Long Term Vision'!$C119)</f>
        <v/>
      </c>
      <c r="D119" s="38"/>
      <c r="E119" s="38"/>
      <c r="F119" s="38"/>
      <c r="G119" s="38"/>
      <c r="H119" s="39"/>
      <c r="I119" s="67">
        <f>IF(OR('14_Science Technology'!$I119=1,$E119&lt;&gt;0),1,0)</f>
        <v>1</v>
      </c>
      <c r="J119" s="67">
        <f>IF(OR('14_Science Technology'!$J119=1,$F119&lt;&gt;0),1,0)</f>
        <v>1</v>
      </c>
      <c r="K119" s="67">
        <f>IF(AND('14_Science Technology'!$I119=1,$E119=0),1,0)</f>
        <v>1</v>
      </c>
    </row>
    <row r="120" spans="1:11" ht="60" hidden="1" outlineLevel="1" x14ac:dyDescent="0.25">
      <c r="A120" s="37" t="s">
        <v>152</v>
      </c>
      <c r="B120" s="38" t="s">
        <v>124</v>
      </c>
      <c r="C120" s="20" t="str">
        <f>IF('Long Term Vision'!$C120=0,"",'Long Term Vision'!$C120)</f>
        <v/>
      </c>
      <c r="D120" s="38" t="s">
        <v>957</v>
      </c>
      <c r="E120" s="38" t="s">
        <v>967</v>
      </c>
      <c r="F120" s="38" t="s">
        <v>945</v>
      </c>
      <c r="G120" s="38" t="s">
        <v>969</v>
      </c>
      <c r="H120" s="39"/>
      <c r="I120" s="67">
        <f>IF(OR('14_Science Technology'!$I120=1,$E120&lt;&gt;0),1,0)</f>
        <v>1</v>
      </c>
      <c r="J120" s="67">
        <f>IF(OR('14_Science Technology'!$J120=1,$F120&lt;&gt;0),1,0)</f>
        <v>1</v>
      </c>
      <c r="K120" s="67">
        <f>IF(AND('14_Science Technology'!$I120=1,$E120=0),1,0)</f>
        <v>0</v>
      </c>
    </row>
    <row r="121" spans="1:11" ht="30" hidden="1" outlineLevel="1" x14ac:dyDescent="0.25">
      <c r="A121" s="37" t="s">
        <v>152</v>
      </c>
      <c r="B121" s="38" t="s">
        <v>125</v>
      </c>
      <c r="C121" s="20" t="str">
        <f>IF('Long Term Vision'!$C121=0,"",'Long Term Vision'!$C121)</f>
        <v/>
      </c>
      <c r="D121" s="38"/>
      <c r="E121" s="38"/>
      <c r="F121" s="38"/>
      <c r="G121" s="38"/>
      <c r="H121" s="39"/>
      <c r="I121" s="67">
        <f>IF(OR('14_Science Technology'!$I121=1,$E121&lt;&gt;0),1,0)</f>
        <v>1</v>
      </c>
      <c r="J121" s="67">
        <f>IF(OR('14_Science Technology'!$J121=1,$F121&lt;&gt;0),1,0)</f>
        <v>1</v>
      </c>
      <c r="K121" s="67">
        <f>IF(AND('14_Science Technology'!$I121=1,$E121=0),1,0)</f>
        <v>1</v>
      </c>
    </row>
    <row r="122" spans="1:11" ht="30" hidden="1" outlineLevel="1" x14ac:dyDescent="0.25">
      <c r="A122" s="37" t="s">
        <v>152</v>
      </c>
      <c r="B122" s="38" t="s">
        <v>126</v>
      </c>
      <c r="C122" s="20" t="str">
        <f>IF('Long Term Vision'!$C122=0,"",'Long Term Vision'!$C122)</f>
        <v/>
      </c>
      <c r="D122" s="38"/>
      <c r="E122" s="38"/>
      <c r="F122" s="38"/>
      <c r="G122" s="38"/>
      <c r="H122" s="39"/>
      <c r="I122" s="67">
        <f>IF(OR('14_Science Technology'!$I122=1,$E122&lt;&gt;0),1,0)</f>
        <v>0</v>
      </c>
      <c r="J122" s="67">
        <f>IF(OR('14_Science Technology'!$J122=1,$F122&lt;&gt;0),1,0)</f>
        <v>0</v>
      </c>
      <c r="K122" s="67">
        <f>IF(AND('14_Science Technology'!$I122=1,$E122=0),1,0)</f>
        <v>0</v>
      </c>
    </row>
    <row r="123" spans="1:11" ht="30" hidden="1" outlineLevel="1" x14ac:dyDescent="0.25">
      <c r="A123" s="37" t="s">
        <v>152</v>
      </c>
      <c r="B123" s="38" t="s">
        <v>127</v>
      </c>
      <c r="C123" s="20" t="str">
        <f>IF('Long Term Vision'!$C123=0,"",'Long Term Vision'!$C123)</f>
        <v/>
      </c>
      <c r="D123" s="38"/>
      <c r="E123" s="38"/>
      <c r="F123" s="38"/>
      <c r="G123" s="38"/>
      <c r="H123" s="39"/>
      <c r="I123" s="67">
        <f>IF(OR('14_Science Technology'!$I123=1,$E123&lt;&gt;0),1,0)</f>
        <v>1</v>
      </c>
      <c r="J123" s="67">
        <f>IF(OR('14_Science Technology'!$J123=1,$F123&lt;&gt;0),1,0)</f>
        <v>0</v>
      </c>
      <c r="K123" s="67">
        <f>IF(AND('14_Science Technology'!$I123=1,$E123=0),1,0)</f>
        <v>1</v>
      </c>
    </row>
    <row r="124" spans="1:11" ht="45" hidden="1" outlineLevel="1" x14ac:dyDescent="0.25">
      <c r="A124" s="37" t="s">
        <v>152</v>
      </c>
      <c r="B124" s="38" t="s">
        <v>128</v>
      </c>
      <c r="C124" s="20" t="str">
        <f>IF('Long Term Vision'!$C124=0,"",'Long Term Vision'!$C124)</f>
        <v/>
      </c>
      <c r="D124" s="38"/>
      <c r="E124" s="38"/>
      <c r="F124" s="38"/>
      <c r="G124" s="38"/>
      <c r="H124" s="39"/>
      <c r="I124" s="67">
        <f>IF(OR('14_Science Technology'!$I124=1,$E124&lt;&gt;0),1,0)</f>
        <v>1</v>
      </c>
      <c r="J124" s="67">
        <f>IF(OR('14_Science Technology'!$J124=1,$F124&lt;&gt;0),1,0)</f>
        <v>1</v>
      </c>
      <c r="K124" s="67">
        <f>IF(AND('14_Science Technology'!$I124=1,$E124=0),1,0)</f>
        <v>1</v>
      </c>
    </row>
    <row r="125" spans="1:11" collapsed="1" x14ac:dyDescent="0.25">
      <c r="A125" s="37" t="s">
        <v>153</v>
      </c>
      <c r="B125" s="103" t="s">
        <v>129</v>
      </c>
      <c r="C125" s="103"/>
      <c r="D125" s="103"/>
      <c r="E125" s="103"/>
      <c r="F125" s="103"/>
      <c r="G125" s="103"/>
      <c r="H125" s="104"/>
      <c r="I125" s="67">
        <f>SUM(I126:I144)</f>
        <v>9</v>
      </c>
      <c r="J125" s="67">
        <f>SUM(J126:J144)</f>
        <v>1</v>
      </c>
      <c r="K125" s="67">
        <f>SUM(K126:K144)</f>
        <v>7</v>
      </c>
    </row>
    <row r="126" spans="1:11" ht="45" hidden="1" outlineLevel="1" x14ac:dyDescent="0.25">
      <c r="A126" s="37" t="s">
        <v>153</v>
      </c>
      <c r="B126" s="38" t="s">
        <v>130</v>
      </c>
      <c r="C126" s="20" t="str">
        <f>IF('Long Term Vision'!$C126=0,"",'Long Term Vision'!$C126)</f>
        <v/>
      </c>
      <c r="D126" s="38" t="s">
        <v>949</v>
      </c>
      <c r="E126" s="38" t="s">
        <v>977</v>
      </c>
      <c r="F126" s="38"/>
      <c r="G126" s="38" t="s">
        <v>954</v>
      </c>
      <c r="H126" s="39"/>
      <c r="I126" s="67">
        <f>IF(OR('14_Science Technology'!$I126=1,$E126&lt;&gt;0),1,0)</f>
        <v>1</v>
      </c>
      <c r="J126" s="67">
        <f>IF(OR('14_Science Technology'!$J126=1,$F126&lt;&gt;0),1,0)</f>
        <v>0</v>
      </c>
      <c r="K126" s="67">
        <f>IF(AND('14_Science Technology'!$I126=1,$E126=0),1,0)</f>
        <v>0</v>
      </c>
    </row>
    <row r="127" spans="1:11" ht="105" hidden="1" outlineLevel="1" x14ac:dyDescent="0.25">
      <c r="A127" s="37" t="s">
        <v>153</v>
      </c>
      <c r="B127" s="38" t="s">
        <v>131</v>
      </c>
      <c r="C127" s="20" t="str">
        <f>IF('Long Term Vision'!$C127=0,"",'Long Term Vision'!$C127)</f>
        <v>NO</v>
      </c>
      <c r="D127" s="38"/>
      <c r="E127" s="38"/>
      <c r="F127" s="38"/>
      <c r="G127" s="38"/>
      <c r="H127" s="39"/>
      <c r="I127" s="67">
        <f>IF(OR('14_Science Technology'!$I127=1,$E127&lt;&gt;0),1,0)</f>
        <v>0</v>
      </c>
      <c r="J127" s="67">
        <f>IF(OR('14_Science Technology'!$J127=1,$F127&lt;&gt;0),1,0)</f>
        <v>0</v>
      </c>
      <c r="K127" s="67">
        <f>IF(AND('14_Science Technology'!$I127=1,$E127=0),1,0)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IF(OR('14_Science Technology'!$I128=1,$E128&lt;&gt;0),1,0)</f>
        <v>0</v>
      </c>
      <c r="J128" s="67">
        <f>IF(OR('14_Science Technology'!$J128=1,$F128&lt;&gt;0),1,0)</f>
        <v>0</v>
      </c>
      <c r="K128" s="67">
        <f>IF(AND('14_Science Technology'!$I128=1,$E128=0),1,0)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IF(OR('14_Science Technology'!$I129=1,$E129&lt;&gt;0),1,0)</f>
        <v>0</v>
      </c>
      <c r="J129" s="67">
        <f>IF(OR('14_Science Technology'!$J129=1,$F129&lt;&gt;0),1,0)</f>
        <v>0</v>
      </c>
      <c r="K129" s="67">
        <f>IF(AND('14_Science Technology'!$I129=1,$E129=0),1,0)</f>
        <v>0</v>
      </c>
    </row>
    <row r="130" spans="1:11" ht="45" hidden="1" outlineLevel="1" x14ac:dyDescent="0.25">
      <c r="A130" s="37" t="s">
        <v>153</v>
      </c>
      <c r="B130" s="38" t="s">
        <v>134</v>
      </c>
      <c r="C130" s="20" t="str">
        <f>IF('Long Term Vision'!$C130=0,"",'Long Term Vision'!$C130)</f>
        <v/>
      </c>
      <c r="D130" s="38" t="s">
        <v>949</v>
      </c>
      <c r="E130" s="38" t="s">
        <v>950</v>
      </c>
      <c r="F130" s="38"/>
      <c r="G130" s="38" t="s">
        <v>951</v>
      </c>
      <c r="H130" s="39"/>
      <c r="I130" s="67">
        <f>IF(OR('14_Science Technology'!$I130=1,$E130&lt;&gt;0),1,0)</f>
        <v>1</v>
      </c>
      <c r="J130" s="67">
        <f>IF(OR('14_Science Technology'!$J130=1,$F130&lt;&gt;0),1,0)</f>
        <v>0</v>
      </c>
      <c r="K130" s="67">
        <f>IF(AND('14_Science Technology'!$I130=1,$E130=0),1,0)</f>
        <v>0</v>
      </c>
    </row>
    <row r="131" spans="1:11" ht="105" hidden="1" outlineLevel="1" x14ac:dyDescent="0.25">
      <c r="A131" s="37" t="s">
        <v>153</v>
      </c>
      <c r="B131" s="38" t="s">
        <v>135</v>
      </c>
      <c r="C131" s="20" t="str">
        <f>IF('Long Term Vision'!$C131=0,"",'Long Term Vision'!$C131)</f>
        <v/>
      </c>
      <c r="D131" s="38"/>
      <c r="E131" s="38"/>
      <c r="F131" s="38"/>
      <c r="G131" s="38"/>
      <c r="H131" s="39"/>
      <c r="I131" s="67">
        <f>IF(OR('14_Science Technology'!$I131=1,$E131&lt;&gt;0),1,0)</f>
        <v>1</v>
      </c>
      <c r="J131" s="67">
        <f>IF(OR('14_Science Technology'!$J131=1,$F131&lt;&gt;0),1,0)</f>
        <v>0</v>
      </c>
      <c r="K131" s="67">
        <f>IF(AND('14_Science Technology'!$I131=1,$E131=0),1,0)</f>
        <v>1</v>
      </c>
    </row>
    <row r="132" spans="1:11" ht="75" hidden="1" outlineLevel="1" x14ac:dyDescent="0.25">
      <c r="A132" s="37" t="s">
        <v>153</v>
      </c>
      <c r="B132" s="38" t="s">
        <v>136</v>
      </c>
      <c r="C132" s="20" t="str">
        <f>IF('Long Term Vision'!$C132=0,"",'Long Term Vision'!$C132)</f>
        <v/>
      </c>
      <c r="D132" s="38"/>
      <c r="E132" s="38"/>
      <c r="F132" s="38"/>
      <c r="G132" s="38"/>
      <c r="H132" s="39"/>
      <c r="I132" s="67">
        <f>IF(OR('14_Science Technology'!$I132=1,$E132&lt;&gt;0),1,0)</f>
        <v>0</v>
      </c>
      <c r="J132" s="67">
        <f>IF(OR('14_Science Technology'!$J132=1,$F132&lt;&gt;0),1,0)</f>
        <v>0</v>
      </c>
      <c r="K132" s="67">
        <f>IF(AND('14_Science Technology'!$I132=1,$E132=0),1,0)</f>
        <v>0</v>
      </c>
    </row>
    <row r="133" spans="1:11" ht="75" hidden="1" outlineLevel="1" x14ac:dyDescent="0.25">
      <c r="A133" s="37" t="s">
        <v>153</v>
      </c>
      <c r="B133" s="38" t="s">
        <v>137</v>
      </c>
      <c r="C133" s="20" t="str">
        <f>IF('Long Term Vision'!$C133=0,"",'Long Term Vision'!$C133)</f>
        <v/>
      </c>
      <c r="D133" s="38"/>
      <c r="E133" s="38"/>
      <c r="F133" s="38"/>
      <c r="G133" s="38"/>
      <c r="H133" s="39"/>
      <c r="I133" s="67">
        <f>IF(OR('14_Science Technology'!$I133=1,$E133&lt;&gt;0),1,0)</f>
        <v>0</v>
      </c>
      <c r="J133" s="67">
        <f>IF(OR('14_Science Technology'!$J133=1,$F133&lt;&gt;0),1,0)</f>
        <v>0</v>
      </c>
      <c r="K133" s="67">
        <f>IF(AND('14_Science Technology'!$I133=1,$E133=0),1,0)</f>
        <v>0</v>
      </c>
    </row>
    <row r="134" spans="1:11" ht="75" hidden="1" outlineLevel="1" x14ac:dyDescent="0.25">
      <c r="A134" s="37" t="s">
        <v>153</v>
      </c>
      <c r="B134" s="38" t="s">
        <v>138</v>
      </c>
      <c r="C134" s="20" t="str">
        <f>IF('Long Term Vision'!$C134=0,"",'Long Term Vision'!$C134)</f>
        <v/>
      </c>
      <c r="D134" s="38"/>
      <c r="E134" s="38"/>
      <c r="F134" s="38"/>
      <c r="G134" s="38"/>
      <c r="H134" s="39"/>
      <c r="I134" s="67">
        <f>IF(OR('14_Science Technology'!$I134=1,$E134&lt;&gt;0),1,0)</f>
        <v>0</v>
      </c>
      <c r="J134" s="67">
        <f>IF(OR('14_Science Technology'!$J134=1,$F134&lt;&gt;0),1,0)</f>
        <v>0</v>
      </c>
      <c r="K134" s="67">
        <f>IF(AND('14_Science Technology'!$I134=1,$E134=0),1,0)</f>
        <v>0</v>
      </c>
    </row>
    <row r="135" spans="1:11" ht="60" hidden="1" outlineLevel="1" x14ac:dyDescent="0.25">
      <c r="A135" s="37" t="s">
        <v>153</v>
      </c>
      <c r="B135" s="38" t="s">
        <v>139</v>
      </c>
      <c r="C135" s="20" t="str">
        <f>IF('Long Term Vision'!$C135=0,"",'Long Term Vision'!$C135)</f>
        <v/>
      </c>
      <c r="D135" s="38"/>
      <c r="E135" s="38"/>
      <c r="F135" s="38"/>
      <c r="G135" s="38"/>
      <c r="H135" s="39"/>
      <c r="I135" s="67">
        <f>IF(OR('14_Science Technology'!$I135=1,$E135&lt;&gt;0),1,0)</f>
        <v>1</v>
      </c>
      <c r="J135" s="67">
        <f>IF(OR('14_Science Technology'!$J135=1,$F135&lt;&gt;0),1,0)</f>
        <v>0</v>
      </c>
      <c r="K135" s="67">
        <f>IF(AND('14_Science Technology'!$I135=1,$E135=0),1,0)</f>
        <v>1</v>
      </c>
    </row>
    <row r="136" spans="1:11" ht="45" hidden="1" outlineLevel="1" x14ac:dyDescent="0.25">
      <c r="A136" s="37" t="s">
        <v>153</v>
      </c>
      <c r="B136" s="38" t="s">
        <v>140</v>
      </c>
      <c r="C136" s="20" t="str">
        <f>IF('Long Term Vision'!$C136=0,"",'Long Term Vision'!$C136)</f>
        <v/>
      </c>
      <c r="D136" s="38"/>
      <c r="E136" s="38"/>
      <c r="F136" s="38" t="s">
        <v>948</v>
      </c>
      <c r="G136" s="38"/>
      <c r="H136" s="39"/>
      <c r="I136" s="67">
        <f>IF(OR('14_Science Technology'!$I136=1,$E136&lt;&gt;0),1,0)</f>
        <v>1</v>
      </c>
      <c r="J136" s="67">
        <f>IF(OR('14_Science Technology'!$J136=1,$F136&lt;&gt;0),1,0)</f>
        <v>1</v>
      </c>
      <c r="K136" s="67">
        <f>IF(AND('14_Science Technology'!$I136=1,$E136=0),1,0)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IF(OR('14_Science Technology'!$I137=1,$E137&lt;&gt;0),1,0)</f>
        <v>0</v>
      </c>
      <c r="J137" s="67">
        <f>IF(OR('14_Science Technology'!$J137=1,$F137&lt;&gt;0),1,0)</f>
        <v>0</v>
      </c>
      <c r="K137" s="67">
        <f>IF(AND('14_Science Technology'!$I137=1,$E137=0),1,0)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IF(OR('14_Science Technology'!$I138=1,$E138&lt;&gt;0),1,0)</f>
        <v>0</v>
      </c>
      <c r="J138" s="67">
        <f>IF(OR('14_Science Technology'!$J138=1,$F138&lt;&gt;0),1,0)</f>
        <v>0</v>
      </c>
      <c r="K138" s="67">
        <f>IF(AND('14_Science Technology'!$I138=1,$E138=0),1,0)</f>
        <v>0</v>
      </c>
    </row>
    <row r="139" spans="1:11" ht="30" hidden="1" outlineLevel="1" x14ac:dyDescent="0.25">
      <c r="A139" s="37" t="s">
        <v>153</v>
      </c>
      <c r="B139" s="38" t="s">
        <v>143</v>
      </c>
      <c r="C139" s="20" t="str">
        <f>IF('Long Term Vision'!$C139=0,"",'Long Term Vision'!$C139)</f>
        <v/>
      </c>
      <c r="D139" s="38"/>
      <c r="E139" s="38"/>
      <c r="F139" s="38"/>
      <c r="G139" s="38"/>
      <c r="H139" s="39"/>
      <c r="I139" s="67">
        <f>IF(OR('14_Science Technology'!$I139=1,$E139&lt;&gt;0),1,0)</f>
        <v>1</v>
      </c>
      <c r="J139" s="67">
        <f>IF(OR('14_Science Technology'!$J139=1,$F139&lt;&gt;0),1,0)</f>
        <v>0</v>
      </c>
      <c r="K139" s="67">
        <f>IF(AND('14_Science Technology'!$I139=1,$E139=0),1,0)</f>
        <v>1</v>
      </c>
    </row>
    <row r="140" spans="1:11" ht="45" hidden="1" outlineLevel="1" x14ac:dyDescent="0.25">
      <c r="A140" s="37" t="s">
        <v>153</v>
      </c>
      <c r="B140" s="38" t="s">
        <v>144</v>
      </c>
      <c r="C140" s="20" t="str">
        <f>IF('Long Term Vision'!$C140=0,"",'Long Term Vision'!$C140)</f>
        <v/>
      </c>
      <c r="D140" s="38"/>
      <c r="E140" s="38"/>
      <c r="F140" s="38"/>
      <c r="G140" s="38"/>
      <c r="H140" s="39"/>
      <c r="I140" s="67">
        <f>IF(OR('14_Science Technology'!$I140=1,$E140&lt;&gt;0),1,0)</f>
        <v>0</v>
      </c>
      <c r="J140" s="67">
        <f>IF(OR('14_Science Technology'!$J140=1,$F140&lt;&gt;0),1,0)</f>
        <v>0</v>
      </c>
      <c r="K140" s="67">
        <f>IF(AND('14_Science Technology'!$I140=1,$E140=0),1,0)</f>
        <v>0</v>
      </c>
    </row>
    <row r="141" spans="1:11" ht="90" hidden="1" outlineLevel="1" x14ac:dyDescent="0.25">
      <c r="A141" s="37" t="s">
        <v>153</v>
      </c>
      <c r="B141" s="38" t="s">
        <v>145</v>
      </c>
      <c r="C141" s="20" t="str">
        <f>IF('Long Term Vision'!$C141=0,"",'Long Term Vision'!$C141)</f>
        <v/>
      </c>
      <c r="D141" s="38"/>
      <c r="E141" s="38"/>
      <c r="F141" s="38"/>
      <c r="G141" s="38"/>
      <c r="H141" s="39"/>
      <c r="I141" s="67">
        <f>IF(OR('14_Science Technology'!$I141=1,$E141&lt;&gt;0),1,0)</f>
        <v>0</v>
      </c>
      <c r="J141" s="67">
        <f>IF(OR('14_Science Technology'!$J141=1,$F141&lt;&gt;0),1,0)</f>
        <v>0</v>
      </c>
      <c r="K141" s="67">
        <f>IF(AND('14_Science Technology'!$I141=1,$E141=0),1,0)</f>
        <v>0</v>
      </c>
    </row>
    <row r="142" spans="1:11" ht="60" hidden="1" outlineLevel="1" x14ac:dyDescent="0.25">
      <c r="A142" s="37" t="s">
        <v>153</v>
      </c>
      <c r="B142" s="38" t="s">
        <v>146</v>
      </c>
      <c r="C142" s="20" t="str">
        <f>IF('Long Term Vision'!$C142=0,"",'Long Term Vision'!$C142)</f>
        <v/>
      </c>
      <c r="D142" s="38"/>
      <c r="E142" s="38"/>
      <c r="F142" s="38"/>
      <c r="G142" s="38"/>
      <c r="H142" s="39"/>
      <c r="I142" s="67">
        <f>IF(OR('14_Science Technology'!$I142=1,$E142&lt;&gt;0),1,0)</f>
        <v>1</v>
      </c>
      <c r="J142" s="67">
        <f>IF(OR('14_Science Technology'!$J142=1,$F142&lt;&gt;0),1,0)</f>
        <v>0</v>
      </c>
      <c r="K142" s="67">
        <f>IF(AND('14_Science Technology'!$I142=1,$E142=0),1,0)</f>
        <v>1</v>
      </c>
    </row>
    <row r="143" spans="1:11" ht="105" hidden="1" outlineLevel="1" x14ac:dyDescent="0.25">
      <c r="A143" s="37" t="s">
        <v>153</v>
      </c>
      <c r="B143" s="38" t="s">
        <v>147</v>
      </c>
      <c r="C143" s="20" t="str">
        <f>IF('Long Term Vision'!$C143=0,"",'Long Term Vision'!$C143)</f>
        <v/>
      </c>
      <c r="D143" s="38"/>
      <c r="E143" s="38"/>
      <c r="F143" s="38"/>
      <c r="G143" s="38"/>
      <c r="H143" s="39"/>
      <c r="I143" s="67">
        <f>IF(OR('14_Science Technology'!$I143=1,$E143&lt;&gt;0),1,0)</f>
        <v>1</v>
      </c>
      <c r="J143" s="67">
        <f>IF(OR('14_Science Technology'!$J143=1,$F143&lt;&gt;0),1,0)</f>
        <v>0</v>
      </c>
      <c r="K143" s="67">
        <f>IF(AND('14_Science Technology'!$I143=1,$E143=0),1,0)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IF(OR('14_Science Technology'!$I144=1,$E144&lt;&gt;0),1,0)</f>
        <v>1</v>
      </c>
      <c r="J144" s="67">
        <f>IF(OR('14_Science Technology'!$J144=1,$F144&lt;&gt;0),1,0)</f>
        <v>0</v>
      </c>
      <c r="K144" s="67">
        <f>IF(AND('14_Science Technology'!$I144=1,$E144=0),1,0)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841</v>
      </c>
      <c r="C149" s="71">
        <f>SUM(K2,K8,K14,K24,K32,K39,K46,K55,K59,K67,K77,K81,K92,K98,K106,K114,K125)</f>
        <v>80</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4</v>
      </c>
      <c r="E158" s="49">
        <f>COUNTA(F$25:F$31)</f>
        <v>0</v>
      </c>
      <c r="F158" s="50">
        <f t="shared" si="0"/>
        <v>0.5714285714285714</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2</v>
      </c>
      <c r="E162" s="49">
        <f>COUNTA(F$82:F$91)</f>
        <v>1</v>
      </c>
      <c r="F162" s="50">
        <f t="shared" si="0"/>
        <v>0.22222222222222221</v>
      </c>
      <c r="G162" s="74">
        <f t="shared" si="1"/>
        <v>0.5</v>
      </c>
      <c r="H162" s="65"/>
      <c r="I162" s="66"/>
    </row>
    <row r="163" spans="1:9" x14ac:dyDescent="0.25">
      <c r="A163" s="52">
        <v>9</v>
      </c>
      <c r="B163" s="53" t="s">
        <v>165</v>
      </c>
      <c r="C163" s="54">
        <f>'Long Term Vision'!$C163</f>
        <v>5</v>
      </c>
      <c r="D163" s="54">
        <f>COUNTA(E$93:E$97)</f>
        <v>5</v>
      </c>
      <c r="E163" s="54">
        <f>COUNTA(F$93:F$97)</f>
        <v>3</v>
      </c>
      <c r="F163" s="55">
        <f t="shared" si="0"/>
        <v>1</v>
      </c>
      <c r="G163" s="73">
        <f t="shared" si="1"/>
        <v>0.6</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2</v>
      </c>
      <c r="E165" s="54">
        <f>COUNTA(F$107:F$113)</f>
        <v>1</v>
      </c>
      <c r="F165" s="55">
        <f t="shared" si="0"/>
        <v>0.2857142857142857</v>
      </c>
      <c r="G165" s="73">
        <f t="shared" si="1"/>
        <v>0.5</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1</v>
      </c>
      <c r="F170" s="50">
        <f t="shared" si="0"/>
        <v>0.1</v>
      </c>
      <c r="G170" s="74">
        <f t="shared" si="1"/>
        <v>1</v>
      </c>
      <c r="H170" s="65"/>
    </row>
    <row r="171" spans="1:9" ht="15.75" thickBot="1" x14ac:dyDescent="0.3">
      <c r="A171" s="56">
        <v>17</v>
      </c>
      <c r="B171" s="57" t="s">
        <v>173</v>
      </c>
      <c r="C171" s="58">
        <f>'Long Term Vision'!$C171</f>
        <v>14</v>
      </c>
      <c r="D171" s="58">
        <f>COUNTA(E$126:E$144)</f>
        <v>2</v>
      </c>
      <c r="E171" s="58">
        <f>COUNTA(F$126:F$144)</f>
        <v>1</v>
      </c>
      <c r="F171" s="59">
        <f t="shared" si="0"/>
        <v>0.14285714285714285</v>
      </c>
      <c r="G171" s="75">
        <f t="shared" si="1"/>
        <v>0.5</v>
      </c>
      <c r="H171" s="65"/>
    </row>
    <row r="172" spans="1:9" x14ac:dyDescent="0.25">
      <c r="A172" s="65"/>
      <c r="B172" s="65"/>
      <c r="C172" s="65"/>
      <c r="D172" s="65"/>
      <c r="E172" s="61" t="s">
        <v>149</v>
      </c>
      <c r="F172" s="62">
        <f>SUM($D$155:$D$159)/SUM($C$155:$C$159)</f>
        <v>0.13333333333333333</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0.31034482758620691</v>
      </c>
      <c r="G174" s="74">
        <f>IFERROR(SUM($E$161:$E$165)/SUM($D$161:$D$165),"N/A")</f>
        <v>0.55555555555555558</v>
      </c>
      <c r="H174" s="65"/>
    </row>
    <row r="175" spans="1:9" x14ac:dyDescent="0.25">
      <c r="A175" s="65"/>
      <c r="B175" s="65"/>
      <c r="C175" s="65"/>
      <c r="D175" s="65"/>
      <c r="E175" s="60" t="s">
        <v>152</v>
      </c>
      <c r="F175" s="55">
        <f>$D$170/$C$170</f>
        <v>0.1</v>
      </c>
      <c r="G175" s="73">
        <f>IFERROR($E$170/$D$170,"N/A")</f>
        <v>1</v>
      </c>
      <c r="H175" s="65"/>
    </row>
    <row r="176" spans="1:9" ht="15.75" thickBot="1" x14ac:dyDescent="0.3">
      <c r="A176" s="65"/>
      <c r="B176" s="65"/>
      <c r="C176" s="65"/>
      <c r="D176" s="65"/>
      <c r="E176" s="64" t="s">
        <v>181</v>
      </c>
      <c r="F176" s="51">
        <f>$D$171/$C$171</f>
        <v>0.14285714285714285</v>
      </c>
      <c r="G176" s="77">
        <f>IFERROR($E$171/$D$171,"N/A")</f>
        <v>0.5</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955" priority="38">
      <formula>$C3="NO"</formula>
    </cfRule>
  </conditionalFormatting>
  <conditionalFormatting sqref="C99:H105 C78:H80 C68:H76 C60:H66 C56:H58 C47:H54 C40:H45 C33:H38 C15:H23 C9:H13 C4:H7 C82:H91 C115:H124 C107:H113 C126:H144 C93:H97 C25:H31">
    <cfRule type="expression" dxfId="954" priority="37">
      <formula>$C4="NO"</formula>
    </cfRule>
  </conditionalFormatting>
  <conditionalFormatting sqref="I1:K1">
    <cfRule type="expression" dxfId="953" priority="36">
      <formula>$C1="NO"</formula>
    </cfRule>
  </conditionalFormatting>
  <conditionalFormatting sqref="B3">
    <cfRule type="expression" dxfId="952" priority="35">
      <formula>$K3=1</formula>
    </cfRule>
  </conditionalFormatting>
  <conditionalFormatting sqref="B4:B7">
    <cfRule type="expression" dxfId="951" priority="34">
      <formula>$C4="NO"</formula>
    </cfRule>
  </conditionalFormatting>
  <conditionalFormatting sqref="B4:B7">
    <cfRule type="expression" dxfId="950" priority="33">
      <formula>$K4=1</formula>
    </cfRule>
  </conditionalFormatting>
  <conditionalFormatting sqref="B9:B13">
    <cfRule type="expression" dxfId="949" priority="32">
      <formula>$C9="NO"</formula>
    </cfRule>
  </conditionalFormatting>
  <conditionalFormatting sqref="B9:B13">
    <cfRule type="expression" dxfId="948" priority="31">
      <formula>$K9=1</formula>
    </cfRule>
  </conditionalFormatting>
  <conditionalFormatting sqref="B15:B23">
    <cfRule type="expression" dxfId="947" priority="30">
      <formula>$C15="NO"</formula>
    </cfRule>
  </conditionalFormatting>
  <conditionalFormatting sqref="B15:B23">
    <cfRule type="expression" dxfId="946" priority="29">
      <formula>$K15=1</formula>
    </cfRule>
  </conditionalFormatting>
  <conditionalFormatting sqref="B25:B31">
    <cfRule type="expression" dxfId="945" priority="28">
      <formula>$C25="NO"</formula>
    </cfRule>
  </conditionalFormatting>
  <conditionalFormatting sqref="B25:B31">
    <cfRule type="expression" dxfId="944" priority="27">
      <formula>$K25=1</formula>
    </cfRule>
  </conditionalFormatting>
  <conditionalFormatting sqref="B33:B38">
    <cfRule type="expression" dxfId="943" priority="26">
      <formula>$C33="NO"</formula>
    </cfRule>
  </conditionalFormatting>
  <conditionalFormatting sqref="B33:B38">
    <cfRule type="expression" dxfId="942" priority="25">
      <formula>$K33=1</formula>
    </cfRule>
  </conditionalFormatting>
  <conditionalFormatting sqref="B40:B45">
    <cfRule type="expression" dxfId="941" priority="24">
      <formula>$C40="NO"</formula>
    </cfRule>
  </conditionalFormatting>
  <conditionalFormatting sqref="B40:B45">
    <cfRule type="expression" dxfId="940" priority="23">
      <formula>$K40=1</formula>
    </cfRule>
  </conditionalFormatting>
  <conditionalFormatting sqref="B47:B54">
    <cfRule type="expression" dxfId="939" priority="22">
      <formula>$C47="NO"</formula>
    </cfRule>
  </conditionalFormatting>
  <conditionalFormatting sqref="B47:B54">
    <cfRule type="expression" dxfId="938" priority="21">
      <formula>$K47=1</formula>
    </cfRule>
  </conditionalFormatting>
  <conditionalFormatting sqref="B56:B58">
    <cfRule type="expression" dxfId="937" priority="20">
      <formula>$C56="NO"</formula>
    </cfRule>
  </conditionalFormatting>
  <conditionalFormatting sqref="B56:B58">
    <cfRule type="expression" dxfId="936" priority="19">
      <formula>$K56=1</formula>
    </cfRule>
  </conditionalFormatting>
  <conditionalFormatting sqref="B60:B66">
    <cfRule type="expression" dxfId="935" priority="18">
      <formula>$C60="NO"</formula>
    </cfRule>
  </conditionalFormatting>
  <conditionalFormatting sqref="B60:B66">
    <cfRule type="expression" dxfId="934" priority="17">
      <formula>$K60=1</formula>
    </cfRule>
  </conditionalFormatting>
  <conditionalFormatting sqref="B68:B76">
    <cfRule type="expression" dxfId="933" priority="16">
      <formula>$C68="NO"</formula>
    </cfRule>
  </conditionalFormatting>
  <conditionalFormatting sqref="B68:B76">
    <cfRule type="expression" dxfId="932" priority="15">
      <formula>$K68=1</formula>
    </cfRule>
  </conditionalFormatting>
  <conditionalFormatting sqref="B78:B80">
    <cfRule type="expression" dxfId="931" priority="14">
      <formula>$C78="NO"</formula>
    </cfRule>
  </conditionalFormatting>
  <conditionalFormatting sqref="B78:B80">
    <cfRule type="expression" dxfId="930" priority="13">
      <formula>$K78=1</formula>
    </cfRule>
  </conditionalFormatting>
  <conditionalFormatting sqref="B82:B91">
    <cfRule type="expression" dxfId="929" priority="12">
      <formula>$C82="NO"</formula>
    </cfRule>
  </conditionalFormatting>
  <conditionalFormatting sqref="B82:B91">
    <cfRule type="expression" dxfId="928" priority="11">
      <formula>$K82=1</formula>
    </cfRule>
  </conditionalFormatting>
  <conditionalFormatting sqref="B93:B97">
    <cfRule type="expression" dxfId="927" priority="10">
      <formula>$C93="NO"</formula>
    </cfRule>
  </conditionalFormatting>
  <conditionalFormatting sqref="B93:B97">
    <cfRule type="expression" dxfId="926" priority="9">
      <formula>$K93=1</formula>
    </cfRule>
  </conditionalFormatting>
  <conditionalFormatting sqref="B99:B105">
    <cfRule type="expression" dxfId="925" priority="8">
      <formula>$C99="NO"</formula>
    </cfRule>
  </conditionalFormatting>
  <conditionalFormatting sqref="B99:B105">
    <cfRule type="expression" dxfId="924" priority="7">
      <formula>$K99=1</formula>
    </cfRule>
  </conditionalFormatting>
  <conditionalFormatting sqref="B107:B113">
    <cfRule type="expression" dxfId="923" priority="6">
      <formula>$C107="NO"</formula>
    </cfRule>
  </conditionalFormatting>
  <conditionalFormatting sqref="B107:B113">
    <cfRule type="expression" dxfId="922" priority="5">
      <formula>$K107=1</formula>
    </cfRule>
  </conditionalFormatting>
  <conditionalFormatting sqref="B115:B124">
    <cfRule type="expression" dxfId="921" priority="4">
      <formula>$C115="NO"</formula>
    </cfRule>
  </conditionalFormatting>
  <conditionalFormatting sqref="B115:B124">
    <cfRule type="expression" dxfId="920" priority="3">
      <formula>$K115=1</formula>
    </cfRule>
  </conditionalFormatting>
  <conditionalFormatting sqref="B126:B144">
    <cfRule type="expression" dxfId="919" priority="2">
      <formula>$C126="NO"</formula>
    </cfRule>
  </conditionalFormatting>
  <conditionalFormatting sqref="B126:B144">
    <cfRule type="expression" dxfId="918" priority="1">
      <formula>$K126=1</formula>
    </cfRule>
  </conditionalFormatting>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3" t="s">
        <v>1</v>
      </c>
      <c r="E1" s="83" t="s">
        <v>2</v>
      </c>
      <c r="F1" s="83" t="s">
        <v>3</v>
      </c>
      <c r="G1" s="83"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IF(OR('15_ICT Sector Plan'!$I3=1,$E3&lt;&gt;0),1,0)</f>
        <v>0</v>
      </c>
      <c r="J3" s="67">
        <f>IF(OR('15_ICT Sector Plan'!$J3=1,$F3&lt;&gt;0),1,0)</f>
        <v>0</v>
      </c>
      <c r="K3" s="67">
        <f>IF(AND('15_ICT Sector Plan'!$I3=1,$E3=0),1,0)</f>
        <v>0</v>
      </c>
    </row>
    <row r="4" spans="1:12" ht="45" hidden="1" outlineLevel="1" x14ac:dyDescent="0.25">
      <c r="A4" s="37" t="s">
        <v>149</v>
      </c>
      <c r="B4" s="38" t="s">
        <v>8</v>
      </c>
      <c r="C4" s="20" t="str">
        <f>IF('Long Term Vision'!$C4=0,"",'Long Term Vision'!$C4)</f>
        <v/>
      </c>
      <c r="D4" s="38"/>
      <c r="E4" s="38"/>
      <c r="F4" s="38"/>
      <c r="G4" s="38"/>
      <c r="H4" s="39"/>
      <c r="I4" s="67">
        <f>IF(OR('15_ICT Sector Plan'!$I4=1,$E4&lt;&gt;0),1,0)</f>
        <v>1</v>
      </c>
      <c r="J4" s="67">
        <f>IF(OR('15_ICT Sector Plan'!$J4=1,$F4&lt;&gt;0),1,0)</f>
        <v>1</v>
      </c>
      <c r="K4" s="67">
        <f>IF(AND('15_ICT Sector Plan'!$I4=1,$E4=0),1,0)</f>
        <v>1</v>
      </c>
    </row>
    <row r="5" spans="1:12" ht="45" hidden="1" outlineLevel="1" x14ac:dyDescent="0.25">
      <c r="A5" s="37" t="s">
        <v>149</v>
      </c>
      <c r="B5" s="38" t="s">
        <v>9</v>
      </c>
      <c r="C5" s="20" t="str">
        <f>IF('Long Term Vision'!$C5=0,"",'Long Term Vision'!$C5)</f>
        <v/>
      </c>
      <c r="D5" s="38"/>
      <c r="E5" s="38"/>
      <c r="F5" s="38"/>
      <c r="G5" s="38"/>
      <c r="H5" s="39"/>
      <c r="I5" s="67">
        <f>IF(OR('15_ICT Sector Plan'!$I5=1,$E5&lt;&gt;0),1,0)</f>
        <v>1</v>
      </c>
      <c r="J5" s="67">
        <f>IF(OR('15_ICT Sector Plan'!$J5=1,$F5&lt;&gt;0),1,0)</f>
        <v>1</v>
      </c>
      <c r="K5" s="67">
        <f>IF(AND('15_ICT Sector Plan'!$I5=1,$E5=0),1,0)</f>
        <v>1</v>
      </c>
    </row>
    <row r="6" spans="1:12" ht="90" hidden="1" outlineLevel="1" x14ac:dyDescent="0.25">
      <c r="A6" s="37" t="s">
        <v>149</v>
      </c>
      <c r="B6" s="38" t="s">
        <v>10</v>
      </c>
      <c r="C6" s="20" t="str">
        <f>IF('Long Term Vision'!$C6=0,"",'Long Term Vision'!$C6)</f>
        <v/>
      </c>
      <c r="D6" s="38"/>
      <c r="E6" s="38"/>
      <c r="F6" s="38"/>
      <c r="G6" s="38"/>
      <c r="H6" s="39"/>
      <c r="I6" s="67">
        <f>IF(OR('15_ICT Sector Plan'!$I6=1,$E6&lt;&gt;0),1,0)</f>
        <v>1</v>
      </c>
      <c r="J6" s="67">
        <f>IF(OR('15_ICT Sector Plan'!$J6=1,$F6&lt;&gt;0),1,0)</f>
        <v>1</v>
      </c>
      <c r="K6" s="67">
        <f>IF(AND('15_ICT Sector Plan'!$I6=1,$E6=0),1,0)</f>
        <v>1</v>
      </c>
    </row>
    <row r="7" spans="1:12" ht="60" hidden="1" outlineLevel="1" x14ac:dyDescent="0.25">
      <c r="A7" s="37" t="s">
        <v>149</v>
      </c>
      <c r="B7" s="38" t="s">
        <v>11</v>
      </c>
      <c r="C7" s="20" t="str">
        <f>IF('Long Term Vision'!$C7=0,"",'Long Term Vision'!$C7)</f>
        <v/>
      </c>
      <c r="D7" s="38"/>
      <c r="E7" s="38"/>
      <c r="F7" s="38"/>
      <c r="G7" s="38"/>
      <c r="H7" s="39"/>
      <c r="I7" s="67">
        <f>IF(OR('15_ICT Sector Plan'!$I7=1,$E7&lt;&gt;0),1,0)</f>
        <v>1</v>
      </c>
      <c r="J7" s="67">
        <f>IF(OR('15_ICT Sector Plan'!$J7=1,$F7&lt;&gt;0),1,0)</f>
        <v>1</v>
      </c>
      <c r="K7" s="67">
        <f>IF(AND('15_ICT Sector Plan'!$I7=1,$E7=0),1,0)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IF(OR('15_ICT Sector Plan'!$I9=1,$E9&lt;&gt;0),1,0)</f>
        <v>1</v>
      </c>
      <c r="J9" s="67">
        <f>IF(OR('15_ICT Sector Plan'!$J9=1,$F9&lt;&gt;0),1,0)</f>
        <v>0</v>
      </c>
      <c r="K9" s="67">
        <f>IF(AND('15_ICT Sector Plan'!$I9=1,$E9=0),1,0)</f>
        <v>1</v>
      </c>
    </row>
    <row r="10" spans="1:12" ht="75" hidden="1" outlineLevel="1" x14ac:dyDescent="0.25">
      <c r="A10" s="37" t="s">
        <v>149</v>
      </c>
      <c r="B10" s="38" t="s">
        <v>14</v>
      </c>
      <c r="C10" s="20" t="str">
        <f>IF('Long Term Vision'!$C10=0,"",'Long Term Vision'!$C10)</f>
        <v/>
      </c>
      <c r="D10" s="38"/>
      <c r="E10" s="38"/>
      <c r="F10" s="38"/>
      <c r="G10" s="38"/>
      <c r="H10" s="39"/>
      <c r="I10" s="67">
        <f>IF(OR('15_ICT Sector Plan'!$I10=1,$E10&lt;&gt;0),1,0)</f>
        <v>1</v>
      </c>
      <c r="J10" s="67">
        <f>IF(OR('15_ICT Sector Plan'!$J10=1,$F10&lt;&gt;0),1,0)</f>
        <v>1</v>
      </c>
      <c r="K10" s="67">
        <f>IF(AND('15_ICT Sector Plan'!$I10=1,$E10=0),1,0)</f>
        <v>1</v>
      </c>
    </row>
    <row r="11" spans="1:12" ht="90" hidden="1" outlineLevel="1" x14ac:dyDescent="0.25">
      <c r="A11" s="37" t="s">
        <v>149</v>
      </c>
      <c r="B11" s="38" t="s">
        <v>15</v>
      </c>
      <c r="C11" s="20" t="str">
        <f>IF('Long Term Vision'!$C11=0,"",'Long Term Vision'!$C11)</f>
        <v/>
      </c>
      <c r="D11" s="38"/>
      <c r="E11" s="38"/>
      <c r="F11" s="38"/>
      <c r="G11" s="38"/>
      <c r="H11" s="39"/>
      <c r="I11" s="67">
        <f>IF(OR('15_ICT Sector Plan'!$I11=1,$E11&lt;&gt;0),1,0)</f>
        <v>1</v>
      </c>
      <c r="J11" s="67">
        <f>IF(OR('15_ICT Sector Plan'!$J11=1,$F11&lt;&gt;0),1,0)</f>
        <v>1</v>
      </c>
      <c r="K11" s="67">
        <f>IF(AND('15_ICT Sector Plan'!$I11=1,$E11=0),1,0)</f>
        <v>1</v>
      </c>
    </row>
    <row r="12" spans="1:12" ht="90" hidden="1" outlineLevel="1" x14ac:dyDescent="0.25">
      <c r="A12" s="37" t="s">
        <v>149</v>
      </c>
      <c r="B12" s="38" t="s">
        <v>16</v>
      </c>
      <c r="C12" s="20" t="str">
        <f>IF('Long Term Vision'!$C12=0,"",'Long Term Vision'!$C12)</f>
        <v/>
      </c>
      <c r="D12" s="38"/>
      <c r="E12" s="38"/>
      <c r="F12" s="38"/>
      <c r="G12" s="38"/>
      <c r="H12" s="39"/>
      <c r="I12" s="67">
        <f>IF(OR('15_ICT Sector Plan'!$I12=1,$E12&lt;&gt;0),1,0)</f>
        <v>1</v>
      </c>
      <c r="J12" s="67">
        <f>IF(OR('15_ICT Sector Plan'!$J12=1,$F12&lt;&gt;0),1,0)</f>
        <v>0</v>
      </c>
      <c r="K12" s="67">
        <f>IF(AND('15_ICT Sector Plan'!$I12=1,$E12=0),1,0)</f>
        <v>1</v>
      </c>
    </row>
    <row r="13" spans="1:12" ht="105" hidden="1" outlineLevel="1" x14ac:dyDescent="0.25">
      <c r="A13" s="37" t="s">
        <v>149</v>
      </c>
      <c r="B13" s="38" t="s">
        <v>17</v>
      </c>
      <c r="C13" s="20" t="str">
        <f>IF('Long Term Vision'!$C13=0,"",'Long Term Vision'!$C13)</f>
        <v/>
      </c>
      <c r="D13" s="38"/>
      <c r="E13" s="38"/>
      <c r="F13" s="38"/>
      <c r="G13" s="38"/>
      <c r="H13" s="39"/>
      <c r="I13" s="67">
        <f>IF(OR('15_ICT Sector Plan'!$I13=1,$E13&lt;&gt;0),1,0)</f>
        <v>0</v>
      </c>
      <c r="J13" s="67">
        <f>IF(OR('15_ICT Sector Plan'!$J13=1,$F13&lt;&gt;0),1,0)</f>
        <v>0</v>
      </c>
      <c r="K13" s="67">
        <f>IF(AND('15_ICT Sector Plan'!$I13=1,$E13=0),1,0)</f>
        <v>0</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IF(OR('15_ICT Sector Plan'!$I15=1,$E15&lt;&gt;0),1,0)</f>
        <v>1</v>
      </c>
      <c r="J15" s="67">
        <f>IF(OR('15_ICT Sector Plan'!$J15=1,$F15&lt;&gt;0),1,0)</f>
        <v>1</v>
      </c>
      <c r="K15" s="67">
        <f>IF(AND('15_ICT Sector Plan'!$I15=1,$E15=0),1,0)</f>
        <v>1</v>
      </c>
    </row>
    <row r="16" spans="1:12" ht="60" hidden="1" outlineLevel="1" x14ac:dyDescent="0.25">
      <c r="A16" s="37" t="s">
        <v>149</v>
      </c>
      <c r="B16" s="38" t="s">
        <v>20</v>
      </c>
      <c r="C16" s="20" t="str">
        <f>IF('Long Term Vision'!$C16=0,"",'Long Term Vision'!$C16)</f>
        <v/>
      </c>
      <c r="D16" s="38"/>
      <c r="E16" s="38"/>
      <c r="F16" s="38"/>
      <c r="G16" s="38"/>
      <c r="H16" s="39"/>
      <c r="I16" s="67">
        <f>IF(OR('15_ICT Sector Plan'!$I16=1,$E16&lt;&gt;0),1,0)</f>
        <v>1</v>
      </c>
      <c r="J16" s="67">
        <f>IF(OR('15_ICT Sector Plan'!$J16=1,$F16&lt;&gt;0),1,0)</f>
        <v>1</v>
      </c>
      <c r="K16" s="67">
        <f>IF(AND('15_ICT Sector Plan'!$I16=1,$E16=0),1,0)</f>
        <v>1</v>
      </c>
    </row>
    <row r="17" spans="1:11" ht="45" hidden="1" outlineLevel="1" x14ac:dyDescent="0.25">
      <c r="A17" s="37" t="s">
        <v>149</v>
      </c>
      <c r="B17" s="38" t="s">
        <v>21</v>
      </c>
      <c r="C17" s="20" t="str">
        <f>IF('Long Term Vision'!$C17=0,"",'Long Term Vision'!$C17)</f>
        <v/>
      </c>
      <c r="D17" s="38"/>
      <c r="E17" s="38"/>
      <c r="F17" s="38"/>
      <c r="G17" s="38"/>
      <c r="H17" s="39"/>
      <c r="I17" s="67">
        <f>IF(OR('15_ICT Sector Plan'!$I17=1,$E17&lt;&gt;0),1,0)</f>
        <v>1</v>
      </c>
      <c r="J17" s="67">
        <f>IF(OR('15_ICT Sector Plan'!$J17=1,$F17&lt;&gt;0),1,0)</f>
        <v>1</v>
      </c>
      <c r="K17" s="67">
        <f>IF(AND('15_ICT Sector Plan'!$I17=1,$E17=0),1,0)</f>
        <v>1</v>
      </c>
    </row>
    <row r="18" spans="1:11" ht="120" hidden="1" outlineLevel="1" x14ac:dyDescent="0.25">
      <c r="A18" s="37" t="s">
        <v>149</v>
      </c>
      <c r="B18" s="38" t="s">
        <v>22</v>
      </c>
      <c r="C18" s="20" t="str">
        <f>IF('Long Term Vision'!$C18=0,"",'Long Term Vision'!$C18)</f>
        <v/>
      </c>
      <c r="D18" s="38" t="s">
        <v>994</v>
      </c>
      <c r="E18" s="38" t="s">
        <v>993</v>
      </c>
      <c r="F18" s="38"/>
      <c r="G18" s="38" t="s">
        <v>984</v>
      </c>
      <c r="H18" s="39" t="s">
        <v>583</v>
      </c>
      <c r="I18" s="67">
        <f>IF(OR('15_ICT Sector Plan'!$I18=1,$E18&lt;&gt;0),1,0)</f>
        <v>1</v>
      </c>
      <c r="J18" s="67">
        <f>IF(OR('15_ICT Sector Plan'!$J18=1,$F18&lt;&gt;0),1,0)</f>
        <v>1</v>
      </c>
      <c r="K18" s="67">
        <f>IF(AND('15_ICT Sector Plan'!$I18=1,$E18=0),1,0)</f>
        <v>0</v>
      </c>
    </row>
    <row r="19" spans="1:11" ht="30" hidden="1" outlineLevel="1" x14ac:dyDescent="0.25">
      <c r="A19" s="37" t="s">
        <v>149</v>
      </c>
      <c r="B19" s="38" t="s">
        <v>23</v>
      </c>
      <c r="C19" s="20" t="str">
        <f>IF('Long Term Vision'!$C19=0,"",'Long Term Vision'!$C19)</f>
        <v/>
      </c>
      <c r="D19" s="38"/>
      <c r="E19" s="38"/>
      <c r="F19" s="38"/>
      <c r="G19" s="38"/>
      <c r="H19" s="39"/>
      <c r="I19" s="67">
        <f>IF(OR('15_ICT Sector Plan'!$I19=1,$E19&lt;&gt;0),1,0)</f>
        <v>1</v>
      </c>
      <c r="J19" s="67">
        <f>IF(OR('15_ICT Sector Plan'!$J19=1,$F19&lt;&gt;0),1,0)</f>
        <v>0</v>
      </c>
      <c r="K19" s="67">
        <f>IF(AND('15_ICT Sector Plan'!$I19=1,$E19=0),1,0)</f>
        <v>1</v>
      </c>
    </row>
    <row r="20" spans="1:11" ht="30" hidden="1" outlineLevel="1" x14ac:dyDescent="0.25">
      <c r="A20" s="37" t="s">
        <v>149</v>
      </c>
      <c r="B20" s="38" t="s">
        <v>24</v>
      </c>
      <c r="C20" s="20" t="str">
        <f>IF('Long Term Vision'!$C20=0,"",'Long Term Vision'!$C20)</f>
        <v/>
      </c>
      <c r="D20" s="38"/>
      <c r="E20" s="38"/>
      <c r="F20" s="38"/>
      <c r="G20" s="38"/>
      <c r="H20" s="39"/>
      <c r="I20" s="67">
        <f>IF(OR('15_ICT Sector Plan'!$I20=1,$E20&lt;&gt;0),1,0)</f>
        <v>1</v>
      </c>
      <c r="J20" s="67">
        <f>IF(OR('15_ICT Sector Plan'!$J20=1,$F20&lt;&gt;0),1,0)</f>
        <v>0</v>
      </c>
      <c r="K20" s="67">
        <f>IF(AND('15_ICT Sector Plan'!$I20=1,$E20=0),1,0)</f>
        <v>1</v>
      </c>
    </row>
    <row r="21" spans="1:11" ht="60" hidden="1" outlineLevel="1" x14ac:dyDescent="0.25">
      <c r="A21" s="37" t="s">
        <v>149</v>
      </c>
      <c r="B21" s="38" t="s">
        <v>25</v>
      </c>
      <c r="C21" s="20" t="str">
        <f>IF('Long Term Vision'!$C21=0,"",'Long Term Vision'!$C21)</f>
        <v/>
      </c>
      <c r="D21" s="38"/>
      <c r="E21" s="38"/>
      <c r="F21" s="38"/>
      <c r="G21" s="38"/>
      <c r="H21" s="39"/>
      <c r="I21" s="67">
        <f>IF(OR('15_ICT Sector Plan'!$I21=1,$E21&lt;&gt;0),1,0)</f>
        <v>1</v>
      </c>
      <c r="J21" s="67">
        <f>IF(OR('15_ICT Sector Plan'!$J21=1,$F21&lt;&gt;0),1,0)</f>
        <v>1</v>
      </c>
      <c r="K21" s="67">
        <f>IF(AND('15_ICT Sector Plan'!$I21=1,$E21=0),1,0)</f>
        <v>1</v>
      </c>
    </row>
    <row r="22" spans="1:11" ht="60" hidden="1" outlineLevel="1" x14ac:dyDescent="0.25">
      <c r="A22" s="37" t="s">
        <v>149</v>
      </c>
      <c r="B22" s="38" t="s">
        <v>26</v>
      </c>
      <c r="C22" s="20" t="str">
        <f>IF('Long Term Vision'!$C22=0,"",'Long Term Vision'!$C22)</f>
        <v/>
      </c>
      <c r="D22" s="38"/>
      <c r="E22" s="38"/>
      <c r="F22" s="38"/>
      <c r="G22" s="38"/>
      <c r="H22" s="39"/>
      <c r="I22" s="67">
        <f>IF(OR('15_ICT Sector Plan'!$I22=1,$E22&lt;&gt;0),1,0)</f>
        <v>1</v>
      </c>
      <c r="J22" s="67">
        <f>IF(OR('15_ICT Sector Plan'!$J22=1,$F22&lt;&gt;0),1,0)</f>
        <v>1</v>
      </c>
      <c r="K22" s="67">
        <f>IF(AND('15_ICT Sector Plan'!$I22=1,$E22=0),1,0)</f>
        <v>1</v>
      </c>
    </row>
    <row r="23" spans="1:11" ht="45" hidden="1" outlineLevel="1" x14ac:dyDescent="0.25">
      <c r="A23" s="37" t="s">
        <v>149</v>
      </c>
      <c r="B23" s="38" t="s">
        <v>27</v>
      </c>
      <c r="C23" s="20" t="str">
        <f>IF('Long Term Vision'!$C23=0,"",'Long Term Vision'!$C23)</f>
        <v/>
      </c>
      <c r="D23" s="38"/>
      <c r="E23" s="38"/>
      <c r="F23" s="38"/>
      <c r="G23" s="38"/>
      <c r="H23" s="39"/>
      <c r="I23" s="67">
        <f>IF(OR('15_ICT Sector Plan'!$I23=1,$E23&lt;&gt;0),1,0)</f>
        <v>1</v>
      </c>
      <c r="J23" s="67">
        <f>IF(OR('15_ICT Sector Plan'!$J23=1,$F23&lt;&gt;0),1,0)</f>
        <v>0</v>
      </c>
      <c r="K23" s="67">
        <f>IF(AND('15_ICT Sector Plan'!$I23=1,$E23=0),1,0)</f>
        <v>1</v>
      </c>
    </row>
    <row r="24" spans="1:11" collapsed="1" x14ac:dyDescent="0.25">
      <c r="A24" s="37" t="s">
        <v>149</v>
      </c>
      <c r="B24" s="101" t="s">
        <v>28</v>
      </c>
      <c r="C24" s="101"/>
      <c r="D24" s="101"/>
      <c r="E24" s="101"/>
      <c r="F24" s="101"/>
      <c r="G24" s="101"/>
      <c r="H24" s="102"/>
      <c r="I24" s="67">
        <f>SUM(I25:I31)</f>
        <v>7</v>
      </c>
      <c r="J24" s="67">
        <f>SUM(J25:J31)</f>
        <v>4</v>
      </c>
      <c r="K24" s="67">
        <f>SUM(K25:K31)</f>
        <v>4</v>
      </c>
    </row>
    <row r="25" spans="1:11" ht="45" hidden="1" outlineLevel="1" x14ac:dyDescent="0.25">
      <c r="A25" s="37" t="s">
        <v>149</v>
      </c>
      <c r="B25" s="38" t="s">
        <v>29</v>
      </c>
      <c r="C25" s="20" t="str">
        <f>IF('Long Term Vision'!$C25=0,"",'Long Term Vision'!$C25)</f>
        <v/>
      </c>
      <c r="D25" s="38"/>
      <c r="E25" s="38"/>
      <c r="F25" s="38"/>
      <c r="G25" s="38"/>
      <c r="H25" s="39"/>
      <c r="I25" s="67">
        <f>IF(OR('15_ICT Sector Plan'!$I25=1,$E25&lt;&gt;0),1,0)</f>
        <v>1</v>
      </c>
      <c r="J25" s="67">
        <f>IF(OR('15_ICT Sector Plan'!$J25=1,$F25&lt;&gt;0),1,0)</f>
        <v>1</v>
      </c>
      <c r="K25" s="67">
        <f>IF(AND('15_ICT Sector Plan'!$I25=1,$E25=0),1,0)</f>
        <v>1</v>
      </c>
    </row>
    <row r="26" spans="1:11" ht="45" hidden="1" outlineLevel="1" x14ac:dyDescent="0.25">
      <c r="A26" s="37" t="s">
        <v>149</v>
      </c>
      <c r="B26" s="38" t="s">
        <v>30</v>
      </c>
      <c r="C26" s="20" t="str">
        <f>IF('Long Term Vision'!$C26=0,"",'Long Term Vision'!$C26)</f>
        <v/>
      </c>
      <c r="D26" s="38"/>
      <c r="E26" s="38"/>
      <c r="F26" s="38"/>
      <c r="G26" s="38"/>
      <c r="H26" s="39"/>
      <c r="I26" s="67">
        <f>IF(OR('15_ICT Sector Plan'!$I26=1,$E26&lt;&gt;0),1,0)</f>
        <v>1</v>
      </c>
      <c r="J26" s="67">
        <f>IF(OR('15_ICT Sector Plan'!$J26=1,$F26&lt;&gt;0),1,0)</f>
        <v>0</v>
      </c>
      <c r="K26" s="67">
        <f>IF(AND('15_ICT Sector Plan'!$I26=1,$E26=0),1,0)</f>
        <v>1</v>
      </c>
    </row>
    <row r="27" spans="1:11" ht="105" hidden="1" outlineLevel="1" x14ac:dyDescent="0.25">
      <c r="A27" s="37" t="s">
        <v>149</v>
      </c>
      <c r="B27" s="38" t="s">
        <v>31</v>
      </c>
      <c r="C27" s="20" t="str">
        <f>IF('Long Term Vision'!$C27=0,"",'Long Term Vision'!$C27)</f>
        <v/>
      </c>
      <c r="D27" s="38" t="s">
        <v>1008</v>
      </c>
      <c r="E27" s="38" t="s">
        <v>1020</v>
      </c>
      <c r="F27" s="38"/>
      <c r="G27" s="38" t="s">
        <v>1021</v>
      </c>
      <c r="H27" s="39"/>
      <c r="I27" s="67">
        <f>IF(OR('15_ICT Sector Plan'!$I27=1,$E27&lt;&gt;0),1,0)</f>
        <v>1</v>
      </c>
      <c r="J27" s="67">
        <f>IF(OR('15_ICT Sector Plan'!$J27=1,$F27&lt;&gt;0),1,0)</f>
        <v>1</v>
      </c>
      <c r="K27" s="67">
        <f>IF(AND('15_ICT Sector Plan'!$I27=1,$E27=0),1,0)</f>
        <v>0</v>
      </c>
    </row>
    <row r="28" spans="1:11" ht="105" hidden="1" outlineLevel="1" x14ac:dyDescent="0.25">
      <c r="A28" s="37" t="s">
        <v>149</v>
      </c>
      <c r="B28" s="38" t="s">
        <v>32</v>
      </c>
      <c r="C28" s="20" t="str">
        <f>IF('Long Term Vision'!$C28=0,"",'Long Term Vision'!$C28)</f>
        <v/>
      </c>
      <c r="D28" s="38" t="s">
        <v>1008</v>
      </c>
      <c r="E28" s="38" t="s">
        <v>1016</v>
      </c>
      <c r="F28" s="38"/>
      <c r="G28" s="38" t="s">
        <v>1017</v>
      </c>
      <c r="H28" s="39"/>
      <c r="I28" s="67">
        <f>IF(OR('15_ICT Sector Plan'!$I28=1,$E28&lt;&gt;0),1,0)</f>
        <v>1</v>
      </c>
      <c r="J28" s="67">
        <f>IF(OR('15_ICT Sector Plan'!$J28=1,$F28&lt;&gt;0),1,0)</f>
        <v>1</v>
      </c>
      <c r="K28" s="67">
        <f>IF(AND('15_ICT Sector Plan'!$I28=1,$E28=0),1,0)</f>
        <v>0</v>
      </c>
    </row>
    <row r="29" spans="1:11" ht="60" hidden="1" outlineLevel="1" x14ac:dyDescent="0.25">
      <c r="A29" s="37" t="s">
        <v>149</v>
      </c>
      <c r="B29" s="38" t="s">
        <v>33</v>
      </c>
      <c r="C29" s="20" t="str">
        <f>IF('Long Term Vision'!$C29=0,"",'Long Term Vision'!$C29)</f>
        <v/>
      </c>
      <c r="D29" s="38"/>
      <c r="E29" s="38"/>
      <c r="F29" s="38"/>
      <c r="G29" s="38"/>
      <c r="H29" s="39"/>
      <c r="I29" s="67">
        <f>IF(OR('15_ICT Sector Plan'!$I29=1,$E29&lt;&gt;0),1,0)</f>
        <v>1</v>
      </c>
      <c r="J29" s="67">
        <f>IF(OR('15_ICT Sector Plan'!$J29=1,$F29&lt;&gt;0),1,0)</f>
        <v>0</v>
      </c>
      <c r="K29" s="67">
        <f>IF(AND('15_ICT Sector Plan'!$I29=1,$E29=0),1,0)</f>
        <v>1</v>
      </c>
    </row>
    <row r="30" spans="1:11" ht="75" hidden="1" outlineLevel="1" x14ac:dyDescent="0.25">
      <c r="A30" s="37" t="s">
        <v>149</v>
      </c>
      <c r="B30" s="38" t="s">
        <v>34</v>
      </c>
      <c r="C30" s="20" t="str">
        <f>IF('Long Term Vision'!$C30=0,"",'Long Term Vision'!$C30)</f>
        <v/>
      </c>
      <c r="D30" s="38" t="s">
        <v>978</v>
      </c>
      <c r="E30" s="38" t="s">
        <v>981</v>
      </c>
      <c r="F30" s="38"/>
      <c r="G30" s="38" t="s">
        <v>982</v>
      </c>
      <c r="H30" s="39" t="s">
        <v>583</v>
      </c>
      <c r="I30" s="67">
        <f>IF(OR('15_ICT Sector Plan'!$I30=1,$E30&lt;&gt;0),1,0)</f>
        <v>1</v>
      </c>
      <c r="J30" s="67">
        <f>IF(OR('15_ICT Sector Plan'!$J30=1,$F30&lt;&gt;0),1,0)</f>
        <v>1</v>
      </c>
      <c r="K30" s="67">
        <f>IF(AND('15_ICT Sector Plan'!$I30=1,$E30=0),1,0)</f>
        <v>0</v>
      </c>
    </row>
    <row r="31" spans="1:11" ht="105" hidden="1" outlineLevel="1" x14ac:dyDescent="0.25">
      <c r="A31" s="37" t="s">
        <v>149</v>
      </c>
      <c r="B31" s="38" t="s">
        <v>35</v>
      </c>
      <c r="C31" s="20" t="str">
        <f>IF('Long Term Vision'!$C31=0,"",'Long Term Vision'!$C31)</f>
        <v/>
      </c>
      <c r="D31" s="38"/>
      <c r="E31" s="38"/>
      <c r="F31" s="38"/>
      <c r="G31" s="38"/>
      <c r="H31" s="39"/>
      <c r="I31" s="67">
        <f>IF(OR('15_ICT Sector Plan'!$I31=1,$E31&lt;&gt;0),1,0)</f>
        <v>1</v>
      </c>
      <c r="J31" s="67">
        <f>IF(OR('15_ICT Sector Plan'!$J31=1,$F31&lt;&gt;0),1,0)</f>
        <v>0</v>
      </c>
      <c r="K31" s="67">
        <f>IF(AND('15_ICT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IF(OR('15_ICT Sector Plan'!$I33=1,$E33&lt;&gt;0),1,0)</f>
        <v>1</v>
      </c>
      <c r="J33" s="67">
        <f>IF(OR('15_ICT Sector Plan'!$J33=1,$F33&lt;&gt;0),1,0)</f>
        <v>0</v>
      </c>
      <c r="K33" s="67">
        <f>IF(AND('15_ICT Sector Plan'!$I33=1,$E33=0),1,0)</f>
        <v>1</v>
      </c>
    </row>
    <row r="34" spans="1:11" ht="45" hidden="1" outlineLevel="1" x14ac:dyDescent="0.25">
      <c r="A34" s="37" t="s">
        <v>149</v>
      </c>
      <c r="B34" s="38" t="s">
        <v>38</v>
      </c>
      <c r="C34" s="20" t="str">
        <f>IF('Long Term Vision'!$C34=0,"",'Long Term Vision'!$C34)</f>
        <v/>
      </c>
      <c r="D34" s="38"/>
      <c r="E34" s="38"/>
      <c r="F34" s="38"/>
      <c r="G34" s="38"/>
      <c r="H34" s="39"/>
      <c r="I34" s="67">
        <f>IF(OR('15_ICT Sector Plan'!$I34=1,$E34&lt;&gt;0),1,0)</f>
        <v>1</v>
      </c>
      <c r="J34" s="67">
        <f>IF(OR('15_ICT Sector Plan'!$J34=1,$F34&lt;&gt;0),1,0)</f>
        <v>0</v>
      </c>
      <c r="K34" s="67">
        <f>IF(AND('15_ICT Sector Plan'!$I34=1,$E34=0),1,0)</f>
        <v>1</v>
      </c>
    </row>
    <row r="35" spans="1:11" ht="30" hidden="1" outlineLevel="1" x14ac:dyDescent="0.25">
      <c r="A35" s="37" t="s">
        <v>149</v>
      </c>
      <c r="B35" s="38" t="s">
        <v>39</v>
      </c>
      <c r="C35" s="20" t="str">
        <f>IF('Long Term Vision'!$C35=0,"",'Long Term Vision'!$C35)</f>
        <v>NO</v>
      </c>
      <c r="D35" s="38"/>
      <c r="E35" s="38"/>
      <c r="F35" s="38"/>
      <c r="G35" s="38"/>
      <c r="H35" s="39"/>
      <c r="I35" s="67">
        <f>IF(OR('15_ICT Sector Plan'!$I35=1,$E35&lt;&gt;0),1,0)</f>
        <v>0</v>
      </c>
      <c r="J35" s="67">
        <f>IF(OR('15_ICT Sector Plan'!$J35=1,$F35&lt;&gt;0),1,0)</f>
        <v>0</v>
      </c>
      <c r="K35" s="67">
        <f>IF(AND('15_ICT Sector Plan'!$I35=1,$E35=0),1,0)</f>
        <v>0</v>
      </c>
    </row>
    <row r="36" spans="1:11" ht="60" hidden="1" outlineLevel="1" x14ac:dyDescent="0.25">
      <c r="A36" s="37" t="s">
        <v>149</v>
      </c>
      <c r="B36" s="38" t="s">
        <v>40</v>
      </c>
      <c r="C36" s="20" t="str">
        <f>IF('Long Term Vision'!$C36=0,"",'Long Term Vision'!$C36)</f>
        <v/>
      </c>
      <c r="D36" s="38"/>
      <c r="E36" s="38"/>
      <c r="F36" s="38"/>
      <c r="G36" s="38"/>
      <c r="H36" s="39"/>
      <c r="I36" s="67">
        <f>IF(OR('15_ICT Sector Plan'!$I36=1,$E36&lt;&gt;0),1,0)</f>
        <v>1</v>
      </c>
      <c r="J36" s="67">
        <f>IF(OR('15_ICT Sector Plan'!$J36=1,$F36&lt;&gt;0),1,0)</f>
        <v>1</v>
      </c>
      <c r="K36" s="67">
        <f>IF(AND('15_ICT Sector Plan'!$I36=1,$E36=0),1,0)</f>
        <v>1</v>
      </c>
    </row>
    <row r="37" spans="1:11" ht="45" hidden="1" outlineLevel="1" x14ac:dyDescent="0.25">
      <c r="A37" s="37" t="s">
        <v>149</v>
      </c>
      <c r="B37" s="38" t="s">
        <v>41</v>
      </c>
      <c r="C37" s="20" t="str">
        <f>IF('Long Term Vision'!$C37=0,"",'Long Term Vision'!$C37)</f>
        <v/>
      </c>
      <c r="D37" s="38"/>
      <c r="E37" s="38"/>
      <c r="F37" s="38"/>
      <c r="G37" s="38"/>
      <c r="H37" s="39"/>
      <c r="I37" s="67">
        <f>IF(OR('15_ICT Sector Plan'!$I37=1,$E37&lt;&gt;0),1,0)</f>
        <v>1</v>
      </c>
      <c r="J37" s="67">
        <f>IF(OR('15_ICT Sector Plan'!$J37=1,$F37&lt;&gt;0),1,0)</f>
        <v>0</v>
      </c>
      <c r="K37" s="67">
        <f>IF(AND('15_ICT Sector Plan'!$I37=1,$E37=0),1,0)</f>
        <v>1</v>
      </c>
    </row>
    <row r="38" spans="1:11" ht="75" hidden="1" outlineLevel="1" x14ac:dyDescent="0.25">
      <c r="A38" s="37" t="s">
        <v>149</v>
      </c>
      <c r="B38" s="38" t="s">
        <v>42</v>
      </c>
      <c r="C38" s="20" t="str">
        <f>IF('Long Term Vision'!$C38=0,"",'Long Term Vision'!$C38)</f>
        <v/>
      </c>
      <c r="D38" s="38"/>
      <c r="E38" s="38"/>
      <c r="F38" s="38"/>
      <c r="G38" s="38"/>
      <c r="H38" s="39"/>
      <c r="I38" s="67">
        <f>IF(OR('15_ICT Sector Plan'!$I38=1,$E38&lt;&gt;0),1,0)</f>
        <v>1</v>
      </c>
      <c r="J38" s="67">
        <f>IF(OR('15_ICT Sector Plan'!$J38=1,$F38&lt;&gt;0),1,0)</f>
        <v>0</v>
      </c>
      <c r="K38" s="67">
        <f>IF(AND('15_ICT Sector Plan'!$I38=1,$E38=0),1,0)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IF(OR('15_ICT Sector Plan'!$I40=1,$E40&lt;&gt;0),1,0)</f>
        <v>1</v>
      </c>
      <c r="J40" s="67">
        <f>IF(OR('15_ICT Sector Plan'!$J40=1,$F40&lt;&gt;0),1,0)</f>
        <v>1</v>
      </c>
      <c r="K40" s="67">
        <f>IF(AND('15_ICT Sector Plan'!$I40=1,$E40=0),1,0)</f>
        <v>1</v>
      </c>
    </row>
    <row r="41" spans="1:11" ht="60" hidden="1" outlineLevel="1" x14ac:dyDescent="0.25">
      <c r="A41" s="37" t="s">
        <v>150</v>
      </c>
      <c r="B41" s="38" t="s">
        <v>45</v>
      </c>
      <c r="C41" s="20" t="str">
        <f>IF('Long Term Vision'!$C41=0,"",'Long Term Vision'!$C41)</f>
        <v/>
      </c>
      <c r="D41" s="38"/>
      <c r="E41" s="38"/>
      <c r="F41" s="38"/>
      <c r="G41" s="38"/>
      <c r="H41" s="39"/>
      <c r="I41" s="67">
        <f>IF(OR('15_ICT Sector Plan'!$I41=1,$E41&lt;&gt;0),1,0)</f>
        <v>1</v>
      </c>
      <c r="J41" s="67">
        <f>IF(OR('15_ICT Sector Plan'!$J41=1,$F41&lt;&gt;0),1,0)</f>
        <v>1</v>
      </c>
      <c r="K41" s="67">
        <f>IF(AND('15_ICT Sector Plan'!$I41=1,$E41=0),1,0)</f>
        <v>1</v>
      </c>
    </row>
    <row r="42" spans="1:11" ht="75" hidden="1" outlineLevel="1" x14ac:dyDescent="0.25">
      <c r="A42" s="37" t="s">
        <v>150</v>
      </c>
      <c r="B42" s="38" t="s">
        <v>46</v>
      </c>
      <c r="C42" s="20" t="str">
        <f>IF('Long Term Vision'!$C42=0,"",'Long Term Vision'!$C42)</f>
        <v/>
      </c>
      <c r="D42" s="38"/>
      <c r="E42" s="38"/>
      <c r="F42" s="38"/>
      <c r="G42" s="38"/>
      <c r="H42" s="39"/>
      <c r="I42" s="67">
        <f>IF(OR('15_ICT Sector Plan'!$I42=1,$E42&lt;&gt;0),1,0)</f>
        <v>1</v>
      </c>
      <c r="J42" s="67">
        <f>IF(OR('15_ICT Sector Plan'!$J42=1,$F42&lt;&gt;0),1,0)</f>
        <v>1</v>
      </c>
      <c r="K42" s="67">
        <f>IF(AND('15_ICT Sector Plan'!$I42=1,$E42=0),1,0)</f>
        <v>1</v>
      </c>
    </row>
    <row r="43" spans="1:11" ht="60" hidden="1" outlineLevel="1" x14ac:dyDescent="0.25">
      <c r="A43" s="37" t="s">
        <v>150</v>
      </c>
      <c r="B43" s="38" t="s">
        <v>47</v>
      </c>
      <c r="C43" s="20" t="str">
        <f>IF('Long Term Vision'!$C43=0,"",'Long Term Vision'!$C43)</f>
        <v/>
      </c>
      <c r="D43" s="38"/>
      <c r="E43" s="38"/>
      <c r="F43" s="38"/>
      <c r="G43" s="38"/>
      <c r="H43" s="39"/>
      <c r="I43" s="67">
        <f>IF(OR('15_ICT Sector Plan'!$I43=1,$E43&lt;&gt;0),1,0)</f>
        <v>1</v>
      </c>
      <c r="J43" s="67">
        <f>IF(OR('15_ICT Sector Plan'!$J43=1,$F43&lt;&gt;0),1,0)</f>
        <v>0</v>
      </c>
      <c r="K43" s="67">
        <f>IF(AND('15_ICT Sector Plan'!$I43=1,$E43=0),1,0)</f>
        <v>1</v>
      </c>
    </row>
    <row r="44" spans="1:11" ht="45" hidden="1" outlineLevel="1" x14ac:dyDescent="0.25">
      <c r="A44" s="37" t="s">
        <v>150</v>
      </c>
      <c r="B44" s="38" t="s">
        <v>48</v>
      </c>
      <c r="C44" s="20" t="str">
        <f>IF('Long Term Vision'!$C44=0,"",'Long Term Vision'!$C44)</f>
        <v/>
      </c>
      <c r="D44" s="38"/>
      <c r="E44" s="38"/>
      <c r="F44" s="38"/>
      <c r="G44" s="38"/>
      <c r="H44" s="39"/>
      <c r="I44" s="67">
        <f>IF(OR('15_ICT Sector Plan'!$I44=1,$E44&lt;&gt;0),1,0)</f>
        <v>0</v>
      </c>
      <c r="J44" s="67">
        <f>IF(OR('15_ICT Sector Plan'!$J44=1,$F44&lt;&gt;0),1,0)</f>
        <v>0</v>
      </c>
      <c r="K44" s="67">
        <f>IF(AND('15_ICT Sector Plan'!$I44=1,$E44=0),1,0)</f>
        <v>0</v>
      </c>
    </row>
    <row r="45" spans="1:11" ht="30" hidden="1" outlineLevel="1" x14ac:dyDescent="0.25">
      <c r="A45" s="37" t="s">
        <v>150</v>
      </c>
      <c r="B45" s="38" t="s">
        <v>49</v>
      </c>
      <c r="C45" s="20" t="str">
        <f>IF('Long Term Vision'!$C45=0,"",'Long Term Vision'!$C45)</f>
        <v/>
      </c>
      <c r="D45" s="38"/>
      <c r="E45" s="38"/>
      <c r="F45" s="38"/>
      <c r="G45" s="38"/>
      <c r="H45" s="39"/>
      <c r="I45" s="67">
        <f>IF(OR('15_ICT Sector Plan'!$I45=1,$E45&lt;&gt;0),1,0)</f>
        <v>0</v>
      </c>
      <c r="J45" s="67">
        <f>IF(OR('15_ICT Sector Plan'!$J45=1,$F45&lt;&gt;0),1,0)</f>
        <v>0</v>
      </c>
      <c r="K45" s="67">
        <f>IF(AND('15_ICT Sector Plan'!$I45=1,$E45=0),1,0)</f>
        <v>0</v>
      </c>
    </row>
    <row r="46" spans="1:11" collapsed="1" x14ac:dyDescent="0.25">
      <c r="A46" s="37" t="s">
        <v>150</v>
      </c>
      <c r="B46" s="107" t="s">
        <v>50</v>
      </c>
      <c r="C46" s="107"/>
      <c r="D46" s="107"/>
      <c r="E46" s="107"/>
      <c r="F46" s="107"/>
      <c r="G46" s="107"/>
      <c r="H46" s="108"/>
      <c r="I46" s="67">
        <f>SUM(I47:I54)</f>
        <v>7</v>
      </c>
      <c r="J46" s="67">
        <f>SUM(J47:J54)</f>
        <v>0</v>
      </c>
      <c r="K46" s="67">
        <f>SUM(K47:K54)</f>
        <v>5</v>
      </c>
    </row>
    <row r="47" spans="1:11" ht="75" hidden="1" outlineLevel="1" x14ac:dyDescent="0.25">
      <c r="A47" s="37" t="s">
        <v>150</v>
      </c>
      <c r="B47" s="38" t="s">
        <v>51</v>
      </c>
      <c r="C47" s="20" t="str">
        <f>IF('Long Term Vision'!$C47=0,"",'Long Term Vision'!$C47)</f>
        <v>NO</v>
      </c>
      <c r="D47" s="38"/>
      <c r="E47" s="38"/>
      <c r="F47" s="38"/>
      <c r="G47" s="38"/>
      <c r="H47" s="39"/>
      <c r="I47" s="67">
        <f>IF(OR('15_ICT Sector Plan'!$I47=1,$E47&lt;&gt;0),1,0)</f>
        <v>0</v>
      </c>
      <c r="J47" s="67">
        <f>IF(OR('15_ICT Sector Plan'!$J47=1,$F47&lt;&gt;0),1,0)</f>
        <v>0</v>
      </c>
      <c r="K47" s="67">
        <f>IF(AND('15_ICT Sector Plan'!$I47=1,$E47=0),1,0)</f>
        <v>0</v>
      </c>
    </row>
    <row r="48" spans="1:11" ht="30" hidden="1" outlineLevel="1" x14ac:dyDescent="0.25">
      <c r="A48" s="37" t="s">
        <v>150</v>
      </c>
      <c r="B48" s="38" t="s">
        <v>52</v>
      </c>
      <c r="C48" s="20" t="str">
        <f>IF('Long Term Vision'!$C48=0,"",'Long Term Vision'!$C48)</f>
        <v/>
      </c>
      <c r="D48" s="38"/>
      <c r="E48" s="38"/>
      <c r="F48" s="38"/>
      <c r="G48" s="38"/>
      <c r="H48" s="39"/>
      <c r="I48" s="67">
        <f>IF(OR('15_ICT Sector Plan'!$I48=1,$E48&lt;&gt;0),1,0)</f>
        <v>1</v>
      </c>
      <c r="J48" s="67">
        <f>IF(OR('15_ICT Sector Plan'!$J48=1,$F48&lt;&gt;0),1,0)</f>
        <v>0</v>
      </c>
      <c r="K48" s="67">
        <f>IF(AND('15_ICT Sector Plan'!$I48=1,$E48=0),1,0)</f>
        <v>1</v>
      </c>
    </row>
    <row r="49" spans="1:11" ht="45" hidden="1" outlineLevel="1" x14ac:dyDescent="0.25">
      <c r="A49" s="37" t="s">
        <v>150</v>
      </c>
      <c r="B49" s="38" t="s">
        <v>53</v>
      </c>
      <c r="C49" s="20" t="str">
        <f>IF('Long Term Vision'!$C49=0,"",'Long Term Vision'!$C49)</f>
        <v/>
      </c>
      <c r="D49" s="38"/>
      <c r="E49" s="38"/>
      <c r="F49" s="38"/>
      <c r="G49" s="38"/>
      <c r="H49" s="39"/>
      <c r="I49" s="67">
        <f>IF(OR('15_ICT Sector Plan'!$I49=1,$E49&lt;&gt;0),1,0)</f>
        <v>1</v>
      </c>
      <c r="J49" s="67">
        <f>IF(OR('15_ICT Sector Plan'!$J49=1,$F49&lt;&gt;0),1,0)</f>
        <v>0</v>
      </c>
      <c r="K49" s="67">
        <f>IF(AND('15_ICT Sector Plan'!$I49=1,$E49=0),1,0)</f>
        <v>1</v>
      </c>
    </row>
    <row r="50" spans="1:11" ht="90" hidden="1" outlineLevel="1" x14ac:dyDescent="0.25">
      <c r="A50" s="37" t="s">
        <v>150</v>
      </c>
      <c r="B50" s="38" t="s">
        <v>54</v>
      </c>
      <c r="C50" s="20" t="str">
        <f>IF('Long Term Vision'!$C50=0,"",'Long Term Vision'!$C50)</f>
        <v/>
      </c>
      <c r="D50" s="38"/>
      <c r="E50" s="38"/>
      <c r="F50" s="38"/>
      <c r="G50" s="38"/>
      <c r="H50" s="39"/>
      <c r="I50" s="67">
        <f>IF(OR('15_ICT Sector Plan'!$I50=1,$E50&lt;&gt;0),1,0)</f>
        <v>1</v>
      </c>
      <c r="J50" s="67">
        <f>IF(OR('15_ICT Sector Plan'!$J50=1,$F50&lt;&gt;0),1,0)</f>
        <v>0</v>
      </c>
      <c r="K50" s="67">
        <f>IF(AND('15_ICT Sector Plan'!$I50=1,$E50=0),1,0)</f>
        <v>1</v>
      </c>
    </row>
    <row r="51" spans="1:11" ht="90" hidden="1" outlineLevel="1" x14ac:dyDescent="0.25">
      <c r="A51" s="37" t="s">
        <v>150</v>
      </c>
      <c r="B51" s="38" t="s">
        <v>55</v>
      </c>
      <c r="C51" s="20" t="str">
        <f>IF('Long Term Vision'!$C51=0,"",'Long Term Vision'!$C51)</f>
        <v/>
      </c>
      <c r="D51" s="38" t="s">
        <v>992</v>
      </c>
      <c r="E51" s="38" t="s">
        <v>998</v>
      </c>
      <c r="F51" s="38"/>
      <c r="G51" s="38" t="s">
        <v>999</v>
      </c>
      <c r="H51" s="39"/>
      <c r="I51" s="67">
        <f>IF(OR('15_ICT Sector Plan'!$I51=1,$E51&lt;&gt;0),1,0)</f>
        <v>1</v>
      </c>
      <c r="J51" s="67">
        <f>IF(OR('15_ICT Sector Plan'!$J51=1,$F51&lt;&gt;0),1,0)</f>
        <v>0</v>
      </c>
      <c r="K51" s="67">
        <f>IF(AND('15_ICT Sector Plan'!$I51=1,$E51=0),1,0)</f>
        <v>0</v>
      </c>
    </row>
    <row r="52" spans="1:11" ht="45" hidden="1" outlineLevel="1" x14ac:dyDescent="0.25">
      <c r="A52" s="37" t="s">
        <v>150</v>
      </c>
      <c r="B52" s="38" t="s">
        <v>56</v>
      </c>
      <c r="C52" s="20" t="str">
        <f>IF('Long Term Vision'!$C52=0,"",'Long Term Vision'!$C52)</f>
        <v/>
      </c>
      <c r="D52" s="38"/>
      <c r="E52" s="38"/>
      <c r="F52" s="38"/>
      <c r="G52" s="38"/>
      <c r="H52" s="39"/>
      <c r="I52" s="67">
        <f>IF(OR('15_ICT Sector Plan'!$I52=1,$E52&lt;&gt;0),1,0)</f>
        <v>1</v>
      </c>
      <c r="J52" s="67">
        <f>IF(OR('15_ICT Sector Plan'!$J52=1,$F52&lt;&gt;0),1,0)</f>
        <v>0</v>
      </c>
      <c r="K52" s="67">
        <f>IF(AND('15_ICT Sector Plan'!$I52=1,$E52=0),1,0)</f>
        <v>1</v>
      </c>
    </row>
    <row r="53" spans="1:11" ht="30" hidden="1" outlineLevel="1" x14ac:dyDescent="0.25">
      <c r="A53" s="37" t="s">
        <v>150</v>
      </c>
      <c r="B53" s="38" t="s">
        <v>57</v>
      </c>
      <c r="C53" s="20" t="str">
        <f>IF('Long Term Vision'!$C53=0,"",'Long Term Vision'!$C53)</f>
        <v/>
      </c>
      <c r="D53" s="38"/>
      <c r="E53" s="38"/>
      <c r="F53" s="38"/>
      <c r="G53" s="38"/>
      <c r="H53" s="39"/>
      <c r="I53" s="67">
        <f>IF(OR('15_ICT Sector Plan'!$I53=1,$E53&lt;&gt;0),1,0)</f>
        <v>1</v>
      </c>
      <c r="J53" s="67">
        <f>IF(OR('15_ICT Sector Plan'!$J53=1,$F53&lt;&gt;0),1,0)</f>
        <v>0</v>
      </c>
      <c r="K53" s="67">
        <f>IF(AND('15_ICT Sector Plan'!$I53=1,$E53=0),1,0)</f>
        <v>1</v>
      </c>
    </row>
    <row r="54" spans="1:11" ht="45" hidden="1" outlineLevel="1" x14ac:dyDescent="0.25">
      <c r="A54" s="37" t="s">
        <v>150</v>
      </c>
      <c r="B54" s="38" t="s">
        <v>58</v>
      </c>
      <c r="C54" s="20" t="str">
        <f>IF('Long Term Vision'!$C54=0,"",'Long Term Vision'!$C54)</f>
        <v/>
      </c>
      <c r="D54" s="38" t="s">
        <v>992</v>
      </c>
      <c r="E54" s="38" t="s">
        <v>997</v>
      </c>
      <c r="F54" s="38"/>
      <c r="G54" s="38" t="s">
        <v>561</v>
      </c>
      <c r="H54" s="39"/>
      <c r="I54" s="67">
        <f>IF(OR('15_ICT Sector Plan'!$I54=1,$E54&lt;&gt;0),1,0)</f>
        <v>1</v>
      </c>
      <c r="J54" s="67">
        <f>IF(OR('15_ICT Sector Plan'!$J54=1,$F54&lt;&gt;0),1,0)</f>
        <v>0</v>
      </c>
      <c r="K54" s="67">
        <f>IF(AND('15_ICT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IF(OR('15_ICT Sector Plan'!$I56=1,$E56&lt;&gt;0),1,0)</f>
        <v>1</v>
      </c>
      <c r="J56" s="67">
        <f>IF(OR('15_ICT Sector Plan'!$J56=1,$F56&lt;&gt;0),1,0)</f>
        <v>1</v>
      </c>
      <c r="K56" s="67">
        <f>IF(AND('15_ICT Sector Plan'!$I56=1,$E56=0),1,0)</f>
        <v>1</v>
      </c>
    </row>
    <row r="57" spans="1:11" ht="30" hidden="1" outlineLevel="1" x14ac:dyDescent="0.25">
      <c r="A57" s="37" t="s">
        <v>150</v>
      </c>
      <c r="B57" s="38" t="s">
        <v>61</v>
      </c>
      <c r="C57" s="20" t="str">
        <f>IF('Long Term Vision'!$C57=0,"",'Long Term Vision'!$C57)</f>
        <v/>
      </c>
      <c r="D57" s="38"/>
      <c r="E57" s="38"/>
      <c r="F57" s="38"/>
      <c r="G57" s="38"/>
      <c r="H57" s="39"/>
      <c r="I57" s="67">
        <f>IF(OR('15_ICT Sector Plan'!$I57=1,$E57&lt;&gt;0),1,0)</f>
        <v>1</v>
      </c>
      <c r="J57" s="67">
        <f>IF(OR('15_ICT Sector Plan'!$J57=1,$F57&lt;&gt;0),1,0)</f>
        <v>1</v>
      </c>
      <c r="K57" s="67">
        <f>IF(AND('15_ICT Sector Plan'!$I57=1,$E57=0),1,0)</f>
        <v>1</v>
      </c>
    </row>
    <row r="58" spans="1:11" ht="45" hidden="1" outlineLevel="1" x14ac:dyDescent="0.25">
      <c r="A58" s="37" t="s">
        <v>150</v>
      </c>
      <c r="B58" s="38" t="s">
        <v>62</v>
      </c>
      <c r="C58" s="20" t="str">
        <f>IF('Long Term Vision'!$C58=0,"",'Long Term Vision'!$C58)</f>
        <v/>
      </c>
      <c r="D58" s="38"/>
      <c r="E58" s="38"/>
      <c r="F58" s="38"/>
      <c r="G58" s="38"/>
      <c r="H58" s="39"/>
      <c r="I58" s="67">
        <f>IF(OR('15_ICT Sector Plan'!$I58=1,$E58&lt;&gt;0),1,0)</f>
        <v>1</v>
      </c>
      <c r="J58" s="67">
        <f>IF(OR('15_ICT Sector Plan'!$J58=1,$F58&lt;&gt;0),1,0)</f>
        <v>0</v>
      </c>
      <c r="K58" s="67">
        <f>IF(AND('15_ICT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IF(OR('15_ICT Sector Plan'!$I60=1,$E60&lt;&gt;0),1,0)</f>
        <v>0</v>
      </c>
      <c r="J60" s="67">
        <f>IF(OR('15_ICT Sector Plan'!$J60=1,$F60&lt;&gt;0),1,0)</f>
        <v>0</v>
      </c>
      <c r="K60" s="67">
        <f>IF(AND('15_ICT Sector Plan'!$I60=1,$E60=0),1,0)</f>
        <v>0</v>
      </c>
    </row>
    <row r="61" spans="1:11" ht="60" hidden="1" outlineLevel="1" x14ac:dyDescent="0.25">
      <c r="A61" s="37" t="s">
        <v>150</v>
      </c>
      <c r="B61" s="38" t="s">
        <v>65</v>
      </c>
      <c r="C61" s="20" t="str">
        <f>IF('Long Term Vision'!$C61=0,"",'Long Term Vision'!$C61)</f>
        <v/>
      </c>
      <c r="D61" s="38"/>
      <c r="E61" s="38"/>
      <c r="F61" s="38"/>
      <c r="G61" s="38"/>
      <c r="H61" s="39"/>
      <c r="I61" s="67">
        <f>IF(OR('15_ICT Sector Plan'!$I61=1,$E61&lt;&gt;0),1,0)</f>
        <v>1</v>
      </c>
      <c r="J61" s="67">
        <f>IF(OR('15_ICT Sector Plan'!$J61=1,$F61&lt;&gt;0),1,0)</f>
        <v>0</v>
      </c>
      <c r="K61" s="67">
        <f>IF(AND('15_ICT Sector Plan'!$I61=1,$E61=0),1,0)</f>
        <v>1</v>
      </c>
    </row>
    <row r="62" spans="1:11" ht="30" hidden="1" outlineLevel="1" x14ac:dyDescent="0.25">
      <c r="A62" s="37" t="s">
        <v>150</v>
      </c>
      <c r="B62" s="38" t="s">
        <v>66</v>
      </c>
      <c r="C62" s="20" t="str">
        <f>IF('Long Term Vision'!$C62=0,"",'Long Term Vision'!$C62)</f>
        <v/>
      </c>
      <c r="D62" s="38"/>
      <c r="E62" s="38"/>
      <c r="F62" s="38"/>
      <c r="G62" s="38"/>
      <c r="H62" s="39"/>
      <c r="I62" s="67">
        <f>IF(OR('15_ICT Sector Plan'!$I62=1,$E62&lt;&gt;0),1,0)</f>
        <v>0</v>
      </c>
      <c r="J62" s="67">
        <f>IF(OR('15_ICT Sector Plan'!$J62=1,$F62&lt;&gt;0),1,0)</f>
        <v>0</v>
      </c>
      <c r="K62" s="67">
        <f>IF(AND('15_ICT Sector Plan'!$I62=1,$E62=0),1,0)</f>
        <v>0</v>
      </c>
    </row>
    <row r="63" spans="1:11" ht="90" hidden="1" outlineLevel="1" x14ac:dyDescent="0.25">
      <c r="A63" s="37" t="s">
        <v>150</v>
      </c>
      <c r="B63" s="38" t="s">
        <v>67</v>
      </c>
      <c r="C63" s="20" t="str">
        <f>IF('Long Term Vision'!$C63=0,"",'Long Term Vision'!$C63)</f>
        <v/>
      </c>
      <c r="D63" s="38"/>
      <c r="E63" s="38"/>
      <c r="F63" s="38"/>
      <c r="G63" s="38"/>
      <c r="H63" s="39"/>
      <c r="I63" s="67">
        <f>IF(OR('15_ICT Sector Plan'!$I63=1,$E63&lt;&gt;0),1,0)</f>
        <v>1</v>
      </c>
      <c r="J63" s="67">
        <f>IF(OR('15_ICT Sector Plan'!$J63=1,$F63&lt;&gt;0),1,0)</f>
        <v>0</v>
      </c>
      <c r="K63" s="67">
        <f>IF(AND('15_ICT Sector Plan'!$I63=1,$E63=0),1,0)</f>
        <v>1</v>
      </c>
    </row>
    <row r="64" spans="1:11" ht="45" hidden="1" outlineLevel="1" x14ac:dyDescent="0.25">
      <c r="A64" s="37" t="s">
        <v>150</v>
      </c>
      <c r="B64" s="38" t="s">
        <v>68</v>
      </c>
      <c r="C64" s="20" t="str">
        <f>IF('Long Term Vision'!$C64=0,"",'Long Term Vision'!$C64)</f>
        <v/>
      </c>
      <c r="D64" s="38"/>
      <c r="E64" s="38"/>
      <c r="F64" s="38"/>
      <c r="G64" s="38"/>
      <c r="H64" s="39"/>
      <c r="I64" s="67">
        <f>IF(OR('15_ICT Sector Plan'!$I64=1,$E64&lt;&gt;0),1,0)</f>
        <v>1</v>
      </c>
      <c r="J64" s="67">
        <f>IF(OR('15_ICT Sector Plan'!$J64=1,$F64&lt;&gt;0),1,0)</f>
        <v>0</v>
      </c>
      <c r="K64" s="67">
        <f>IF(AND('15_ICT Sector Plan'!$I64=1,$E64=0),1,0)</f>
        <v>1</v>
      </c>
    </row>
    <row r="65" spans="1:11" ht="120" hidden="1" outlineLevel="1" x14ac:dyDescent="0.25">
      <c r="A65" s="37" t="s">
        <v>150</v>
      </c>
      <c r="B65" s="38" t="s">
        <v>69</v>
      </c>
      <c r="C65" s="20" t="str">
        <f>IF('Long Term Vision'!$C65=0,"",'Long Term Vision'!$C65)</f>
        <v/>
      </c>
      <c r="D65" s="38"/>
      <c r="E65" s="38"/>
      <c r="F65" s="38"/>
      <c r="G65" s="38"/>
      <c r="H65" s="39"/>
      <c r="I65" s="67">
        <f>IF(OR('15_ICT Sector Plan'!$I65=1,$E65&lt;&gt;0),1,0)</f>
        <v>0</v>
      </c>
      <c r="J65" s="67">
        <f>IF(OR('15_ICT Sector Plan'!$J65=1,$F65&lt;&gt;0),1,0)</f>
        <v>0</v>
      </c>
      <c r="K65" s="67">
        <f>IF(AND('15_ICT Sector Plan'!$I65=1,$E65=0),1,0)</f>
        <v>0</v>
      </c>
    </row>
    <row r="66" spans="1:11" ht="60" hidden="1" outlineLevel="1" x14ac:dyDescent="0.25">
      <c r="A66" s="37" t="s">
        <v>150</v>
      </c>
      <c r="B66" s="38" t="s">
        <v>70</v>
      </c>
      <c r="C66" s="20" t="str">
        <f>IF('Long Term Vision'!$C66=0,"",'Long Term Vision'!$C66)</f>
        <v/>
      </c>
      <c r="D66" s="38"/>
      <c r="E66" s="38"/>
      <c r="F66" s="38"/>
      <c r="G66" s="38"/>
      <c r="H66" s="39"/>
      <c r="I66" s="67">
        <f>IF(OR('15_ICT Sector Plan'!$I66=1,$E66&lt;&gt;0),1,0)</f>
        <v>0</v>
      </c>
      <c r="J66" s="67">
        <f>IF(OR('15_ICT Sector Plan'!$J66=1,$F66&lt;&gt;0),1,0)</f>
        <v>0</v>
      </c>
      <c r="K66" s="67">
        <f>IF(AND('15_ICT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IF(OR('15_ICT Sector Plan'!$I68=1,$E68&lt;&gt;0),1,0)</f>
        <v>1</v>
      </c>
      <c r="J68" s="67">
        <f>IF(OR('15_ICT Sector Plan'!$J68=1,$F68&lt;&gt;0),1,0)</f>
        <v>1</v>
      </c>
      <c r="K68" s="67">
        <f>IF(AND('15_ICT Sector Plan'!$I68=1,$E68=0),1,0)</f>
        <v>1</v>
      </c>
    </row>
    <row r="69" spans="1:11" ht="60" hidden="1" outlineLevel="1" x14ac:dyDescent="0.25">
      <c r="A69" s="37" t="s">
        <v>150</v>
      </c>
      <c r="B69" s="38" t="s">
        <v>73</v>
      </c>
      <c r="C69" s="20" t="str">
        <f>IF('Long Term Vision'!$C69=0,"",'Long Term Vision'!$C69)</f>
        <v/>
      </c>
      <c r="D69" s="38"/>
      <c r="E69" s="38"/>
      <c r="F69" s="38"/>
      <c r="G69" s="38"/>
      <c r="H69" s="39"/>
      <c r="I69" s="67">
        <f>IF(OR('15_ICT Sector Plan'!$I69=1,$E69&lt;&gt;0),1,0)</f>
        <v>1</v>
      </c>
      <c r="J69" s="67">
        <f>IF(OR('15_ICT Sector Plan'!$J69=1,$F69&lt;&gt;0),1,0)</f>
        <v>0</v>
      </c>
      <c r="K69" s="67">
        <f>IF(AND('15_ICT Sector Plan'!$I69=1,$E69=0),1,0)</f>
        <v>1</v>
      </c>
    </row>
    <row r="70" spans="1:11" ht="45" hidden="1" outlineLevel="1" x14ac:dyDescent="0.25">
      <c r="A70" s="37" t="s">
        <v>150</v>
      </c>
      <c r="B70" s="38" t="s">
        <v>74</v>
      </c>
      <c r="C70" s="20" t="str">
        <f>IF('Long Term Vision'!$C70=0,"",'Long Term Vision'!$C70)</f>
        <v/>
      </c>
      <c r="D70" s="38"/>
      <c r="E70" s="38"/>
      <c r="F70" s="38"/>
      <c r="G70" s="38"/>
      <c r="H70" s="39"/>
      <c r="I70" s="67">
        <f>IF(OR('15_ICT Sector Plan'!$I70=1,$E70&lt;&gt;0),1,0)</f>
        <v>1</v>
      </c>
      <c r="J70" s="67">
        <f>IF(OR('15_ICT Sector Plan'!$J70=1,$F70&lt;&gt;0),1,0)</f>
        <v>0</v>
      </c>
      <c r="K70" s="67">
        <f>IF(AND('15_ICT Sector Plan'!$I70=1,$E70=0),1,0)</f>
        <v>1</v>
      </c>
    </row>
    <row r="71" spans="1:11" ht="45" hidden="1" outlineLevel="1" x14ac:dyDescent="0.25">
      <c r="A71" s="37" t="s">
        <v>150</v>
      </c>
      <c r="B71" s="38" t="s">
        <v>75</v>
      </c>
      <c r="C71" s="20" t="str">
        <f>IF('Long Term Vision'!$C71=0,"",'Long Term Vision'!$C71)</f>
        <v/>
      </c>
      <c r="D71" s="38"/>
      <c r="E71" s="38"/>
      <c r="F71" s="38"/>
      <c r="G71" s="38"/>
      <c r="H71" s="39"/>
      <c r="I71" s="67">
        <f>IF(OR('15_ICT Sector Plan'!$I71=1,$E71&lt;&gt;0),1,0)</f>
        <v>0</v>
      </c>
      <c r="J71" s="67">
        <f>IF(OR('15_ICT Sector Plan'!$J71=1,$F71&lt;&gt;0),1,0)</f>
        <v>0</v>
      </c>
      <c r="K71" s="67">
        <f>IF(AND('15_ICT Sector Plan'!$I71=1,$E71=0),1,0)</f>
        <v>0</v>
      </c>
    </row>
    <row r="72" spans="1:11" ht="45" hidden="1" outlineLevel="1" x14ac:dyDescent="0.25">
      <c r="A72" s="37" t="s">
        <v>150</v>
      </c>
      <c r="B72" s="38" t="s">
        <v>76</v>
      </c>
      <c r="C72" s="20" t="str">
        <f>IF('Long Term Vision'!$C72=0,"",'Long Term Vision'!$C72)</f>
        <v/>
      </c>
      <c r="D72" s="38"/>
      <c r="E72" s="38"/>
      <c r="F72" s="38"/>
      <c r="G72" s="38"/>
      <c r="H72" s="39"/>
      <c r="I72" s="67">
        <f>IF(OR('15_ICT Sector Plan'!$I72=1,$E72&lt;&gt;0),1,0)</f>
        <v>1</v>
      </c>
      <c r="J72" s="67">
        <f>IF(OR('15_ICT Sector Plan'!$J72=1,$F72&lt;&gt;0),1,0)</f>
        <v>0</v>
      </c>
      <c r="K72" s="67">
        <f>IF(AND('15_ICT Sector Plan'!$I72=1,$E72=0),1,0)</f>
        <v>1</v>
      </c>
    </row>
    <row r="73" spans="1:11" ht="45" hidden="1" outlineLevel="1" x14ac:dyDescent="0.25">
      <c r="A73" s="37" t="s">
        <v>150</v>
      </c>
      <c r="B73" s="38" t="s">
        <v>77</v>
      </c>
      <c r="C73" s="20" t="str">
        <f>IF('Long Term Vision'!$C73=0,"",'Long Term Vision'!$C73)</f>
        <v/>
      </c>
      <c r="D73" s="38"/>
      <c r="E73" s="38"/>
      <c r="F73" s="38"/>
      <c r="G73" s="38"/>
      <c r="H73" s="39"/>
      <c r="I73" s="67">
        <f>IF(OR('15_ICT Sector Plan'!$I73=1,$E73&lt;&gt;0),1,0)</f>
        <v>1</v>
      </c>
      <c r="J73" s="67">
        <f>IF(OR('15_ICT Sector Plan'!$J73=1,$F73&lt;&gt;0),1,0)</f>
        <v>0</v>
      </c>
      <c r="K73" s="67">
        <f>IF(AND('15_ICT Sector Plan'!$I73=1,$E73=0),1,0)</f>
        <v>1</v>
      </c>
    </row>
    <row r="74" spans="1:11" ht="45" hidden="1" outlineLevel="1" x14ac:dyDescent="0.25">
      <c r="A74" s="37" t="s">
        <v>150</v>
      </c>
      <c r="B74" s="38" t="s">
        <v>78</v>
      </c>
      <c r="C74" s="20" t="str">
        <f>IF('Long Term Vision'!$C74=0,"",'Long Term Vision'!$C74)</f>
        <v/>
      </c>
      <c r="D74" s="38"/>
      <c r="E74" s="38"/>
      <c r="F74" s="38"/>
      <c r="G74" s="38"/>
      <c r="H74" s="39"/>
      <c r="I74" s="67">
        <f>IF(OR('15_ICT Sector Plan'!$I74=1,$E74&lt;&gt;0),1,0)</f>
        <v>0</v>
      </c>
      <c r="J74" s="67">
        <f>IF(OR('15_ICT Sector Plan'!$J74=1,$F74&lt;&gt;0),1,0)</f>
        <v>0</v>
      </c>
      <c r="K74" s="67">
        <f>IF(AND('15_ICT Sector Plan'!$I74=1,$E74=0),1,0)</f>
        <v>0</v>
      </c>
    </row>
    <row r="75" spans="1:11" ht="60" hidden="1" outlineLevel="1" x14ac:dyDescent="0.25">
      <c r="A75" s="37" t="s">
        <v>150</v>
      </c>
      <c r="B75" s="38" t="s">
        <v>79</v>
      </c>
      <c r="C75" s="20" t="str">
        <f>IF('Long Term Vision'!$C75=0,"",'Long Term Vision'!$C75)</f>
        <v/>
      </c>
      <c r="D75" s="38"/>
      <c r="E75" s="38"/>
      <c r="F75" s="38"/>
      <c r="G75" s="38"/>
      <c r="H75" s="39"/>
      <c r="I75" s="67">
        <f>IF(OR('15_ICT Sector Plan'!$I75=1,$E75&lt;&gt;0),1,0)</f>
        <v>1</v>
      </c>
      <c r="J75" s="67">
        <f>IF(OR('15_ICT Sector Plan'!$J75=1,$F75&lt;&gt;0),1,0)</f>
        <v>0</v>
      </c>
      <c r="K75" s="67">
        <f>IF(AND('15_ICT Sector Plan'!$I75=1,$E75=0),1,0)</f>
        <v>1</v>
      </c>
    </row>
    <row r="76" spans="1:11" ht="45" hidden="1" outlineLevel="1" x14ac:dyDescent="0.25">
      <c r="A76" s="37" t="s">
        <v>150</v>
      </c>
      <c r="B76" s="38" t="s">
        <v>80</v>
      </c>
      <c r="C76" s="20" t="str">
        <f>IF('Long Term Vision'!$C76=0,"",'Long Term Vision'!$C76)</f>
        <v/>
      </c>
      <c r="D76" s="38"/>
      <c r="E76" s="38"/>
      <c r="F76" s="38"/>
      <c r="G76" s="38"/>
      <c r="H76" s="39"/>
      <c r="I76" s="67">
        <f>IF(OR('15_ICT Sector Plan'!$I76=1,$E76&lt;&gt;0),1,0)</f>
        <v>1</v>
      </c>
      <c r="J76" s="67">
        <f>IF(OR('15_ICT Sector Plan'!$J76=1,$F76&lt;&gt;0),1,0)</f>
        <v>0</v>
      </c>
      <c r="K76" s="67">
        <f>IF(AND('15_ICT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IF(OR('15_ICT Sector Plan'!$I78=1,$E78&lt;&gt;0),1,0)</f>
        <v>0</v>
      </c>
      <c r="J78" s="67">
        <f>IF(OR('15_ICT Sector Plan'!$J78=1,$F78&lt;&gt;0),1,0)</f>
        <v>0</v>
      </c>
      <c r="K78" s="67">
        <f>IF(AND('15_ICT Sector Plan'!$I78=1,$E78=0),1,0)</f>
        <v>0</v>
      </c>
    </row>
    <row r="79" spans="1:11" ht="30" hidden="1" outlineLevel="1" x14ac:dyDescent="0.25">
      <c r="A79" s="37" t="s">
        <v>151</v>
      </c>
      <c r="B79" s="38" t="s">
        <v>83</v>
      </c>
      <c r="C79" s="20" t="str">
        <f>IF('Long Term Vision'!$C79=0,"",'Long Term Vision'!$C79)</f>
        <v/>
      </c>
      <c r="D79" s="38"/>
      <c r="E79" s="38"/>
      <c r="F79" s="38"/>
      <c r="G79" s="38"/>
      <c r="H79" s="39"/>
      <c r="I79" s="67">
        <f>IF(OR('15_ICT Sector Plan'!$I79=1,$E79&lt;&gt;0),1,0)</f>
        <v>1</v>
      </c>
      <c r="J79" s="67">
        <f>IF(OR('15_ICT Sector Plan'!$J79=1,$F79&lt;&gt;0),1,0)</f>
        <v>1</v>
      </c>
      <c r="K79" s="67">
        <f>IF(AND('15_ICT Sector Plan'!$I79=1,$E79=0),1,0)</f>
        <v>1</v>
      </c>
    </row>
    <row r="80" spans="1:11" ht="30" hidden="1" outlineLevel="1" x14ac:dyDescent="0.25">
      <c r="A80" s="37" t="s">
        <v>151</v>
      </c>
      <c r="B80" s="38" t="s">
        <v>84</v>
      </c>
      <c r="C80" s="20" t="str">
        <f>IF('Long Term Vision'!$C80=0,"",'Long Term Vision'!$C80)</f>
        <v/>
      </c>
      <c r="D80" s="38"/>
      <c r="E80" s="38"/>
      <c r="F80" s="38"/>
      <c r="G80" s="38"/>
      <c r="H80" s="39"/>
      <c r="I80" s="67">
        <f>IF(OR('15_ICT Sector Plan'!$I80=1,$E80&lt;&gt;0),1,0)</f>
        <v>1</v>
      </c>
      <c r="J80" s="67">
        <f>IF(OR('15_ICT Sector Plan'!$J80=1,$F80&lt;&gt;0),1,0)</f>
        <v>1</v>
      </c>
      <c r="K80" s="67">
        <f>IF(AND('15_ICT Sector Plan'!$I80=1,$E80=0),1,0)</f>
        <v>1</v>
      </c>
    </row>
    <row r="81" spans="1:11" collapsed="1" x14ac:dyDescent="0.25">
      <c r="A81" s="37" t="s">
        <v>151</v>
      </c>
      <c r="B81" s="117" t="s">
        <v>85</v>
      </c>
      <c r="C81" s="117"/>
      <c r="D81" s="117"/>
      <c r="E81" s="117"/>
      <c r="F81" s="117"/>
      <c r="G81" s="117"/>
      <c r="H81" s="118"/>
      <c r="I81" s="67">
        <f>SUM(I82:I91)</f>
        <v>8</v>
      </c>
      <c r="J81" s="67">
        <f>SUM(J82:J91)</f>
        <v>7</v>
      </c>
      <c r="K81" s="67">
        <f>SUM(K82:K91)</f>
        <v>3</v>
      </c>
    </row>
    <row r="82" spans="1:11" ht="60" hidden="1" outlineLevel="1" x14ac:dyDescent="0.25">
      <c r="A82" s="37" t="s">
        <v>151</v>
      </c>
      <c r="B82" s="38" t="s">
        <v>86</v>
      </c>
      <c r="C82" s="20" t="str">
        <f>IF('Long Term Vision'!$C82=0,"",'Long Term Vision'!$C82)</f>
        <v/>
      </c>
      <c r="D82" s="38" t="s">
        <v>983</v>
      </c>
      <c r="E82" s="38" t="s">
        <v>987</v>
      </c>
      <c r="F82" s="38"/>
      <c r="G82" s="38" t="s">
        <v>988</v>
      </c>
      <c r="H82" s="39" t="s">
        <v>583</v>
      </c>
      <c r="I82" s="67">
        <f>IF(OR('15_ICT Sector Plan'!$I82=1,$E82&lt;&gt;0),1,0)</f>
        <v>1</v>
      </c>
      <c r="J82" s="67">
        <f>IF(OR('15_ICT Sector Plan'!$J82=1,$F82&lt;&gt;0),1,0)</f>
        <v>1</v>
      </c>
      <c r="K82" s="67">
        <f>IF(AND('15_ICT Sector Plan'!$I82=1,$E82=0),1,0)</f>
        <v>0</v>
      </c>
    </row>
    <row r="83" spans="1:11" ht="75" hidden="1" outlineLevel="1" x14ac:dyDescent="0.25">
      <c r="A83" s="37" t="s">
        <v>151</v>
      </c>
      <c r="B83" s="38" t="s">
        <v>87</v>
      </c>
      <c r="C83" s="20" t="str">
        <f>IF('Long Term Vision'!$C83=0,"",'Long Term Vision'!$C83)</f>
        <v/>
      </c>
      <c r="D83" s="38" t="s">
        <v>1007</v>
      </c>
      <c r="E83" s="38" t="s">
        <v>1011</v>
      </c>
      <c r="F83" s="38"/>
      <c r="G83" s="38" t="s">
        <v>1012</v>
      </c>
      <c r="H83" s="39"/>
      <c r="I83" s="67">
        <f>IF(OR('15_ICT Sector Plan'!$I83=1,$E83&lt;&gt;0),1,0)</f>
        <v>1</v>
      </c>
      <c r="J83" s="67">
        <f>IF(OR('15_ICT Sector Plan'!$J83=1,$F83&lt;&gt;0),1,0)</f>
        <v>1</v>
      </c>
      <c r="K83" s="67">
        <f>IF(AND('15_ICT Sector Plan'!$I83=1,$E83=0),1,0)</f>
        <v>0</v>
      </c>
    </row>
    <row r="84" spans="1:11" ht="150" hidden="1" outlineLevel="1" x14ac:dyDescent="0.25">
      <c r="A84" s="37" t="s">
        <v>151</v>
      </c>
      <c r="B84" s="38" t="s">
        <v>88</v>
      </c>
      <c r="C84" s="20" t="str">
        <f>IF('Long Term Vision'!$C84=0,"",'Long Term Vision'!$C84)</f>
        <v/>
      </c>
      <c r="D84" s="38" t="s">
        <v>1008</v>
      </c>
      <c r="E84" s="38" t="s">
        <v>1014</v>
      </c>
      <c r="F84" s="38"/>
      <c r="G84" s="38" t="s">
        <v>1015</v>
      </c>
      <c r="H84" s="39"/>
      <c r="I84" s="67">
        <f>IF(OR('15_ICT Sector Plan'!$I84=1,$E84&lt;&gt;0),1,0)</f>
        <v>1</v>
      </c>
      <c r="J84" s="67">
        <f>IF(OR('15_ICT Sector Plan'!$J84=1,$F84&lt;&gt;0),1,0)</f>
        <v>1</v>
      </c>
      <c r="K84" s="67">
        <f>IF(AND('15_ICT Sector Plan'!$I84=1,$E84=0),1,0)</f>
        <v>0</v>
      </c>
    </row>
    <row r="85" spans="1:11" ht="90" hidden="1" outlineLevel="1" x14ac:dyDescent="0.25">
      <c r="A85" s="37" t="s">
        <v>151</v>
      </c>
      <c r="B85" s="38" t="s">
        <v>89</v>
      </c>
      <c r="C85" s="20" t="str">
        <f>IF('Long Term Vision'!$C85=0,"",'Long Term Vision'!$C85)</f>
        <v>NO</v>
      </c>
      <c r="D85" s="38"/>
      <c r="E85" s="38"/>
      <c r="F85" s="38"/>
      <c r="G85" s="38"/>
      <c r="H85" s="39"/>
      <c r="I85" s="67">
        <f>IF(OR('15_ICT Sector Plan'!$I85=1,$E85&lt;&gt;0),1,0)</f>
        <v>0</v>
      </c>
      <c r="J85" s="67">
        <f>IF(OR('15_ICT Sector Plan'!$J85=1,$F85&lt;&gt;0),1,0)</f>
        <v>0</v>
      </c>
      <c r="K85" s="67">
        <f>IF(AND('15_ICT Sector Plan'!$I85=1,$E85=0),1,0)</f>
        <v>0</v>
      </c>
    </row>
    <row r="86" spans="1:11" ht="45" hidden="1" outlineLevel="1" x14ac:dyDescent="0.25">
      <c r="A86" s="37" t="s">
        <v>151</v>
      </c>
      <c r="B86" s="38" t="s">
        <v>90</v>
      </c>
      <c r="C86" s="20" t="str">
        <f>IF('Long Term Vision'!$C86=0,"",'Long Term Vision'!$C86)</f>
        <v/>
      </c>
      <c r="D86" s="38"/>
      <c r="E86" s="38"/>
      <c r="F86" s="38"/>
      <c r="G86" s="38"/>
      <c r="H86" s="39"/>
      <c r="I86" s="67">
        <f>IF(OR('15_ICT Sector Plan'!$I86=1,$E86&lt;&gt;0),1,0)</f>
        <v>1</v>
      </c>
      <c r="J86" s="67">
        <f>IF(OR('15_ICT Sector Plan'!$J86=1,$F86&lt;&gt;0),1,0)</f>
        <v>1</v>
      </c>
      <c r="K86" s="67">
        <f>IF(AND('15_ICT Sector Plan'!$I86=1,$E86=0),1,0)</f>
        <v>1</v>
      </c>
    </row>
    <row r="87" spans="1:11" ht="60" hidden="1" outlineLevel="1" x14ac:dyDescent="0.25">
      <c r="A87" s="37" t="s">
        <v>151</v>
      </c>
      <c r="B87" s="38" t="s">
        <v>91</v>
      </c>
      <c r="C87" s="20" t="str">
        <f>IF('Long Term Vision'!$C87=0,"",'Long Term Vision'!$C87)</f>
        <v/>
      </c>
      <c r="D87" s="38" t="s">
        <v>1007</v>
      </c>
      <c r="E87" s="38" t="s">
        <v>1018</v>
      </c>
      <c r="F87" s="38"/>
      <c r="G87" s="38" t="s">
        <v>1019</v>
      </c>
      <c r="H87" s="39"/>
      <c r="I87" s="67">
        <f>IF(OR('15_ICT Sector Plan'!$I87=1,$E87&lt;&gt;0),1,0)</f>
        <v>1</v>
      </c>
      <c r="J87" s="67">
        <f>IF(OR('15_ICT Sector Plan'!$J87=1,$F87&lt;&gt;0),1,0)</f>
        <v>1</v>
      </c>
      <c r="K87" s="67">
        <f>IF(AND('15_ICT Sector Plan'!$I87=1,$E87=0),1,0)</f>
        <v>0</v>
      </c>
    </row>
    <row r="88" spans="1:11" ht="75" hidden="1" outlineLevel="1" x14ac:dyDescent="0.25">
      <c r="A88" s="37" t="s">
        <v>151</v>
      </c>
      <c r="B88" s="38" t="s">
        <v>92</v>
      </c>
      <c r="C88" s="20" t="str">
        <f>IF('Long Term Vision'!$C88=0,"",'Long Term Vision'!$C88)</f>
        <v/>
      </c>
      <c r="D88" s="38"/>
      <c r="E88" s="38"/>
      <c r="F88" s="38"/>
      <c r="G88" s="38"/>
      <c r="H88" s="39"/>
      <c r="I88" s="67">
        <f>IF(OR('15_ICT Sector Plan'!$I88=1,$E88&lt;&gt;0),1,0)</f>
        <v>0</v>
      </c>
      <c r="J88" s="67">
        <f>IF(OR('15_ICT Sector Plan'!$J88=1,$F88&lt;&gt;0),1,0)</f>
        <v>0</v>
      </c>
      <c r="K88" s="67">
        <f>IF(AND('15_ICT Sector Plan'!$I88=1,$E88=0),1,0)</f>
        <v>0</v>
      </c>
    </row>
    <row r="89" spans="1:11" ht="45" hidden="1" outlineLevel="1" x14ac:dyDescent="0.25">
      <c r="A89" s="37" t="s">
        <v>151</v>
      </c>
      <c r="B89" s="38" t="s">
        <v>93</v>
      </c>
      <c r="C89" s="20" t="str">
        <f>IF('Long Term Vision'!$C89=0,"",'Long Term Vision'!$C89)</f>
        <v/>
      </c>
      <c r="D89" s="38"/>
      <c r="E89" s="38"/>
      <c r="F89" s="38"/>
      <c r="G89" s="38"/>
      <c r="H89" s="39"/>
      <c r="I89" s="67">
        <f>IF(OR('15_ICT Sector Plan'!$I89=1,$E89&lt;&gt;0),1,0)</f>
        <v>1</v>
      </c>
      <c r="J89" s="67">
        <f>IF(OR('15_ICT Sector Plan'!$J89=1,$F89&lt;&gt;0),1,0)</f>
        <v>1</v>
      </c>
      <c r="K89" s="67">
        <f>IF(AND('15_ICT Sector Plan'!$I89=1,$E89=0),1,0)</f>
        <v>1</v>
      </c>
    </row>
    <row r="90" spans="1:11" ht="45" hidden="1" outlineLevel="1" x14ac:dyDescent="0.25">
      <c r="A90" s="37" t="s">
        <v>151</v>
      </c>
      <c r="B90" s="38" t="s">
        <v>94</v>
      </c>
      <c r="C90" s="20" t="str">
        <f>IF('Long Term Vision'!$C90=0,"",'Long Term Vision'!$C90)</f>
        <v/>
      </c>
      <c r="D90" s="38" t="s">
        <v>992</v>
      </c>
      <c r="E90" s="38" t="s">
        <v>1002</v>
      </c>
      <c r="F90" s="38"/>
      <c r="G90" s="38" t="s">
        <v>1003</v>
      </c>
      <c r="H90" s="39" t="s">
        <v>583</v>
      </c>
      <c r="I90" s="67">
        <f>IF(OR('15_ICT Sector Plan'!$I90=1,$E90&lt;&gt;0),1,0)</f>
        <v>1</v>
      </c>
      <c r="J90" s="67">
        <f>IF(OR('15_ICT Sector Plan'!$J90=1,$F90&lt;&gt;0),1,0)</f>
        <v>1</v>
      </c>
      <c r="K90" s="67">
        <f>IF(AND('15_ICT Sector Plan'!$I90=1,$E90=0),1,0)</f>
        <v>0</v>
      </c>
    </row>
    <row r="91" spans="1:11" ht="45" hidden="1" outlineLevel="1" x14ac:dyDescent="0.25">
      <c r="A91" s="37" t="s">
        <v>151</v>
      </c>
      <c r="B91" s="38" t="s">
        <v>95</v>
      </c>
      <c r="C91" s="20" t="str">
        <f>IF('Long Term Vision'!$C91=0,"",'Long Term Vision'!$C91)</f>
        <v/>
      </c>
      <c r="D91" s="38"/>
      <c r="E91" s="38"/>
      <c r="F91" s="38"/>
      <c r="G91" s="38"/>
      <c r="H91" s="39"/>
      <c r="I91" s="67">
        <f>IF(OR('15_ICT Sector Plan'!$I91=1,$E91&lt;&gt;0),1,0)</f>
        <v>1</v>
      </c>
      <c r="J91" s="67">
        <f>IF(OR('15_ICT Sector Plan'!$J91=1,$F91&lt;&gt;0),1,0)</f>
        <v>0</v>
      </c>
      <c r="K91" s="67">
        <f>IF(AND('15_ICT Sector Plan'!$I91=1,$E91=0),1,0)</f>
        <v>1</v>
      </c>
    </row>
    <row r="92" spans="1:11" collapsed="1" x14ac:dyDescent="0.25">
      <c r="A92" s="37" t="s">
        <v>151</v>
      </c>
      <c r="B92" s="119" t="s">
        <v>96</v>
      </c>
      <c r="C92" s="119"/>
      <c r="D92" s="119"/>
      <c r="E92" s="119"/>
      <c r="F92" s="119"/>
      <c r="G92" s="119"/>
      <c r="H92" s="120"/>
      <c r="I92" s="67">
        <f>SUM(I93:I97)</f>
        <v>5</v>
      </c>
      <c r="J92" s="67">
        <f>SUM(J93:J97)</f>
        <v>4</v>
      </c>
      <c r="K92" s="67">
        <f>SUM(K93:K97)</f>
        <v>3</v>
      </c>
    </row>
    <row r="93" spans="1:11" ht="60" hidden="1" outlineLevel="1" x14ac:dyDescent="0.25">
      <c r="A93" s="37" t="s">
        <v>151</v>
      </c>
      <c r="B93" s="38" t="s">
        <v>97</v>
      </c>
      <c r="C93" s="20" t="str">
        <f>IF('Long Term Vision'!$C93=0,"",'Long Term Vision'!$C93)</f>
        <v/>
      </c>
      <c r="D93" s="38"/>
      <c r="E93" s="38"/>
      <c r="F93" s="38"/>
      <c r="G93" s="38"/>
      <c r="H93" s="39"/>
      <c r="I93" s="67">
        <f>IF(OR('15_ICT Sector Plan'!$I93=1,$E93&lt;&gt;0),1,0)</f>
        <v>1</v>
      </c>
      <c r="J93" s="67">
        <f>IF(OR('15_ICT Sector Plan'!$J93=1,$F93&lt;&gt;0),1,0)</f>
        <v>1</v>
      </c>
      <c r="K93" s="67">
        <f>IF(AND('15_ICT Sector Plan'!$I93=1,$E93=0),1,0)</f>
        <v>1</v>
      </c>
    </row>
    <row r="94" spans="1:11" ht="60" hidden="1" outlineLevel="1" x14ac:dyDescent="0.25">
      <c r="A94" s="37" t="s">
        <v>151</v>
      </c>
      <c r="B94" s="38" t="s">
        <v>98</v>
      </c>
      <c r="C94" s="20" t="str">
        <f>IF('Long Term Vision'!$C94=0,"",'Long Term Vision'!$C94)</f>
        <v/>
      </c>
      <c r="D94" s="38"/>
      <c r="E94" s="38"/>
      <c r="F94" s="38"/>
      <c r="G94" s="38"/>
      <c r="H94" s="39"/>
      <c r="I94" s="67">
        <f>IF(OR('15_ICT Sector Plan'!$I94=1,$E94&lt;&gt;0),1,0)</f>
        <v>1</v>
      </c>
      <c r="J94" s="67">
        <f>IF(OR('15_ICT Sector Plan'!$J94=1,$F94&lt;&gt;0),1,0)</f>
        <v>1</v>
      </c>
      <c r="K94" s="67">
        <f>IF(AND('15_ICT Sector Plan'!$I94=1,$E94=0),1,0)</f>
        <v>1</v>
      </c>
    </row>
    <row r="95" spans="1:11" ht="60" hidden="1" outlineLevel="1" x14ac:dyDescent="0.25">
      <c r="A95" s="37" t="s">
        <v>151</v>
      </c>
      <c r="B95" s="38" t="s">
        <v>99</v>
      </c>
      <c r="C95" s="20" t="str">
        <f>IF('Long Term Vision'!$C95=0,"",'Long Term Vision'!$C95)</f>
        <v/>
      </c>
      <c r="D95" s="38" t="s">
        <v>1007</v>
      </c>
      <c r="E95" s="38" t="s">
        <v>1009</v>
      </c>
      <c r="F95" s="38"/>
      <c r="G95" s="38" t="s">
        <v>1010</v>
      </c>
      <c r="H95" s="39" t="s">
        <v>583</v>
      </c>
      <c r="I95" s="67">
        <f>IF(OR('15_ICT Sector Plan'!$I95=1,$E95&lt;&gt;0),1,0)</f>
        <v>1</v>
      </c>
      <c r="J95" s="67">
        <f>IF(OR('15_ICT Sector Plan'!$J95=1,$F95&lt;&gt;0),1,0)</f>
        <v>0</v>
      </c>
      <c r="K95" s="67">
        <f>IF(AND('15_ICT Sector Plan'!$I95=1,$E95=0),1,0)</f>
        <v>0</v>
      </c>
    </row>
    <row r="96" spans="1:11" ht="75" hidden="1" outlineLevel="1" x14ac:dyDescent="0.25">
      <c r="A96" s="37" t="s">
        <v>151</v>
      </c>
      <c r="B96" s="38" t="s">
        <v>100</v>
      </c>
      <c r="C96" s="20" t="str">
        <f>IF('Long Term Vision'!$C96=0,"",'Long Term Vision'!$C96)</f>
        <v/>
      </c>
      <c r="D96" s="38" t="s">
        <v>983</v>
      </c>
      <c r="E96" s="38" t="s">
        <v>985</v>
      </c>
      <c r="F96" s="38"/>
      <c r="G96" s="38" t="s">
        <v>986</v>
      </c>
      <c r="H96" s="39" t="s">
        <v>583</v>
      </c>
      <c r="I96" s="67">
        <f>IF(OR('15_ICT Sector Plan'!$I96=1,$E96&lt;&gt;0),1,0)</f>
        <v>1</v>
      </c>
      <c r="J96" s="67">
        <f>IF(OR('15_ICT Sector Plan'!$J96=1,$F96&lt;&gt;0),1,0)</f>
        <v>1</v>
      </c>
      <c r="K96" s="67">
        <f>IF(AND('15_ICT Sector Plan'!$I96=1,$E96=0),1,0)</f>
        <v>0</v>
      </c>
    </row>
    <row r="97" spans="1:11" ht="90" hidden="1" outlineLevel="1" x14ac:dyDescent="0.25">
      <c r="A97" s="37" t="s">
        <v>151</v>
      </c>
      <c r="B97" s="38" t="s">
        <v>101</v>
      </c>
      <c r="C97" s="20" t="str">
        <f>IF('Long Term Vision'!$C97=0,"",'Long Term Vision'!$C97)</f>
        <v/>
      </c>
      <c r="D97" s="38"/>
      <c r="E97" s="38"/>
      <c r="F97" s="38"/>
      <c r="G97" s="38"/>
      <c r="H97" s="39"/>
      <c r="I97" s="67">
        <f>IF(OR('15_ICT Sector Plan'!$I97=1,$E97&lt;&gt;0),1,0)</f>
        <v>1</v>
      </c>
      <c r="J97" s="67">
        <f>IF(OR('15_ICT Sector Plan'!$J97=1,$F97&lt;&gt;0),1,0)</f>
        <v>1</v>
      </c>
      <c r="K97" s="67">
        <f>IF(AND('15_ICT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IF(OR('15_ICT Sector Plan'!$I99=1,$E99&lt;&gt;0),1,0)</f>
        <v>0</v>
      </c>
      <c r="J99" s="67">
        <f>IF(OR('15_ICT Sector Plan'!$J99=1,$F99&lt;&gt;0),1,0)</f>
        <v>0</v>
      </c>
      <c r="K99" s="67">
        <f>IF(AND('15_ICT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IF(OR('15_ICT Sector Plan'!$I100=1,$E100&lt;&gt;0),1,0)</f>
        <v>1</v>
      </c>
      <c r="J100" s="67">
        <f>IF(OR('15_ICT Sector Plan'!$J100=1,$F100&lt;&gt;0),1,0)</f>
        <v>1</v>
      </c>
      <c r="K100" s="67">
        <f>IF(AND('15_ICT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IF(OR('15_ICT Sector Plan'!$I101=1,$E101&lt;&gt;0),1,0)</f>
        <v>1</v>
      </c>
      <c r="J101" s="67">
        <f>IF(OR('15_ICT Sector Plan'!$J101=1,$F101&lt;&gt;0),1,0)</f>
        <v>1</v>
      </c>
      <c r="K101" s="67">
        <f>IF(AND('15_ICT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IF(OR('15_ICT Sector Plan'!$I102=1,$E102&lt;&gt;0),1,0)</f>
        <v>1</v>
      </c>
      <c r="J102" s="67">
        <f>IF(OR('15_ICT Sector Plan'!$J102=1,$F102&lt;&gt;0),1,0)</f>
        <v>0</v>
      </c>
      <c r="K102" s="67">
        <f>IF(AND('15_ICT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IF(OR('15_ICT Sector Plan'!$I103=1,$E103&lt;&gt;0),1,0)</f>
        <v>0</v>
      </c>
      <c r="J103" s="67">
        <f>IF(OR('15_ICT Sector Plan'!$J103=1,$F103&lt;&gt;0),1,0)</f>
        <v>0</v>
      </c>
      <c r="K103" s="67">
        <f>IF(AND('15_ICT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IF(OR('15_ICT Sector Plan'!$I104=1,$E104&lt;&gt;0),1,0)</f>
        <v>0</v>
      </c>
      <c r="J104" s="67">
        <f>IF(OR('15_ICT Sector Plan'!$J104=1,$F104&lt;&gt;0),1,0)</f>
        <v>0</v>
      </c>
      <c r="K104" s="67">
        <f>IF(AND('15_ICT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IF(OR('15_ICT Sector Plan'!$I105=1,$E105&lt;&gt;0),1,0)</f>
        <v>1</v>
      </c>
      <c r="J105" s="67">
        <f>IF(OR('15_ICT Sector Plan'!$J105=1,$F105&lt;&gt;0),1,0)</f>
        <v>1</v>
      </c>
      <c r="K105" s="67">
        <f>IF(AND('15_ICT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4</v>
      </c>
    </row>
    <row r="107" spans="1:11" ht="30" hidden="1" outlineLevel="1" x14ac:dyDescent="0.25">
      <c r="A107" s="37" t="s">
        <v>151</v>
      </c>
      <c r="B107" s="38" t="s">
        <v>111</v>
      </c>
      <c r="C107" s="20" t="str">
        <f>IF('Long Term Vision'!$C107=0,"",'Long Term Vision'!$C107)</f>
        <v/>
      </c>
      <c r="D107" s="38"/>
      <c r="E107" s="38"/>
      <c r="F107" s="38"/>
      <c r="G107" s="38"/>
      <c r="H107" s="39"/>
      <c r="I107" s="67">
        <f>IF(OR('15_ICT Sector Plan'!$I107=1,$E107&lt;&gt;0),1,0)</f>
        <v>1</v>
      </c>
      <c r="J107" s="67">
        <f>IF(OR('15_ICT Sector Plan'!$J107=1,$F107&lt;&gt;0),1,0)</f>
        <v>1</v>
      </c>
      <c r="K107" s="67">
        <f>IF(AND('15_ICT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IF(OR('15_ICT Sector Plan'!$I108=1,$E108&lt;&gt;0),1,0)</f>
        <v>1</v>
      </c>
      <c r="J108" s="67">
        <f>IF(OR('15_ICT Sector Plan'!$J108=1,$F108&lt;&gt;0),1,0)</f>
        <v>1</v>
      </c>
      <c r="K108" s="67">
        <f>IF(AND('15_ICT Sector Plan'!$I108=1,$E108=0),1,0)</f>
        <v>1</v>
      </c>
    </row>
    <row r="109" spans="1:11" ht="75" hidden="1" outlineLevel="1" x14ac:dyDescent="0.25">
      <c r="A109" s="37" t="s">
        <v>151</v>
      </c>
      <c r="B109" s="38" t="s">
        <v>113</v>
      </c>
      <c r="C109" s="20" t="str">
        <f>IF('Long Term Vision'!$C109=0,"",'Long Term Vision'!$C109)</f>
        <v/>
      </c>
      <c r="D109" s="38" t="s">
        <v>992</v>
      </c>
      <c r="E109" s="38" t="s">
        <v>1000</v>
      </c>
      <c r="F109" s="38"/>
      <c r="G109" s="38" t="s">
        <v>1001</v>
      </c>
      <c r="H109" s="39" t="s">
        <v>583</v>
      </c>
      <c r="I109" s="67">
        <f>IF(OR('15_ICT Sector Plan'!$I109=1,$E109&lt;&gt;0),1,0)</f>
        <v>1</v>
      </c>
      <c r="J109" s="67">
        <f>IF(OR('15_ICT Sector Plan'!$J109=1,$F109&lt;&gt;0),1,0)</f>
        <v>1</v>
      </c>
      <c r="K109" s="67">
        <f>IF(AND('15_ICT Sector Plan'!$I109=1,$E109=0),1,0)</f>
        <v>0</v>
      </c>
    </row>
    <row r="110" spans="1:11" ht="300" hidden="1" outlineLevel="1" x14ac:dyDescent="0.25">
      <c r="A110" s="37" t="s">
        <v>151</v>
      </c>
      <c r="B110" s="38" t="s">
        <v>114</v>
      </c>
      <c r="C110" s="20" t="str">
        <f>IF('Long Term Vision'!$C110=0,"",'Long Term Vision'!$C110)</f>
        <v/>
      </c>
      <c r="D110" s="38" t="s">
        <v>1022</v>
      </c>
      <c r="E110" s="38" t="s">
        <v>1023</v>
      </c>
      <c r="F110" s="38"/>
      <c r="G110" s="38" t="s">
        <v>1024</v>
      </c>
      <c r="H110" s="39" t="s">
        <v>583</v>
      </c>
      <c r="I110" s="67">
        <f>IF(OR('15_ICT Sector Plan'!$I110=1,$E110&lt;&gt;0),1,0)</f>
        <v>1</v>
      </c>
      <c r="J110" s="67">
        <f>IF(OR('15_ICT Sector Plan'!$J110=1,$F110&lt;&gt;0),1,0)</f>
        <v>1</v>
      </c>
      <c r="K110" s="67">
        <f>IF(AND('15_ICT Sector Plan'!$I110=1,$E110=0),1,0)</f>
        <v>0</v>
      </c>
    </row>
    <row r="111" spans="1:11" ht="75" hidden="1" outlineLevel="1" x14ac:dyDescent="0.25">
      <c r="A111" s="37" t="s">
        <v>151</v>
      </c>
      <c r="B111" s="38" t="s">
        <v>115</v>
      </c>
      <c r="C111" s="20" t="str">
        <f>IF('Long Term Vision'!$C111=0,"",'Long Term Vision'!$C111)</f>
        <v/>
      </c>
      <c r="D111" s="38"/>
      <c r="E111" s="38"/>
      <c r="F111" s="38"/>
      <c r="G111" s="38"/>
      <c r="H111" s="39"/>
      <c r="I111" s="67">
        <f>IF(OR('15_ICT Sector Plan'!$I111=1,$E111&lt;&gt;0),1,0)</f>
        <v>1</v>
      </c>
      <c r="J111" s="67">
        <f>IF(OR('15_ICT Sector Plan'!$J111=1,$F111&lt;&gt;0),1,0)</f>
        <v>1</v>
      </c>
      <c r="K111" s="67">
        <f>IF(AND('15_ICT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IF(OR('15_ICT Sector Plan'!$I112=1,$E112&lt;&gt;0),1,0)</f>
        <v>1</v>
      </c>
      <c r="J112" s="67">
        <f>IF(OR('15_ICT Sector Plan'!$J112=1,$F112&lt;&gt;0),1,0)</f>
        <v>0</v>
      </c>
      <c r="K112" s="67">
        <f>IF(AND('15_ICT Sector Plan'!$I112=1,$E112=0),1,0)</f>
        <v>1</v>
      </c>
    </row>
    <row r="113" spans="1:11" ht="105" hidden="1" outlineLevel="1" x14ac:dyDescent="0.25">
      <c r="A113" s="37" t="s">
        <v>151</v>
      </c>
      <c r="B113" s="38" t="s">
        <v>117</v>
      </c>
      <c r="C113" s="20" t="str">
        <f>IF('Long Term Vision'!$C113=0,"",'Long Term Vision'!$C113)</f>
        <v/>
      </c>
      <c r="D113" s="38" t="s">
        <v>996</v>
      </c>
      <c r="E113" s="38" t="s">
        <v>995</v>
      </c>
      <c r="F113" s="38"/>
      <c r="G113" s="38" t="s">
        <v>989</v>
      </c>
      <c r="H113" s="39" t="s">
        <v>583</v>
      </c>
      <c r="I113" s="67">
        <f>IF(OR('15_ICT Sector Plan'!$I113=1,$E113&lt;&gt;0),1,0)</f>
        <v>1</v>
      </c>
      <c r="J113" s="67">
        <f>IF(OR('15_ICT Sector Plan'!$J113=1,$F113&lt;&gt;0),1,0)</f>
        <v>0</v>
      </c>
      <c r="K113" s="67">
        <f>IF(AND('15_ICT Sector Plan'!$I113=1,$E113=0),1,0)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7</v>
      </c>
    </row>
    <row r="115" spans="1:11" ht="30" hidden="1" outlineLevel="1" x14ac:dyDescent="0.25">
      <c r="A115" s="37" t="s">
        <v>152</v>
      </c>
      <c r="B115" s="38" t="s">
        <v>119</v>
      </c>
      <c r="C115" s="20" t="str">
        <f>IF('Long Term Vision'!$C115=0,"",'Long Term Vision'!$C115)</f>
        <v/>
      </c>
      <c r="D115" s="38"/>
      <c r="E115" s="38"/>
      <c r="F115" s="38"/>
      <c r="G115" s="38"/>
      <c r="H115" s="39"/>
      <c r="I115" s="67">
        <f>IF(OR('15_ICT Sector Plan'!$I115=1,$E115&lt;&gt;0),1,0)</f>
        <v>1</v>
      </c>
      <c r="J115" s="67">
        <f>IF(OR('15_ICT Sector Plan'!$J115=1,$F115&lt;&gt;0),1,0)</f>
        <v>1</v>
      </c>
      <c r="K115" s="67">
        <f>IF(AND('15_ICT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IF(OR('15_ICT Sector Plan'!$I116=1,$E116&lt;&gt;0),1,0)</f>
        <v>1</v>
      </c>
      <c r="J116" s="67">
        <f>IF(OR('15_ICT Sector Plan'!$J116=1,$F116&lt;&gt;0),1,0)</f>
        <v>1</v>
      </c>
      <c r="K116" s="67">
        <f>IF(AND('15_ICT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IF(OR('15_ICT Sector Plan'!$I117=1,$E117&lt;&gt;0),1,0)</f>
        <v>1</v>
      </c>
      <c r="J117" s="67">
        <f>IF(OR('15_ICT Sector Plan'!$J117=1,$F117&lt;&gt;0),1,0)</f>
        <v>1</v>
      </c>
      <c r="K117" s="67">
        <f>IF(AND('15_ICT Sector Plan'!$I117=1,$E117=0),1,0)</f>
        <v>1</v>
      </c>
    </row>
    <row r="118" spans="1:11" ht="60" hidden="1" outlineLevel="1" x14ac:dyDescent="0.25">
      <c r="A118" s="37" t="s">
        <v>152</v>
      </c>
      <c r="B118" s="38" t="s">
        <v>122</v>
      </c>
      <c r="C118" s="20" t="str">
        <f>IF('Long Term Vision'!$C118=0,"",'Long Term Vision'!$C118)</f>
        <v/>
      </c>
      <c r="D118" s="38" t="s">
        <v>983</v>
      </c>
      <c r="E118" s="38" t="s">
        <v>990</v>
      </c>
      <c r="F118" s="38"/>
      <c r="G118" s="38" t="s">
        <v>991</v>
      </c>
      <c r="H118" s="39" t="s">
        <v>583</v>
      </c>
      <c r="I118" s="67">
        <f>IF(OR('15_ICT Sector Plan'!$I118=1,$E118&lt;&gt;0),1,0)</f>
        <v>1</v>
      </c>
      <c r="J118" s="67">
        <f>IF(OR('15_ICT Sector Plan'!$J118=1,$F118&lt;&gt;0),1,0)</f>
        <v>1</v>
      </c>
      <c r="K118" s="67">
        <f>IF(AND('15_ICT Sector Plan'!$I118=1,$E118=0),1,0)</f>
        <v>0</v>
      </c>
    </row>
    <row r="119" spans="1:11" hidden="1" outlineLevel="1" x14ac:dyDescent="0.25">
      <c r="A119" s="37" t="s">
        <v>152</v>
      </c>
      <c r="B119" s="38" t="s">
        <v>123</v>
      </c>
      <c r="C119" s="20" t="str">
        <f>IF('Long Term Vision'!$C119=0,"",'Long Term Vision'!$C119)</f>
        <v/>
      </c>
      <c r="D119" s="38"/>
      <c r="E119" s="38"/>
      <c r="F119" s="38"/>
      <c r="G119" s="38"/>
      <c r="H119" s="39"/>
      <c r="I119" s="67">
        <f>IF(OR('15_ICT Sector Plan'!$I119=1,$E119&lt;&gt;0),1,0)</f>
        <v>1</v>
      </c>
      <c r="J119" s="67">
        <f>IF(OR('15_ICT Sector Plan'!$J119=1,$F119&lt;&gt;0),1,0)</f>
        <v>1</v>
      </c>
      <c r="K119" s="67">
        <f>IF(AND('15_ICT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IF(OR('15_ICT Sector Plan'!$I120=1,$E120&lt;&gt;0),1,0)</f>
        <v>1</v>
      </c>
      <c r="J120" s="67">
        <f>IF(OR('15_ICT Sector Plan'!$J120=1,$F120&lt;&gt;0),1,0)</f>
        <v>1</v>
      </c>
      <c r="K120" s="67">
        <f>IF(AND('15_ICT Sector Plan'!$I120=1,$E120=0),1,0)</f>
        <v>1</v>
      </c>
    </row>
    <row r="121" spans="1:11" ht="75" hidden="1" outlineLevel="1" x14ac:dyDescent="0.25">
      <c r="A121" s="37" t="s">
        <v>152</v>
      </c>
      <c r="B121" s="38" t="s">
        <v>125</v>
      </c>
      <c r="C121" s="20" t="str">
        <f>IF('Long Term Vision'!$C121=0,"",'Long Term Vision'!$C121)</f>
        <v/>
      </c>
      <c r="D121" s="38" t="s">
        <v>978</v>
      </c>
      <c r="E121" s="38" t="s">
        <v>979</v>
      </c>
      <c r="F121" s="38"/>
      <c r="G121" s="38" t="s">
        <v>980</v>
      </c>
      <c r="H121" s="39" t="s">
        <v>583</v>
      </c>
      <c r="I121" s="67">
        <f>IF(OR('15_ICT Sector Plan'!$I121=1,$E121&lt;&gt;0),1,0)</f>
        <v>1</v>
      </c>
      <c r="J121" s="67">
        <f>IF(OR('15_ICT Sector Plan'!$J121=1,$F121&lt;&gt;0),1,0)</f>
        <v>1</v>
      </c>
      <c r="K121" s="67">
        <f>IF(AND('15_ICT Sector Plan'!$I121=1,$E121=0),1,0)</f>
        <v>0</v>
      </c>
    </row>
    <row r="122" spans="1:11" ht="30" hidden="1" outlineLevel="1" x14ac:dyDescent="0.25">
      <c r="A122" s="37" t="s">
        <v>152</v>
      </c>
      <c r="B122" s="38" t="s">
        <v>126</v>
      </c>
      <c r="C122" s="20" t="str">
        <f>IF('Long Term Vision'!$C122=0,"",'Long Term Vision'!$C122)</f>
        <v/>
      </c>
      <c r="D122" s="38"/>
      <c r="E122" s="38"/>
      <c r="F122" s="38"/>
      <c r="G122" s="38"/>
      <c r="H122" s="39"/>
      <c r="I122" s="67">
        <f>IF(OR('15_ICT Sector Plan'!$I122=1,$E122&lt;&gt;0),1,0)</f>
        <v>0</v>
      </c>
      <c r="J122" s="67">
        <f>IF(OR('15_ICT Sector Plan'!$J122=1,$F122&lt;&gt;0),1,0)</f>
        <v>0</v>
      </c>
      <c r="K122" s="67">
        <f>IF(AND('15_ICT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IF(OR('15_ICT Sector Plan'!$I123=1,$E123&lt;&gt;0),1,0)</f>
        <v>1</v>
      </c>
      <c r="J123" s="67">
        <f>IF(OR('15_ICT Sector Plan'!$J123=1,$F123&lt;&gt;0),1,0)</f>
        <v>0</v>
      </c>
      <c r="K123" s="67">
        <f>IF(AND('15_ICT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IF(OR('15_ICT Sector Plan'!$I124=1,$E124&lt;&gt;0),1,0)</f>
        <v>1</v>
      </c>
      <c r="J124" s="67">
        <f>IF(OR('15_ICT Sector Plan'!$J124=1,$F124&lt;&gt;0),1,0)</f>
        <v>1</v>
      </c>
      <c r="K124" s="67">
        <f>IF(AND('15_ICT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IF(OR('15_ICT Sector Plan'!$I126=1,$E126&lt;&gt;0),1,0)</f>
        <v>1</v>
      </c>
      <c r="J126" s="67">
        <f>IF(OR('15_ICT Sector Plan'!$J126=1,$F126&lt;&gt;0),1,0)</f>
        <v>0</v>
      </c>
      <c r="K126" s="67">
        <f>IF(AND('15_ICT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IF(OR('15_ICT Sector Plan'!$I127=1,$E127&lt;&gt;0),1,0)</f>
        <v>0</v>
      </c>
      <c r="J127" s="67">
        <f>IF(OR('15_ICT Sector Plan'!$J127=1,$F127&lt;&gt;0),1,0)</f>
        <v>0</v>
      </c>
      <c r="K127" s="67">
        <f>IF(AND('15_ICT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IF(OR('15_ICT Sector Plan'!$I128=1,$E128&lt;&gt;0),1,0)</f>
        <v>0</v>
      </c>
      <c r="J128" s="67">
        <f>IF(OR('15_ICT Sector Plan'!$J128=1,$F128&lt;&gt;0),1,0)</f>
        <v>0</v>
      </c>
      <c r="K128" s="67">
        <f>IF(AND('15_ICT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IF(OR('15_ICT Sector Plan'!$I129=1,$E129&lt;&gt;0),1,0)</f>
        <v>0</v>
      </c>
      <c r="J129" s="67">
        <f>IF(OR('15_ICT Sector Plan'!$J129=1,$F129&lt;&gt;0),1,0)</f>
        <v>0</v>
      </c>
      <c r="K129" s="67">
        <f>IF(AND('15_ICT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IF(OR('15_ICT Sector Plan'!$I130=1,$E130&lt;&gt;0),1,0)</f>
        <v>1</v>
      </c>
      <c r="J130" s="67">
        <f>IF(OR('15_ICT Sector Plan'!$J130=1,$F130&lt;&gt;0),1,0)</f>
        <v>0</v>
      </c>
      <c r="K130" s="67">
        <f>IF(AND('15_ICT Sector Plan'!$I130=1,$E130=0),1,0)</f>
        <v>1</v>
      </c>
    </row>
    <row r="131" spans="1:11" ht="105" hidden="1" outlineLevel="1" x14ac:dyDescent="0.25">
      <c r="A131" s="37" t="s">
        <v>153</v>
      </c>
      <c r="B131" s="38" t="s">
        <v>135</v>
      </c>
      <c r="C131" s="20" t="str">
        <f>IF('Long Term Vision'!$C131=0,"",'Long Term Vision'!$C131)</f>
        <v/>
      </c>
      <c r="D131" s="38" t="s">
        <v>1007</v>
      </c>
      <c r="E131" s="38" t="s">
        <v>1013</v>
      </c>
      <c r="F131" s="38"/>
      <c r="G131" s="38" t="s">
        <v>1012</v>
      </c>
      <c r="H131" s="39" t="s">
        <v>583</v>
      </c>
      <c r="I131" s="67">
        <f>IF(OR('15_ICT Sector Plan'!$I131=1,$E131&lt;&gt;0),1,0)</f>
        <v>1</v>
      </c>
      <c r="J131" s="67">
        <f>IF(OR('15_ICT Sector Plan'!$J131=1,$F131&lt;&gt;0),1,0)</f>
        <v>0</v>
      </c>
      <c r="K131" s="67">
        <f>IF(AND('15_ICT Sector Plan'!$I131=1,$E131=0),1,0)</f>
        <v>0</v>
      </c>
    </row>
    <row r="132" spans="1:11" ht="75" hidden="1" outlineLevel="1" x14ac:dyDescent="0.25">
      <c r="A132" s="37" t="s">
        <v>153</v>
      </c>
      <c r="B132" s="38" t="s">
        <v>136</v>
      </c>
      <c r="C132" s="20" t="str">
        <f>IF('Long Term Vision'!$C132=0,"",'Long Term Vision'!$C132)</f>
        <v/>
      </c>
      <c r="D132" s="38"/>
      <c r="E132" s="38"/>
      <c r="F132" s="38"/>
      <c r="G132" s="38"/>
      <c r="H132" s="39"/>
      <c r="I132" s="67">
        <f>IF(OR('15_ICT Sector Plan'!$I132=1,$E132&lt;&gt;0),1,0)</f>
        <v>0</v>
      </c>
      <c r="J132" s="67">
        <f>IF(OR('15_ICT Sector Plan'!$J132=1,$F132&lt;&gt;0),1,0)</f>
        <v>0</v>
      </c>
      <c r="K132" s="67">
        <f>IF(AND('15_ICT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IF(OR('15_ICT Sector Plan'!$I133=1,$E133&lt;&gt;0),1,0)</f>
        <v>0</v>
      </c>
      <c r="J133" s="67">
        <f>IF(OR('15_ICT Sector Plan'!$J133=1,$F133&lt;&gt;0),1,0)</f>
        <v>0</v>
      </c>
      <c r="K133" s="67">
        <f>IF(AND('15_ICT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IF(OR('15_ICT Sector Plan'!$I134=1,$E134&lt;&gt;0),1,0)</f>
        <v>0</v>
      </c>
      <c r="J134" s="67">
        <f>IF(OR('15_ICT Sector Plan'!$J134=1,$F134&lt;&gt;0),1,0)</f>
        <v>0</v>
      </c>
      <c r="K134" s="67">
        <f>IF(AND('15_ICT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IF(OR('15_ICT Sector Plan'!$I135=1,$E135&lt;&gt;0),1,0)</f>
        <v>1</v>
      </c>
      <c r="J135" s="67">
        <f>IF(OR('15_ICT Sector Plan'!$J135=1,$F135&lt;&gt;0),1,0)</f>
        <v>0</v>
      </c>
      <c r="K135" s="67">
        <f>IF(AND('15_ICT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IF(OR('15_ICT Sector Plan'!$I136=1,$E136&lt;&gt;0),1,0)</f>
        <v>1</v>
      </c>
      <c r="J136" s="67">
        <f>IF(OR('15_ICT Sector Plan'!$J136=1,$F136&lt;&gt;0),1,0)</f>
        <v>1</v>
      </c>
      <c r="K136" s="67">
        <f>IF(AND('15_ICT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IF(OR('15_ICT Sector Plan'!$I137=1,$E137&lt;&gt;0),1,0)</f>
        <v>0</v>
      </c>
      <c r="J137" s="67">
        <f>IF(OR('15_ICT Sector Plan'!$J137=1,$F137&lt;&gt;0),1,0)</f>
        <v>0</v>
      </c>
      <c r="K137" s="67">
        <f>IF(AND('15_ICT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IF(OR('15_ICT Sector Plan'!$I138=1,$E138&lt;&gt;0),1,0)</f>
        <v>0</v>
      </c>
      <c r="J138" s="67">
        <f>IF(OR('15_ICT Sector Plan'!$J138=1,$F138&lt;&gt;0),1,0)</f>
        <v>0</v>
      </c>
      <c r="K138" s="67">
        <f>IF(AND('15_ICT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IF(OR('15_ICT Sector Plan'!$I139=1,$E139&lt;&gt;0),1,0)</f>
        <v>1</v>
      </c>
      <c r="J139" s="67">
        <f>IF(OR('15_ICT Sector Plan'!$J139=1,$F139&lt;&gt;0),1,0)</f>
        <v>0</v>
      </c>
      <c r="K139" s="67">
        <f>IF(AND('15_ICT Sector Plan'!$I139=1,$E139=0),1,0)</f>
        <v>1</v>
      </c>
    </row>
    <row r="140" spans="1:11" ht="60" hidden="1" outlineLevel="1" x14ac:dyDescent="0.25">
      <c r="A140" s="37" t="s">
        <v>153</v>
      </c>
      <c r="B140" s="38" t="s">
        <v>144</v>
      </c>
      <c r="C140" s="20" t="str">
        <f>IF('Long Term Vision'!$C140=0,"",'Long Term Vision'!$C140)</f>
        <v/>
      </c>
      <c r="D140" s="38" t="s">
        <v>1004</v>
      </c>
      <c r="E140" s="38" t="s">
        <v>1006</v>
      </c>
      <c r="F140" s="38"/>
      <c r="G140" s="38" t="s">
        <v>1005</v>
      </c>
      <c r="H140" s="39" t="s">
        <v>583</v>
      </c>
      <c r="I140" s="67">
        <f>IF(OR('15_ICT Sector Plan'!$I140=1,$E140&lt;&gt;0),1,0)</f>
        <v>1</v>
      </c>
      <c r="J140" s="67">
        <f>IF(OR('15_ICT Sector Plan'!$J140=1,$F140&lt;&gt;0),1,0)</f>
        <v>0</v>
      </c>
      <c r="K140" s="67">
        <f>IF(AND('15_ICT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IF(OR('15_ICT Sector Plan'!$I141=1,$E141&lt;&gt;0),1,0)</f>
        <v>0</v>
      </c>
      <c r="J141" s="67">
        <f>IF(OR('15_ICT Sector Plan'!$J141=1,$F141&lt;&gt;0),1,0)</f>
        <v>0</v>
      </c>
      <c r="K141" s="67">
        <f>IF(AND('15_ICT Sector Plan'!$I141=1,$E141=0),1,0)</f>
        <v>0</v>
      </c>
    </row>
    <row r="142" spans="1:11" ht="60" hidden="1" outlineLevel="1" x14ac:dyDescent="0.25">
      <c r="A142" s="37" t="s">
        <v>153</v>
      </c>
      <c r="B142" s="38" t="s">
        <v>146</v>
      </c>
      <c r="C142" s="20" t="str">
        <f>IF('Long Term Vision'!$C142=0,"",'Long Term Vision'!$C142)</f>
        <v/>
      </c>
      <c r="D142" s="38" t="s">
        <v>983</v>
      </c>
      <c r="E142" s="38" t="s">
        <v>985</v>
      </c>
      <c r="F142" s="38"/>
      <c r="G142" s="38" t="s">
        <v>986</v>
      </c>
      <c r="H142" s="39" t="s">
        <v>583</v>
      </c>
      <c r="I142" s="67">
        <f>IF(OR('15_ICT Sector Plan'!$I142=1,$E142&lt;&gt;0),1,0)</f>
        <v>1</v>
      </c>
      <c r="J142" s="67">
        <f>IF(OR('15_ICT Sector Plan'!$J142=1,$F142&lt;&gt;0),1,0)</f>
        <v>0</v>
      </c>
      <c r="K142" s="67">
        <f>IF(AND('15_ICT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IF(OR('15_ICT Sector Plan'!$I143=1,$E143&lt;&gt;0),1,0)</f>
        <v>1</v>
      </c>
      <c r="J143" s="67">
        <f>IF(OR('15_ICT Sector Plan'!$J143=1,$F143&lt;&gt;0),1,0)</f>
        <v>0</v>
      </c>
      <c r="K143" s="67">
        <f>IF(AND('15_ICT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IF(OR('15_ICT Sector Plan'!$I144=1,$E144&lt;&gt;0),1,0)</f>
        <v>1</v>
      </c>
      <c r="J144" s="67">
        <f>IF(OR('15_ICT Sector Plan'!$J144=1,$F144&lt;&gt;0),1,0)</f>
        <v>0</v>
      </c>
      <c r="K144" s="67">
        <f>IF(AND('15_ICT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842</v>
      </c>
      <c r="C149" s="71">
        <f>SUM(K2,K8,K14,K24,K32,K39,K46,K55,K59,K67,K77,K81,K92,K98,K106,K114,K125)</f>
        <v>77</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3</v>
      </c>
      <c r="E158" s="49">
        <f>COUNTA(F$25:F$31)</f>
        <v>0</v>
      </c>
      <c r="F158" s="50">
        <f t="shared" si="0"/>
        <v>0.42857142857142855</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5</v>
      </c>
      <c r="E162" s="49">
        <f>COUNTA(F$82:F$91)</f>
        <v>0</v>
      </c>
      <c r="F162" s="50">
        <f t="shared" si="0"/>
        <v>0.55555555555555558</v>
      </c>
      <c r="G162" s="74">
        <f t="shared" si="1"/>
        <v>0</v>
      </c>
      <c r="H162" s="65"/>
      <c r="I162" s="66"/>
    </row>
    <row r="163" spans="1:9" x14ac:dyDescent="0.25">
      <c r="A163" s="52">
        <v>9</v>
      </c>
      <c r="B163" s="53" t="s">
        <v>165</v>
      </c>
      <c r="C163" s="54">
        <f>'Long Term Vision'!$C163</f>
        <v>5</v>
      </c>
      <c r="D163" s="54">
        <f>COUNTA(E$93:E$97)</f>
        <v>2</v>
      </c>
      <c r="E163" s="54">
        <f>COUNTA(F$93:F$97)</f>
        <v>0</v>
      </c>
      <c r="F163" s="55">
        <f t="shared" si="0"/>
        <v>0.4</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3</v>
      </c>
      <c r="E165" s="54">
        <f>COUNTA(F$107:F$113)</f>
        <v>0</v>
      </c>
      <c r="F165" s="55">
        <f t="shared" si="0"/>
        <v>0.42857142857142855</v>
      </c>
      <c r="G165" s="73">
        <f t="shared" si="1"/>
        <v>0</v>
      </c>
      <c r="H165" s="65"/>
      <c r="I165" s="66"/>
    </row>
    <row r="166" spans="1:9" x14ac:dyDescent="0.25">
      <c r="A166" s="47">
        <v>12</v>
      </c>
      <c r="B166" s="48" t="s">
        <v>168</v>
      </c>
      <c r="C166" s="49">
        <f>'Long Term Vision'!$C166</f>
        <v>7</v>
      </c>
      <c r="D166" s="49">
        <f>COUNTA(E$47:E$54)</f>
        <v>2</v>
      </c>
      <c r="E166" s="49">
        <f>COUNTA(F$47:F$54)</f>
        <v>0</v>
      </c>
      <c r="F166" s="50">
        <f t="shared" si="0"/>
        <v>0.2857142857142857</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2</v>
      </c>
      <c r="E170" s="49">
        <f>COUNTA(F$115:F$124)</f>
        <v>0</v>
      </c>
      <c r="F170" s="50">
        <f t="shared" si="0"/>
        <v>0.2</v>
      </c>
      <c r="G170" s="74">
        <f t="shared" si="1"/>
        <v>0</v>
      </c>
      <c r="H170" s="65"/>
    </row>
    <row r="171" spans="1:9" ht="15.75" thickBot="1" x14ac:dyDescent="0.3">
      <c r="A171" s="56">
        <v>17</v>
      </c>
      <c r="B171" s="57" t="s">
        <v>173</v>
      </c>
      <c r="C171" s="58">
        <f>'Long Term Vision'!$C171</f>
        <v>14</v>
      </c>
      <c r="D171" s="58">
        <f>COUNTA(E$126:E$144)</f>
        <v>3</v>
      </c>
      <c r="E171" s="58">
        <f>COUNTA(F$126:F$144)</f>
        <v>0</v>
      </c>
      <c r="F171" s="59">
        <f t="shared" si="0"/>
        <v>0.21428571428571427</v>
      </c>
      <c r="G171" s="75">
        <f t="shared" si="1"/>
        <v>0</v>
      </c>
      <c r="H171" s="65"/>
    </row>
    <row r="172" spans="1:9" x14ac:dyDescent="0.25">
      <c r="A172" s="65"/>
      <c r="B172" s="65"/>
      <c r="C172" s="65"/>
      <c r="D172" s="65"/>
      <c r="E172" s="61" t="s">
        <v>149</v>
      </c>
      <c r="F172" s="62">
        <f>SUM($D$155:$D$159)/SUM($C$155:$C$159)</f>
        <v>0.13333333333333333</v>
      </c>
      <c r="G172" s="76">
        <f>IFERROR(SUM($E$155:$E$159)/SUM($D$155:$D$159),"N/A")</f>
        <v>0</v>
      </c>
      <c r="H172" s="65"/>
    </row>
    <row r="173" spans="1:9" x14ac:dyDescent="0.25">
      <c r="A173" s="65"/>
      <c r="B173" s="65"/>
      <c r="C173" s="65"/>
      <c r="D173" s="65"/>
      <c r="E173" s="60" t="s">
        <v>150</v>
      </c>
      <c r="F173" s="55">
        <f>SUM($D$160,$D$166:$D$169)/SUM($C$160,$C$166:$C$169)</f>
        <v>6.25E-2</v>
      </c>
      <c r="G173" s="73">
        <f>IFERROR(SUM($E$160,$E$166:$E$169)/SUM($D$160,$D$166:$D$169),"N/A")</f>
        <v>0</v>
      </c>
      <c r="H173" s="65"/>
    </row>
    <row r="174" spans="1:9" x14ac:dyDescent="0.25">
      <c r="A174" s="65"/>
      <c r="B174" s="65"/>
      <c r="C174" s="65"/>
      <c r="D174" s="65"/>
      <c r="E174" s="63" t="s">
        <v>151</v>
      </c>
      <c r="F174" s="50">
        <f>SUM($D$161:$D$165)/SUM($C$161:$C$165)</f>
        <v>0.34482758620689657</v>
      </c>
      <c r="G174" s="74">
        <f>IFERROR(SUM($E$161:$E$165)/SUM($D$161:$D$165),"N/A")</f>
        <v>0</v>
      </c>
      <c r="H174" s="65"/>
    </row>
    <row r="175" spans="1:9" x14ac:dyDescent="0.25">
      <c r="A175" s="65"/>
      <c r="B175" s="65"/>
      <c r="C175" s="65"/>
      <c r="D175" s="65"/>
      <c r="E175" s="60" t="s">
        <v>152</v>
      </c>
      <c r="F175" s="55">
        <f>$D$170/$C$170</f>
        <v>0.2</v>
      </c>
      <c r="G175" s="73">
        <f>IFERROR($E$170/$D$170,"N/A")</f>
        <v>0</v>
      </c>
      <c r="H175" s="65"/>
    </row>
    <row r="176" spans="1:9" ht="15.75" thickBot="1" x14ac:dyDescent="0.3">
      <c r="A176" s="65"/>
      <c r="B176" s="65"/>
      <c r="C176" s="65"/>
      <c r="D176" s="65"/>
      <c r="E176" s="64" t="s">
        <v>181</v>
      </c>
      <c r="F176" s="51">
        <f>$D$171/$C$171</f>
        <v>0.21428571428571427</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917" priority="38">
      <formula>$C3="NO"</formula>
    </cfRule>
  </conditionalFormatting>
  <conditionalFormatting sqref="C99:H105 C78:H80 C68:H76 C60:H66 C56:H58 C40:H45 C33:H38 C9:H13 C4:H7 C15:H23 C107:H113 C115:H124 C47:H54 C82:H91 C93:H97 C126:H144 C25:H31">
    <cfRule type="expression" dxfId="916" priority="37">
      <formula>$C4="NO"</formula>
    </cfRule>
  </conditionalFormatting>
  <conditionalFormatting sqref="I1:K1">
    <cfRule type="expression" dxfId="915" priority="36">
      <formula>$C1="NO"</formula>
    </cfRule>
  </conditionalFormatting>
  <conditionalFormatting sqref="B3">
    <cfRule type="expression" dxfId="914" priority="35">
      <formula>$K3=1</formula>
    </cfRule>
  </conditionalFormatting>
  <conditionalFormatting sqref="B4:B7">
    <cfRule type="expression" dxfId="913" priority="34">
      <formula>$C4="NO"</formula>
    </cfRule>
  </conditionalFormatting>
  <conditionalFormatting sqref="B4:B7">
    <cfRule type="expression" dxfId="912" priority="33">
      <formula>$K4=1</formula>
    </cfRule>
  </conditionalFormatting>
  <conditionalFormatting sqref="B9:B13">
    <cfRule type="expression" dxfId="911" priority="32">
      <formula>$C9="NO"</formula>
    </cfRule>
  </conditionalFormatting>
  <conditionalFormatting sqref="B9:B13">
    <cfRule type="expression" dxfId="910" priority="31">
      <formula>$K9=1</formula>
    </cfRule>
  </conditionalFormatting>
  <conditionalFormatting sqref="B15:B23">
    <cfRule type="expression" dxfId="909" priority="30">
      <formula>$C15="NO"</formula>
    </cfRule>
  </conditionalFormatting>
  <conditionalFormatting sqref="B15:B23">
    <cfRule type="expression" dxfId="908" priority="29">
      <formula>$K15=1</formula>
    </cfRule>
  </conditionalFormatting>
  <conditionalFormatting sqref="B25:B31">
    <cfRule type="expression" dxfId="907" priority="28">
      <formula>$C25="NO"</formula>
    </cfRule>
  </conditionalFormatting>
  <conditionalFormatting sqref="B25:B31">
    <cfRule type="expression" dxfId="906" priority="27">
      <formula>$K25=1</formula>
    </cfRule>
  </conditionalFormatting>
  <conditionalFormatting sqref="B33:B38">
    <cfRule type="expression" dxfId="905" priority="26">
      <formula>$C33="NO"</formula>
    </cfRule>
  </conditionalFormatting>
  <conditionalFormatting sqref="B33:B38">
    <cfRule type="expression" dxfId="904" priority="25">
      <formula>$K33=1</formula>
    </cfRule>
  </conditionalFormatting>
  <conditionalFormatting sqref="B40:B45">
    <cfRule type="expression" dxfId="903" priority="24">
      <formula>$C40="NO"</formula>
    </cfRule>
  </conditionalFormatting>
  <conditionalFormatting sqref="B40:B45">
    <cfRule type="expression" dxfId="902" priority="23">
      <formula>$K40=1</formula>
    </cfRule>
  </conditionalFormatting>
  <conditionalFormatting sqref="B47:B54">
    <cfRule type="expression" dxfId="901" priority="22">
      <formula>$C47="NO"</formula>
    </cfRule>
  </conditionalFormatting>
  <conditionalFormatting sqref="B47:B54">
    <cfRule type="expression" dxfId="900" priority="21">
      <formula>$K47=1</formula>
    </cfRule>
  </conditionalFormatting>
  <conditionalFormatting sqref="B56:B58">
    <cfRule type="expression" dxfId="899" priority="20">
      <formula>$C56="NO"</formula>
    </cfRule>
  </conditionalFormatting>
  <conditionalFormatting sqref="B56:B58">
    <cfRule type="expression" dxfId="898" priority="19">
      <formula>$K56=1</formula>
    </cfRule>
  </conditionalFormatting>
  <conditionalFormatting sqref="B60:B66">
    <cfRule type="expression" dxfId="897" priority="18">
      <formula>$C60="NO"</formula>
    </cfRule>
  </conditionalFormatting>
  <conditionalFormatting sqref="B60:B66">
    <cfRule type="expression" dxfId="896" priority="17">
      <formula>$K60=1</formula>
    </cfRule>
  </conditionalFormatting>
  <conditionalFormatting sqref="B68:B76">
    <cfRule type="expression" dxfId="895" priority="16">
      <formula>$C68="NO"</formula>
    </cfRule>
  </conditionalFormatting>
  <conditionalFormatting sqref="B68:B76">
    <cfRule type="expression" dxfId="894" priority="15">
      <formula>$K68=1</formula>
    </cfRule>
  </conditionalFormatting>
  <conditionalFormatting sqref="B78:B80">
    <cfRule type="expression" dxfId="893" priority="14">
      <formula>$C78="NO"</formula>
    </cfRule>
  </conditionalFormatting>
  <conditionalFormatting sqref="B78:B80">
    <cfRule type="expression" dxfId="892" priority="13">
      <formula>$K78=1</formula>
    </cfRule>
  </conditionalFormatting>
  <conditionalFormatting sqref="B82:B91">
    <cfRule type="expression" dxfId="891" priority="12">
      <formula>$C82="NO"</formula>
    </cfRule>
  </conditionalFormatting>
  <conditionalFormatting sqref="B82:B91">
    <cfRule type="expression" dxfId="890" priority="11">
      <formula>$K82=1</formula>
    </cfRule>
  </conditionalFormatting>
  <conditionalFormatting sqref="B93:B97">
    <cfRule type="expression" dxfId="889" priority="10">
      <formula>$C93="NO"</formula>
    </cfRule>
  </conditionalFormatting>
  <conditionalFormatting sqref="B93:B97">
    <cfRule type="expression" dxfId="888" priority="9">
      <formula>$K93=1</formula>
    </cfRule>
  </conditionalFormatting>
  <conditionalFormatting sqref="B99:B105">
    <cfRule type="expression" dxfId="887" priority="8">
      <formula>$C99="NO"</formula>
    </cfRule>
  </conditionalFormatting>
  <conditionalFormatting sqref="B99:B105">
    <cfRule type="expression" dxfId="886" priority="7">
      <formula>$K99=1</formula>
    </cfRule>
  </conditionalFormatting>
  <conditionalFormatting sqref="B107:B113">
    <cfRule type="expression" dxfId="885" priority="6">
      <formula>$C107="NO"</formula>
    </cfRule>
  </conditionalFormatting>
  <conditionalFormatting sqref="B107:B113">
    <cfRule type="expression" dxfId="884" priority="5">
      <formula>$K107=1</formula>
    </cfRule>
  </conditionalFormatting>
  <conditionalFormatting sqref="B115:B124">
    <cfRule type="expression" dxfId="883" priority="4">
      <formula>$C115="NO"</formula>
    </cfRule>
  </conditionalFormatting>
  <conditionalFormatting sqref="B115:B124">
    <cfRule type="expression" dxfId="882" priority="3">
      <formula>$K115=1</formula>
    </cfRule>
  </conditionalFormatting>
  <conditionalFormatting sqref="B126:B144">
    <cfRule type="expression" dxfId="881" priority="2">
      <formula>$C126="NO"</formula>
    </cfRule>
  </conditionalFormatting>
  <conditionalFormatting sqref="B126:B144">
    <cfRule type="expression" dxfId="880" priority="1">
      <formula>$K126=1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zoomScale="115" zoomScaleNormal="115" workbookViewId="0">
      <pane xSplit="9" ySplit="29" topLeftCell="J51" activePane="bottomRight" state="frozen"/>
      <selection activeCell="H142" sqref="H142"/>
      <selection pane="topRight" activeCell="H142" sqref="H142"/>
      <selection pane="bottomLeft" activeCell="H142" sqref="H142"/>
      <selection pane="bottomRight" activeCell="B24" sqref="B24:D26"/>
    </sheetView>
  </sheetViews>
  <sheetFormatPr defaultRowHeight="15" x14ac:dyDescent="0.25"/>
  <cols>
    <col min="1" max="1" width="3.28515625" customWidth="1"/>
    <col min="2" max="2" width="10.140625" bestFit="1" customWidth="1"/>
    <col min="3" max="3" width="39" bestFit="1" customWidth="1"/>
    <col min="4" max="4" width="8.85546875" bestFit="1" customWidth="1"/>
    <col min="5" max="5" width="34.85546875" bestFit="1" customWidth="1"/>
    <col min="6" max="6" width="22.7109375" bestFit="1" customWidth="1"/>
    <col min="7" max="7" width="17.7109375" bestFit="1" customWidth="1"/>
    <col min="8" max="8" width="23.28515625" bestFit="1" customWidth="1"/>
    <col min="9" max="9" width="6.140625" customWidth="1"/>
  </cols>
  <sheetData>
    <row r="1" spans="1:9" x14ac:dyDescent="0.25">
      <c r="A1" s="18"/>
      <c r="B1" s="18"/>
      <c r="C1" s="18"/>
      <c r="D1" s="18"/>
      <c r="E1" s="18"/>
      <c r="F1" s="18"/>
      <c r="G1" s="18"/>
      <c r="H1" s="18"/>
      <c r="I1" s="18"/>
    </row>
    <row r="2" spans="1:9" x14ac:dyDescent="0.25">
      <c r="A2" s="18"/>
      <c r="B2" s="18"/>
      <c r="C2" s="18"/>
      <c r="D2" s="18"/>
      <c r="E2" s="18"/>
      <c r="F2" s="18"/>
      <c r="G2" s="18"/>
      <c r="H2" s="18"/>
      <c r="I2" s="18"/>
    </row>
    <row r="3" spans="1:9" ht="15.75" thickBot="1" x14ac:dyDescent="0.3">
      <c r="A3" s="18"/>
      <c r="B3" s="17"/>
      <c r="C3" s="17"/>
      <c r="D3" s="17"/>
      <c r="E3" s="17"/>
      <c r="F3" s="17"/>
      <c r="G3" s="17"/>
      <c r="H3" s="17"/>
      <c r="I3" s="18"/>
    </row>
    <row r="4" spans="1:9" ht="15.75" thickBot="1" x14ac:dyDescent="0.3">
      <c r="A4" s="18"/>
      <c r="B4" s="88" t="s">
        <v>185</v>
      </c>
      <c r="C4" s="89"/>
      <c r="D4" s="89"/>
      <c r="E4" s="89"/>
      <c r="F4" s="89"/>
      <c r="G4" s="89"/>
      <c r="H4" s="90"/>
      <c r="I4" s="18"/>
    </row>
    <row r="5" spans="1:9" x14ac:dyDescent="0.25">
      <c r="A5" s="18"/>
      <c r="B5" s="43" t="s">
        <v>154</v>
      </c>
      <c r="C5" s="44" t="s">
        <v>156</v>
      </c>
      <c r="D5" s="45" t="s">
        <v>155</v>
      </c>
      <c r="E5" s="45" t="s">
        <v>180</v>
      </c>
      <c r="F5" s="45" t="s">
        <v>174</v>
      </c>
      <c r="G5" s="45" t="s">
        <v>175</v>
      </c>
      <c r="H5" s="46" t="s">
        <v>176</v>
      </c>
      <c r="I5" s="18"/>
    </row>
    <row r="6" spans="1:9" x14ac:dyDescent="0.25">
      <c r="A6" s="18"/>
      <c r="B6" s="7">
        <v>1</v>
      </c>
      <c r="C6" s="8" t="s">
        <v>157</v>
      </c>
      <c r="D6" s="5">
        <f>'Long Term Vision'!$C155</f>
        <v>4</v>
      </c>
      <c r="E6" s="5">
        <f>'Mid-term Plan'!I2</f>
        <v>4</v>
      </c>
      <c r="F6" s="5">
        <f>'Mid-term Plan'!J2</f>
        <v>2</v>
      </c>
      <c r="G6" s="55">
        <f>$E6/$D6</f>
        <v>1</v>
      </c>
      <c r="H6" s="73">
        <f>IFERROR($F6/$E6,"N/A")</f>
        <v>0.5</v>
      </c>
      <c r="I6" s="18"/>
    </row>
    <row r="7" spans="1:9" x14ac:dyDescent="0.25">
      <c r="A7" s="18"/>
      <c r="B7" s="2">
        <v>2</v>
      </c>
      <c r="C7" s="3" t="s">
        <v>158</v>
      </c>
      <c r="D7" s="5">
        <f>'Long Term Vision'!$C156</f>
        <v>5</v>
      </c>
      <c r="E7" s="5">
        <f>'Mid-term Plan'!I8</f>
        <v>4</v>
      </c>
      <c r="F7" s="5">
        <f>'Mid-term Plan'!J8</f>
        <v>1</v>
      </c>
      <c r="G7" s="50">
        <f t="shared" ref="G7:G22" si="0">$E7/$D7</f>
        <v>0.8</v>
      </c>
      <c r="H7" s="74">
        <f t="shared" ref="H7:H22" si="1">IFERROR($F7/$E7,"N/A")</f>
        <v>0.25</v>
      </c>
      <c r="I7" s="18"/>
    </row>
    <row r="8" spans="1:9" x14ac:dyDescent="0.25">
      <c r="A8" s="18"/>
      <c r="B8" s="7">
        <v>3</v>
      </c>
      <c r="C8" s="8" t="s">
        <v>159</v>
      </c>
      <c r="D8" s="5">
        <f>'Long Term Vision'!$C157</f>
        <v>9</v>
      </c>
      <c r="E8" s="5">
        <f>'Mid-term Plan'!I14</f>
        <v>6</v>
      </c>
      <c r="F8" s="5">
        <f>'Mid-term Plan'!J14</f>
        <v>5</v>
      </c>
      <c r="G8" s="55">
        <f t="shared" si="0"/>
        <v>0.66666666666666663</v>
      </c>
      <c r="H8" s="73">
        <f t="shared" si="1"/>
        <v>0.83333333333333337</v>
      </c>
      <c r="I8" s="18"/>
    </row>
    <row r="9" spans="1:9" x14ac:dyDescent="0.25">
      <c r="A9" s="18"/>
      <c r="B9" s="2">
        <v>4</v>
      </c>
      <c r="C9" s="3" t="s">
        <v>160</v>
      </c>
      <c r="D9" s="5">
        <f>'Long Term Vision'!$C158</f>
        <v>7</v>
      </c>
      <c r="E9" s="5">
        <f>'Mid-term Plan'!I24</f>
        <v>7</v>
      </c>
      <c r="F9" s="5">
        <f>'Mid-term Plan'!J24</f>
        <v>4</v>
      </c>
      <c r="G9" s="50">
        <f t="shared" si="0"/>
        <v>1</v>
      </c>
      <c r="H9" s="74">
        <f t="shared" si="1"/>
        <v>0.5714285714285714</v>
      </c>
      <c r="I9" s="18"/>
    </row>
    <row r="10" spans="1:9" x14ac:dyDescent="0.25">
      <c r="A10" s="18"/>
      <c r="B10" s="7">
        <v>5</v>
      </c>
      <c r="C10" s="8" t="s">
        <v>161</v>
      </c>
      <c r="D10" s="5">
        <f>'Long Term Vision'!$C159</f>
        <v>5</v>
      </c>
      <c r="E10" s="5">
        <f>'Mid-term Plan'!I32</f>
        <v>4</v>
      </c>
      <c r="F10" s="5">
        <f>'Mid-term Plan'!J32</f>
        <v>0</v>
      </c>
      <c r="G10" s="55">
        <f t="shared" si="0"/>
        <v>0.8</v>
      </c>
      <c r="H10" s="73">
        <f t="shared" si="1"/>
        <v>0</v>
      </c>
      <c r="I10" s="18"/>
    </row>
    <row r="11" spans="1:9" x14ac:dyDescent="0.25">
      <c r="A11" s="18"/>
      <c r="B11" s="2">
        <v>6</v>
      </c>
      <c r="C11" s="3" t="s">
        <v>162</v>
      </c>
      <c r="D11" s="5">
        <f>'Long Term Vision'!$C160</f>
        <v>6</v>
      </c>
      <c r="E11" s="5">
        <f>'Mid-term Plan'!I39</f>
        <v>4</v>
      </c>
      <c r="F11" s="5">
        <f>'Mid-term Plan'!J39</f>
        <v>1</v>
      </c>
      <c r="G11" s="50">
        <f t="shared" si="0"/>
        <v>0.66666666666666663</v>
      </c>
      <c r="H11" s="74">
        <f t="shared" si="1"/>
        <v>0.25</v>
      </c>
      <c r="I11" s="18"/>
    </row>
    <row r="12" spans="1:9" x14ac:dyDescent="0.25">
      <c r="A12" s="18"/>
      <c r="B12" s="7">
        <v>7</v>
      </c>
      <c r="C12" s="8" t="s">
        <v>163</v>
      </c>
      <c r="D12" s="5">
        <f>'Long Term Vision'!$C161</f>
        <v>3</v>
      </c>
      <c r="E12" s="5">
        <f>'Mid-term Plan'!I77</f>
        <v>2</v>
      </c>
      <c r="F12" s="5">
        <f>'Mid-term Plan'!J77</f>
        <v>2</v>
      </c>
      <c r="G12" s="55">
        <f t="shared" si="0"/>
        <v>0.66666666666666663</v>
      </c>
      <c r="H12" s="73">
        <f t="shared" si="1"/>
        <v>1</v>
      </c>
      <c r="I12" s="18"/>
    </row>
    <row r="13" spans="1:9" x14ac:dyDescent="0.25">
      <c r="A13" s="18"/>
      <c r="B13" s="2">
        <v>8</v>
      </c>
      <c r="C13" s="3" t="s">
        <v>164</v>
      </c>
      <c r="D13" s="5">
        <f>'Long Term Vision'!$C162</f>
        <v>9</v>
      </c>
      <c r="E13" s="5">
        <f>'Mid-term Plan'!I81</f>
        <v>8</v>
      </c>
      <c r="F13" s="5">
        <f>'Mid-term Plan'!J81</f>
        <v>5</v>
      </c>
      <c r="G13" s="50">
        <f t="shared" si="0"/>
        <v>0.88888888888888884</v>
      </c>
      <c r="H13" s="74">
        <f t="shared" si="1"/>
        <v>0.625</v>
      </c>
      <c r="I13" s="18"/>
    </row>
    <row r="14" spans="1:9" x14ac:dyDescent="0.25">
      <c r="A14" s="18"/>
      <c r="B14" s="7">
        <v>9</v>
      </c>
      <c r="C14" s="8" t="s">
        <v>165</v>
      </c>
      <c r="D14" s="5">
        <f>'Long Term Vision'!$C163</f>
        <v>5</v>
      </c>
      <c r="E14" s="5">
        <f>'Mid-term Plan'!I92</f>
        <v>4</v>
      </c>
      <c r="F14" s="5">
        <f>'Mid-term Plan'!J92</f>
        <v>2</v>
      </c>
      <c r="G14" s="55">
        <f t="shared" si="0"/>
        <v>0.8</v>
      </c>
      <c r="H14" s="73">
        <f t="shared" si="1"/>
        <v>0.5</v>
      </c>
      <c r="I14" s="18"/>
    </row>
    <row r="15" spans="1:9" x14ac:dyDescent="0.25">
      <c r="A15" s="18"/>
      <c r="B15" s="2">
        <v>10</v>
      </c>
      <c r="C15" s="3" t="s">
        <v>166</v>
      </c>
      <c r="D15" s="5">
        <f>'Long Term Vision'!$C164</f>
        <v>5</v>
      </c>
      <c r="E15" s="5">
        <f>'Mid-term Plan'!I98</f>
        <v>4</v>
      </c>
      <c r="F15" s="5">
        <f>'Mid-term Plan'!J98</f>
        <v>2</v>
      </c>
      <c r="G15" s="50">
        <f t="shared" si="0"/>
        <v>0.8</v>
      </c>
      <c r="H15" s="74">
        <f t="shared" si="1"/>
        <v>0.5</v>
      </c>
      <c r="I15" s="18"/>
    </row>
    <row r="16" spans="1:9" x14ac:dyDescent="0.25">
      <c r="A16" s="18"/>
      <c r="B16" s="7">
        <v>11</v>
      </c>
      <c r="C16" s="8" t="s">
        <v>167</v>
      </c>
      <c r="D16" s="5">
        <f>'Long Term Vision'!$C165</f>
        <v>7</v>
      </c>
      <c r="E16" s="5">
        <f>'Mid-term Plan'!I106</f>
        <v>7</v>
      </c>
      <c r="F16" s="5">
        <f>'Mid-term Plan'!J106</f>
        <v>4</v>
      </c>
      <c r="G16" s="55">
        <f t="shared" si="0"/>
        <v>1</v>
      </c>
      <c r="H16" s="73">
        <f t="shared" si="1"/>
        <v>0.5714285714285714</v>
      </c>
      <c r="I16" s="18"/>
    </row>
    <row r="17" spans="1:9" x14ac:dyDescent="0.25">
      <c r="A17" s="18"/>
      <c r="B17" s="2">
        <v>12</v>
      </c>
      <c r="C17" s="3" t="s">
        <v>168</v>
      </c>
      <c r="D17" s="5">
        <f>'Long Term Vision'!$C166</f>
        <v>7</v>
      </c>
      <c r="E17" s="5">
        <f>'Mid-term Plan'!I46</f>
        <v>6</v>
      </c>
      <c r="F17" s="5">
        <f>'Mid-term Plan'!J46</f>
        <v>0</v>
      </c>
      <c r="G17" s="50">
        <f t="shared" si="0"/>
        <v>0.8571428571428571</v>
      </c>
      <c r="H17" s="74">
        <f t="shared" si="1"/>
        <v>0</v>
      </c>
      <c r="I17" s="18"/>
    </row>
    <row r="18" spans="1:9" x14ac:dyDescent="0.25">
      <c r="A18" s="18"/>
      <c r="B18" s="7">
        <v>13</v>
      </c>
      <c r="C18" s="8" t="s">
        <v>169</v>
      </c>
      <c r="D18" s="5">
        <f>'Long Term Vision'!$C167</f>
        <v>3</v>
      </c>
      <c r="E18" s="5">
        <f>'Mid-term Plan'!I55</f>
        <v>3</v>
      </c>
      <c r="F18" s="5">
        <f>'Mid-term Plan'!J55</f>
        <v>2</v>
      </c>
      <c r="G18" s="55">
        <f t="shared" si="0"/>
        <v>1</v>
      </c>
      <c r="H18" s="73">
        <f t="shared" si="1"/>
        <v>0.66666666666666663</v>
      </c>
      <c r="I18" s="18"/>
    </row>
    <row r="19" spans="1:9" x14ac:dyDescent="0.25">
      <c r="A19" s="18"/>
      <c r="B19" s="2">
        <v>14</v>
      </c>
      <c r="C19" s="3" t="s">
        <v>170</v>
      </c>
      <c r="D19" s="5">
        <f>'Long Term Vision'!$C168</f>
        <v>7</v>
      </c>
      <c r="E19" s="5">
        <f>'Mid-term Plan'!I59</f>
        <v>3</v>
      </c>
      <c r="F19" s="5">
        <f>'Mid-term Plan'!J59</f>
        <v>0</v>
      </c>
      <c r="G19" s="50">
        <f t="shared" si="0"/>
        <v>0.42857142857142855</v>
      </c>
      <c r="H19" s="74">
        <f t="shared" si="1"/>
        <v>0</v>
      </c>
      <c r="I19" s="18"/>
    </row>
    <row r="20" spans="1:9" x14ac:dyDescent="0.25">
      <c r="A20" s="18"/>
      <c r="B20" s="7">
        <v>15</v>
      </c>
      <c r="C20" s="8" t="s">
        <v>171</v>
      </c>
      <c r="D20" s="5">
        <f>'Long Term Vision'!$C169</f>
        <v>9</v>
      </c>
      <c r="E20" s="5">
        <f>'Mid-term Plan'!I67</f>
        <v>7</v>
      </c>
      <c r="F20" s="5">
        <f>'Mid-term Plan'!J67</f>
        <v>1</v>
      </c>
      <c r="G20" s="55">
        <f t="shared" si="0"/>
        <v>0.77777777777777779</v>
      </c>
      <c r="H20" s="73">
        <f t="shared" si="1"/>
        <v>0.14285714285714285</v>
      </c>
      <c r="I20" s="18"/>
    </row>
    <row r="21" spans="1:9" x14ac:dyDescent="0.25">
      <c r="A21" s="18"/>
      <c r="B21" s="2">
        <v>16</v>
      </c>
      <c r="C21" s="3" t="s">
        <v>172</v>
      </c>
      <c r="D21" s="5">
        <f>'Long Term Vision'!$C170</f>
        <v>10</v>
      </c>
      <c r="E21" s="5">
        <f>'Mid-term Plan'!I114</f>
        <v>9</v>
      </c>
      <c r="F21" s="5">
        <f>'Mid-term Plan'!J114</f>
        <v>8</v>
      </c>
      <c r="G21" s="50">
        <f t="shared" si="0"/>
        <v>0.9</v>
      </c>
      <c r="H21" s="74">
        <f t="shared" si="1"/>
        <v>0.88888888888888884</v>
      </c>
      <c r="I21" s="18"/>
    </row>
    <row r="22" spans="1:9" ht="15.75" thickBot="1" x14ac:dyDescent="0.3">
      <c r="A22" s="18"/>
      <c r="B22" s="10">
        <v>17</v>
      </c>
      <c r="C22" s="11" t="s">
        <v>173</v>
      </c>
      <c r="D22" s="6">
        <f>'Long Term Vision'!$C171</f>
        <v>14</v>
      </c>
      <c r="E22" s="6">
        <f>'Mid-term Plan'!I125</f>
        <v>7</v>
      </c>
      <c r="F22" s="6">
        <f>'Mid-term Plan'!J125</f>
        <v>0</v>
      </c>
      <c r="G22" s="59">
        <f t="shared" si="0"/>
        <v>0.5</v>
      </c>
      <c r="H22" s="75">
        <f t="shared" si="1"/>
        <v>0</v>
      </c>
      <c r="I22" s="18"/>
    </row>
    <row r="23" spans="1:9" x14ac:dyDescent="0.25">
      <c r="A23" s="18"/>
      <c r="B23" s="17"/>
      <c r="C23" s="17"/>
      <c r="D23" s="17"/>
      <c r="E23" s="17"/>
      <c r="F23" s="14" t="s">
        <v>149</v>
      </c>
      <c r="G23" s="62">
        <f>SUM($E$6:$E$10)/SUM($D$6:$D$10)</f>
        <v>0.83333333333333337</v>
      </c>
      <c r="H23" s="76">
        <f>IFERROR(SUM($F$6:$F$10)/SUM($E$6:$E$10),"N/A")</f>
        <v>0.48</v>
      </c>
      <c r="I23" s="18"/>
    </row>
    <row r="24" spans="1:9" x14ac:dyDescent="0.25">
      <c r="A24" s="18"/>
      <c r="B24" s="18"/>
      <c r="C24" s="18"/>
      <c r="D24" s="18"/>
      <c r="E24" s="17"/>
      <c r="F24" s="13" t="s">
        <v>150</v>
      </c>
      <c r="G24" s="55">
        <f>SUM($E$11,$E$17:$E$20)/SUM($D$11,$D$17:$D$20)</f>
        <v>0.71875</v>
      </c>
      <c r="H24" s="73">
        <f>IFERROR(SUM($F$11,$F$17:$F$20)/SUM($E$11,$E$17:$E$20),"N/A")</f>
        <v>0.17391304347826086</v>
      </c>
      <c r="I24" s="18"/>
    </row>
    <row r="25" spans="1:9" x14ac:dyDescent="0.25">
      <c r="A25" s="18"/>
      <c r="B25" s="18"/>
      <c r="C25" s="18"/>
      <c r="D25" s="18"/>
      <c r="E25" s="17"/>
      <c r="F25" s="15" t="s">
        <v>151</v>
      </c>
      <c r="G25" s="50">
        <f>SUM($E$12:$E$16)/SUM($D$12:$D$16)</f>
        <v>0.86206896551724133</v>
      </c>
      <c r="H25" s="74">
        <f>IFERROR(SUM($F$12:$F$16)/SUM($E$12:$E$16),"N/A")</f>
        <v>0.6</v>
      </c>
      <c r="I25" s="18"/>
    </row>
    <row r="26" spans="1:9" x14ac:dyDescent="0.25">
      <c r="A26" s="18"/>
      <c r="B26" s="18"/>
      <c r="C26" s="18"/>
      <c r="D26" s="18"/>
      <c r="E26" s="17"/>
      <c r="F26" s="13" t="s">
        <v>152</v>
      </c>
      <c r="G26" s="55">
        <f>$E$21/$D$21</f>
        <v>0.9</v>
      </c>
      <c r="H26" s="73">
        <f>IFERROR($F$21/$E$21,"N/A")</f>
        <v>0.88888888888888884</v>
      </c>
      <c r="I26" s="18"/>
    </row>
    <row r="27" spans="1:9" ht="15.75" thickBot="1" x14ac:dyDescent="0.3">
      <c r="A27" s="18"/>
      <c r="B27" s="17"/>
      <c r="C27" s="17"/>
      <c r="D27" s="17"/>
      <c r="E27" s="17"/>
      <c r="F27" s="16" t="s">
        <v>181</v>
      </c>
      <c r="G27" s="51">
        <f>$E$22/$D$22</f>
        <v>0.5</v>
      </c>
      <c r="H27" s="77">
        <f>IFERROR($F$22/$E$22,"N/A")</f>
        <v>0</v>
      </c>
      <c r="I27" s="18"/>
    </row>
    <row r="28" spans="1:9" x14ac:dyDescent="0.25">
      <c r="A28" s="18"/>
      <c r="B28" s="17"/>
      <c r="C28" s="17"/>
      <c r="D28" s="17"/>
      <c r="E28" s="17"/>
      <c r="F28" s="17"/>
      <c r="G28" s="17"/>
      <c r="H28" s="17"/>
      <c r="I28" s="18"/>
    </row>
    <row r="29" spans="1:9" x14ac:dyDescent="0.25">
      <c r="A29" s="18"/>
      <c r="B29" s="18"/>
      <c r="C29" s="18"/>
      <c r="D29" s="18"/>
      <c r="E29" s="18"/>
      <c r="F29" s="18"/>
      <c r="G29" s="18"/>
      <c r="H29" s="18"/>
      <c r="I29" s="18"/>
    </row>
  </sheetData>
  <mergeCells count="1">
    <mergeCell ref="B4:H4"/>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4" sqref="E184"/>
      <selection pane="topRight" activeCell="E184" sqref="E184"/>
      <selection pane="bottomLeft" activeCell="E184" sqref="E184"/>
      <selection pane="bottomRight" activeCell="E29" sqref="E29"/>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5" t="s">
        <v>1</v>
      </c>
      <c r="E1" s="85" t="s">
        <v>2</v>
      </c>
      <c r="F1" s="85" t="s">
        <v>3</v>
      </c>
      <c r="G1" s="85"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IF(OR('16_Culture Creative'!$I3=1,$E3&lt;&gt;0),1,0)</f>
        <v>0</v>
      </c>
      <c r="J3" s="67">
        <f>IF(OR('16_Culture Creative'!$J3=1,$F3&lt;&gt;0),1,0)</f>
        <v>0</v>
      </c>
      <c r="K3" s="67">
        <f>IF(AND('16_Culture Creative'!$I3=1,$E3=0),1,0)</f>
        <v>0</v>
      </c>
    </row>
    <row r="4" spans="1:12" ht="45" hidden="1" outlineLevel="1" x14ac:dyDescent="0.25">
      <c r="A4" s="37" t="s">
        <v>149</v>
      </c>
      <c r="B4" s="38" t="s">
        <v>8</v>
      </c>
      <c r="C4" s="20" t="str">
        <f>IF('Long Term Vision'!$C4=0,"",'Long Term Vision'!$C4)</f>
        <v/>
      </c>
      <c r="D4" s="38"/>
      <c r="E4" s="38"/>
      <c r="F4" s="38"/>
      <c r="G4" s="38"/>
      <c r="H4" s="39"/>
      <c r="I4" s="67">
        <f>IF(OR('16_Culture Creative'!$I4=1,$E4&lt;&gt;0),1,0)</f>
        <v>1</v>
      </c>
      <c r="J4" s="67">
        <f>IF(OR('16_Culture Creative'!$J4=1,$F4&lt;&gt;0),1,0)</f>
        <v>1</v>
      </c>
      <c r="K4" s="67">
        <f>IF(AND('16_Culture Creative'!$I4=1,$E4=0),1,0)</f>
        <v>1</v>
      </c>
    </row>
    <row r="5" spans="1:12" ht="45" hidden="1" outlineLevel="1" x14ac:dyDescent="0.25">
      <c r="A5" s="37" t="s">
        <v>149</v>
      </c>
      <c r="B5" s="38" t="s">
        <v>9</v>
      </c>
      <c r="C5" s="20" t="str">
        <f>IF('Long Term Vision'!$C5=0,"",'Long Term Vision'!$C5)</f>
        <v/>
      </c>
      <c r="D5" s="38"/>
      <c r="E5" s="38"/>
      <c r="F5" s="38"/>
      <c r="G5" s="38"/>
      <c r="H5" s="39"/>
      <c r="I5" s="67">
        <f>IF(OR('16_Culture Creative'!$I5=1,$E5&lt;&gt;0),1,0)</f>
        <v>1</v>
      </c>
      <c r="J5" s="67">
        <f>IF(OR('16_Culture Creative'!$J5=1,$F5&lt;&gt;0),1,0)</f>
        <v>1</v>
      </c>
      <c r="K5" s="67">
        <f>IF(AND('16_Culture Creative'!$I5=1,$E5=0),1,0)</f>
        <v>1</v>
      </c>
    </row>
    <row r="6" spans="1:12" ht="90" hidden="1" outlineLevel="1" x14ac:dyDescent="0.25">
      <c r="A6" s="37" t="s">
        <v>149</v>
      </c>
      <c r="B6" s="38" t="s">
        <v>10</v>
      </c>
      <c r="C6" s="20" t="str">
        <f>IF('Long Term Vision'!$C6=0,"",'Long Term Vision'!$C6)</f>
        <v/>
      </c>
      <c r="D6" s="38"/>
      <c r="E6" s="38"/>
      <c r="F6" s="38"/>
      <c r="G6" s="38"/>
      <c r="H6" s="39"/>
      <c r="I6" s="67">
        <f>IF(OR('16_Culture Creative'!$I6=1,$E6&lt;&gt;0),1,0)</f>
        <v>1</v>
      </c>
      <c r="J6" s="67">
        <f>IF(OR('16_Culture Creative'!$J6=1,$F6&lt;&gt;0),1,0)</f>
        <v>1</v>
      </c>
      <c r="K6" s="67">
        <f>IF(AND('16_Culture Creative'!$I6=1,$E6=0),1,0)</f>
        <v>1</v>
      </c>
    </row>
    <row r="7" spans="1:12" ht="60" hidden="1" outlineLevel="1" x14ac:dyDescent="0.25">
      <c r="A7" s="37" t="s">
        <v>149</v>
      </c>
      <c r="B7" s="38" t="s">
        <v>11</v>
      </c>
      <c r="C7" s="20" t="str">
        <f>IF('Long Term Vision'!$C7=0,"",'Long Term Vision'!$C7)</f>
        <v/>
      </c>
      <c r="D7" s="38"/>
      <c r="E7" s="38"/>
      <c r="F7" s="38"/>
      <c r="G7" s="38"/>
      <c r="H7" s="39"/>
      <c r="I7" s="67">
        <f>IF(OR('16_Culture Creative'!$I7=1,$E7&lt;&gt;0),1,0)</f>
        <v>1</v>
      </c>
      <c r="J7" s="67">
        <f>IF(OR('16_Culture Creative'!$J7=1,$F7&lt;&gt;0),1,0)</f>
        <v>1</v>
      </c>
      <c r="K7" s="67">
        <f>IF(AND('16_Culture Creative'!$I7=1,$E7=0),1,0)</f>
        <v>1</v>
      </c>
    </row>
    <row r="8" spans="1:12" collapsed="1" x14ac:dyDescent="0.25">
      <c r="A8" s="37" t="s">
        <v>149</v>
      </c>
      <c r="B8" s="97" t="s">
        <v>12</v>
      </c>
      <c r="C8" s="97"/>
      <c r="D8" s="97"/>
      <c r="E8" s="97"/>
      <c r="F8" s="97"/>
      <c r="G8" s="97"/>
      <c r="H8" s="98"/>
      <c r="I8" s="67">
        <f>SUM(I9:I13)</f>
        <v>4</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IF(OR('16_Culture Creative'!$I9=1,$E9&lt;&gt;0),1,0)</f>
        <v>1</v>
      </c>
      <c r="J9" s="67">
        <f>IF(OR('16_Culture Creative'!$J9=1,$F9&lt;&gt;0),1,0)</f>
        <v>0</v>
      </c>
      <c r="K9" s="67">
        <f>IF(AND('16_Culture Creative'!$I9=1,$E9=0),1,0)</f>
        <v>1</v>
      </c>
    </row>
    <row r="10" spans="1:12" ht="75" hidden="1" outlineLevel="1" x14ac:dyDescent="0.25">
      <c r="A10" s="37" t="s">
        <v>149</v>
      </c>
      <c r="B10" s="38" t="s">
        <v>14</v>
      </c>
      <c r="C10" s="20" t="str">
        <f>IF('Long Term Vision'!$C10=0,"",'Long Term Vision'!$C10)</f>
        <v/>
      </c>
      <c r="D10" s="38"/>
      <c r="E10" s="38"/>
      <c r="F10" s="38"/>
      <c r="G10" s="38"/>
      <c r="H10" s="39"/>
      <c r="I10" s="67">
        <f>IF(OR('16_Culture Creative'!$I10=1,$E10&lt;&gt;0),1,0)</f>
        <v>1</v>
      </c>
      <c r="J10" s="67">
        <f>IF(OR('16_Culture Creative'!$J10=1,$F10&lt;&gt;0),1,0)</f>
        <v>1</v>
      </c>
      <c r="K10" s="67">
        <f>IF(AND('16_Culture Creative'!$I10=1,$E10=0),1,0)</f>
        <v>1</v>
      </c>
    </row>
    <row r="11" spans="1:12" ht="90" hidden="1" outlineLevel="1" x14ac:dyDescent="0.25">
      <c r="A11" s="37" t="s">
        <v>149</v>
      </c>
      <c r="B11" s="38" t="s">
        <v>15</v>
      </c>
      <c r="C11" s="20" t="str">
        <f>IF('Long Term Vision'!$C11=0,"",'Long Term Vision'!$C11)</f>
        <v/>
      </c>
      <c r="D11" s="38"/>
      <c r="E11" s="38"/>
      <c r="F11" s="38"/>
      <c r="G11" s="38"/>
      <c r="H11" s="39"/>
      <c r="I11" s="67">
        <f>IF(OR('16_Culture Creative'!$I11=1,$E11&lt;&gt;0),1,0)</f>
        <v>1</v>
      </c>
      <c r="J11" s="67">
        <f>IF(OR('16_Culture Creative'!$J11=1,$F11&lt;&gt;0),1,0)</f>
        <v>1</v>
      </c>
      <c r="K11" s="67">
        <f>IF(AND('16_Culture Creative'!$I11=1,$E11=0),1,0)</f>
        <v>1</v>
      </c>
    </row>
    <row r="12" spans="1:12" ht="90" hidden="1" outlineLevel="1" x14ac:dyDescent="0.25">
      <c r="A12" s="37" t="s">
        <v>149</v>
      </c>
      <c r="B12" s="38" t="s">
        <v>16</v>
      </c>
      <c r="C12" s="20" t="str">
        <f>IF('Long Term Vision'!$C12=0,"",'Long Term Vision'!$C12)</f>
        <v/>
      </c>
      <c r="D12" s="38"/>
      <c r="E12" s="38"/>
      <c r="F12" s="38"/>
      <c r="G12" s="38"/>
      <c r="H12" s="39"/>
      <c r="I12" s="67">
        <f>IF(OR('16_Culture Creative'!$I12=1,$E12&lt;&gt;0),1,0)</f>
        <v>1</v>
      </c>
      <c r="J12" s="67">
        <f>IF(OR('16_Culture Creative'!$J12=1,$F12&lt;&gt;0),1,0)</f>
        <v>0</v>
      </c>
      <c r="K12" s="67">
        <f>IF(AND('16_Culture Creative'!$I12=1,$E12=0),1,0)</f>
        <v>1</v>
      </c>
    </row>
    <row r="13" spans="1:12" ht="105" hidden="1" outlineLevel="1" x14ac:dyDescent="0.25">
      <c r="A13" s="37" t="s">
        <v>149</v>
      </c>
      <c r="B13" s="38" t="s">
        <v>17</v>
      </c>
      <c r="C13" s="20" t="str">
        <f>IF('Long Term Vision'!$C13=0,"",'Long Term Vision'!$C13)</f>
        <v/>
      </c>
      <c r="D13" s="38"/>
      <c r="E13" s="38"/>
      <c r="F13" s="38"/>
      <c r="G13" s="38"/>
      <c r="H13" s="39"/>
      <c r="I13" s="67">
        <f>IF(OR('16_Culture Creative'!$I13=1,$E13&lt;&gt;0),1,0)</f>
        <v>0</v>
      </c>
      <c r="J13" s="67">
        <f>IF(OR('16_Culture Creative'!$J13=1,$F13&lt;&gt;0),1,0)</f>
        <v>0</v>
      </c>
      <c r="K13" s="67">
        <f>IF(AND('16_Culture Creative'!$I13=1,$E13=0),1,0)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IF(OR('16_Culture Creative'!$I15=1,$E15&lt;&gt;0),1,0)</f>
        <v>1</v>
      </c>
      <c r="J15" s="67">
        <f>IF(OR('16_Culture Creative'!$J15=1,$F15&lt;&gt;0),1,0)</f>
        <v>1</v>
      </c>
      <c r="K15" s="67">
        <f>IF(AND('16_Culture Creative'!$I15=1,$E15=0),1,0)</f>
        <v>1</v>
      </c>
    </row>
    <row r="16" spans="1:12" ht="60" hidden="1" outlineLevel="1" x14ac:dyDescent="0.25">
      <c r="A16" s="37" t="s">
        <v>149</v>
      </c>
      <c r="B16" s="38" t="s">
        <v>20</v>
      </c>
      <c r="C16" s="20" t="str">
        <f>IF('Long Term Vision'!$C16=0,"",'Long Term Vision'!$C16)</f>
        <v/>
      </c>
      <c r="D16" s="38"/>
      <c r="E16" s="38"/>
      <c r="F16" s="38"/>
      <c r="G16" s="38"/>
      <c r="H16" s="39"/>
      <c r="I16" s="67">
        <f>IF(OR('16_Culture Creative'!$I16=1,$E16&lt;&gt;0),1,0)</f>
        <v>1</v>
      </c>
      <c r="J16" s="67">
        <f>IF(OR('16_Culture Creative'!$J16=1,$F16&lt;&gt;0),1,0)</f>
        <v>1</v>
      </c>
      <c r="K16" s="67">
        <f>IF(AND('16_Culture Creative'!$I16=1,$E16=0),1,0)</f>
        <v>1</v>
      </c>
    </row>
    <row r="17" spans="1:11" ht="45" hidden="1" outlineLevel="1" x14ac:dyDescent="0.25">
      <c r="A17" s="37" t="s">
        <v>149</v>
      </c>
      <c r="B17" s="38" t="s">
        <v>21</v>
      </c>
      <c r="C17" s="20" t="str">
        <f>IF('Long Term Vision'!$C17=0,"",'Long Term Vision'!$C17)</f>
        <v/>
      </c>
      <c r="D17" s="38"/>
      <c r="E17" s="38"/>
      <c r="F17" s="38"/>
      <c r="G17" s="38"/>
      <c r="H17" s="39"/>
      <c r="I17" s="67">
        <f>IF(OR('16_Culture Creative'!$I17=1,$E17&lt;&gt;0),1,0)</f>
        <v>1</v>
      </c>
      <c r="J17" s="67">
        <f>IF(OR('16_Culture Creative'!$J17=1,$F17&lt;&gt;0),1,0)</f>
        <v>1</v>
      </c>
      <c r="K17" s="67">
        <f>IF(AND('16_Culture Creative'!$I17=1,$E17=0),1,0)</f>
        <v>1</v>
      </c>
    </row>
    <row r="18" spans="1:11" ht="45" hidden="1" outlineLevel="1" x14ac:dyDescent="0.25">
      <c r="A18" s="37" t="s">
        <v>149</v>
      </c>
      <c r="B18" s="38" t="s">
        <v>22</v>
      </c>
      <c r="C18" s="20" t="str">
        <f>IF('Long Term Vision'!$C18=0,"",'Long Term Vision'!$C18)</f>
        <v/>
      </c>
      <c r="D18" s="38"/>
      <c r="E18" s="38"/>
      <c r="F18" s="38"/>
      <c r="G18" s="38"/>
      <c r="H18" s="39"/>
      <c r="I18" s="67">
        <f>IF(OR('16_Culture Creative'!$I18=1,$E18&lt;&gt;0),1,0)</f>
        <v>1</v>
      </c>
      <c r="J18" s="67">
        <f>IF(OR('16_Culture Creative'!$J18=1,$F18&lt;&gt;0),1,0)</f>
        <v>1</v>
      </c>
      <c r="K18" s="67">
        <f>IF(AND('16_Culture Creative'!$I18=1,$E18=0),1,0)</f>
        <v>1</v>
      </c>
    </row>
    <row r="19" spans="1:11" ht="30" hidden="1" outlineLevel="1" x14ac:dyDescent="0.25">
      <c r="A19" s="37" t="s">
        <v>149</v>
      </c>
      <c r="B19" s="38" t="s">
        <v>23</v>
      </c>
      <c r="C19" s="20" t="str">
        <f>IF('Long Term Vision'!$C19=0,"",'Long Term Vision'!$C19)</f>
        <v/>
      </c>
      <c r="D19" s="38"/>
      <c r="E19" s="38"/>
      <c r="F19" s="38"/>
      <c r="G19" s="38"/>
      <c r="H19" s="39"/>
      <c r="I19" s="67">
        <f>IF(OR('16_Culture Creative'!$I19=1,$E19&lt;&gt;0),1,0)</f>
        <v>1</v>
      </c>
      <c r="J19" s="67">
        <f>IF(OR('16_Culture Creative'!$J19=1,$F19&lt;&gt;0),1,0)</f>
        <v>0</v>
      </c>
      <c r="K19" s="67">
        <f>IF(AND('16_Culture Creative'!$I19=1,$E19=0),1,0)</f>
        <v>1</v>
      </c>
    </row>
    <row r="20" spans="1:11" ht="30" hidden="1" outlineLevel="1" x14ac:dyDescent="0.25">
      <c r="A20" s="37" t="s">
        <v>149</v>
      </c>
      <c r="B20" s="38" t="s">
        <v>24</v>
      </c>
      <c r="C20" s="20" t="str">
        <f>IF('Long Term Vision'!$C20=0,"",'Long Term Vision'!$C20)</f>
        <v/>
      </c>
      <c r="D20" s="38"/>
      <c r="E20" s="38"/>
      <c r="F20" s="38"/>
      <c r="G20" s="38"/>
      <c r="H20" s="39"/>
      <c r="I20" s="67">
        <f>IF(OR('16_Culture Creative'!$I20=1,$E20&lt;&gt;0),1,0)</f>
        <v>1</v>
      </c>
      <c r="J20" s="67">
        <f>IF(OR('16_Culture Creative'!$J20=1,$F20&lt;&gt;0),1,0)</f>
        <v>0</v>
      </c>
      <c r="K20" s="67">
        <f>IF(AND('16_Culture Creative'!$I20=1,$E20=0),1,0)</f>
        <v>1</v>
      </c>
    </row>
    <row r="21" spans="1:11" ht="60" hidden="1" outlineLevel="1" x14ac:dyDescent="0.25">
      <c r="A21" s="37" t="s">
        <v>149</v>
      </c>
      <c r="B21" s="38" t="s">
        <v>25</v>
      </c>
      <c r="C21" s="20" t="str">
        <f>IF('Long Term Vision'!$C21=0,"",'Long Term Vision'!$C21)</f>
        <v/>
      </c>
      <c r="D21" s="38"/>
      <c r="E21" s="38"/>
      <c r="F21" s="38"/>
      <c r="G21" s="38"/>
      <c r="H21" s="39"/>
      <c r="I21" s="67">
        <f>IF(OR('16_Culture Creative'!$I21=1,$E21&lt;&gt;0),1,0)</f>
        <v>1</v>
      </c>
      <c r="J21" s="67">
        <f>IF(OR('16_Culture Creative'!$J21=1,$F21&lt;&gt;0),1,0)</f>
        <v>1</v>
      </c>
      <c r="K21" s="67">
        <f>IF(AND('16_Culture Creative'!$I21=1,$E21=0),1,0)</f>
        <v>1</v>
      </c>
    </row>
    <row r="22" spans="1:11" ht="60" hidden="1" outlineLevel="1" x14ac:dyDescent="0.25">
      <c r="A22" s="37" t="s">
        <v>149</v>
      </c>
      <c r="B22" s="38" t="s">
        <v>26</v>
      </c>
      <c r="C22" s="20" t="str">
        <f>IF('Long Term Vision'!$C22=0,"",'Long Term Vision'!$C22)</f>
        <v/>
      </c>
      <c r="D22" s="38"/>
      <c r="E22" s="38"/>
      <c r="F22" s="38"/>
      <c r="G22" s="38"/>
      <c r="H22" s="39"/>
      <c r="I22" s="67">
        <f>IF(OR('16_Culture Creative'!$I22=1,$E22&lt;&gt;0),1,0)</f>
        <v>1</v>
      </c>
      <c r="J22" s="67">
        <f>IF(OR('16_Culture Creative'!$J22=1,$F22&lt;&gt;0),1,0)</f>
        <v>1</v>
      </c>
      <c r="K22" s="67">
        <f>IF(AND('16_Culture Creative'!$I22=1,$E22=0),1,0)</f>
        <v>1</v>
      </c>
    </row>
    <row r="23" spans="1:11" ht="45" hidden="1" outlineLevel="1" x14ac:dyDescent="0.25">
      <c r="A23" s="37" t="s">
        <v>149</v>
      </c>
      <c r="B23" s="38" t="s">
        <v>27</v>
      </c>
      <c r="C23" s="20" t="str">
        <f>IF('Long Term Vision'!$C23=0,"",'Long Term Vision'!$C23)</f>
        <v/>
      </c>
      <c r="D23" s="38"/>
      <c r="E23" s="38"/>
      <c r="F23" s="38"/>
      <c r="G23" s="38"/>
      <c r="H23" s="39"/>
      <c r="I23" s="67">
        <f>IF(OR('16_Culture Creative'!$I23=1,$E23&lt;&gt;0),1,0)</f>
        <v>1</v>
      </c>
      <c r="J23" s="67">
        <f>IF(OR('16_Culture Creative'!$J23=1,$F23&lt;&gt;0),1,0)</f>
        <v>0</v>
      </c>
      <c r="K23" s="67">
        <f>IF(AND('16_Culture Creative'!$I23=1,$E23=0),1,0)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tr">
        <f>IF('Long Term Vision'!$C25=0,"",'Long Term Vision'!$C25)</f>
        <v/>
      </c>
      <c r="D25" s="38" t="s">
        <v>1331</v>
      </c>
      <c r="E25" s="38" t="s">
        <v>1332</v>
      </c>
      <c r="F25" s="38"/>
      <c r="G25" s="38" t="s">
        <v>1333</v>
      </c>
      <c r="H25" s="39"/>
      <c r="I25" s="67">
        <f>IF(OR('16_Culture Creative'!$I25=1,$E25&lt;&gt;0),1,0)</f>
        <v>1</v>
      </c>
      <c r="J25" s="67">
        <f>IF(OR('16_Culture Creative'!$J25=1,$F25&lt;&gt;0),1,0)</f>
        <v>1</v>
      </c>
      <c r="K25" s="67">
        <f>IF(AND('16_Culture Creative'!$I25=1,$E25=0),1,0)</f>
        <v>0</v>
      </c>
    </row>
    <row r="26" spans="1:11" ht="45" hidden="1" outlineLevel="1" x14ac:dyDescent="0.25">
      <c r="A26" s="37" t="s">
        <v>149</v>
      </c>
      <c r="B26" s="38" t="s">
        <v>30</v>
      </c>
      <c r="C26" s="20" t="str">
        <f>IF('Long Term Vision'!$C26=0,"",'Long Term Vision'!$C26)</f>
        <v/>
      </c>
      <c r="D26" s="38"/>
      <c r="E26" s="38"/>
      <c r="F26" s="38"/>
      <c r="G26" s="38"/>
      <c r="H26" s="39"/>
      <c r="I26" s="67">
        <f>IF(OR('16_Culture Creative'!$I26=1,$E26&lt;&gt;0),1,0)</f>
        <v>1</v>
      </c>
      <c r="J26" s="67">
        <f>IF(OR('16_Culture Creative'!$J26=1,$F26&lt;&gt;0),1,0)</f>
        <v>0</v>
      </c>
      <c r="K26" s="67">
        <f>IF(AND('16_Culture Creative'!$I26=1,$E26=0),1,0)</f>
        <v>1</v>
      </c>
    </row>
    <row r="27" spans="1:11" ht="45" hidden="1" outlineLevel="1" x14ac:dyDescent="0.25">
      <c r="A27" s="37" t="s">
        <v>149</v>
      </c>
      <c r="B27" s="38" t="s">
        <v>31</v>
      </c>
      <c r="C27" s="20" t="str">
        <f>IF('Long Term Vision'!$C27=0,"",'Long Term Vision'!$C27)</f>
        <v/>
      </c>
      <c r="D27" s="38"/>
      <c r="E27" s="38"/>
      <c r="F27" s="38"/>
      <c r="G27" s="38"/>
      <c r="H27" s="39"/>
      <c r="I27" s="67">
        <f>IF(OR('16_Culture Creative'!$I27=1,$E27&lt;&gt;0),1,0)</f>
        <v>1</v>
      </c>
      <c r="J27" s="67">
        <f>IF(OR('16_Culture Creative'!$J27=1,$F27&lt;&gt;0),1,0)</f>
        <v>1</v>
      </c>
      <c r="K27" s="67">
        <f>IF(AND('16_Culture Creative'!$I27=1,$E27=0),1,0)</f>
        <v>1</v>
      </c>
    </row>
    <row r="28" spans="1:11" ht="120" hidden="1" outlineLevel="1" x14ac:dyDescent="0.25">
      <c r="A28" s="37" t="s">
        <v>149</v>
      </c>
      <c r="B28" s="38" t="s">
        <v>32</v>
      </c>
      <c r="C28" s="20" t="str">
        <f>IF('Long Term Vision'!$C28=0,"",'Long Term Vision'!$C28)</f>
        <v/>
      </c>
      <c r="D28" s="38" t="s">
        <v>1352</v>
      </c>
      <c r="E28" s="38" t="s">
        <v>1351</v>
      </c>
      <c r="F28" s="38"/>
      <c r="G28" s="38" t="s">
        <v>1353</v>
      </c>
      <c r="H28" s="39"/>
      <c r="I28" s="67">
        <f>IF(OR('16_Culture Creative'!$I28=1,$E28&lt;&gt;0),1,0)</f>
        <v>1</v>
      </c>
      <c r="J28" s="67">
        <f>IF(OR('16_Culture Creative'!$J28=1,$F28&lt;&gt;0),1,0)</f>
        <v>1</v>
      </c>
      <c r="K28" s="67">
        <f>IF(AND('16_Culture Creative'!$I28=1,$E28=0),1,0)</f>
        <v>0</v>
      </c>
    </row>
    <row r="29" spans="1:11" ht="60" hidden="1" outlineLevel="1" x14ac:dyDescent="0.25">
      <c r="A29" s="37" t="s">
        <v>149</v>
      </c>
      <c r="B29" s="38" t="s">
        <v>33</v>
      </c>
      <c r="C29" s="20" t="str">
        <f>IF('Long Term Vision'!$C29=0,"",'Long Term Vision'!$C29)</f>
        <v/>
      </c>
      <c r="D29" s="38"/>
      <c r="E29" s="38"/>
      <c r="F29" s="38"/>
      <c r="G29" s="38"/>
      <c r="H29" s="39"/>
      <c r="I29" s="67">
        <f>IF(OR('16_Culture Creative'!$I29=1,$E29&lt;&gt;0),1,0)</f>
        <v>1</v>
      </c>
      <c r="J29" s="67">
        <f>IF(OR('16_Culture Creative'!$J29=1,$F29&lt;&gt;0),1,0)</f>
        <v>0</v>
      </c>
      <c r="K29" s="67">
        <f>IF(AND('16_Culture Creative'!$I29=1,$E29=0),1,0)</f>
        <v>1</v>
      </c>
    </row>
    <row r="30" spans="1:11" ht="30" hidden="1" outlineLevel="1" x14ac:dyDescent="0.25">
      <c r="A30" s="37" t="s">
        <v>149</v>
      </c>
      <c r="B30" s="38" t="s">
        <v>34</v>
      </c>
      <c r="C30" s="20" t="str">
        <f>IF('Long Term Vision'!$C30=0,"",'Long Term Vision'!$C30)</f>
        <v/>
      </c>
      <c r="D30" s="38"/>
      <c r="E30" s="38"/>
      <c r="F30" s="38"/>
      <c r="G30" s="38"/>
      <c r="H30" s="39"/>
      <c r="I30" s="67">
        <f>IF(OR('16_Culture Creative'!$I30=1,$E30&lt;&gt;0),1,0)</f>
        <v>1</v>
      </c>
      <c r="J30" s="67">
        <f>IF(OR('16_Culture Creative'!$J30=1,$F30&lt;&gt;0),1,0)</f>
        <v>1</v>
      </c>
      <c r="K30" s="67">
        <f>IF(AND('16_Culture Creative'!$I30=1,$E30=0),1,0)</f>
        <v>1</v>
      </c>
    </row>
    <row r="31" spans="1:11" ht="105" hidden="1" outlineLevel="1" x14ac:dyDescent="0.25">
      <c r="A31" s="37" t="s">
        <v>149</v>
      </c>
      <c r="B31" s="38" t="s">
        <v>35</v>
      </c>
      <c r="C31" s="20" t="str">
        <f>IF('Long Term Vision'!$C31=0,"",'Long Term Vision'!$C31)</f>
        <v/>
      </c>
      <c r="D31" s="38"/>
      <c r="E31" s="38"/>
      <c r="F31" s="38"/>
      <c r="G31" s="38"/>
      <c r="H31" s="39"/>
      <c r="I31" s="67">
        <f>IF(OR('16_Culture Creative'!$I31=1,$E31&lt;&gt;0),1,0)</f>
        <v>1</v>
      </c>
      <c r="J31" s="67">
        <f>IF(OR('16_Culture Creative'!$J31=1,$F31&lt;&gt;0),1,0)</f>
        <v>0</v>
      </c>
      <c r="K31" s="67">
        <f>IF(AND('16_Culture Creative'!$I31=1,$E31=0),1,0)</f>
        <v>1</v>
      </c>
    </row>
    <row r="32" spans="1:11" collapsed="1" x14ac:dyDescent="0.25">
      <c r="A32" s="37" t="s">
        <v>149</v>
      </c>
      <c r="B32" s="91" t="s">
        <v>36</v>
      </c>
      <c r="C32" s="91"/>
      <c r="D32" s="91"/>
      <c r="E32" s="91"/>
      <c r="F32" s="91"/>
      <c r="G32" s="91"/>
      <c r="H32" s="92"/>
      <c r="I32" s="67">
        <f>SUM(I33:I38)</f>
        <v>5</v>
      </c>
      <c r="J32" s="67">
        <f>SUM(J33:J38)</f>
        <v>1</v>
      </c>
      <c r="K32" s="67">
        <f>SUM(K33:K38)</f>
        <v>4</v>
      </c>
    </row>
    <row r="33" spans="1:11" ht="30" hidden="1" outlineLevel="1" x14ac:dyDescent="0.25">
      <c r="A33" s="37" t="s">
        <v>149</v>
      </c>
      <c r="B33" s="38" t="s">
        <v>37</v>
      </c>
      <c r="C33" s="20" t="str">
        <f>IF('Long Term Vision'!$C33=0,"",'Long Term Vision'!$C33)</f>
        <v/>
      </c>
      <c r="D33" s="38" t="s">
        <v>1331</v>
      </c>
      <c r="E33" s="38" t="s">
        <v>1334</v>
      </c>
      <c r="F33" s="38"/>
      <c r="G33" s="38" t="s">
        <v>1335</v>
      </c>
      <c r="H33" s="39"/>
      <c r="I33" s="67">
        <f>IF(OR('16_Culture Creative'!$I33=1,$E33&lt;&gt;0),1,0)</f>
        <v>1</v>
      </c>
      <c r="J33" s="67">
        <f>IF(OR('16_Culture Creative'!$J33=1,$F33&lt;&gt;0),1,0)</f>
        <v>0</v>
      </c>
      <c r="K33" s="67">
        <f>IF(AND('16_Culture Creative'!$I33=1,$E33=0),1,0)</f>
        <v>0</v>
      </c>
    </row>
    <row r="34" spans="1:11" ht="45" hidden="1" outlineLevel="1" x14ac:dyDescent="0.25">
      <c r="A34" s="37" t="s">
        <v>149</v>
      </c>
      <c r="B34" s="38" t="s">
        <v>38</v>
      </c>
      <c r="C34" s="20" t="str">
        <f>IF('Long Term Vision'!$C34=0,"",'Long Term Vision'!$C34)</f>
        <v/>
      </c>
      <c r="D34" s="38"/>
      <c r="E34" s="38"/>
      <c r="F34" s="38"/>
      <c r="G34" s="38"/>
      <c r="H34" s="39"/>
      <c r="I34" s="67">
        <f>IF(OR('16_Culture Creative'!$I34=1,$E34&lt;&gt;0),1,0)</f>
        <v>1</v>
      </c>
      <c r="J34" s="67">
        <f>IF(OR('16_Culture Creative'!$J34=1,$F34&lt;&gt;0),1,0)</f>
        <v>0</v>
      </c>
      <c r="K34" s="67">
        <f>IF(AND('16_Culture Creative'!$I34=1,$E34=0),1,0)</f>
        <v>1</v>
      </c>
    </row>
    <row r="35" spans="1:11" ht="30" hidden="1" outlineLevel="1" x14ac:dyDescent="0.25">
      <c r="A35" s="37" t="s">
        <v>149</v>
      </c>
      <c r="B35" s="38" t="s">
        <v>39</v>
      </c>
      <c r="C35" s="20" t="str">
        <f>IF('Long Term Vision'!$C35=0,"",'Long Term Vision'!$C35)</f>
        <v>NO</v>
      </c>
      <c r="D35" s="38"/>
      <c r="E35" s="38"/>
      <c r="F35" s="38"/>
      <c r="G35" s="38"/>
      <c r="H35" s="39"/>
      <c r="I35" s="67">
        <f>IF(OR('16_Culture Creative'!$I35=1,$E35&lt;&gt;0),1,0)</f>
        <v>0</v>
      </c>
      <c r="J35" s="67">
        <f>IF(OR('16_Culture Creative'!$J35=1,$F35&lt;&gt;0),1,0)</f>
        <v>0</v>
      </c>
      <c r="K35" s="67">
        <f>IF(AND('16_Culture Creative'!$I35=1,$E35=0),1,0)</f>
        <v>0</v>
      </c>
    </row>
    <row r="36" spans="1:11" ht="60" hidden="1" outlineLevel="1" x14ac:dyDescent="0.25">
      <c r="A36" s="37" t="s">
        <v>149</v>
      </c>
      <c r="B36" s="38" t="s">
        <v>40</v>
      </c>
      <c r="C36" s="20" t="str">
        <f>IF('Long Term Vision'!$C36=0,"",'Long Term Vision'!$C36)</f>
        <v/>
      </c>
      <c r="D36" s="38"/>
      <c r="E36" s="38"/>
      <c r="F36" s="38"/>
      <c r="G36" s="38"/>
      <c r="H36" s="39"/>
      <c r="I36" s="67">
        <f>IF(OR('16_Culture Creative'!$I36=1,$E36&lt;&gt;0),1,0)</f>
        <v>1</v>
      </c>
      <c r="J36" s="67">
        <f>IF(OR('16_Culture Creative'!$J36=1,$F36&lt;&gt;0),1,0)</f>
        <v>1</v>
      </c>
      <c r="K36" s="67">
        <f>IF(AND('16_Culture Creative'!$I36=1,$E36=0),1,0)</f>
        <v>1</v>
      </c>
    </row>
    <row r="37" spans="1:11" ht="45" hidden="1" outlineLevel="1" x14ac:dyDescent="0.25">
      <c r="A37" s="37" t="s">
        <v>149</v>
      </c>
      <c r="B37" s="38" t="s">
        <v>41</v>
      </c>
      <c r="C37" s="20" t="str">
        <f>IF('Long Term Vision'!$C37=0,"",'Long Term Vision'!$C37)</f>
        <v/>
      </c>
      <c r="D37" s="38"/>
      <c r="E37" s="38"/>
      <c r="F37" s="38"/>
      <c r="G37" s="38"/>
      <c r="H37" s="39"/>
      <c r="I37" s="67">
        <f>IF(OR('16_Culture Creative'!$I37=1,$E37&lt;&gt;0),1,0)</f>
        <v>1</v>
      </c>
      <c r="J37" s="67">
        <f>IF(OR('16_Culture Creative'!$J37=1,$F37&lt;&gt;0),1,0)</f>
        <v>0</v>
      </c>
      <c r="K37" s="67">
        <f>IF(AND('16_Culture Creative'!$I37=1,$E37=0),1,0)</f>
        <v>1</v>
      </c>
    </row>
    <row r="38" spans="1:11" ht="75" hidden="1" outlineLevel="1" x14ac:dyDescent="0.25">
      <c r="A38" s="37" t="s">
        <v>149</v>
      </c>
      <c r="B38" s="38" t="s">
        <v>42</v>
      </c>
      <c r="C38" s="20" t="str">
        <f>IF('Long Term Vision'!$C38=0,"",'Long Term Vision'!$C38)</f>
        <v/>
      </c>
      <c r="D38" s="38"/>
      <c r="E38" s="38"/>
      <c r="F38" s="38"/>
      <c r="G38" s="38"/>
      <c r="H38" s="39"/>
      <c r="I38" s="67">
        <f>IF(OR('16_Culture Creative'!$I38=1,$E38&lt;&gt;0),1,0)</f>
        <v>1</v>
      </c>
      <c r="J38" s="67">
        <f>IF(OR('16_Culture Creative'!$J38=1,$F38&lt;&gt;0),1,0)</f>
        <v>0</v>
      </c>
      <c r="K38" s="67">
        <f>IF(AND('16_Culture Creative'!$I38=1,$E38=0),1,0)</f>
        <v>1</v>
      </c>
    </row>
    <row r="39" spans="1:11" collapsed="1" x14ac:dyDescent="0.25">
      <c r="A39" s="37" t="s">
        <v>150</v>
      </c>
      <c r="B39" s="105" t="s">
        <v>43</v>
      </c>
      <c r="C39" s="105"/>
      <c r="D39" s="105"/>
      <c r="E39" s="105"/>
      <c r="F39" s="105"/>
      <c r="G39" s="105"/>
      <c r="H39" s="106"/>
      <c r="I39" s="67">
        <f>SUM(I40:I45)</f>
        <v>4</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IF(OR('16_Culture Creative'!$I40=1,$E40&lt;&gt;0),1,0)</f>
        <v>1</v>
      </c>
      <c r="J40" s="67">
        <f>IF(OR('16_Culture Creative'!$J40=1,$F40&lt;&gt;0),1,0)</f>
        <v>1</v>
      </c>
      <c r="K40" s="67">
        <f>IF(AND('16_Culture Creative'!$I40=1,$E40=0),1,0)</f>
        <v>1</v>
      </c>
    </row>
    <row r="41" spans="1:11" ht="60" hidden="1" outlineLevel="1" x14ac:dyDescent="0.25">
      <c r="A41" s="37" t="s">
        <v>150</v>
      </c>
      <c r="B41" s="38" t="s">
        <v>45</v>
      </c>
      <c r="C41" s="20" t="str">
        <f>IF('Long Term Vision'!$C41=0,"",'Long Term Vision'!$C41)</f>
        <v/>
      </c>
      <c r="D41" s="38"/>
      <c r="E41" s="38"/>
      <c r="F41" s="38"/>
      <c r="G41" s="38"/>
      <c r="H41" s="39"/>
      <c r="I41" s="67">
        <f>IF(OR('16_Culture Creative'!$I41=1,$E41&lt;&gt;0),1,0)</f>
        <v>1</v>
      </c>
      <c r="J41" s="67">
        <f>IF(OR('16_Culture Creative'!$J41=1,$F41&lt;&gt;0),1,0)</f>
        <v>1</v>
      </c>
      <c r="K41" s="67">
        <f>IF(AND('16_Culture Creative'!$I41=1,$E41=0),1,0)</f>
        <v>1</v>
      </c>
    </row>
    <row r="42" spans="1:11" ht="75" hidden="1" outlineLevel="1" x14ac:dyDescent="0.25">
      <c r="A42" s="37" t="s">
        <v>150</v>
      </c>
      <c r="B42" s="38" t="s">
        <v>46</v>
      </c>
      <c r="C42" s="20" t="str">
        <f>IF('Long Term Vision'!$C42=0,"",'Long Term Vision'!$C42)</f>
        <v/>
      </c>
      <c r="D42" s="38"/>
      <c r="E42" s="38"/>
      <c r="F42" s="38"/>
      <c r="G42" s="38"/>
      <c r="H42" s="39"/>
      <c r="I42" s="67">
        <f>IF(OR('16_Culture Creative'!$I42=1,$E42&lt;&gt;0),1,0)</f>
        <v>1</v>
      </c>
      <c r="J42" s="67">
        <f>IF(OR('16_Culture Creative'!$J42=1,$F42&lt;&gt;0),1,0)</f>
        <v>1</v>
      </c>
      <c r="K42" s="67">
        <f>IF(AND('16_Culture Creative'!$I42=1,$E42=0),1,0)</f>
        <v>1</v>
      </c>
    </row>
    <row r="43" spans="1:11" ht="60" hidden="1" outlineLevel="1" x14ac:dyDescent="0.25">
      <c r="A43" s="37" t="s">
        <v>150</v>
      </c>
      <c r="B43" s="38" t="s">
        <v>47</v>
      </c>
      <c r="C43" s="20" t="str">
        <f>IF('Long Term Vision'!$C43=0,"",'Long Term Vision'!$C43)</f>
        <v/>
      </c>
      <c r="D43" s="38"/>
      <c r="E43" s="38"/>
      <c r="F43" s="38"/>
      <c r="G43" s="38"/>
      <c r="H43" s="39"/>
      <c r="I43" s="67">
        <f>IF(OR('16_Culture Creative'!$I43=1,$E43&lt;&gt;0),1,0)</f>
        <v>1</v>
      </c>
      <c r="J43" s="67">
        <f>IF(OR('16_Culture Creative'!$J43=1,$F43&lt;&gt;0),1,0)</f>
        <v>0</v>
      </c>
      <c r="K43" s="67">
        <f>IF(AND('16_Culture Creative'!$I43=1,$E43=0),1,0)</f>
        <v>1</v>
      </c>
    </row>
    <row r="44" spans="1:11" ht="45" hidden="1" outlineLevel="1" x14ac:dyDescent="0.25">
      <c r="A44" s="37" t="s">
        <v>150</v>
      </c>
      <c r="B44" s="38" t="s">
        <v>48</v>
      </c>
      <c r="C44" s="20" t="str">
        <f>IF('Long Term Vision'!$C44=0,"",'Long Term Vision'!$C44)</f>
        <v/>
      </c>
      <c r="D44" s="38"/>
      <c r="E44" s="38"/>
      <c r="F44" s="38"/>
      <c r="G44" s="38"/>
      <c r="H44" s="39"/>
      <c r="I44" s="67">
        <f>IF(OR('16_Culture Creative'!$I44=1,$E44&lt;&gt;0),1,0)</f>
        <v>0</v>
      </c>
      <c r="J44" s="67">
        <f>IF(OR('16_Culture Creative'!$J44=1,$F44&lt;&gt;0),1,0)</f>
        <v>0</v>
      </c>
      <c r="K44" s="67">
        <f>IF(AND('16_Culture Creative'!$I44=1,$E44=0),1,0)</f>
        <v>0</v>
      </c>
    </row>
    <row r="45" spans="1:11" ht="30" hidden="1" outlineLevel="1" x14ac:dyDescent="0.25">
      <c r="A45" s="37" t="s">
        <v>150</v>
      </c>
      <c r="B45" s="38" t="s">
        <v>49</v>
      </c>
      <c r="C45" s="20" t="str">
        <f>IF('Long Term Vision'!$C45=0,"",'Long Term Vision'!$C45)</f>
        <v/>
      </c>
      <c r="D45" s="38"/>
      <c r="E45" s="38"/>
      <c r="F45" s="38"/>
      <c r="G45" s="38"/>
      <c r="H45" s="39"/>
      <c r="I45" s="67">
        <f>IF(OR('16_Culture Creative'!$I45=1,$E45&lt;&gt;0),1,0)</f>
        <v>0</v>
      </c>
      <c r="J45" s="67">
        <f>IF(OR('16_Culture Creative'!$J45=1,$F45&lt;&gt;0),1,0)</f>
        <v>0</v>
      </c>
      <c r="K45" s="67">
        <f>IF(AND('16_Culture Creative'!$I45=1,$E45=0),1,0)</f>
        <v>0</v>
      </c>
    </row>
    <row r="46" spans="1:11" collapsed="1" x14ac:dyDescent="0.25">
      <c r="A46" s="37" t="s">
        <v>150</v>
      </c>
      <c r="B46" s="107" t="s">
        <v>50</v>
      </c>
      <c r="C46" s="107"/>
      <c r="D46" s="107"/>
      <c r="E46" s="107"/>
      <c r="F46" s="107"/>
      <c r="G46" s="107"/>
      <c r="H46" s="108"/>
      <c r="I46" s="67">
        <f>SUM(I47:I54)</f>
        <v>7</v>
      </c>
      <c r="J46" s="67">
        <f>SUM(J47:J54)</f>
        <v>0</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IF(OR('16_Culture Creative'!$I47=1,$E47&lt;&gt;0),1,0)</f>
        <v>0</v>
      </c>
      <c r="J47" s="67">
        <f>IF(OR('16_Culture Creative'!$J47=1,$F47&lt;&gt;0),1,0)</f>
        <v>0</v>
      </c>
      <c r="K47" s="67">
        <f>IF(AND('16_Culture Creative'!$I47=1,$E47=0),1,0)</f>
        <v>0</v>
      </c>
    </row>
    <row r="48" spans="1:11" ht="30" hidden="1" outlineLevel="1" x14ac:dyDescent="0.25">
      <c r="A48" s="37" t="s">
        <v>150</v>
      </c>
      <c r="B48" s="38" t="s">
        <v>52</v>
      </c>
      <c r="C48" s="20" t="str">
        <f>IF('Long Term Vision'!$C48=0,"",'Long Term Vision'!$C48)</f>
        <v/>
      </c>
      <c r="D48" s="38"/>
      <c r="E48" s="38"/>
      <c r="F48" s="38"/>
      <c r="G48" s="38"/>
      <c r="H48" s="39"/>
      <c r="I48" s="67">
        <f>IF(OR('16_Culture Creative'!$I48=1,$E48&lt;&gt;0),1,0)</f>
        <v>1</v>
      </c>
      <c r="J48" s="67">
        <f>IF(OR('16_Culture Creative'!$J48=1,$F48&lt;&gt;0),1,0)</f>
        <v>0</v>
      </c>
      <c r="K48" s="67">
        <f>IF(AND('16_Culture Creative'!$I48=1,$E48=0),1,0)</f>
        <v>1</v>
      </c>
    </row>
    <row r="49" spans="1:11" ht="45" hidden="1" outlineLevel="1" x14ac:dyDescent="0.25">
      <c r="A49" s="37" t="s">
        <v>150</v>
      </c>
      <c r="B49" s="38" t="s">
        <v>53</v>
      </c>
      <c r="C49" s="20" t="str">
        <f>IF('Long Term Vision'!$C49=0,"",'Long Term Vision'!$C49)</f>
        <v/>
      </c>
      <c r="D49" s="38"/>
      <c r="E49" s="38"/>
      <c r="F49" s="38"/>
      <c r="G49" s="38"/>
      <c r="H49" s="39"/>
      <c r="I49" s="67">
        <f>IF(OR('16_Culture Creative'!$I49=1,$E49&lt;&gt;0),1,0)</f>
        <v>1</v>
      </c>
      <c r="J49" s="67">
        <f>IF(OR('16_Culture Creative'!$J49=1,$F49&lt;&gt;0),1,0)</f>
        <v>0</v>
      </c>
      <c r="K49" s="67">
        <f>IF(AND('16_Culture Creative'!$I49=1,$E49=0),1,0)</f>
        <v>1</v>
      </c>
    </row>
    <row r="50" spans="1:11" ht="90" hidden="1" outlineLevel="1" x14ac:dyDescent="0.25">
      <c r="A50" s="37" t="s">
        <v>150</v>
      </c>
      <c r="B50" s="38" t="s">
        <v>54</v>
      </c>
      <c r="C50" s="20" t="str">
        <f>IF('Long Term Vision'!$C50=0,"",'Long Term Vision'!$C50)</f>
        <v/>
      </c>
      <c r="D50" s="38"/>
      <c r="E50" s="38"/>
      <c r="F50" s="38"/>
      <c r="G50" s="38"/>
      <c r="H50" s="39"/>
      <c r="I50" s="67">
        <f>IF(OR('16_Culture Creative'!$I50=1,$E50&lt;&gt;0),1,0)</f>
        <v>1</v>
      </c>
      <c r="J50" s="67">
        <f>IF(OR('16_Culture Creative'!$J50=1,$F50&lt;&gt;0),1,0)</f>
        <v>0</v>
      </c>
      <c r="K50" s="67">
        <f>IF(AND('16_Culture Creative'!$I50=1,$E50=0),1,0)</f>
        <v>1</v>
      </c>
    </row>
    <row r="51" spans="1:11" ht="30" hidden="1" outlineLevel="1" x14ac:dyDescent="0.25">
      <c r="A51" s="37" t="s">
        <v>150</v>
      </c>
      <c r="B51" s="38" t="s">
        <v>55</v>
      </c>
      <c r="C51" s="20" t="str">
        <f>IF('Long Term Vision'!$C51=0,"",'Long Term Vision'!$C51)</f>
        <v/>
      </c>
      <c r="D51" s="38"/>
      <c r="E51" s="38"/>
      <c r="F51" s="38"/>
      <c r="G51" s="38"/>
      <c r="H51" s="39"/>
      <c r="I51" s="67">
        <f>IF(OR('16_Culture Creative'!$I51=1,$E51&lt;&gt;0),1,0)</f>
        <v>1</v>
      </c>
      <c r="J51" s="67">
        <f>IF(OR('16_Culture Creative'!$J51=1,$F51&lt;&gt;0),1,0)</f>
        <v>0</v>
      </c>
      <c r="K51" s="67">
        <f>IF(AND('16_Culture Creative'!$I51=1,$E51=0),1,0)</f>
        <v>1</v>
      </c>
    </row>
    <row r="52" spans="1:11" ht="45" hidden="1" outlineLevel="1" x14ac:dyDescent="0.25">
      <c r="A52" s="37" t="s">
        <v>150</v>
      </c>
      <c r="B52" s="38" t="s">
        <v>56</v>
      </c>
      <c r="C52" s="20" t="str">
        <f>IF('Long Term Vision'!$C52=0,"",'Long Term Vision'!$C52)</f>
        <v/>
      </c>
      <c r="D52" s="38"/>
      <c r="E52" s="38"/>
      <c r="F52" s="38"/>
      <c r="G52" s="38"/>
      <c r="H52" s="39"/>
      <c r="I52" s="67">
        <f>IF(OR('16_Culture Creative'!$I52=1,$E52&lt;&gt;0),1,0)</f>
        <v>1</v>
      </c>
      <c r="J52" s="67">
        <f>IF(OR('16_Culture Creative'!$J52=1,$F52&lt;&gt;0),1,0)</f>
        <v>0</v>
      </c>
      <c r="K52" s="67">
        <f>IF(AND('16_Culture Creative'!$I52=1,$E52=0),1,0)</f>
        <v>1</v>
      </c>
    </row>
    <row r="53" spans="1:11" ht="30" hidden="1" outlineLevel="1" x14ac:dyDescent="0.25">
      <c r="A53" s="37" t="s">
        <v>150</v>
      </c>
      <c r="B53" s="38" t="s">
        <v>57</v>
      </c>
      <c r="C53" s="20" t="str">
        <f>IF('Long Term Vision'!$C53=0,"",'Long Term Vision'!$C53)</f>
        <v/>
      </c>
      <c r="D53" s="38"/>
      <c r="E53" s="38"/>
      <c r="F53" s="38"/>
      <c r="G53" s="38"/>
      <c r="H53" s="39"/>
      <c r="I53" s="67">
        <f>IF(OR('16_Culture Creative'!$I53=1,$E53&lt;&gt;0),1,0)</f>
        <v>1</v>
      </c>
      <c r="J53" s="67">
        <f>IF(OR('16_Culture Creative'!$J53=1,$F53&lt;&gt;0),1,0)</f>
        <v>0</v>
      </c>
      <c r="K53" s="67">
        <f>IF(AND('16_Culture Creative'!$I53=1,$E53=0),1,0)</f>
        <v>1</v>
      </c>
    </row>
    <row r="54" spans="1:11" ht="45" hidden="1" outlineLevel="1" x14ac:dyDescent="0.25">
      <c r="A54" s="37" t="s">
        <v>150</v>
      </c>
      <c r="B54" s="38" t="s">
        <v>58</v>
      </c>
      <c r="C54" s="20" t="str">
        <f>IF('Long Term Vision'!$C54=0,"",'Long Term Vision'!$C54)</f>
        <v/>
      </c>
      <c r="D54" s="38"/>
      <c r="E54" s="38"/>
      <c r="F54" s="38"/>
      <c r="G54" s="38"/>
      <c r="H54" s="39"/>
      <c r="I54" s="67">
        <f>IF(OR('16_Culture Creative'!$I54=1,$E54&lt;&gt;0),1,0)</f>
        <v>1</v>
      </c>
      <c r="J54" s="67">
        <f>IF(OR('16_Culture Creative'!$J54=1,$F54&lt;&gt;0),1,0)</f>
        <v>0</v>
      </c>
      <c r="K54" s="67">
        <f>IF(AND('16_Culture Creative'!$I54=1,$E54=0),1,0)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IF(OR('16_Culture Creative'!$I56=1,$E56&lt;&gt;0),1,0)</f>
        <v>1</v>
      </c>
      <c r="J56" s="67">
        <f>IF(OR('16_Culture Creative'!$J56=1,$F56&lt;&gt;0),1,0)</f>
        <v>1</v>
      </c>
      <c r="K56" s="67">
        <f>IF(AND('16_Culture Creative'!$I56=1,$E56=0),1,0)</f>
        <v>1</v>
      </c>
    </row>
    <row r="57" spans="1:11" ht="30" hidden="1" outlineLevel="1" x14ac:dyDescent="0.25">
      <c r="A57" s="37" t="s">
        <v>150</v>
      </c>
      <c r="B57" s="38" t="s">
        <v>61</v>
      </c>
      <c r="C57" s="20" t="str">
        <f>IF('Long Term Vision'!$C57=0,"",'Long Term Vision'!$C57)</f>
        <v/>
      </c>
      <c r="D57" s="38"/>
      <c r="E57" s="38"/>
      <c r="F57" s="38"/>
      <c r="G57" s="38"/>
      <c r="H57" s="39"/>
      <c r="I57" s="67">
        <f>IF(OR('16_Culture Creative'!$I57=1,$E57&lt;&gt;0),1,0)</f>
        <v>1</v>
      </c>
      <c r="J57" s="67">
        <f>IF(OR('16_Culture Creative'!$J57=1,$F57&lt;&gt;0),1,0)</f>
        <v>1</v>
      </c>
      <c r="K57" s="67">
        <f>IF(AND('16_Culture Creative'!$I57=1,$E57=0),1,0)</f>
        <v>1</v>
      </c>
    </row>
    <row r="58" spans="1:11" ht="45" hidden="1" outlineLevel="1" x14ac:dyDescent="0.25">
      <c r="A58" s="37" t="s">
        <v>150</v>
      </c>
      <c r="B58" s="38" t="s">
        <v>62</v>
      </c>
      <c r="C58" s="20" t="str">
        <f>IF('Long Term Vision'!$C58=0,"",'Long Term Vision'!$C58)</f>
        <v/>
      </c>
      <c r="D58" s="38"/>
      <c r="E58" s="38"/>
      <c r="F58" s="38"/>
      <c r="G58" s="38"/>
      <c r="H58" s="39"/>
      <c r="I58" s="67">
        <f>IF(OR('16_Culture Creative'!$I58=1,$E58&lt;&gt;0),1,0)</f>
        <v>1</v>
      </c>
      <c r="J58" s="67">
        <f>IF(OR('16_Culture Creative'!$J58=1,$F58&lt;&gt;0),1,0)</f>
        <v>0</v>
      </c>
      <c r="K58" s="67">
        <f>IF(AND('16_Culture Creative'!$I58=1,$E58=0),1,0)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IF(OR('16_Culture Creative'!$I60=1,$E60&lt;&gt;0),1,0)</f>
        <v>0</v>
      </c>
      <c r="J60" s="67">
        <f>IF(OR('16_Culture Creative'!$J60=1,$F60&lt;&gt;0),1,0)</f>
        <v>0</v>
      </c>
      <c r="K60" s="67">
        <f>IF(AND('16_Culture Creative'!$I60=1,$E60=0),1,0)</f>
        <v>0</v>
      </c>
    </row>
    <row r="61" spans="1:11" ht="60" hidden="1" outlineLevel="1" x14ac:dyDescent="0.25">
      <c r="A61" s="37" t="s">
        <v>150</v>
      </c>
      <c r="B61" s="38" t="s">
        <v>65</v>
      </c>
      <c r="C61" s="20" t="str">
        <f>IF('Long Term Vision'!$C61=0,"",'Long Term Vision'!$C61)</f>
        <v/>
      </c>
      <c r="D61" s="38"/>
      <c r="E61" s="38"/>
      <c r="F61" s="38"/>
      <c r="G61" s="38"/>
      <c r="H61" s="39"/>
      <c r="I61" s="67">
        <f>IF(OR('16_Culture Creative'!$I61=1,$E61&lt;&gt;0),1,0)</f>
        <v>1</v>
      </c>
      <c r="J61" s="67">
        <f>IF(OR('16_Culture Creative'!$J61=1,$F61&lt;&gt;0),1,0)</f>
        <v>0</v>
      </c>
      <c r="K61" s="67">
        <f>IF(AND('16_Culture Creative'!$I61=1,$E61=0),1,0)</f>
        <v>1</v>
      </c>
    </row>
    <row r="62" spans="1:11" ht="30" hidden="1" outlineLevel="1" x14ac:dyDescent="0.25">
      <c r="A62" s="37" t="s">
        <v>150</v>
      </c>
      <c r="B62" s="38" t="s">
        <v>66</v>
      </c>
      <c r="C62" s="20" t="str">
        <f>IF('Long Term Vision'!$C62=0,"",'Long Term Vision'!$C62)</f>
        <v/>
      </c>
      <c r="D62" s="38"/>
      <c r="E62" s="38"/>
      <c r="F62" s="38"/>
      <c r="G62" s="38"/>
      <c r="H62" s="39"/>
      <c r="I62" s="67">
        <f>IF(OR('16_Culture Creative'!$I62=1,$E62&lt;&gt;0),1,0)</f>
        <v>0</v>
      </c>
      <c r="J62" s="67">
        <f>IF(OR('16_Culture Creative'!$J62=1,$F62&lt;&gt;0),1,0)</f>
        <v>0</v>
      </c>
      <c r="K62" s="67">
        <f>IF(AND('16_Culture Creative'!$I62=1,$E62=0),1,0)</f>
        <v>0</v>
      </c>
    </row>
    <row r="63" spans="1:11" ht="90" hidden="1" outlineLevel="1" x14ac:dyDescent="0.25">
      <c r="A63" s="37" t="s">
        <v>150</v>
      </c>
      <c r="B63" s="38" t="s">
        <v>67</v>
      </c>
      <c r="C63" s="20" t="str">
        <f>IF('Long Term Vision'!$C63=0,"",'Long Term Vision'!$C63)</f>
        <v/>
      </c>
      <c r="D63" s="38"/>
      <c r="E63" s="38"/>
      <c r="F63" s="38"/>
      <c r="G63" s="38"/>
      <c r="H63" s="39"/>
      <c r="I63" s="67">
        <f>IF(OR('16_Culture Creative'!$I63=1,$E63&lt;&gt;0),1,0)</f>
        <v>1</v>
      </c>
      <c r="J63" s="67">
        <f>IF(OR('16_Culture Creative'!$J63=1,$F63&lt;&gt;0),1,0)</f>
        <v>0</v>
      </c>
      <c r="K63" s="67">
        <f>IF(AND('16_Culture Creative'!$I63=1,$E63=0),1,0)</f>
        <v>1</v>
      </c>
    </row>
    <row r="64" spans="1:11" ht="45" hidden="1" outlineLevel="1" x14ac:dyDescent="0.25">
      <c r="A64" s="37" t="s">
        <v>150</v>
      </c>
      <c r="B64" s="38" t="s">
        <v>68</v>
      </c>
      <c r="C64" s="20" t="str">
        <f>IF('Long Term Vision'!$C64=0,"",'Long Term Vision'!$C64)</f>
        <v/>
      </c>
      <c r="D64" s="38"/>
      <c r="E64" s="38"/>
      <c r="F64" s="38"/>
      <c r="G64" s="38"/>
      <c r="H64" s="39"/>
      <c r="I64" s="67">
        <f>IF(OR('16_Culture Creative'!$I64=1,$E64&lt;&gt;0),1,0)</f>
        <v>1</v>
      </c>
      <c r="J64" s="67">
        <f>IF(OR('16_Culture Creative'!$J64=1,$F64&lt;&gt;0),1,0)</f>
        <v>0</v>
      </c>
      <c r="K64" s="67">
        <f>IF(AND('16_Culture Creative'!$I64=1,$E64=0),1,0)</f>
        <v>1</v>
      </c>
    </row>
    <row r="65" spans="1:11" ht="120" hidden="1" outlineLevel="1" x14ac:dyDescent="0.25">
      <c r="A65" s="37" t="s">
        <v>150</v>
      </c>
      <c r="B65" s="38" t="s">
        <v>69</v>
      </c>
      <c r="C65" s="20" t="str">
        <f>IF('Long Term Vision'!$C65=0,"",'Long Term Vision'!$C65)</f>
        <v/>
      </c>
      <c r="D65" s="38"/>
      <c r="E65" s="38"/>
      <c r="F65" s="38"/>
      <c r="G65" s="38"/>
      <c r="H65" s="39"/>
      <c r="I65" s="67">
        <f>IF(OR('16_Culture Creative'!$I65=1,$E65&lt;&gt;0),1,0)</f>
        <v>0</v>
      </c>
      <c r="J65" s="67">
        <f>IF(OR('16_Culture Creative'!$J65=1,$F65&lt;&gt;0),1,0)</f>
        <v>0</v>
      </c>
      <c r="K65" s="67">
        <f>IF(AND('16_Culture Creative'!$I65=1,$E65=0),1,0)</f>
        <v>0</v>
      </c>
    </row>
    <row r="66" spans="1:11" ht="60" hidden="1" outlineLevel="1" x14ac:dyDescent="0.25">
      <c r="A66" s="37" t="s">
        <v>150</v>
      </c>
      <c r="B66" s="38" t="s">
        <v>70</v>
      </c>
      <c r="C66" s="20" t="str">
        <f>IF('Long Term Vision'!$C66=0,"",'Long Term Vision'!$C66)</f>
        <v/>
      </c>
      <c r="D66" s="38"/>
      <c r="E66" s="38"/>
      <c r="F66" s="38"/>
      <c r="G66" s="38"/>
      <c r="H66" s="39"/>
      <c r="I66" s="67">
        <f>IF(OR('16_Culture Creative'!$I66=1,$E66&lt;&gt;0),1,0)</f>
        <v>0</v>
      </c>
      <c r="J66" s="67">
        <f>IF(OR('16_Culture Creative'!$J66=1,$F66&lt;&gt;0),1,0)</f>
        <v>0</v>
      </c>
      <c r="K66" s="67">
        <f>IF(AND('16_Culture Creative'!$I66=1,$E66=0),1,0)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IF(OR('16_Culture Creative'!$I68=1,$E68&lt;&gt;0),1,0)</f>
        <v>1</v>
      </c>
      <c r="J68" s="67">
        <f>IF(OR('16_Culture Creative'!$J68=1,$F68&lt;&gt;0),1,0)</f>
        <v>1</v>
      </c>
      <c r="K68" s="67">
        <f>IF(AND('16_Culture Creative'!$I68=1,$E68=0),1,0)</f>
        <v>1</v>
      </c>
    </row>
    <row r="69" spans="1:11" ht="60" hidden="1" outlineLevel="1" x14ac:dyDescent="0.25">
      <c r="A69" s="37" t="s">
        <v>150</v>
      </c>
      <c r="B69" s="38" t="s">
        <v>73</v>
      </c>
      <c r="C69" s="20" t="str">
        <f>IF('Long Term Vision'!$C69=0,"",'Long Term Vision'!$C69)</f>
        <v/>
      </c>
      <c r="D69" s="38"/>
      <c r="E69" s="38"/>
      <c r="F69" s="38"/>
      <c r="G69" s="38"/>
      <c r="H69" s="39"/>
      <c r="I69" s="67">
        <f>IF(OR('16_Culture Creative'!$I69=1,$E69&lt;&gt;0),1,0)</f>
        <v>1</v>
      </c>
      <c r="J69" s="67">
        <f>IF(OR('16_Culture Creative'!$J69=1,$F69&lt;&gt;0),1,0)</f>
        <v>0</v>
      </c>
      <c r="K69" s="67">
        <f>IF(AND('16_Culture Creative'!$I69=1,$E69=0),1,0)</f>
        <v>1</v>
      </c>
    </row>
    <row r="70" spans="1:11" ht="45" hidden="1" outlineLevel="1" x14ac:dyDescent="0.25">
      <c r="A70" s="37" t="s">
        <v>150</v>
      </c>
      <c r="B70" s="38" t="s">
        <v>74</v>
      </c>
      <c r="C70" s="20" t="str">
        <f>IF('Long Term Vision'!$C70=0,"",'Long Term Vision'!$C70)</f>
        <v/>
      </c>
      <c r="D70" s="38"/>
      <c r="E70" s="38"/>
      <c r="F70" s="38"/>
      <c r="G70" s="38"/>
      <c r="H70" s="39"/>
      <c r="I70" s="67">
        <f>IF(OR('16_Culture Creative'!$I70=1,$E70&lt;&gt;0),1,0)</f>
        <v>1</v>
      </c>
      <c r="J70" s="67">
        <f>IF(OR('16_Culture Creative'!$J70=1,$F70&lt;&gt;0),1,0)</f>
        <v>0</v>
      </c>
      <c r="K70" s="67">
        <f>IF(AND('16_Culture Creative'!$I70=1,$E70=0),1,0)</f>
        <v>1</v>
      </c>
    </row>
    <row r="71" spans="1:11" ht="45" hidden="1" outlineLevel="1" x14ac:dyDescent="0.25">
      <c r="A71" s="37" t="s">
        <v>150</v>
      </c>
      <c r="B71" s="38" t="s">
        <v>75</v>
      </c>
      <c r="C71" s="20" t="str">
        <f>IF('Long Term Vision'!$C71=0,"",'Long Term Vision'!$C71)</f>
        <v/>
      </c>
      <c r="D71" s="38"/>
      <c r="E71" s="38"/>
      <c r="F71" s="38"/>
      <c r="G71" s="38"/>
      <c r="H71" s="39"/>
      <c r="I71" s="67">
        <f>IF(OR('16_Culture Creative'!$I71=1,$E71&lt;&gt;0),1,0)</f>
        <v>0</v>
      </c>
      <c r="J71" s="67">
        <f>IF(OR('16_Culture Creative'!$J71=1,$F71&lt;&gt;0),1,0)</f>
        <v>0</v>
      </c>
      <c r="K71" s="67">
        <f>IF(AND('16_Culture Creative'!$I71=1,$E71=0),1,0)</f>
        <v>0</v>
      </c>
    </row>
    <row r="72" spans="1:11" ht="45" hidden="1" outlineLevel="1" x14ac:dyDescent="0.25">
      <c r="A72" s="37" t="s">
        <v>150</v>
      </c>
      <c r="B72" s="38" t="s">
        <v>76</v>
      </c>
      <c r="C72" s="20" t="str">
        <f>IF('Long Term Vision'!$C72=0,"",'Long Term Vision'!$C72)</f>
        <v/>
      </c>
      <c r="D72" s="38"/>
      <c r="E72" s="38"/>
      <c r="F72" s="38"/>
      <c r="G72" s="38"/>
      <c r="H72" s="39"/>
      <c r="I72" s="67">
        <f>IF(OR('16_Culture Creative'!$I72=1,$E72&lt;&gt;0),1,0)</f>
        <v>1</v>
      </c>
      <c r="J72" s="67">
        <f>IF(OR('16_Culture Creative'!$J72=1,$F72&lt;&gt;0),1,0)</f>
        <v>0</v>
      </c>
      <c r="K72" s="67">
        <f>IF(AND('16_Culture Creative'!$I72=1,$E72=0),1,0)</f>
        <v>1</v>
      </c>
    </row>
    <row r="73" spans="1:11" ht="45" hidden="1" outlineLevel="1" x14ac:dyDescent="0.25">
      <c r="A73" s="37" t="s">
        <v>150</v>
      </c>
      <c r="B73" s="38" t="s">
        <v>77</v>
      </c>
      <c r="C73" s="20" t="str">
        <f>IF('Long Term Vision'!$C73=0,"",'Long Term Vision'!$C73)</f>
        <v/>
      </c>
      <c r="D73" s="38"/>
      <c r="E73" s="38"/>
      <c r="F73" s="38"/>
      <c r="G73" s="38"/>
      <c r="H73" s="39"/>
      <c r="I73" s="67">
        <f>IF(OR('16_Culture Creative'!$I73=1,$E73&lt;&gt;0),1,0)</f>
        <v>1</v>
      </c>
      <c r="J73" s="67">
        <f>IF(OR('16_Culture Creative'!$J73=1,$F73&lt;&gt;0),1,0)</f>
        <v>0</v>
      </c>
      <c r="K73" s="67">
        <f>IF(AND('16_Culture Creative'!$I73=1,$E73=0),1,0)</f>
        <v>1</v>
      </c>
    </row>
    <row r="74" spans="1:11" ht="45" hidden="1" outlineLevel="1" x14ac:dyDescent="0.25">
      <c r="A74" s="37" t="s">
        <v>150</v>
      </c>
      <c r="B74" s="38" t="s">
        <v>78</v>
      </c>
      <c r="C74" s="20" t="str">
        <f>IF('Long Term Vision'!$C74=0,"",'Long Term Vision'!$C74)</f>
        <v/>
      </c>
      <c r="D74" s="38"/>
      <c r="E74" s="38"/>
      <c r="F74" s="38"/>
      <c r="G74" s="38"/>
      <c r="H74" s="39"/>
      <c r="I74" s="67">
        <f>IF(OR('16_Culture Creative'!$I74=1,$E74&lt;&gt;0),1,0)</f>
        <v>0</v>
      </c>
      <c r="J74" s="67">
        <f>IF(OR('16_Culture Creative'!$J74=1,$F74&lt;&gt;0),1,0)</f>
        <v>0</v>
      </c>
      <c r="K74" s="67">
        <f>IF(AND('16_Culture Creative'!$I74=1,$E74=0),1,0)</f>
        <v>0</v>
      </c>
    </row>
    <row r="75" spans="1:11" ht="60" hidden="1" outlineLevel="1" x14ac:dyDescent="0.25">
      <c r="A75" s="37" t="s">
        <v>150</v>
      </c>
      <c r="B75" s="38" t="s">
        <v>79</v>
      </c>
      <c r="C75" s="20" t="str">
        <f>IF('Long Term Vision'!$C75=0,"",'Long Term Vision'!$C75)</f>
        <v/>
      </c>
      <c r="D75" s="38"/>
      <c r="E75" s="38"/>
      <c r="F75" s="38"/>
      <c r="G75" s="38"/>
      <c r="H75" s="39"/>
      <c r="I75" s="67">
        <f>IF(OR('16_Culture Creative'!$I75=1,$E75&lt;&gt;0),1,0)</f>
        <v>1</v>
      </c>
      <c r="J75" s="67">
        <f>IF(OR('16_Culture Creative'!$J75=1,$F75&lt;&gt;0),1,0)</f>
        <v>0</v>
      </c>
      <c r="K75" s="67">
        <f>IF(AND('16_Culture Creative'!$I75=1,$E75=0),1,0)</f>
        <v>1</v>
      </c>
    </row>
    <row r="76" spans="1:11" ht="45" hidden="1" outlineLevel="1" x14ac:dyDescent="0.25">
      <c r="A76" s="37" t="s">
        <v>150</v>
      </c>
      <c r="B76" s="38" t="s">
        <v>80</v>
      </c>
      <c r="C76" s="20" t="str">
        <f>IF('Long Term Vision'!$C76=0,"",'Long Term Vision'!$C76)</f>
        <v/>
      </c>
      <c r="D76" s="38"/>
      <c r="E76" s="38"/>
      <c r="F76" s="38"/>
      <c r="G76" s="38"/>
      <c r="H76" s="39"/>
      <c r="I76" s="67">
        <f>IF(OR('16_Culture Creative'!$I76=1,$E76&lt;&gt;0),1,0)</f>
        <v>1</v>
      </c>
      <c r="J76" s="67">
        <f>IF(OR('16_Culture Creative'!$J76=1,$F76&lt;&gt;0),1,0)</f>
        <v>0</v>
      </c>
      <c r="K76" s="67">
        <f>IF(AND('16_Culture Creative'!$I76=1,$E76=0),1,0)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IF(OR('16_Culture Creative'!$I78=1,$E78&lt;&gt;0),1,0)</f>
        <v>0</v>
      </c>
      <c r="J78" s="67">
        <f>IF(OR('16_Culture Creative'!$J78=1,$F78&lt;&gt;0),1,0)</f>
        <v>0</v>
      </c>
      <c r="K78" s="67">
        <f>IF(AND('16_Culture Creative'!$I78=1,$E78=0),1,0)</f>
        <v>0</v>
      </c>
    </row>
    <row r="79" spans="1:11" ht="30" hidden="1" outlineLevel="1" x14ac:dyDescent="0.25">
      <c r="A79" s="37" t="s">
        <v>151</v>
      </c>
      <c r="B79" s="38" t="s">
        <v>83</v>
      </c>
      <c r="C79" s="20" t="str">
        <f>IF('Long Term Vision'!$C79=0,"",'Long Term Vision'!$C79)</f>
        <v/>
      </c>
      <c r="D79" s="38"/>
      <c r="E79" s="38"/>
      <c r="F79" s="38"/>
      <c r="G79" s="38"/>
      <c r="H79" s="39"/>
      <c r="I79" s="67">
        <f>IF(OR('16_Culture Creative'!$I79=1,$E79&lt;&gt;0),1,0)</f>
        <v>1</v>
      </c>
      <c r="J79" s="67">
        <f>IF(OR('16_Culture Creative'!$J79=1,$F79&lt;&gt;0),1,0)</f>
        <v>1</v>
      </c>
      <c r="K79" s="67">
        <f>IF(AND('16_Culture Creative'!$I79=1,$E79=0),1,0)</f>
        <v>1</v>
      </c>
    </row>
    <row r="80" spans="1:11" ht="30" hidden="1" outlineLevel="1" x14ac:dyDescent="0.25">
      <c r="A80" s="37" t="s">
        <v>151</v>
      </c>
      <c r="B80" s="38" t="s">
        <v>84</v>
      </c>
      <c r="C80" s="20" t="str">
        <f>IF('Long Term Vision'!$C80=0,"",'Long Term Vision'!$C80)</f>
        <v/>
      </c>
      <c r="D80" s="38"/>
      <c r="E80" s="38"/>
      <c r="F80" s="38"/>
      <c r="G80" s="38"/>
      <c r="H80" s="39"/>
      <c r="I80" s="67">
        <f>IF(OR('16_Culture Creative'!$I80=1,$E80&lt;&gt;0),1,0)</f>
        <v>1</v>
      </c>
      <c r="J80" s="67">
        <f>IF(OR('16_Culture Creative'!$J80=1,$F80&lt;&gt;0),1,0)</f>
        <v>1</v>
      </c>
      <c r="K80" s="67">
        <f>IF(AND('16_Culture Creative'!$I80=1,$E80=0),1,0)</f>
        <v>1</v>
      </c>
    </row>
    <row r="81" spans="1:11" collapsed="1" x14ac:dyDescent="0.25">
      <c r="A81" s="37" t="s">
        <v>151</v>
      </c>
      <c r="B81" s="117" t="s">
        <v>85</v>
      </c>
      <c r="C81" s="117"/>
      <c r="D81" s="117"/>
      <c r="E81" s="117"/>
      <c r="F81" s="117"/>
      <c r="G81" s="117"/>
      <c r="H81" s="118"/>
      <c r="I81" s="67">
        <f>SUM(I82:I91)</f>
        <v>8</v>
      </c>
      <c r="J81" s="67">
        <f>SUM(J82:J91)</f>
        <v>7</v>
      </c>
      <c r="K81" s="67">
        <f>SUM(K82:K91)</f>
        <v>6</v>
      </c>
    </row>
    <row r="82" spans="1:11" ht="60" hidden="1" outlineLevel="1" x14ac:dyDescent="0.25">
      <c r="A82" s="37" t="s">
        <v>151</v>
      </c>
      <c r="B82" s="38" t="s">
        <v>86</v>
      </c>
      <c r="C82" s="20" t="str">
        <f>IF('Long Term Vision'!$C82=0,"",'Long Term Vision'!$C82)</f>
        <v/>
      </c>
      <c r="D82" s="38"/>
      <c r="E82" s="38"/>
      <c r="F82" s="38"/>
      <c r="G82" s="38"/>
      <c r="H82" s="39"/>
      <c r="I82" s="67">
        <f>IF(OR('16_Culture Creative'!$I82=1,$E82&lt;&gt;0),1,0)</f>
        <v>1</v>
      </c>
      <c r="J82" s="67">
        <f>IF(OR('16_Culture Creative'!$J82=1,$F82&lt;&gt;0),1,0)</f>
        <v>1</v>
      </c>
      <c r="K82" s="67">
        <f>IF(AND('16_Culture Creative'!$I82=1,$E82=0),1,0)</f>
        <v>1</v>
      </c>
    </row>
    <row r="83" spans="1:11" ht="60" hidden="1" outlineLevel="1" x14ac:dyDescent="0.25">
      <c r="A83" s="37" t="s">
        <v>151</v>
      </c>
      <c r="B83" s="38" t="s">
        <v>87</v>
      </c>
      <c r="C83" s="20" t="str">
        <f>IF('Long Term Vision'!$C83=0,"",'Long Term Vision'!$C83)</f>
        <v/>
      </c>
      <c r="D83" s="38" t="s">
        <v>1343</v>
      </c>
      <c r="E83" s="38" t="s">
        <v>1342</v>
      </c>
      <c r="F83" s="38" t="s">
        <v>1330</v>
      </c>
      <c r="G83" s="38" t="s">
        <v>1344</v>
      </c>
      <c r="H83" s="39"/>
      <c r="I83" s="67">
        <f>IF(OR('16_Culture Creative'!$I83=1,$E83&lt;&gt;0),1,0)</f>
        <v>1</v>
      </c>
      <c r="J83" s="67">
        <f>IF(OR('16_Culture Creative'!$J83=1,$F83&lt;&gt;0),1,0)</f>
        <v>1</v>
      </c>
      <c r="K83" s="67">
        <f>IF(AND('16_Culture Creative'!$I83=1,$E83=0),1,0)</f>
        <v>0</v>
      </c>
    </row>
    <row r="84" spans="1:11" ht="90" hidden="1" outlineLevel="1" x14ac:dyDescent="0.25">
      <c r="A84" s="37" t="s">
        <v>151</v>
      </c>
      <c r="B84" s="38" t="s">
        <v>88</v>
      </c>
      <c r="C84" s="20" t="str">
        <f>IF('Long Term Vision'!$C84=0,"",'Long Term Vision'!$C84)</f>
        <v/>
      </c>
      <c r="D84" s="38" t="s">
        <v>1346</v>
      </c>
      <c r="E84" s="38" t="s">
        <v>1345</v>
      </c>
      <c r="F84" s="38"/>
      <c r="G84" s="38" t="s">
        <v>1347</v>
      </c>
      <c r="H84" s="39"/>
      <c r="I84" s="67">
        <f>IF(OR('16_Culture Creative'!$I84=1,$E84&lt;&gt;0),1,0)</f>
        <v>1</v>
      </c>
      <c r="J84" s="67">
        <f>IF(OR('16_Culture Creative'!$J84=1,$F84&lt;&gt;0),1,0)</f>
        <v>1</v>
      </c>
      <c r="K84" s="67">
        <f>IF(AND('16_Culture Creative'!$I84=1,$E84=0),1,0)</f>
        <v>0</v>
      </c>
    </row>
    <row r="85" spans="1:11" ht="90" hidden="1" outlineLevel="1" x14ac:dyDescent="0.25">
      <c r="A85" s="37" t="s">
        <v>151</v>
      </c>
      <c r="B85" s="38" t="s">
        <v>89</v>
      </c>
      <c r="C85" s="20" t="str">
        <f>IF('Long Term Vision'!$C85=0,"",'Long Term Vision'!$C85)</f>
        <v>NO</v>
      </c>
      <c r="D85" s="38"/>
      <c r="E85" s="38"/>
      <c r="F85" s="38"/>
      <c r="G85" s="38"/>
      <c r="H85" s="39"/>
      <c r="I85" s="67">
        <f>IF(OR('16_Culture Creative'!$I85=1,$E85&lt;&gt;0),1,0)</f>
        <v>0</v>
      </c>
      <c r="J85" s="67">
        <f>IF(OR('16_Culture Creative'!$J85=1,$F85&lt;&gt;0),1,0)</f>
        <v>0</v>
      </c>
      <c r="K85" s="67">
        <f>IF(AND('16_Culture Creative'!$I85=1,$E85=0),1,0)</f>
        <v>0</v>
      </c>
    </row>
    <row r="86" spans="1:11" ht="45" hidden="1" outlineLevel="1" x14ac:dyDescent="0.25">
      <c r="A86" s="37" t="s">
        <v>151</v>
      </c>
      <c r="B86" s="38" t="s">
        <v>90</v>
      </c>
      <c r="C86" s="20" t="str">
        <f>IF('Long Term Vision'!$C86=0,"",'Long Term Vision'!$C86)</f>
        <v/>
      </c>
      <c r="D86" s="38"/>
      <c r="E86" s="38"/>
      <c r="F86" s="38"/>
      <c r="G86" s="38"/>
      <c r="H86" s="39"/>
      <c r="I86" s="67">
        <f>IF(OR('16_Culture Creative'!$I86=1,$E86&lt;&gt;0),1,0)</f>
        <v>1</v>
      </c>
      <c r="J86" s="67">
        <f>IF(OR('16_Culture Creative'!$J86=1,$F86&lt;&gt;0),1,0)</f>
        <v>1</v>
      </c>
      <c r="K86" s="67">
        <f>IF(AND('16_Culture Creative'!$I86=1,$E86=0),1,0)</f>
        <v>1</v>
      </c>
    </row>
    <row r="87" spans="1:11" ht="30" hidden="1" outlineLevel="1" x14ac:dyDescent="0.25">
      <c r="A87" s="37" t="s">
        <v>151</v>
      </c>
      <c r="B87" s="38" t="s">
        <v>91</v>
      </c>
      <c r="C87" s="20" t="str">
        <f>IF('Long Term Vision'!$C87=0,"",'Long Term Vision'!$C87)</f>
        <v/>
      </c>
      <c r="D87" s="38"/>
      <c r="E87" s="38"/>
      <c r="F87" s="38"/>
      <c r="G87" s="38"/>
      <c r="H87" s="39"/>
      <c r="I87" s="67">
        <f>IF(OR('16_Culture Creative'!$I87=1,$E87&lt;&gt;0),1,0)</f>
        <v>1</v>
      </c>
      <c r="J87" s="67">
        <f>IF(OR('16_Culture Creative'!$J87=1,$F87&lt;&gt;0),1,0)</f>
        <v>1</v>
      </c>
      <c r="K87" s="67">
        <f>IF(AND('16_Culture Creative'!$I87=1,$E87=0),1,0)</f>
        <v>1</v>
      </c>
    </row>
    <row r="88" spans="1:11" ht="75" hidden="1" outlineLevel="1" x14ac:dyDescent="0.25">
      <c r="A88" s="37" t="s">
        <v>151</v>
      </c>
      <c r="B88" s="38" t="s">
        <v>92</v>
      </c>
      <c r="C88" s="20" t="str">
        <f>IF('Long Term Vision'!$C88=0,"",'Long Term Vision'!$C88)</f>
        <v/>
      </c>
      <c r="D88" s="38"/>
      <c r="E88" s="38"/>
      <c r="F88" s="38"/>
      <c r="G88" s="38"/>
      <c r="H88" s="39"/>
      <c r="I88" s="67">
        <f>IF(OR('16_Culture Creative'!$I88=1,$E88&lt;&gt;0),1,0)</f>
        <v>0</v>
      </c>
      <c r="J88" s="67">
        <f>IF(OR('16_Culture Creative'!$J88=1,$F88&lt;&gt;0),1,0)</f>
        <v>0</v>
      </c>
      <c r="K88" s="67">
        <f>IF(AND('16_Culture Creative'!$I88=1,$E88=0),1,0)</f>
        <v>0</v>
      </c>
    </row>
    <row r="89" spans="1:11" ht="45" hidden="1" outlineLevel="1" x14ac:dyDescent="0.25">
      <c r="A89" s="37" t="s">
        <v>151</v>
      </c>
      <c r="B89" s="38" t="s">
        <v>93</v>
      </c>
      <c r="C89" s="20" t="str">
        <f>IF('Long Term Vision'!$C89=0,"",'Long Term Vision'!$C89)</f>
        <v/>
      </c>
      <c r="D89" s="38"/>
      <c r="E89" s="38"/>
      <c r="F89" s="38"/>
      <c r="G89" s="38"/>
      <c r="H89" s="39"/>
      <c r="I89" s="67">
        <f>IF(OR('16_Culture Creative'!$I89=1,$E89&lt;&gt;0),1,0)</f>
        <v>1</v>
      </c>
      <c r="J89" s="67">
        <f>IF(OR('16_Culture Creative'!$J89=1,$F89&lt;&gt;0),1,0)</f>
        <v>1</v>
      </c>
      <c r="K89" s="67">
        <f>IF(AND('16_Culture Creative'!$I89=1,$E89=0),1,0)</f>
        <v>1</v>
      </c>
    </row>
    <row r="90" spans="1:11" ht="45" hidden="1" outlineLevel="1" x14ac:dyDescent="0.25">
      <c r="A90" s="37" t="s">
        <v>151</v>
      </c>
      <c r="B90" s="38" t="s">
        <v>94</v>
      </c>
      <c r="C90" s="20" t="str">
        <f>IF('Long Term Vision'!$C90=0,"",'Long Term Vision'!$C90)</f>
        <v/>
      </c>
      <c r="D90" s="38"/>
      <c r="E90" s="38"/>
      <c r="F90" s="38"/>
      <c r="G90" s="38"/>
      <c r="H90" s="39"/>
      <c r="I90" s="67">
        <f>IF(OR('16_Culture Creative'!$I90=1,$E90&lt;&gt;0),1,0)</f>
        <v>1</v>
      </c>
      <c r="J90" s="67">
        <f>IF(OR('16_Culture Creative'!$J90=1,$F90&lt;&gt;0),1,0)</f>
        <v>1</v>
      </c>
      <c r="K90" s="67">
        <f>IF(AND('16_Culture Creative'!$I90=1,$E90=0),1,0)</f>
        <v>1</v>
      </c>
    </row>
    <row r="91" spans="1:11" ht="45" hidden="1" outlineLevel="1" x14ac:dyDescent="0.25">
      <c r="A91" s="37" t="s">
        <v>151</v>
      </c>
      <c r="B91" s="38" t="s">
        <v>95</v>
      </c>
      <c r="C91" s="20" t="str">
        <f>IF('Long Term Vision'!$C91=0,"",'Long Term Vision'!$C91)</f>
        <v/>
      </c>
      <c r="D91" s="38"/>
      <c r="E91" s="38"/>
      <c r="F91" s="38"/>
      <c r="G91" s="38"/>
      <c r="H91" s="39"/>
      <c r="I91" s="67">
        <f>IF(OR('16_Culture Creative'!$I91=1,$E91&lt;&gt;0),1,0)</f>
        <v>1</v>
      </c>
      <c r="J91" s="67">
        <f>IF(OR('16_Culture Creative'!$J91=1,$F91&lt;&gt;0),1,0)</f>
        <v>0</v>
      </c>
      <c r="K91" s="67">
        <f>IF(AND('16_Culture Creative'!$I91=1,$E91=0),1,0)</f>
        <v>1</v>
      </c>
    </row>
    <row r="92" spans="1:11" collapsed="1" x14ac:dyDescent="0.25">
      <c r="A92" s="37" t="s">
        <v>151</v>
      </c>
      <c r="B92" s="119" t="s">
        <v>96</v>
      </c>
      <c r="C92" s="119"/>
      <c r="D92" s="119"/>
      <c r="E92" s="119"/>
      <c r="F92" s="119"/>
      <c r="G92" s="119"/>
      <c r="H92" s="120"/>
      <c r="I92" s="67">
        <f>SUM(I93:I97)</f>
        <v>5</v>
      </c>
      <c r="J92" s="67">
        <f>SUM(J93:J97)</f>
        <v>4</v>
      </c>
      <c r="K92" s="67">
        <f>SUM(K93:K97)</f>
        <v>4</v>
      </c>
    </row>
    <row r="93" spans="1:11" ht="60" hidden="1" outlineLevel="1" x14ac:dyDescent="0.25">
      <c r="A93" s="37" t="s">
        <v>151</v>
      </c>
      <c r="B93" s="38" t="s">
        <v>97</v>
      </c>
      <c r="C93" s="20" t="str">
        <f>IF('Long Term Vision'!$C93=0,"",'Long Term Vision'!$C93)</f>
        <v/>
      </c>
      <c r="D93" s="38"/>
      <c r="E93" s="38"/>
      <c r="F93" s="38"/>
      <c r="G93" s="38"/>
      <c r="H93" s="39"/>
      <c r="I93" s="67">
        <f>IF(OR('16_Culture Creative'!$I93=1,$E93&lt;&gt;0),1,0)</f>
        <v>1</v>
      </c>
      <c r="J93" s="67">
        <f>IF(OR('16_Culture Creative'!$J93=1,$F93&lt;&gt;0),1,0)</f>
        <v>1</v>
      </c>
      <c r="K93" s="67">
        <f>IF(AND('16_Culture Creative'!$I93=1,$E93=0),1,0)</f>
        <v>1</v>
      </c>
    </row>
    <row r="94" spans="1:11" ht="60" hidden="1" outlineLevel="1" x14ac:dyDescent="0.25">
      <c r="A94" s="37" t="s">
        <v>151</v>
      </c>
      <c r="B94" s="38" t="s">
        <v>98</v>
      </c>
      <c r="C94" s="20" t="str">
        <f>IF('Long Term Vision'!$C94=0,"",'Long Term Vision'!$C94)</f>
        <v/>
      </c>
      <c r="D94" s="38"/>
      <c r="E94" s="38"/>
      <c r="F94" s="38"/>
      <c r="G94" s="38"/>
      <c r="H94" s="39"/>
      <c r="I94" s="67">
        <f>IF(OR('16_Culture Creative'!$I94=1,$E94&lt;&gt;0),1,0)</f>
        <v>1</v>
      </c>
      <c r="J94" s="67">
        <f>IF(OR('16_Culture Creative'!$J94=1,$F94&lt;&gt;0),1,0)</f>
        <v>1</v>
      </c>
      <c r="K94" s="67">
        <f>IF(AND('16_Culture Creative'!$I94=1,$E94=0),1,0)</f>
        <v>1</v>
      </c>
    </row>
    <row r="95" spans="1:11" ht="60" hidden="1" outlineLevel="1" x14ac:dyDescent="0.25">
      <c r="A95" s="37" t="s">
        <v>151</v>
      </c>
      <c r="B95" s="38" t="s">
        <v>99</v>
      </c>
      <c r="C95" s="20" t="str">
        <f>IF('Long Term Vision'!$C95=0,"",'Long Term Vision'!$C95)</f>
        <v/>
      </c>
      <c r="D95" s="38"/>
      <c r="E95" s="38"/>
      <c r="F95" s="38"/>
      <c r="G95" s="38"/>
      <c r="H95" s="39"/>
      <c r="I95" s="67">
        <f>IF(OR('16_Culture Creative'!$I95=1,$E95&lt;&gt;0),1,0)</f>
        <v>1</v>
      </c>
      <c r="J95" s="67">
        <f>IF(OR('16_Culture Creative'!$J95=1,$F95&lt;&gt;0),1,0)</f>
        <v>0</v>
      </c>
      <c r="K95" s="67">
        <f>IF(AND('16_Culture Creative'!$I95=1,$E95=0),1,0)</f>
        <v>1</v>
      </c>
    </row>
    <row r="96" spans="1:11" ht="75" hidden="1" outlineLevel="1" x14ac:dyDescent="0.25">
      <c r="A96" s="37" t="s">
        <v>151</v>
      </c>
      <c r="B96" s="38" t="s">
        <v>100</v>
      </c>
      <c r="C96" s="20" t="str">
        <f>IF('Long Term Vision'!$C96=0,"",'Long Term Vision'!$C96)</f>
        <v/>
      </c>
      <c r="D96" s="38"/>
      <c r="E96" s="38"/>
      <c r="F96" s="38"/>
      <c r="G96" s="38"/>
      <c r="H96" s="39"/>
      <c r="I96" s="67">
        <f>IF(OR('16_Culture Creative'!$I96=1,$E96&lt;&gt;0),1,0)</f>
        <v>1</v>
      </c>
      <c r="J96" s="67">
        <f>IF(OR('16_Culture Creative'!$J96=1,$F96&lt;&gt;0),1,0)</f>
        <v>1</v>
      </c>
      <c r="K96" s="67">
        <f>IF(AND('16_Culture Creative'!$I96=1,$E96=0),1,0)</f>
        <v>1</v>
      </c>
    </row>
    <row r="97" spans="1:11" ht="90" hidden="1" outlineLevel="1" x14ac:dyDescent="0.25">
      <c r="A97" s="37" t="s">
        <v>151</v>
      </c>
      <c r="B97" s="38" t="s">
        <v>101</v>
      </c>
      <c r="C97" s="20" t="str">
        <f>IF('Long Term Vision'!$C97=0,"",'Long Term Vision'!$C97)</f>
        <v/>
      </c>
      <c r="D97" s="38" t="s">
        <v>1348</v>
      </c>
      <c r="E97" s="38" t="s">
        <v>1349</v>
      </c>
      <c r="F97" s="38"/>
      <c r="G97" s="38" t="s">
        <v>1350</v>
      </c>
      <c r="H97" s="39" t="s">
        <v>583</v>
      </c>
      <c r="I97" s="67">
        <f>IF(OR('16_Culture Creative'!$I97=1,$E97&lt;&gt;0),1,0)</f>
        <v>1</v>
      </c>
      <c r="J97" s="67">
        <f>IF(OR('16_Culture Creative'!$J97=1,$F97&lt;&gt;0),1,0)</f>
        <v>1</v>
      </c>
      <c r="K97" s="67">
        <f>IF(AND('16_Culture Creative'!$I97=1,$E97=0),1,0)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IF(OR('16_Culture Creative'!$I99=1,$E99&lt;&gt;0),1,0)</f>
        <v>0</v>
      </c>
      <c r="J99" s="67">
        <f>IF(OR('16_Culture Creative'!$J99=1,$F99&lt;&gt;0),1,0)</f>
        <v>0</v>
      </c>
      <c r="K99" s="67">
        <f>IF(AND('16_Culture Creative'!$I99=1,$E99=0),1,0)</f>
        <v>0</v>
      </c>
    </row>
    <row r="100" spans="1:11" ht="45" hidden="1" outlineLevel="1" x14ac:dyDescent="0.25">
      <c r="A100" s="37" t="s">
        <v>151</v>
      </c>
      <c r="B100" s="38" t="s">
        <v>104</v>
      </c>
      <c r="C100" s="20" t="str">
        <f>IF('Long Term Vision'!$C100=0,"",'Long Term Vision'!$C100)</f>
        <v/>
      </c>
      <c r="D100" s="38"/>
      <c r="E100" s="38"/>
      <c r="F100" s="38"/>
      <c r="G100" s="38"/>
      <c r="H100" s="39"/>
      <c r="I100" s="67">
        <f>IF(OR('16_Culture Creative'!$I100=1,$E100&lt;&gt;0),1,0)</f>
        <v>1</v>
      </c>
      <c r="J100" s="67">
        <f>IF(OR('16_Culture Creative'!$J100=1,$F100&lt;&gt;0),1,0)</f>
        <v>1</v>
      </c>
      <c r="K100" s="67">
        <f>IF(AND('16_Culture Creative'!$I100=1,$E100=0),1,0)</f>
        <v>1</v>
      </c>
    </row>
    <row r="101" spans="1:11" ht="60" hidden="1" outlineLevel="1" x14ac:dyDescent="0.25">
      <c r="A101" s="37" t="s">
        <v>151</v>
      </c>
      <c r="B101" s="38" t="s">
        <v>105</v>
      </c>
      <c r="C101" s="20" t="str">
        <f>IF('Long Term Vision'!$C101=0,"",'Long Term Vision'!$C101)</f>
        <v/>
      </c>
      <c r="D101" s="38"/>
      <c r="E101" s="38"/>
      <c r="F101" s="38"/>
      <c r="G101" s="38"/>
      <c r="H101" s="39"/>
      <c r="I101" s="67">
        <f>IF(OR('16_Culture Creative'!$I101=1,$E101&lt;&gt;0),1,0)</f>
        <v>1</v>
      </c>
      <c r="J101" s="67">
        <f>IF(OR('16_Culture Creative'!$J101=1,$F101&lt;&gt;0),1,0)</f>
        <v>1</v>
      </c>
      <c r="K101" s="67">
        <f>IF(AND('16_Culture Creative'!$I101=1,$E101=0),1,0)</f>
        <v>1</v>
      </c>
    </row>
    <row r="102" spans="1:11" ht="30" hidden="1" outlineLevel="1" x14ac:dyDescent="0.25">
      <c r="A102" s="37" t="s">
        <v>151</v>
      </c>
      <c r="B102" s="38" t="s">
        <v>106</v>
      </c>
      <c r="C102" s="20" t="str">
        <f>IF('Long Term Vision'!$C102=0,"",'Long Term Vision'!$C102)</f>
        <v/>
      </c>
      <c r="D102" s="38"/>
      <c r="E102" s="38"/>
      <c r="F102" s="38"/>
      <c r="G102" s="38"/>
      <c r="H102" s="39"/>
      <c r="I102" s="67">
        <f>IF(OR('16_Culture Creative'!$I102=1,$E102&lt;&gt;0),1,0)</f>
        <v>1</v>
      </c>
      <c r="J102" s="67">
        <f>IF(OR('16_Culture Creative'!$J102=1,$F102&lt;&gt;0),1,0)</f>
        <v>0</v>
      </c>
      <c r="K102" s="67">
        <f>IF(AND('16_Culture Creative'!$I102=1,$E102=0),1,0)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IF(OR('16_Culture Creative'!$I103=1,$E103&lt;&gt;0),1,0)</f>
        <v>0</v>
      </c>
      <c r="J103" s="67">
        <f>IF(OR('16_Culture Creative'!$J103=1,$F103&lt;&gt;0),1,0)</f>
        <v>0</v>
      </c>
      <c r="K103" s="67">
        <f>IF(AND('16_Culture Creative'!$I103=1,$E103=0),1,0)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IF(OR('16_Culture Creative'!$I104=1,$E104&lt;&gt;0),1,0)</f>
        <v>0</v>
      </c>
      <c r="J104" s="67">
        <f>IF(OR('16_Culture Creative'!$J104=1,$F104&lt;&gt;0),1,0)</f>
        <v>0</v>
      </c>
      <c r="K104" s="67">
        <f>IF(AND('16_Culture Creative'!$I104=1,$E104=0),1,0)</f>
        <v>0</v>
      </c>
    </row>
    <row r="105" spans="1:11" ht="45" hidden="1" outlineLevel="1" x14ac:dyDescent="0.25">
      <c r="A105" s="37" t="s">
        <v>151</v>
      </c>
      <c r="B105" s="38" t="s">
        <v>109</v>
      </c>
      <c r="C105" s="20" t="str">
        <f>IF('Long Term Vision'!$C105=0,"",'Long Term Vision'!$C105)</f>
        <v/>
      </c>
      <c r="D105" s="38"/>
      <c r="E105" s="38"/>
      <c r="F105" s="38"/>
      <c r="G105" s="38"/>
      <c r="H105" s="39"/>
      <c r="I105" s="67">
        <f>IF(OR('16_Culture Creative'!$I105=1,$E105&lt;&gt;0),1,0)</f>
        <v>1</v>
      </c>
      <c r="J105" s="67">
        <f>IF(OR('16_Culture Creative'!$J105=1,$F105&lt;&gt;0),1,0)</f>
        <v>1</v>
      </c>
      <c r="K105" s="67">
        <f>IF(AND('16_Culture Creative'!$I105=1,$E105=0),1,0)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5</v>
      </c>
    </row>
    <row r="107" spans="1:11" ht="60" hidden="1" outlineLevel="1" x14ac:dyDescent="0.25">
      <c r="A107" s="37" t="s">
        <v>151</v>
      </c>
      <c r="B107" s="38" t="s">
        <v>111</v>
      </c>
      <c r="C107" s="20" t="str">
        <f>IF('Long Term Vision'!$C107=0,"",'Long Term Vision'!$C107)</f>
        <v/>
      </c>
      <c r="D107" s="38" t="s">
        <v>1331</v>
      </c>
      <c r="E107" s="38" t="s">
        <v>1338</v>
      </c>
      <c r="F107" s="38"/>
      <c r="G107" s="38" t="s">
        <v>1339</v>
      </c>
      <c r="H107" s="39" t="s">
        <v>583</v>
      </c>
      <c r="I107" s="67">
        <f>IF(OR('16_Culture Creative'!$I107=1,$E107&lt;&gt;0),1,0)</f>
        <v>1</v>
      </c>
      <c r="J107" s="67">
        <f>IF(OR('16_Culture Creative'!$J107=1,$F107&lt;&gt;0),1,0)</f>
        <v>1</v>
      </c>
      <c r="K107" s="67">
        <f>IF(AND('16_Culture Creative'!$I107=1,$E107=0),1,0)</f>
        <v>0</v>
      </c>
    </row>
    <row r="108" spans="1:11" ht="75" hidden="1" outlineLevel="1" x14ac:dyDescent="0.25">
      <c r="A108" s="37" t="s">
        <v>151</v>
      </c>
      <c r="B108" s="38" t="s">
        <v>112</v>
      </c>
      <c r="C108" s="20" t="str">
        <f>IF('Long Term Vision'!$C108=0,"",'Long Term Vision'!$C108)</f>
        <v/>
      </c>
      <c r="D108" s="38"/>
      <c r="E108" s="38"/>
      <c r="F108" s="38"/>
      <c r="G108" s="38"/>
      <c r="H108" s="39"/>
      <c r="I108" s="67">
        <f>IF(OR('16_Culture Creative'!$I108=1,$E108&lt;&gt;0),1,0)</f>
        <v>1</v>
      </c>
      <c r="J108" s="67">
        <f>IF(OR('16_Culture Creative'!$J108=1,$F108&lt;&gt;0),1,0)</f>
        <v>1</v>
      </c>
      <c r="K108" s="67">
        <f>IF(AND('16_Culture Creative'!$I108=1,$E108=0),1,0)</f>
        <v>1</v>
      </c>
    </row>
    <row r="109" spans="1:11" ht="45" hidden="1" outlineLevel="1" x14ac:dyDescent="0.25">
      <c r="A109" s="37" t="s">
        <v>151</v>
      </c>
      <c r="B109" s="38" t="s">
        <v>113</v>
      </c>
      <c r="C109" s="20" t="str">
        <f>IF('Long Term Vision'!$C109=0,"",'Long Term Vision'!$C109)</f>
        <v/>
      </c>
      <c r="D109" s="38"/>
      <c r="E109" s="38"/>
      <c r="F109" s="38"/>
      <c r="G109" s="38"/>
      <c r="H109" s="39"/>
      <c r="I109" s="67">
        <f>IF(OR('16_Culture Creative'!$I109=1,$E109&lt;&gt;0),1,0)</f>
        <v>1</v>
      </c>
      <c r="J109" s="67">
        <f>IF(OR('16_Culture Creative'!$J109=1,$F109&lt;&gt;0),1,0)</f>
        <v>1</v>
      </c>
      <c r="K109" s="67">
        <f>IF(AND('16_Culture Creative'!$I109=1,$E109=0),1,0)</f>
        <v>1</v>
      </c>
    </row>
    <row r="110" spans="1:11" ht="30" hidden="1" outlineLevel="1" x14ac:dyDescent="0.25">
      <c r="A110" s="37" t="s">
        <v>151</v>
      </c>
      <c r="B110" s="38" t="s">
        <v>114</v>
      </c>
      <c r="C110" s="20" t="str">
        <f>IF('Long Term Vision'!$C110=0,"",'Long Term Vision'!$C110)</f>
        <v/>
      </c>
      <c r="D110" s="38"/>
      <c r="E110" s="38"/>
      <c r="F110" s="38"/>
      <c r="G110" s="38"/>
      <c r="H110" s="39"/>
      <c r="I110" s="67">
        <f>IF(OR('16_Culture Creative'!$I110=1,$E110&lt;&gt;0),1,0)</f>
        <v>1</v>
      </c>
      <c r="J110" s="67">
        <f>IF(OR('16_Culture Creative'!$J110=1,$F110&lt;&gt;0),1,0)</f>
        <v>1</v>
      </c>
      <c r="K110" s="67">
        <f>IF(AND('16_Culture Creative'!$I110=1,$E110=0),1,0)</f>
        <v>1</v>
      </c>
    </row>
    <row r="111" spans="1:11" ht="75" hidden="1" outlineLevel="1" x14ac:dyDescent="0.25">
      <c r="A111" s="37" t="s">
        <v>151</v>
      </c>
      <c r="B111" s="38" t="s">
        <v>115</v>
      </c>
      <c r="C111" s="20" t="str">
        <f>IF('Long Term Vision'!$C111=0,"",'Long Term Vision'!$C111)</f>
        <v/>
      </c>
      <c r="D111" s="38"/>
      <c r="E111" s="38"/>
      <c r="F111" s="38"/>
      <c r="G111" s="38"/>
      <c r="H111" s="39"/>
      <c r="I111" s="67">
        <f>IF(OR('16_Culture Creative'!$I111=1,$E111&lt;&gt;0),1,0)</f>
        <v>1</v>
      </c>
      <c r="J111" s="67">
        <f>IF(OR('16_Culture Creative'!$J111=1,$F111&lt;&gt;0),1,0)</f>
        <v>1</v>
      </c>
      <c r="K111" s="67">
        <f>IF(AND('16_Culture Creative'!$I111=1,$E111=0),1,0)</f>
        <v>1</v>
      </c>
    </row>
    <row r="112" spans="1:11" ht="45" hidden="1" outlineLevel="1" x14ac:dyDescent="0.25">
      <c r="A112" s="37" t="s">
        <v>151</v>
      </c>
      <c r="B112" s="38" t="s">
        <v>116</v>
      </c>
      <c r="C112" s="20" t="str">
        <f>IF('Long Term Vision'!$C112=0,"",'Long Term Vision'!$C112)</f>
        <v/>
      </c>
      <c r="D112" s="38"/>
      <c r="E112" s="38"/>
      <c r="F112" s="38"/>
      <c r="G112" s="38"/>
      <c r="H112" s="39"/>
      <c r="I112" s="67">
        <f>IF(OR('16_Culture Creative'!$I112=1,$E112&lt;&gt;0),1,0)</f>
        <v>1</v>
      </c>
      <c r="J112" s="67">
        <f>IF(OR('16_Culture Creative'!$J112=1,$F112&lt;&gt;0),1,0)</f>
        <v>0</v>
      </c>
      <c r="K112" s="67">
        <f>IF(AND('16_Culture Creative'!$I112=1,$E112=0),1,0)</f>
        <v>1</v>
      </c>
    </row>
    <row r="113" spans="1:11" ht="105" hidden="1" outlineLevel="1" x14ac:dyDescent="0.25">
      <c r="A113" s="37" t="s">
        <v>151</v>
      </c>
      <c r="B113" s="38" t="s">
        <v>117</v>
      </c>
      <c r="C113" s="20" t="str">
        <f>IF('Long Term Vision'!$C113=0,"",'Long Term Vision'!$C113)</f>
        <v/>
      </c>
      <c r="D113" s="38" t="s">
        <v>1331</v>
      </c>
      <c r="E113" s="38" t="s">
        <v>1336</v>
      </c>
      <c r="F113" s="38"/>
      <c r="G113" s="38" t="s">
        <v>1337</v>
      </c>
      <c r="H113" s="39" t="s">
        <v>583</v>
      </c>
      <c r="I113" s="67">
        <f>IF(OR('16_Culture Creative'!$I113=1,$E113&lt;&gt;0),1,0)</f>
        <v>1</v>
      </c>
      <c r="J113" s="67">
        <f>IF(OR('16_Culture Creative'!$J113=1,$F113&lt;&gt;0),1,0)</f>
        <v>0</v>
      </c>
      <c r="K113" s="67">
        <f>IF(AND('16_Culture Creative'!$I113=1,$E113=0),1,0)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IF(OR('16_Culture Creative'!$I115=1,$E115&lt;&gt;0),1,0)</f>
        <v>1</v>
      </c>
      <c r="J115" s="67">
        <f>IF(OR('16_Culture Creative'!$J115=1,$F115&lt;&gt;0),1,0)</f>
        <v>1</v>
      </c>
      <c r="K115" s="67">
        <f>IF(AND('16_Culture Creative'!$I115=1,$E115=0),1,0)</f>
        <v>1</v>
      </c>
    </row>
    <row r="116" spans="1:11" ht="30" hidden="1" outlineLevel="1" x14ac:dyDescent="0.25">
      <c r="A116" s="37" t="s">
        <v>152</v>
      </c>
      <c r="B116" s="38" t="s">
        <v>120</v>
      </c>
      <c r="C116" s="20" t="str">
        <f>IF('Long Term Vision'!$C116=0,"",'Long Term Vision'!$C116)</f>
        <v/>
      </c>
      <c r="D116" s="38"/>
      <c r="E116" s="38"/>
      <c r="F116" s="38"/>
      <c r="G116" s="38"/>
      <c r="H116" s="39"/>
      <c r="I116" s="67">
        <f>IF(OR('16_Culture Creative'!$I116=1,$E116&lt;&gt;0),1,0)</f>
        <v>1</v>
      </c>
      <c r="J116" s="67">
        <f>IF(OR('16_Culture Creative'!$J116=1,$F116&lt;&gt;0),1,0)</f>
        <v>1</v>
      </c>
      <c r="K116" s="67">
        <f>IF(AND('16_Culture Creative'!$I116=1,$E116=0),1,0)</f>
        <v>1</v>
      </c>
    </row>
    <row r="117" spans="1:11" ht="30" hidden="1" outlineLevel="1" x14ac:dyDescent="0.25">
      <c r="A117" s="37" t="s">
        <v>152</v>
      </c>
      <c r="B117" s="38" t="s">
        <v>121</v>
      </c>
      <c r="C117" s="20" t="str">
        <f>IF('Long Term Vision'!$C117=0,"",'Long Term Vision'!$C117)</f>
        <v/>
      </c>
      <c r="D117" s="38"/>
      <c r="E117" s="38"/>
      <c r="F117" s="38"/>
      <c r="G117" s="38"/>
      <c r="H117" s="39"/>
      <c r="I117" s="67">
        <f>IF(OR('16_Culture Creative'!$I117=1,$E117&lt;&gt;0),1,0)</f>
        <v>1</v>
      </c>
      <c r="J117" s="67">
        <f>IF(OR('16_Culture Creative'!$J117=1,$F117&lt;&gt;0),1,0)</f>
        <v>1</v>
      </c>
      <c r="K117" s="67">
        <f>IF(AND('16_Culture Creative'!$I117=1,$E117=0),1,0)</f>
        <v>1</v>
      </c>
    </row>
    <row r="118" spans="1:11" ht="45" hidden="1" outlineLevel="1" x14ac:dyDescent="0.25">
      <c r="A118" s="37" t="s">
        <v>152</v>
      </c>
      <c r="B118" s="38" t="s">
        <v>122</v>
      </c>
      <c r="C118" s="20" t="str">
        <f>IF('Long Term Vision'!$C118=0,"",'Long Term Vision'!$C118)</f>
        <v/>
      </c>
      <c r="D118" s="38"/>
      <c r="E118" s="38"/>
      <c r="F118" s="38"/>
      <c r="G118" s="38"/>
      <c r="H118" s="39"/>
      <c r="I118" s="67">
        <f>IF(OR('16_Culture Creative'!$I118=1,$E118&lt;&gt;0),1,0)</f>
        <v>1</v>
      </c>
      <c r="J118" s="67">
        <f>IF(OR('16_Culture Creative'!$J118=1,$F118&lt;&gt;0),1,0)</f>
        <v>1</v>
      </c>
      <c r="K118" s="67">
        <f>IF(AND('16_Culture Creative'!$I118=1,$E118=0),1,0)</f>
        <v>1</v>
      </c>
    </row>
    <row r="119" spans="1:11" hidden="1" outlineLevel="1" x14ac:dyDescent="0.25">
      <c r="A119" s="37" t="s">
        <v>152</v>
      </c>
      <c r="B119" s="38" t="s">
        <v>123</v>
      </c>
      <c r="C119" s="20" t="str">
        <f>IF('Long Term Vision'!$C119=0,"",'Long Term Vision'!$C119)</f>
        <v/>
      </c>
      <c r="D119" s="38"/>
      <c r="E119" s="38"/>
      <c r="F119" s="38"/>
      <c r="G119" s="38"/>
      <c r="H119" s="39"/>
      <c r="I119" s="67">
        <f>IF(OR('16_Culture Creative'!$I119=1,$E119&lt;&gt;0),1,0)</f>
        <v>1</v>
      </c>
      <c r="J119" s="67">
        <f>IF(OR('16_Culture Creative'!$J119=1,$F119&lt;&gt;0),1,0)</f>
        <v>1</v>
      </c>
      <c r="K119" s="67">
        <f>IF(AND('16_Culture Creative'!$I119=1,$E119=0),1,0)</f>
        <v>1</v>
      </c>
    </row>
    <row r="120" spans="1:11" ht="30" hidden="1" outlineLevel="1" x14ac:dyDescent="0.25">
      <c r="A120" s="37" t="s">
        <v>152</v>
      </c>
      <c r="B120" s="38" t="s">
        <v>124</v>
      </c>
      <c r="C120" s="20" t="str">
        <f>IF('Long Term Vision'!$C120=0,"",'Long Term Vision'!$C120)</f>
        <v/>
      </c>
      <c r="D120" s="38" t="s">
        <v>1331</v>
      </c>
      <c r="E120" s="38" t="s">
        <v>1340</v>
      </c>
      <c r="F120" s="38"/>
      <c r="G120" s="38" t="s">
        <v>1341</v>
      </c>
      <c r="H120" s="39" t="s">
        <v>583</v>
      </c>
      <c r="I120" s="67">
        <f>IF(OR('16_Culture Creative'!$I120=1,$E120&lt;&gt;0),1,0)</f>
        <v>1</v>
      </c>
      <c r="J120" s="67">
        <f>IF(OR('16_Culture Creative'!$J120=1,$F120&lt;&gt;0),1,0)</f>
        <v>1</v>
      </c>
      <c r="K120" s="67">
        <f>IF(AND('16_Culture Creative'!$I120=1,$E120=0),1,0)</f>
        <v>0</v>
      </c>
    </row>
    <row r="121" spans="1:11" ht="30" hidden="1" outlineLevel="1" x14ac:dyDescent="0.25">
      <c r="A121" s="37" t="s">
        <v>152</v>
      </c>
      <c r="B121" s="38" t="s">
        <v>125</v>
      </c>
      <c r="C121" s="20" t="str">
        <f>IF('Long Term Vision'!$C121=0,"",'Long Term Vision'!$C121)</f>
        <v/>
      </c>
      <c r="D121" s="38"/>
      <c r="E121" s="38"/>
      <c r="F121" s="38"/>
      <c r="G121" s="38"/>
      <c r="H121" s="39"/>
      <c r="I121" s="67">
        <f>IF(OR('16_Culture Creative'!$I121=1,$E121&lt;&gt;0),1,0)</f>
        <v>1</v>
      </c>
      <c r="J121" s="67">
        <f>IF(OR('16_Culture Creative'!$J121=1,$F121&lt;&gt;0),1,0)</f>
        <v>1</v>
      </c>
      <c r="K121" s="67">
        <f>IF(AND('16_Culture Creative'!$I121=1,$E121=0),1,0)</f>
        <v>1</v>
      </c>
    </row>
    <row r="122" spans="1:11" ht="30" hidden="1" outlineLevel="1" x14ac:dyDescent="0.25">
      <c r="A122" s="37" t="s">
        <v>152</v>
      </c>
      <c r="B122" s="38" t="s">
        <v>126</v>
      </c>
      <c r="C122" s="20" t="str">
        <f>IF('Long Term Vision'!$C122=0,"",'Long Term Vision'!$C122)</f>
        <v/>
      </c>
      <c r="D122" s="38"/>
      <c r="E122" s="38"/>
      <c r="F122" s="38"/>
      <c r="G122" s="38"/>
      <c r="H122" s="39"/>
      <c r="I122" s="67">
        <f>IF(OR('16_Culture Creative'!$I122=1,$E122&lt;&gt;0),1,0)</f>
        <v>0</v>
      </c>
      <c r="J122" s="67">
        <f>IF(OR('16_Culture Creative'!$J122=1,$F122&lt;&gt;0),1,0)</f>
        <v>0</v>
      </c>
      <c r="K122" s="67">
        <f>IF(AND('16_Culture Creative'!$I122=1,$E122=0),1,0)</f>
        <v>0</v>
      </c>
    </row>
    <row r="123" spans="1:11" ht="30" hidden="1" outlineLevel="1" x14ac:dyDescent="0.25">
      <c r="A123" s="37" t="s">
        <v>152</v>
      </c>
      <c r="B123" s="38" t="s">
        <v>127</v>
      </c>
      <c r="C123" s="20" t="str">
        <f>IF('Long Term Vision'!$C123=0,"",'Long Term Vision'!$C123)</f>
        <v/>
      </c>
      <c r="D123" s="38"/>
      <c r="E123" s="38"/>
      <c r="F123" s="38"/>
      <c r="G123" s="38"/>
      <c r="H123" s="39"/>
      <c r="I123" s="67">
        <f>IF(OR('16_Culture Creative'!$I123=1,$E123&lt;&gt;0),1,0)</f>
        <v>1</v>
      </c>
      <c r="J123" s="67">
        <f>IF(OR('16_Culture Creative'!$J123=1,$F123&lt;&gt;0),1,0)</f>
        <v>0</v>
      </c>
      <c r="K123" s="67">
        <f>IF(AND('16_Culture Creative'!$I123=1,$E123=0),1,0)</f>
        <v>1</v>
      </c>
    </row>
    <row r="124" spans="1:11" ht="45" hidden="1" outlineLevel="1" x14ac:dyDescent="0.25">
      <c r="A124" s="37" t="s">
        <v>152</v>
      </c>
      <c r="B124" s="38" t="s">
        <v>128</v>
      </c>
      <c r="C124" s="20" t="str">
        <f>IF('Long Term Vision'!$C124=0,"",'Long Term Vision'!$C124)</f>
        <v/>
      </c>
      <c r="D124" s="38"/>
      <c r="E124" s="38"/>
      <c r="F124" s="38"/>
      <c r="G124" s="38"/>
      <c r="H124" s="39"/>
      <c r="I124" s="67">
        <f>IF(OR('16_Culture Creative'!$I124=1,$E124&lt;&gt;0),1,0)</f>
        <v>1</v>
      </c>
      <c r="J124" s="67">
        <f>IF(OR('16_Culture Creative'!$J124=1,$F124&lt;&gt;0),1,0)</f>
        <v>1</v>
      </c>
      <c r="K124" s="67">
        <f>IF(AND('16_Culture Creative'!$I124=1,$E124=0),1,0)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IF(OR('16_Culture Creative'!$I126=1,$E126&lt;&gt;0),1,0)</f>
        <v>1</v>
      </c>
      <c r="J126" s="67">
        <f>IF(OR('16_Culture Creative'!$J126=1,$F126&lt;&gt;0),1,0)</f>
        <v>0</v>
      </c>
      <c r="K126" s="67">
        <f>IF(AND('16_Culture Creative'!$I126=1,$E126=0),1,0)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IF(OR('16_Culture Creative'!$I127=1,$E127&lt;&gt;0),1,0)</f>
        <v>0</v>
      </c>
      <c r="J127" s="67">
        <f>IF(OR('16_Culture Creative'!$J127=1,$F127&lt;&gt;0),1,0)</f>
        <v>0</v>
      </c>
      <c r="K127" s="67">
        <f>IF(AND('16_Culture Creative'!$I127=1,$E127=0),1,0)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IF(OR('16_Culture Creative'!$I128=1,$E128&lt;&gt;0),1,0)</f>
        <v>0</v>
      </c>
      <c r="J128" s="67">
        <f>IF(OR('16_Culture Creative'!$J128=1,$F128&lt;&gt;0),1,0)</f>
        <v>0</v>
      </c>
      <c r="K128" s="67">
        <f>IF(AND('16_Culture Creative'!$I128=1,$E128=0),1,0)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IF(OR('16_Culture Creative'!$I129=1,$E129&lt;&gt;0),1,0)</f>
        <v>0</v>
      </c>
      <c r="J129" s="67">
        <f>IF(OR('16_Culture Creative'!$J129=1,$F129&lt;&gt;0),1,0)</f>
        <v>0</v>
      </c>
      <c r="K129" s="67">
        <f>IF(AND('16_Culture Creative'!$I129=1,$E129=0),1,0)</f>
        <v>0</v>
      </c>
    </row>
    <row r="130" spans="1:11" ht="30" hidden="1" outlineLevel="1" x14ac:dyDescent="0.25">
      <c r="A130" s="37" t="s">
        <v>153</v>
      </c>
      <c r="B130" s="38" t="s">
        <v>134</v>
      </c>
      <c r="C130" s="20" t="str">
        <f>IF('Long Term Vision'!$C130=0,"",'Long Term Vision'!$C130)</f>
        <v/>
      </c>
      <c r="D130" s="38"/>
      <c r="E130" s="38"/>
      <c r="F130" s="38"/>
      <c r="G130" s="38"/>
      <c r="H130" s="39"/>
      <c r="I130" s="67">
        <f>IF(OR('16_Culture Creative'!$I130=1,$E130&lt;&gt;0),1,0)</f>
        <v>1</v>
      </c>
      <c r="J130" s="67">
        <f>IF(OR('16_Culture Creative'!$J130=1,$F130&lt;&gt;0),1,0)</f>
        <v>0</v>
      </c>
      <c r="K130" s="67">
        <f>IF(AND('16_Culture Creative'!$I130=1,$E130=0),1,0)</f>
        <v>1</v>
      </c>
    </row>
    <row r="131" spans="1:11" ht="105" hidden="1" outlineLevel="1" x14ac:dyDescent="0.25">
      <c r="A131" s="37" t="s">
        <v>153</v>
      </c>
      <c r="B131" s="38" t="s">
        <v>135</v>
      </c>
      <c r="C131" s="20" t="str">
        <f>IF('Long Term Vision'!$C131=0,"",'Long Term Vision'!$C131)</f>
        <v/>
      </c>
      <c r="D131" s="38"/>
      <c r="E131" s="38"/>
      <c r="F131" s="38"/>
      <c r="G131" s="38"/>
      <c r="H131" s="39"/>
      <c r="I131" s="67">
        <f>IF(OR('16_Culture Creative'!$I131=1,$E131&lt;&gt;0),1,0)</f>
        <v>1</v>
      </c>
      <c r="J131" s="67">
        <f>IF(OR('16_Culture Creative'!$J131=1,$F131&lt;&gt;0),1,0)</f>
        <v>0</v>
      </c>
      <c r="K131" s="67">
        <f>IF(AND('16_Culture Creative'!$I131=1,$E131=0),1,0)</f>
        <v>1</v>
      </c>
    </row>
    <row r="132" spans="1:11" ht="75" hidden="1" outlineLevel="1" x14ac:dyDescent="0.25">
      <c r="A132" s="37" t="s">
        <v>153</v>
      </c>
      <c r="B132" s="38" t="s">
        <v>136</v>
      </c>
      <c r="C132" s="20" t="str">
        <f>IF('Long Term Vision'!$C132=0,"",'Long Term Vision'!$C132)</f>
        <v/>
      </c>
      <c r="D132" s="38"/>
      <c r="E132" s="38"/>
      <c r="F132" s="38"/>
      <c r="G132" s="38"/>
      <c r="H132" s="39"/>
      <c r="I132" s="67">
        <f>IF(OR('16_Culture Creative'!$I132=1,$E132&lt;&gt;0),1,0)</f>
        <v>0</v>
      </c>
      <c r="J132" s="67">
        <f>IF(OR('16_Culture Creative'!$J132=1,$F132&lt;&gt;0),1,0)</f>
        <v>0</v>
      </c>
      <c r="K132" s="67">
        <f>IF(AND('16_Culture Creative'!$I132=1,$E132=0),1,0)</f>
        <v>0</v>
      </c>
    </row>
    <row r="133" spans="1:11" ht="75" hidden="1" outlineLevel="1" x14ac:dyDescent="0.25">
      <c r="A133" s="37" t="s">
        <v>153</v>
      </c>
      <c r="B133" s="38" t="s">
        <v>137</v>
      </c>
      <c r="C133" s="20" t="str">
        <f>IF('Long Term Vision'!$C133=0,"",'Long Term Vision'!$C133)</f>
        <v/>
      </c>
      <c r="D133" s="38"/>
      <c r="E133" s="38"/>
      <c r="F133" s="38"/>
      <c r="G133" s="38"/>
      <c r="H133" s="39"/>
      <c r="I133" s="67">
        <f>IF(OR('16_Culture Creative'!$I133=1,$E133&lt;&gt;0),1,0)</f>
        <v>0</v>
      </c>
      <c r="J133" s="67">
        <f>IF(OR('16_Culture Creative'!$J133=1,$F133&lt;&gt;0),1,0)</f>
        <v>0</v>
      </c>
      <c r="K133" s="67">
        <f>IF(AND('16_Culture Creative'!$I133=1,$E133=0),1,0)</f>
        <v>0</v>
      </c>
    </row>
    <row r="134" spans="1:11" ht="75" hidden="1" outlineLevel="1" x14ac:dyDescent="0.25">
      <c r="A134" s="37" t="s">
        <v>153</v>
      </c>
      <c r="B134" s="38" t="s">
        <v>138</v>
      </c>
      <c r="C134" s="20" t="str">
        <f>IF('Long Term Vision'!$C134=0,"",'Long Term Vision'!$C134)</f>
        <v/>
      </c>
      <c r="D134" s="38"/>
      <c r="E134" s="38"/>
      <c r="F134" s="38"/>
      <c r="G134" s="38"/>
      <c r="H134" s="39"/>
      <c r="I134" s="67">
        <f>IF(OR('16_Culture Creative'!$I134=1,$E134&lt;&gt;0),1,0)</f>
        <v>0</v>
      </c>
      <c r="J134" s="67">
        <f>IF(OR('16_Culture Creative'!$J134=1,$F134&lt;&gt;0),1,0)</f>
        <v>0</v>
      </c>
      <c r="K134" s="67">
        <f>IF(AND('16_Culture Creative'!$I134=1,$E134=0),1,0)</f>
        <v>0</v>
      </c>
    </row>
    <row r="135" spans="1:11" ht="60" hidden="1" outlineLevel="1" x14ac:dyDescent="0.25">
      <c r="A135" s="37" t="s">
        <v>153</v>
      </c>
      <c r="B135" s="38" t="s">
        <v>139</v>
      </c>
      <c r="C135" s="20" t="str">
        <f>IF('Long Term Vision'!$C135=0,"",'Long Term Vision'!$C135)</f>
        <v/>
      </c>
      <c r="D135" s="38"/>
      <c r="E135" s="38"/>
      <c r="F135" s="38"/>
      <c r="G135" s="38"/>
      <c r="H135" s="39"/>
      <c r="I135" s="67">
        <f>IF(OR('16_Culture Creative'!$I135=1,$E135&lt;&gt;0),1,0)</f>
        <v>1</v>
      </c>
      <c r="J135" s="67">
        <f>IF(OR('16_Culture Creative'!$J135=1,$F135&lt;&gt;0),1,0)</f>
        <v>0</v>
      </c>
      <c r="K135" s="67">
        <f>IF(AND('16_Culture Creative'!$I135=1,$E135=0),1,0)</f>
        <v>1</v>
      </c>
    </row>
    <row r="136" spans="1:11" ht="45" hidden="1" outlineLevel="1" x14ac:dyDescent="0.25">
      <c r="A136" s="37" t="s">
        <v>153</v>
      </c>
      <c r="B136" s="38" t="s">
        <v>140</v>
      </c>
      <c r="C136" s="20" t="str">
        <f>IF('Long Term Vision'!$C136=0,"",'Long Term Vision'!$C136)</f>
        <v/>
      </c>
      <c r="D136" s="38"/>
      <c r="E136" s="38"/>
      <c r="F136" s="38"/>
      <c r="G136" s="38"/>
      <c r="H136" s="39"/>
      <c r="I136" s="67">
        <f>IF(OR('16_Culture Creative'!$I136=1,$E136&lt;&gt;0),1,0)</f>
        <v>1</v>
      </c>
      <c r="J136" s="67">
        <f>IF(OR('16_Culture Creative'!$J136=1,$F136&lt;&gt;0),1,0)</f>
        <v>1</v>
      </c>
      <c r="K136" s="67">
        <f>IF(AND('16_Culture Creative'!$I136=1,$E136=0),1,0)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IF(OR('16_Culture Creative'!$I137=1,$E137&lt;&gt;0),1,0)</f>
        <v>0</v>
      </c>
      <c r="J137" s="67">
        <f>IF(OR('16_Culture Creative'!$J137=1,$F137&lt;&gt;0),1,0)</f>
        <v>0</v>
      </c>
      <c r="K137" s="67">
        <f>IF(AND('16_Culture Creative'!$I137=1,$E137=0),1,0)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IF(OR('16_Culture Creative'!$I138=1,$E138&lt;&gt;0),1,0)</f>
        <v>0</v>
      </c>
      <c r="J138" s="67">
        <f>IF(OR('16_Culture Creative'!$J138=1,$F138&lt;&gt;0),1,0)</f>
        <v>0</v>
      </c>
      <c r="K138" s="67">
        <f>IF(AND('16_Culture Creative'!$I138=1,$E138=0),1,0)</f>
        <v>0</v>
      </c>
    </row>
    <row r="139" spans="1:11" ht="30" hidden="1" outlineLevel="1" x14ac:dyDescent="0.25">
      <c r="A139" s="37" t="s">
        <v>153</v>
      </c>
      <c r="B139" s="38" t="s">
        <v>143</v>
      </c>
      <c r="C139" s="20" t="str">
        <f>IF('Long Term Vision'!$C139=0,"",'Long Term Vision'!$C139)</f>
        <v/>
      </c>
      <c r="D139" s="38"/>
      <c r="E139" s="38"/>
      <c r="F139" s="38"/>
      <c r="G139" s="38"/>
      <c r="H139" s="39"/>
      <c r="I139" s="67">
        <f>IF(OR('16_Culture Creative'!$I139=1,$E139&lt;&gt;0),1,0)</f>
        <v>1</v>
      </c>
      <c r="J139" s="67">
        <f>IF(OR('16_Culture Creative'!$J139=1,$F139&lt;&gt;0),1,0)</f>
        <v>0</v>
      </c>
      <c r="K139" s="67">
        <f>IF(AND('16_Culture Creative'!$I139=1,$E139=0),1,0)</f>
        <v>1</v>
      </c>
    </row>
    <row r="140" spans="1:11" ht="45" hidden="1" outlineLevel="1" x14ac:dyDescent="0.25">
      <c r="A140" s="37" t="s">
        <v>153</v>
      </c>
      <c r="B140" s="38" t="s">
        <v>144</v>
      </c>
      <c r="C140" s="20" t="str">
        <f>IF('Long Term Vision'!$C140=0,"",'Long Term Vision'!$C140)</f>
        <v/>
      </c>
      <c r="D140" s="38"/>
      <c r="E140" s="38"/>
      <c r="F140" s="38"/>
      <c r="G140" s="38"/>
      <c r="H140" s="39"/>
      <c r="I140" s="67">
        <f>IF(OR('16_Culture Creative'!$I140=1,$E140&lt;&gt;0),1,0)</f>
        <v>1</v>
      </c>
      <c r="J140" s="67">
        <f>IF(OR('16_Culture Creative'!$J140=1,$F140&lt;&gt;0),1,0)</f>
        <v>0</v>
      </c>
      <c r="K140" s="67">
        <f>IF(AND('16_Culture Creative'!$I140=1,$E140=0),1,0)</f>
        <v>1</v>
      </c>
    </row>
    <row r="141" spans="1:11" ht="90" hidden="1" outlineLevel="1" x14ac:dyDescent="0.25">
      <c r="A141" s="37" t="s">
        <v>153</v>
      </c>
      <c r="B141" s="38" t="s">
        <v>145</v>
      </c>
      <c r="C141" s="20" t="str">
        <f>IF('Long Term Vision'!$C141=0,"",'Long Term Vision'!$C141)</f>
        <v/>
      </c>
      <c r="D141" s="38"/>
      <c r="E141" s="38"/>
      <c r="F141" s="38"/>
      <c r="G141" s="38"/>
      <c r="H141" s="39"/>
      <c r="I141" s="67">
        <f>IF(OR('16_Culture Creative'!$I141=1,$E141&lt;&gt;0),1,0)</f>
        <v>0</v>
      </c>
      <c r="J141" s="67">
        <f>IF(OR('16_Culture Creative'!$J141=1,$F141&lt;&gt;0),1,0)</f>
        <v>0</v>
      </c>
      <c r="K141" s="67">
        <f>IF(AND('16_Culture Creative'!$I141=1,$E141=0),1,0)</f>
        <v>0</v>
      </c>
    </row>
    <row r="142" spans="1:11" ht="60" hidden="1" outlineLevel="1" x14ac:dyDescent="0.25">
      <c r="A142" s="37" t="s">
        <v>153</v>
      </c>
      <c r="B142" s="38" t="s">
        <v>146</v>
      </c>
      <c r="C142" s="20" t="str">
        <f>IF('Long Term Vision'!$C142=0,"",'Long Term Vision'!$C142)</f>
        <v/>
      </c>
      <c r="D142" s="38"/>
      <c r="E142" s="38"/>
      <c r="F142" s="38"/>
      <c r="G142" s="38"/>
      <c r="H142" s="39"/>
      <c r="I142" s="67">
        <f>IF(OR('16_Culture Creative'!$I142=1,$E142&lt;&gt;0),1,0)</f>
        <v>1</v>
      </c>
      <c r="J142" s="67">
        <f>IF(OR('16_Culture Creative'!$J142=1,$F142&lt;&gt;0),1,0)</f>
        <v>0</v>
      </c>
      <c r="K142" s="67">
        <f>IF(AND('16_Culture Creative'!$I142=1,$E142=0),1,0)</f>
        <v>1</v>
      </c>
    </row>
    <row r="143" spans="1:11" ht="105" hidden="1" outlineLevel="1" x14ac:dyDescent="0.25">
      <c r="A143" s="37" t="s">
        <v>153</v>
      </c>
      <c r="B143" s="38" t="s">
        <v>147</v>
      </c>
      <c r="C143" s="20" t="str">
        <f>IF('Long Term Vision'!$C143=0,"",'Long Term Vision'!$C143)</f>
        <v/>
      </c>
      <c r="D143" s="38"/>
      <c r="E143" s="38"/>
      <c r="F143" s="38"/>
      <c r="G143" s="38"/>
      <c r="H143" s="39"/>
      <c r="I143" s="67">
        <f>IF(OR('16_Culture Creative'!$I143=1,$E143&lt;&gt;0),1,0)</f>
        <v>1</v>
      </c>
      <c r="J143" s="67">
        <f>IF(OR('16_Culture Creative'!$J143=1,$F143&lt;&gt;0),1,0)</f>
        <v>0</v>
      </c>
      <c r="K143" s="67">
        <f>IF(AND('16_Culture Creative'!$I143=1,$E143=0),1,0)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IF(OR('16_Culture Creative'!$I144=1,$E144&lt;&gt;0),1,0)</f>
        <v>1</v>
      </c>
      <c r="J144" s="67">
        <f>IF(OR('16_Culture Creative'!$J144=1,$F144&lt;&gt;0),1,0)</f>
        <v>0</v>
      </c>
      <c r="K144" s="67">
        <f>IF(AND('16_Culture Creative'!$I144=1,$E144=0),1,0)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1327</v>
      </c>
      <c r="C149" s="71">
        <f>SUM(K2,K8,K14,K24,K32,K39,K46,K55,K59,K67,K77,K81,K92,K98,K106,K114,K125)</f>
        <v>89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1</v>
      </c>
      <c r="E159" s="54">
        <f>COUNTA(F$33:F$38)</f>
        <v>0</v>
      </c>
      <c r="F159" s="55">
        <f t="shared" si="0"/>
        <v>0.2</v>
      </c>
      <c r="G159" s="73">
        <f t="shared" si="1"/>
        <v>0</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2</v>
      </c>
      <c r="E162" s="49">
        <f>COUNTA(F$82:F$91)</f>
        <v>1</v>
      </c>
      <c r="F162" s="50">
        <f t="shared" si="0"/>
        <v>0.22222222222222221</v>
      </c>
      <c r="G162" s="74">
        <f t="shared" si="1"/>
        <v>0.5</v>
      </c>
      <c r="H162" s="65"/>
      <c r="I162" s="66"/>
    </row>
    <row r="163" spans="1:9" x14ac:dyDescent="0.25">
      <c r="A163" s="52">
        <v>9</v>
      </c>
      <c r="B163" s="53" t="s">
        <v>165</v>
      </c>
      <c r="C163" s="54">
        <f>'Long Term Vision'!$C163</f>
        <v>5</v>
      </c>
      <c r="D163" s="54">
        <f>COUNTA(E$93:E$97)</f>
        <v>1</v>
      </c>
      <c r="E163" s="54">
        <f>COUNTA(F$93:F$97)</f>
        <v>0</v>
      </c>
      <c r="F163" s="55">
        <f t="shared" si="0"/>
        <v>0.2</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2</v>
      </c>
      <c r="E165" s="54">
        <f>COUNTA(F$107:F$113)</f>
        <v>0</v>
      </c>
      <c r="F165" s="55">
        <f t="shared" si="0"/>
        <v>0.2857142857142857</v>
      </c>
      <c r="G165" s="73">
        <f t="shared" si="1"/>
        <v>0</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0</v>
      </c>
      <c r="F170" s="50">
        <f t="shared" si="0"/>
        <v>0.1</v>
      </c>
      <c r="G170" s="74">
        <f t="shared" si="1"/>
        <v>0</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0.1</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0.17241379310344829</v>
      </c>
      <c r="G174" s="74">
        <f>IFERROR(SUM($E$161:$E$165)/SUM($D$161:$D$165),"N/A")</f>
        <v>0.2</v>
      </c>
      <c r="H174" s="65"/>
    </row>
    <row r="175" spans="1:9" x14ac:dyDescent="0.25">
      <c r="A175" s="65"/>
      <c r="B175" s="65"/>
      <c r="C175" s="65"/>
      <c r="D175" s="65"/>
      <c r="E175" s="60" t="s">
        <v>152</v>
      </c>
      <c r="F175" s="55">
        <f>$D$170/$C$170</f>
        <v>0.1</v>
      </c>
      <c r="G175" s="73">
        <f>IFERROR($E$170/$D$170,"N/A")</f>
        <v>0</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cfRule type="expression" dxfId="879" priority="38">
      <formula>$C3="NO"</formula>
    </cfRule>
  </conditionalFormatting>
  <conditionalFormatting sqref="C126:H144 C99:H105 C93:H97 C78:H80 C68:H76 C60:H66 C56:H58 C47:H54 C40:H45 C15:H23 C9:H13 C4:H7 C33:H38 C107:H113 C82:H91 C25:H31 C115:H124">
    <cfRule type="expression" dxfId="878" priority="37">
      <formula>$C4="NO"</formula>
    </cfRule>
  </conditionalFormatting>
  <conditionalFormatting sqref="I1:K1">
    <cfRule type="expression" dxfId="877" priority="36">
      <formula>$C1="NO"</formula>
    </cfRule>
  </conditionalFormatting>
  <conditionalFormatting sqref="B3">
    <cfRule type="expression" dxfId="876" priority="35">
      <formula>$K3=1</formula>
    </cfRule>
  </conditionalFormatting>
  <conditionalFormatting sqref="B4:B7">
    <cfRule type="expression" dxfId="875" priority="34">
      <formula>$C4="NO"</formula>
    </cfRule>
  </conditionalFormatting>
  <conditionalFormatting sqref="B4:B7">
    <cfRule type="expression" dxfId="874" priority="33">
      <formula>$K4=1</formula>
    </cfRule>
  </conditionalFormatting>
  <conditionalFormatting sqref="B9:B13">
    <cfRule type="expression" dxfId="873" priority="32">
      <formula>$C9="NO"</formula>
    </cfRule>
  </conditionalFormatting>
  <conditionalFormatting sqref="B9:B13">
    <cfRule type="expression" dxfId="872" priority="31">
      <formula>$K9=1</formula>
    </cfRule>
  </conditionalFormatting>
  <conditionalFormatting sqref="B15:B23">
    <cfRule type="expression" dxfId="871" priority="30">
      <formula>$C15="NO"</formula>
    </cfRule>
  </conditionalFormatting>
  <conditionalFormatting sqref="B15:B23">
    <cfRule type="expression" dxfId="870" priority="29">
      <formula>$K15=1</formula>
    </cfRule>
  </conditionalFormatting>
  <conditionalFormatting sqref="B25:B31">
    <cfRule type="expression" dxfId="869" priority="28">
      <formula>$C25="NO"</formula>
    </cfRule>
  </conditionalFormatting>
  <conditionalFormatting sqref="B25:B31">
    <cfRule type="expression" dxfId="868" priority="27">
      <formula>$K25=1</formula>
    </cfRule>
  </conditionalFormatting>
  <conditionalFormatting sqref="B33:B38">
    <cfRule type="expression" dxfId="867" priority="26">
      <formula>$C33="NO"</formula>
    </cfRule>
  </conditionalFormatting>
  <conditionalFormatting sqref="B33:B38">
    <cfRule type="expression" dxfId="866" priority="25">
      <formula>$K33=1</formula>
    </cfRule>
  </conditionalFormatting>
  <conditionalFormatting sqref="B40:B45">
    <cfRule type="expression" dxfId="865" priority="24">
      <formula>$C40="NO"</formula>
    </cfRule>
  </conditionalFormatting>
  <conditionalFormatting sqref="B40:B45">
    <cfRule type="expression" dxfId="864" priority="23">
      <formula>$K40=1</formula>
    </cfRule>
  </conditionalFormatting>
  <conditionalFormatting sqref="B47:B54">
    <cfRule type="expression" dxfId="863" priority="22">
      <formula>$C47="NO"</formula>
    </cfRule>
  </conditionalFormatting>
  <conditionalFormatting sqref="B47:B54">
    <cfRule type="expression" dxfId="862" priority="21">
      <formula>$K47=1</formula>
    </cfRule>
  </conditionalFormatting>
  <conditionalFormatting sqref="B56:B58">
    <cfRule type="expression" dxfId="861" priority="20">
      <formula>$C56="NO"</formula>
    </cfRule>
  </conditionalFormatting>
  <conditionalFormatting sqref="B56:B58">
    <cfRule type="expression" dxfId="860" priority="19">
      <formula>$K56=1</formula>
    </cfRule>
  </conditionalFormatting>
  <conditionalFormatting sqref="B60:B66">
    <cfRule type="expression" dxfId="859" priority="18">
      <formula>$C60="NO"</formula>
    </cfRule>
  </conditionalFormatting>
  <conditionalFormatting sqref="B60:B66">
    <cfRule type="expression" dxfId="858" priority="17">
      <formula>$K60=1</formula>
    </cfRule>
  </conditionalFormatting>
  <conditionalFormatting sqref="B68:B76">
    <cfRule type="expression" dxfId="857" priority="16">
      <formula>$C68="NO"</formula>
    </cfRule>
  </conditionalFormatting>
  <conditionalFormatting sqref="B68:B76">
    <cfRule type="expression" dxfId="856" priority="15">
      <formula>$K68=1</formula>
    </cfRule>
  </conditionalFormatting>
  <conditionalFormatting sqref="B78:B80">
    <cfRule type="expression" dxfId="855" priority="14">
      <formula>$C78="NO"</formula>
    </cfRule>
  </conditionalFormatting>
  <conditionalFormatting sqref="B78:B80">
    <cfRule type="expression" dxfId="854" priority="13">
      <formula>$K78=1</formula>
    </cfRule>
  </conditionalFormatting>
  <conditionalFormatting sqref="B82:B91">
    <cfRule type="expression" dxfId="853" priority="12">
      <formula>$C82="NO"</formula>
    </cfRule>
  </conditionalFormatting>
  <conditionalFormatting sqref="B82:B91">
    <cfRule type="expression" dxfId="852" priority="11">
      <formula>$K82=1</formula>
    </cfRule>
  </conditionalFormatting>
  <conditionalFormatting sqref="B93:B97">
    <cfRule type="expression" dxfId="851" priority="10">
      <formula>$C93="NO"</formula>
    </cfRule>
  </conditionalFormatting>
  <conditionalFormatting sqref="B93:B97">
    <cfRule type="expression" dxfId="850" priority="9">
      <formula>$K93=1</formula>
    </cfRule>
  </conditionalFormatting>
  <conditionalFormatting sqref="B99:B105">
    <cfRule type="expression" dxfId="849" priority="8">
      <formula>$C99="NO"</formula>
    </cfRule>
  </conditionalFormatting>
  <conditionalFormatting sqref="B99:B105">
    <cfRule type="expression" dxfId="848" priority="7">
      <formula>$K99=1</formula>
    </cfRule>
  </conditionalFormatting>
  <conditionalFormatting sqref="B107:B113">
    <cfRule type="expression" dxfId="847" priority="6">
      <formula>$C107="NO"</formula>
    </cfRule>
  </conditionalFormatting>
  <conditionalFormatting sqref="B107:B113">
    <cfRule type="expression" dxfId="846" priority="5">
      <formula>$K107=1</formula>
    </cfRule>
  </conditionalFormatting>
  <conditionalFormatting sqref="B115:B124">
    <cfRule type="expression" dxfId="845" priority="4">
      <formula>$C115="NO"</formula>
    </cfRule>
  </conditionalFormatting>
  <conditionalFormatting sqref="B115:B124">
    <cfRule type="expression" dxfId="844" priority="3">
      <formula>$K115=1</formula>
    </cfRule>
  </conditionalFormatting>
  <conditionalFormatting sqref="B126:B144">
    <cfRule type="expression" dxfId="843" priority="2">
      <formula>$C126="NO"</formula>
    </cfRule>
  </conditionalFormatting>
  <conditionalFormatting sqref="B126:B144">
    <cfRule type="expression" dxfId="842" priority="1">
      <formula>$K126=1</formula>
    </cfRule>
  </conditionalFormatting>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pane="topRight" activeCell="H1" sqref="H1"/>
      <selection pane="bottomLeft" activeCell="A2" sqref="A2"/>
      <selection pane="bottomRight" activeCell="M141" sqref="M141"/>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78" t="s">
        <v>1</v>
      </c>
      <c r="E1" s="78" t="s">
        <v>2</v>
      </c>
      <c r="F1" s="78" t="s">
        <v>3</v>
      </c>
      <c r="G1" s="78"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IF(OR('17_Sport Sector Plan'!$I3=1,$E3&lt;&gt;0),1,0)</f>
        <v>0</v>
      </c>
      <c r="J3" s="67">
        <f>IF(OR('17_Sport Sector Plan'!$J3=1,$F3&lt;&gt;0),1,0)</f>
        <v>0</v>
      </c>
      <c r="K3" s="67">
        <f>IF(AND('17_Sport Sector Plan'!$I3=1,$E3=0),1,0)</f>
        <v>0</v>
      </c>
    </row>
    <row r="4" spans="1:12" ht="45" hidden="1" outlineLevel="1" x14ac:dyDescent="0.25">
      <c r="A4" s="37" t="s">
        <v>149</v>
      </c>
      <c r="B4" s="38" t="s">
        <v>8</v>
      </c>
      <c r="C4" s="20" t="str">
        <f>IF('Long Term Vision'!$C4=0,"",'Long Term Vision'!$C4)</f>
        <v/>
      </c>
      <c r="D4" s="38"/>
      <c r="E4" s="38"/>
      <c r="F4" s="38"/>
      <c r="G4" s="38"/>
      <c r="H4" s="39"/>
      <c r="I4" s="67">
        <f>IF(OR('17_Sport Sector Plan'!$I4=1,$E4&lt;&gt;0),1,0)</f>
        <v>1</v>
      </c>
      <c r="J4" s="67">
        <f>IF(OR('17_Sport Sector Plan'!$J4=1,$F4&lt;&gt;0),1,0)</f>
        <v>1</v>
      </c>
      <c r="K4" s="67">
        <f>IF(AND('17_Sport Sector Plan'!$I4=1,$E4=0),1,0)</f>
        <v>1</v>
      </c>
    </row>
    <row r="5" spans="1:12" ht="45" hidden="1" outlineLevel="1" x14ac:dyDescent="0.25">
      <c r="A5" s="37" t="s">
        <v>149</v>
      </c>
      <c r="B5" s="38" t="s">
        <v>9</v>
      </c>
      <c r="C5" s="20" t="str">
        <f>IF('Long Term Vision'!$C5=0,"",'Long Term Vision'!$C5)</f>
        <v/>
      </c>
      <c r="D5" s="38"/>
      <c r="E5" s="38"/>
      <c r="F5" s="38"/>
      <c r="G5" s="38"/>
      <c r="H5" s="39"/>
      <c r="I5" s="67">
        <f>IF(OR('17_Sport Sector Plan'!$I5=1,$E5&lt;&gt;0),1,0)</f>
        <v>1</v>
      </c>
      <c r="J5" s="67">
        <f>IF(OR('17_Sport Sector Plan'!$J5=1,$F5&lt;&gt;0),1,0)</f>
        <v>1</v>
      </c>
      <c r="K5" s="67">
        <f>IF(AND('17_Sport Sector Plan'!$I5=1,$E5=0),1,0)</f>
        <v>1</v>
      </c>
    </row>
    <row r="6" spans="1:12" ht="135" hidden="1" outlineLevel="1" x14ac:dyDescent="0.25">
      <c r="A6" s="37" t="s">
        <v>149</v>
      </c>
      <c r="B6" s="38" t="s">
        <v>10</v>
      </c>
      <c r="C6" s="20" t="str">
        <f>IF('Long Term Vision'!$C6=0,"",'Long Term Vision'!$C6)</f>
        <v/>
      </c>
      <c r="D6" s="38" t="s">
        <v>589</v>
      </c>
      <c r="E6" s="38" t="s">
        <v>610</v>
      </c>
      <c r="F6" s="38"/>
      <c r="G6" s="38" t="s">
        <v>609</v>
      </c>
      <c r="H6" s="39"/>
      <c r="I6" s="67">
        <f>IF(OR('17_Sport Sector Plan'!$I6=1,$E6&lt;&gt;0),1,0)</f>
        <v>1</v>
      </c>
      <c r="J6" s="67">
        <f>IF(OR('17_Sport Sector Plan'!$J6=1,$F6&lt;&gt;0),1,0)</f>
        <v>1</v>
      </c>
      <c r="K6" s="67">
        <f>IF(AND('17_Sport Sector Plan'!$I6=1,$E6=0),1,0)</f>
        <v>0</v>
      </c>
    </row>
    <row r="7" spans="1:12" ht="60" hidden="1" outlineLevel="1" x14ac:dyDescent="0.25">
      <c r="A7" s="37" t="s">
        <v>149</v>
      </c>
      <c r="B7" s="38" t="s">
        <v>11</v>
      </c>
      <c r="C7" s="20" t="str">
        <f>IF('Long Term Vision'!$C7=0,"",'Long Term Vision'!$C7)</f>
        <v/>
      </c>
      <c r="D7" s="38"/>
      <c r="E7" s="38"/>
      <c r="F7" s="38"/>
      <c r="G7" s="38"/>
      <c r="H7" s="39"/>
      <c r="I7" s="67">
        <f>IF(OR('17_Sport Sector Plan'!$I7=1,$E7&lt;&gt;0),1,0)</f>
        <v>1</v>
      </c>
      <c r="J7" s="67">
        <f>IF(OR('17_Sport Sector Plan'!$J7=1,$F7&lt;&gt;0),1,0)</f>
        <v>1</v>
      </c>
      <c r="K7" s="67">
        <f>IF(AND('17_Sport Sector Plan'!$I7=1,$E7=0),1,0)</f>
        <v>1</v>
      </c>
    </row>
    <row r="8" spans="1:12" collapsed="1" x14ac:dyDescent="0.25">
      <c r="A8" s="37" t="s">
        <v>149</v>
      </c>
      <c r="B8" s="97" t="s">
        <v>12</v>
      </c>
      <c r="C8" s="97"/>
      <c r="D8" s="97"/>
      <c r="E8" s="97"/>
      <c r="F8" s="97"/>
      <c r="G8" s="97"/>
      <c r="H8" s="98"/>
      <c r="I8" s="67">
        <f>SUM(I9:I13)</f>
        <v>4</v>
      </c>
      <c r="J8" s="67">
        <f>SUM(J9:J13)</f>
        <v>2</v>
      </c>
      <c r="K8" s="67">
        <f>SUM(K9:K13)</f>
        <v>3</v>
      </c>
    </row>
    <row r="9" spans="1:12" ht="60" hidden="1" outlineLevel="1" x14ac:dyDescent="0.25">
      <c r="A9" s="37" t="s">
        <v>149</v>
      </c>
      <c r="B9" s="38" t="s">
        <v>13</v>
      </c>
      <c r="C9" s="20" t="str">
        <f>IF('Long Term Vision'!$C9=0,"",'Long Term Vision'!$C9)</f>
        <v/>
      </c>
      <c r="D9" s="38" t="s">
        <v>589</v>
      </c>
      <c r="E9" s="38" t="s">
        <v>598</v>
      </c>
      <c r="F9" s="38"/>
      <c r="G9" s="38" t="s">
        <v>599</v>
      </c>
      <c r="H9" s="39"/>
      <c r="I9" s="67">
        <f>IF(OR('17_Sport Sector Plan'!$I9=1,$E9&lt;&gt;0),1,0)</f>
        <v>1</v>
      </c>
      <c r="J9" s="67">
        <f>IF(OR('17_Sport Sector Plan'!$J9=1,$F9&lt;&gt;0),1,0)</f>
        <v>0</v>
      </c>
      <c r="K9" s="67">
        <f>IF(AND('17_Sport Sector Plan'!$I9=1,$E9=0),1,0)</f>
        <v>0</v>
      </c>
    </row>
    <row r="10" spans="1:12" ht="75" hidden="1" outlineLevel="1" x14ac:dyDescent="0.25">
      <c r="A10" s="37" t="s">
        <v>149</v>
      </c>
      <c r="B10" s="38" t="s">
        <v>14</v>
      </c>
      <c r="C10" s="20" t="str">
        <f>IF('Long Term Vision'!$C10=0,"",'Long Term Vision'!$C10)</f>
        <v/>
      </c>
      <c r="D10" s="38"/>
      <c r="E10" s="38"/>
      <c r="F10" s="38"/>
      <c r="G10" s="38"/>
      <c r="H10" s="39"/>
      <c r="I10" s="67">
        <f>IF(OR('17_Sport Sector Plan'!$I10=1,$E10&lt;&gt;0),1,0)</f>
        <v>1</v>
      </c>
      <c r="J10" s="67">
        <f>IF(OR('17_Sport Sector Plan'!$J10=1,$F10&lt;&gt;0),1,0)</f>
        <v>1</v>
      </c>
      <c r="K10" s="67">
        <f>IF(AND('17_Sport Sector Plan'!$I10=1,$E10=0),1,0)</f>
        <v>1</v>
      </c>
    </row>
    <row r="11" spans="1:12" ht="90" hidden="1" outlineLevel="1" x14ac:dyDescent="0.25">
      <c r="A11" s="37" t="s">
        <v>149</v>
      </c>
      <c r="B11" s="38" t="s">
        <v>15</v>
      </c>
      <c r="C11" s="20" t="str">
        <f>IF('Long Term Vision'!$C11=0,"",'Long Term Vision'!$C11)</f>
        <v/>
      </c>
      <c r="D11" s="38"/>
      <c r="E11" s="38"/>
      <c r="F11" s="38"/>
      <c r="G11" s="38"/>
      <c r="H11" s="39"/>
      <c r="I11" s="67">
        <f>IF(OR('17_Sport Sector Plan'!$I11=1,$E11&lt;&gt;0),1,0)</f>
        <v>1</v>
      </c>
      <c r="J11" s="67">
        <f>IF(OR('17_Sport Sector Plan'!$J11=1,$F11&lt;&gt;0),1,0)</f>
        <v>1</v>
      </c>
      <c r="K11" s="67">
        <f>IF(AND('17_Sport Sector Plan'!$I11=1,$E11=0),1,0)</f>
        <v>1</v>
      </c>
    </row>
    <row r="12" spans="1:12" ht="90" hidden="1" outlineLevel="1" x14ac:dyDescent="0.25">
      <c r="A12" s="37" t="s">
        <v>149</v>
      </c>
      <c r="B12" s="38" t="s">
        <v>16</v>
      </c>
      <c r="C12" s="20" t="str">
        <f>IF('Long Term Vision'!$C12=0,"",'Long Term Vision'!$C12)</f>
        <v/>
      </c>
      <c r="D12" s="38"/>
      <c r="E12" s="38"/>
      <c r="F12" s="38"/>
      <c r="G12" s="38"/>
      <c r="H12" s="39"/>
      <c r="I12" s="67">
        <f>IF(OR('17_Sport Sector Plan'!$I12=1,$E12&lt;&gt;0),1,0)</f>
        <v>1</v>
      </c>
      <c r="J12" s="67">
        <f>IF(OR('17_Sport Sector Plan'!$J12=1,$F12&lt;&gt;0),1,0)</f>
        <v>0</v>
      </c>
      <c r="K12" s="67">
        <f>IF(AND('17_Sport Sector Plan'!$I12=1,$E12=0),1,0)</f>
        <v>1</v>
      </c>
    </row>
    <row r="13" spans="1:12" ht="105" hidden="1" outlineLevel="1" x14ac:dyDescent="0.25">
      <c r="A13" s="37" t="s">
        <v>149</v>
      </c>
      <c r="B13" s="38" t="s">
        <v>17</v>
      </c>
      <c r="C13" s="20" t="str">
        <f>IF('Long Term Vision'!$C13=0,"",'Long Term Vision'!$C13)</f>
        <v/>
      </c>
      <c r="D13" s="38"/>
      <c r="E13" s="38"/>
      <c r="F13" s="38"/>
      <c r="G13" s="38"/>
      <c r="H13" s="39"/>
      <c r="I13" s="67">
        <f>IF(OR('17_Sport Sector Plan'!$I13=1,$E13&lt;&gt;0),1,0)</f>
        <v>0</v>
      </c>
      <c r="J13" s="67">
        <f>IF(OR('17_Sport Sector Plan'!$J13=1,$F13&lt;&gt;0),1,0)</f>
        <v>0</v>
      </c>
      <c r="K13" s="67">
        <f>IF(AND('17_Sport Sector Plan'!$I13=1,$E13=0),1,0)</f>
        <v>0</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IF(OR('17_Sport Sector Plan'!$I15=1,$E15&lt;&gt;0),1,0)</f>
        <v>1</v>
      </c>
      <c r="J15" s="67">
        <f>IF(OR('17_Sport Sector Plan'!$J15=1,$F15&lt;&gt;0),1,0)</f>
        <v>1</v>
      </c>
      <c r="K15" s="67">
        <f>IF(AND('17_Sport Sector Plan'!$I15=1,$E15=0),1,0)</f>
        <v>1</v>
      </c>
    </row>
    <row r="16" spans="1:12" ht="60" hidden="1" outlineLevel="1" x14ac:dyDescent="0.25">
      <c r="A16" s="37" t="s">
        <v>149</v>
      </c>
      <c r="B16" s="38" t="s">
        <v>20</v>
      </c>
      <c r="C16" s="20" t="str">
        <f>IF('Long Term Vision'!$C16=0,"",'Long Term Vision'!$C16)</f>
        <v/>
      </c>
      <c r="D16" s="38"/>
      <c r="E16" s="38"/>
      <c r="F16" s="38"/>
      <c r="G16" s="38"/>
      <c r="H16" s="39"/>
      <c r="I16" s="67">
        <f>IF(OR('17_Sport Sector Plan'!$I16=1,$E16&lt;&gt;0),1,0)</f>
        <v>1</v>
      </c>
      <c r="J16" s="67">
        <f>IF(OR('17_Sport Sector Plan'!$J16=1,$F16&lt;&gt;0),1,0)</f>
        <v>1</v>
      </c>
      <c r="K16" s="67">
        <f>IF(AND('17_Sport Sector Plan'!$I16=1,$E16=0),1,0)</f>
        <v>1</v>
      </c>
    </row>
    <row r="17" spans="1:11" ht="45" hidden="1" outlineLevel="1" x14ac:dyDescent="0.25">
      <c r="A17" s="37" t="s">
        <v>149</v>
      </c>
      <c r="B17" s="38" t="s">
        <v>21</v>
      </c>
      <c r="C17" s="20" t="str">
        <f>IF('Long Term Vision'!$C17=0,"",'Long Term Vision'!$C17)</f>
        <v/>
      </c>
      <c r="D17" s="38"/>
      <c r="E17" s="38"/>
      <c r="F17" s="38"/>
      <c r="G17" s="38"/>
      <c r="H17" s="39"/>
      <c r="I17" s="67">
        <f>IF(OR('17_Sport Sector Plan'!$I17=1,$E17&lt;&gt;0),1,0)</f>
        <v>1</v>
      </c>
      <c r="J17" s="67">
        <f>IF(OR('17_Sport Sector Plan'!$J17=1,$F17&lt;&gt;0),1,0)</f>
        <v>1</v>
      </c>
      <c r="K17" s="67">
        <f>IF(AND('17_Sport Sector Plan'!$I17=1,$E17=0),1,0)</f>
        <v>1</v>
      </c>
    </row>
    <row r="18" spans="1:11" ht="45" hidden="1" outlineLevel="1" x14ac:dyDescent="0.25">
      <c r="A18" s="37" t="s">
        <v>149</v>
      </c>
      <c r="B18" s="38" t="s">
        <v>22</v>
      </c>
      <c r="C18" s="20" t="str">
        <f>IF('Long Term Vision'!$C18=0,"",'Long Term Vision'!$C18)</f>
        <v/>
      </c>
      <c r="D18" s="38"/>
      <c r="E18" s="38"/>
      <c r="F18" s="38"/>
      <c r="G18" s="38"/>
      <c r="H18" s="39"/>
      <c r="I18" s="67">
        <f>IF(OR('17_Sport Sector Plan'!$I18=1,$E18&lt;&gt;0),1,0)</f>
        <v>1</v>
      </c>
      <c r="J18" s="67">
        <f>IF(OR('17_Sport Sector Plan'!$J18=1,$F18&lt;&gt;0),1,0)</f>
        <v>1</v>
      </c>
      <c r="K18" s="67">
        <f>IF(AND('17_Sport Sector Plan'!$I18=1,$E18=0),1,0)</f>
        <v>1</v>
      </c>
    </row>
    <row r="19" spans="1:11" ht="30" hidden="1" outlineLevel="1" x14ac:dyDescent="0.25">
      <c r="A19" s="37" t="s">
        <v>149</v>
      </c>
      <c r="B19" s="38" t="s">
        <v>23</v>
      </c>
      <c r="C19" s="20" t="str">
        <f>IF('Long Term Vision'!$C19=0,"",'Long Term Vision'!$C19)</f>
        <v/>
      </c>
      <c r="D19" s="38"/>
      <c r="E19" s="38"/>
      <c r="F19" s="38"/>
      <c r="G19" s="38"/>
      <c r="H19" s="39"/>
      <c r="I19" s="67">
        <f>IF(OR('17_Sport Sector Plan'!$I19=1,$E19&lt;&gt;0),1,0)</f>
        <v>1</v>
      </c>
      <c r="J19" s="67">
        <f>IF(OR('17_Sport Sector Plan'!$J19=1,$F19&lt;&gt;0),1,0)</f>
        <v>0</v>
      </c>
      <c r="K19" s="67">
        <f>IF(AND('17_Sport Sector Plan'!$I19=1,$E19=0),1,0)</f>
        <v>1</v>
      </c>
    </row>
    <row r="20" spans="1:11" ht="30" hidden="1" outlineLevel="1" x14ac:dyDescent="0.25">
      <c r="A20" s="37" t="s">
        <v>149</v>
      </c>
      <c r="B20" s="38" t="s">
        <v>24</v>
      </c>
      <c r="C20" s="20" t="str">
        <f>IF('Long Term Vision'!$C20=0,"",'Long Term Vision'!$C20)</f>
        <v/>
      </c>
      <c r="D20" s="38"/>
      <c r="E20" s="38"/>
      <c r="F20" s="38"/>
      <c r="G20" s="38"/>
      <c r="H20" s="39"/>
      <c r="I20" s="67">
        <f>IF(OR('17_Sport Sector Plan'!$I20=1,$E20&lt;&gt;0),1,0)</f>
        <v>1</v>
      </c>
      <c r="J20" s="67">
        <f>IF(OR('17_Sport Sector Plan'!$J20=1,$F20&lt;&gt;0),1,0)</f>
        <v>0</v>
      </c>
      <c r="K20" s="67">
        <f>IF(AND('17_Sport Sector Plan'!$I20=1,$E20=0),1,0)</f>
        <v>1</v>
      </c>
    </row>
    <row r="21" spans="1:11" ht="60" hidden="1" outlineLevel="1" x14ac:dyDescent="0.25">
      <c r="A21" s="37" t="s">
        <v>149</v>
      </c>
      <c r="B21" s="38" t="s">
        <v>25</v>
      </c>
      <c r="C21" s="20" t="str">
        <f>IF('Long Term Vision'!$C21=0,"",'Long Term Vision'!$C21)</f>
        <v/>
      </c>
      <c r="D21" s="38"/>
      <c r="E21" s="38"/>
      <c r="F21" s="38"/>
      <c r="G21" s="38"/>
      <c r="H21" s="39"/>
      <c r="I21" s="67">
        <f>IF(OR('17_Sport Sector Plan'!$I21=1,$E21&lt;&gt;0),1,0)</f>
        <v>1</v>
      </c>
      <c r="J21" s="67">
        <f>IF(OR('17_Sport Sector Plan'!$J21=1,$F21&lt;&gt;0),1,0)</f>
        <v>1</v>
      </c>
      <c r="K21" s="67">
        <f>IF(AND('17_Sport Sector Plan'!$I21=1,$E21=0),1,0)</f>
        <v>1</v>
      </c>
    </row>
    <row r="22" spans="1:11" ht="60" hidden="1" outlineLevel="1" x14ac:dyDescent="0.25">
      <c r="A22" s="37" t="s">
        <v>149</v>
      </c>
      <c r="B22" s="38" t="s">
        <v>26</v>
      </c>
      <c r="C22" s="20" t="str">
        <f>IF('Long Term Vision'!$C22=0,"",'Long Term Vision'!$C22)</f>
        <v/>
      </c>
      <c r="D22" s="38"/>
      <c r="E22" s="38"/>
      <c r="F22" s="38"/>
      <c r="G22" s="38"/>
      <c r="H22" s="39"/>
      <c r="I22" s="67">
        <f>IF(OR('17_Sport Sector Plan'!$I22=1,$E22&lt;&gt;0),1,0)</f>
        <v>1</v>
      </c>
      <c r="J22" s="67">
        <f>IF(OR('17_Sport Sector Plan'!$J22=1,$F22&lt;&gt;0),1,0)</f>
        <v>1</v>
      </c>
      <c r="K22" s="67">
        <f>IF(AND('17_Sport Sector Plan'!$I22=1,$E22=0),1,0)</f>
        <v>1</v>
      </c>
    </row>
    <row r="23" spans="1:11" ht="45" hidden="1" outlineLevel="1" x14ac:dyDescent="0.25">
      <c r="A23" s="37" t="s">
        <v>149</v>
      </c>
      <c r="B23" s="38" t="s">
        <v>27</v>
      </c>
      <c r="C23" s="20" t="str">
        <f>IF('Long Term Vision'!$C23=0,"",'Long Term Vision'!$C23)</f>
        <v/>
      </c>
      <c r="D23" s="38"/>
      <c r="E23" s="38"/>
      <c r="F23" s="38"/>
      <c r="G23" s="38"/>
      <c r="H23" s="39"/>
      <c r="I23" s="67">
        <f>IF(OR('17_Sport Sector Plan'!$I23=1,$E23&lt;&gt;0),1,0)</f>
        <v>1</v>
      </c>
      <c r="J23" s="67">
        <f>IF(OR('17_Sport Sector Plan'!$J23=1,$F23&lt;&gt;0),1,0)</f>
        <v>0</v>
      </c>
      <c r="K23" s="67">
        <f>IF(AND('17_Sport Sector Plan'!$I23=1,$E23=0),1,0)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tr">
        <f>IF('Long Term Vision'!$C25=0,"",'Long Term Vision'!$C25)</f>
        <v/>
      </c>
      <c r="D25" s="38"/>
      <c r="E25" s="38"/>
      <c r="F25" s="38"/>
      <c r="G25" s="38"/>
      <c r="H25" s="39"/>
      <c r="I25" s="67">
        <f>IF(OR('17_Sport Sector Plan'!$I25=1,$E25&lt;&gt;0),1,0)</f>
        <v>1</v>
      </c>
      <c r="J25" s="67">
        <f>IF(OR('17_Sport Sector Plan'!$J25=1,$F25&lt;&gt;0),1,0)</f>
        <v>1</v>
      </c>
      <c r="K25" s="67">
        <f>IF(AND('17_Sport Sector Plan'!$I25=1,$E25=0),1,0)</f>
        <v>1</v>
      </c>
    </row>
    <row r="26" spans="1:11" ht="45" hidden="1" outlineLevel="1" x14ac:dyDescent="0.25">
      <c r="A26" s="37" t="s">
        <v>149</v>
      </c>
      <c r="B26" s="38" t="s">
        <v>30</v>
      </c>
      <c r="C26" s="20" t="str">
        <f>IF('Long Term Vision'!$C26=0,"",'Long Term Vision'!$C26)</f>
        <v/>
      </c>
      <c r="D26" s="38"/>
      <c r="E26" s="38"/>
      <c r="F26" s="38"/>
      <c r="G26" s="38"/>
      <c r="H26" s="39"/>
      <c r="I26" s="67">
        <f>IF(OR('17_Sport Sector Plan'!$I26=1,$E26&lt;&gt;0),1,0)</f>
        <v>1</v>
      </c>
      <c r="J26" s="67">
        <f>IF(OR('17_Sport Sector Plan'!$J26=1,$F26&lt;&gt;0),1,0)</f>
        <v>0</v>
      </c>
      <c r="K26" s="67">
        <f>IF(AND('17_Sport Sector Plan'!$I26=1,$E26=0),1,0)</f>
        <v>1</v>
      </c>
    </row>
    <row r="27" spans="1:11" ht="45" hidden="1" outlineLevel="1" x14ac:dyDescent="0.25">
      <c r="A27" s="37" t="s">
        <v>149</v>
      </c>
      <c r="B27" s="38" t="s">
        <v>31</v>
      </c>
      <c r="C27" s="20" t="str">
        <f>IF('Long Term Vision'!$C27=0,"",'Long Term Vision'!$C27)</f>
        <v/>
      </c>
      <c r="D27" s="38"/>
      <c r="E27" s="38"/>
      <c r="F27" s="38"/>
      <c r="G27" s="38"/>
      <c r="H27" s="39"/>
      <c r="I27" s="67">
        <f>IF(OR('17_Sport Sector Plan'!$I27=1,$E27&lt;&gt;0),1,0)</f>
        <v>1</v>
      </c>
      <c r="J27" s="67">
        <f>IF(OR('17_Sport Sector Plan'!$J27=1,$F27&lt;&gt;0),1,0)</f>
        <v>1</v>
      </c>
      <c r="K27" s="67">
        <f>IF(AND('17_Sport Sector Plan'!$I27=1,$E27=0),1,0)</f>
        <v>1</v>
      </c>
    </row>
    <row r="28" spans="1:11" ht="90" hidden="1" outlineLevel="1" x14ac:dyDescent="0.25">
      <c r="A28" s="37" t="s">
        <v>149</v>
      </c>
      <c r="B28" s="38" t="s">
        <v>32</v>
      </c>
      <c r="C28" s="20" t="str">
        <f>IF('Long Term Vision'!$C28=0,"",'Long Term Vision'!$C28)</f>
        <v/>
      </c>
      <c r="D28" s="38" t="s">
        <v>589</v>
      </c>
      <c r="E28" s="38" t="s">
        <v>612</v>
      </c>
      <c r="F28" s="38"/>
      <c r="G28" s="38" t="s">
        <v>613</v>
      </c>
      <c r="H28" s="39"/>
      <c r="I28" s="67">
        <f>IF(OR('17_Sport Sector Plan'!$I28=1,$E28&lt;&gt;0),1,0)</f>
        <v>1</v>
      </c>
      <c r="J28" s="67">
        <f>IF(OR('17_Sport Sector Plan'!$J28=1,$F28&lt;&gt;0),1,0)</f>
        <v>1</v>
      </c>
      <c r="K28" s="67">
        <f>IF(AND('17_Sport Sector Plan'!$I28=1,$E28=0),1,0)</f>
        <v>0</v>
      </c>
    </row>
    <row r="29" spans="1:11" ht="60" hidden="1" outlineLevel="1" x14ac:dyDescent="0.25">
      <c r="A29" s="37" t="s">
        <v>149</v>
      </c>
      <c r="B29" s="38" t="s">
        <v>33</v>
      </c>
      <c r="C29" s="20" t="str">
        <f>IF('Long Term Vision'!$C29=0,"",'Long Term Vision'!$C29)</f>
        <v/>
      </c>
      <c r="D29" s="38"/>
      <c r="E29" s="38"/>
      <c r="F29" s="38"/>
      <c r="G29" s="38"/>
      <c r="H29" s="39"/>
      <c r="I29" s="67">
        <f>IF(OR('17_Sport Sector Plan'!$I29=1,$E29&lt;&gt;0),1,0)</f>
        <v>1</v>
      </c>
      <c r="J29" s="67">
        <f>IF(OR('17_Sport Sector Plan'!$J29=1,$F29&lt;&gt;0),1,0)</f>
        <v>0</v>
      </c>
      <c r="K29" s="67">
        <f>IF(AND('17_Sport Sector Plan'!$I29=1,$E29=0),1,0)</f>
        <v>1</v>
      </c>
    </row>
    <row r="30" spans="1:11" ht="30" hidden="1" outlineLevel="1" x14ac:dyDescent="0.25">
      <c r="A30" s="37" t="s">
        <v>149</v>
      </c>
      <c r="B30" s="38" t="s">
        <v>34</v>
      </c>
      <c r="C30" s="20" t="str">
        <f>IF('Long Term Vision'!$C30=0,"",'Long Term Vision'!$C30)</f>
        <v/>
      </c>
      <c r="D30" s="38"/>
      <c r="E30" s="38"/>
      <c r="F30" s="38"/>
      <c r="G30" s="38"/>
      <c r="H30" s="39"/>
      <c r="I30" s="67">
        <f>IF(OR('17_Sport Sector Plan'!$I30=1,$E30&lt;&gt;0),1,0)</f>
        <v>1</v>
      </c>
      <c r="J30" s="67">
        <f>IF(OR('17_Sport Sector Plan'!$J30=1,$F30&lt;&gt;0),1,0)</f>
        <v>1</v>
      </c>
      <c r="K30" s="67">
        <f>IF(AND('17_Sport Sector Plan'!$I30=1,$E30=0),1,0)</f>
        <v>1</v>
      </c>
    </row>
    <row r="31" spans="1:11" ht="105" hidden="1" outlineLevel="1" x14ac:dyDescent="0.25">
      <c r="A31" s="37" t="s">
        <v>149</v>
      </c>
      <c r="B31" s="38" t="s">
        <v>35</v>
      </c>
      <c r="C31" s="20" t="str">
        <f>IF('Long Term Vision'!$C31=0,"",'Long Term Vision'!$C31)</f>
        <v/>
      </c>
      <c r="D31" s="38" t="s">
        <v>589</v>
      </c>
      <c r="E31" s="38" t="s">
        <v>600</v>
      </c>
      <c r="F31" s="38"/>
      <c r="G31" s="38" t="s">
        <v>601</v>
      </c>
      <c r="H31" s="39"/>
      <c r="I31" s="67">
        <f>IF(OR('17_Sport Sector Plan'!$I31=1,$E31&lt;&gt;0),1,0)</f>
        <v>1</v>
      </c>
      <c r="J31" s="67">
        <f>IF(OR('17_Sport Sector Plan'!$J31=1,$F31&lt;&gt;0),1,0)</f>
        <v>0</v>
      </c>
      <c r="K31" s="67">
        <f>IF(AND('17_Sport Sector Plan'!$I31=1,$E31=0),1,0)</f>
        <v>0</v>
      </c>
    </row>
    <row r="32" spans="1:11" collapsed="1" x14ac:dyDescent="0.25">
      <c r="A32" s="37" t="s">
        <v>149</v>
      </c>
      <c r="B32" s="91" t="s">
        <v>36</v>
      </c>
      <c r="C32" s="91"/>
      <c r="D32" s="91"/>
      <c r="E32" s="91"/>
      <c r="F32" s="91"/>
      <c r="G32" s="91"/>
      <c r="H32" s="92"/>
      <c r="I32" s="67">
        <f>SUM(I33:I38)</f>
        <v>5</v>
      </c>
      <c r="J32" s="67">
        <f>SUM(J33:J38)</f>
        <v>1</v>
      </c>
      <c r="K32" s="67">
        <f>SUM(K33:K38)</f>
        <v>4</v>
      </c>
    </row>
    <row r="33" spans="1:11" ht="30" hidden="1" outlineLevel="1" x14ac:dyDescent="0.25">
      <c r="A33" s="37" t="s">
        <v>149</v>
      </c>
      <c r="B33" s="38" t="s">
        <v>37</v>
      </c>
      <c r="C33" s="20" t="str">
        <f>IF('Long Term Vision'!$C33=0,"",'Long Term Vision'!$C33)</f>
        <v/>
      </c>
      <c r="D33" s="38"/>
      <c r="E33" s="38"/>
      <c r="F33" s="38"/>
      <c r="G33" s="38"/>
      <c r="H33" s="39"/>
      <c r="I33" s="67">
        <f>IF(OR('17_Sport Sector Plan'!$I33=1,$E33&lt;&gt;0),1,0)</f>
        <v>1</v>
      </c>
      <c r="J33" s="67">
        <f>IF(OR('17_Sport Sector Plan'!$J33=1,$F33&lt;&gt;0),1,0)</f>
        <v>0</v>
      </c>
      <c r="K33" s="67">
        <f>IF(AND('17_Sport Sector Plan'!$I33=1,$E33=0),1,0)</f>
        <v>1</v>
      </c>
    </row>
    <row r="34" spans="1:11" ht="45" hidden="1" outlineLevel="1" x14ac:dyDescent="0.25">
      <c r="A34" s="37" t="s">
        <v>149</v>
      </c>
      <c r="B34" s="38" t="s">
        <v>38</v>
      </c>
      <c r="C34" s="20" t="str">
        <f>IF('Long Term Vision'!$C34=0,"",'Long Term Vision'!$C34)</f>
        <v/>
      </c>
      <c r="D34" s="38"/>
      <c r="E34" s="38"/>
      <c r="F34" s="38"/>
      <c r="G34" s="38"/>
      <c r="H34" s="39"/>
      <c r="I34" s="67">
        <f>IF(OR('17_Sport Sector Plan'!$I34=1,$E34&lt;&gt;0),1,0)</f>
        <v>1</v>
      </c>
      <c r="J34" s="67">
        <f>IF(OR('17_Sport Sector Plan'!$J34=1,$F34&lt;&gt;0),1,0)</f>
        <v>0</v>
      </c>
      <c r="K34" s="67">
        <f>IF(AND('17_Sport Sector Plan'!$I34=1,$E34=0),1,0)</f>
        <v>1</v>
      </c>
    </row>
    <row r="35" spans="1:11" ht="30" hidden="1" outlineLevel="1" x14ac:dyDescent="0.25">
      <c r="A35" s="37" t="s">
        <v>149</v>
      </c>
      <c r="B35" s="38" t="s">
        <v>39</v>
      </c>
      <c r="C35" s="20" t="str">
        <f>IF('Long Term Vision'!$C35=0,"",'Long Term Vision'!$C35)</f>
        <v>NO</v>
      </c>
      <c r="D35" s="38"/>
      <c r="E35" s="38"/>
      <c r="F35" s="38"/>
      <c r="G35" s="38"/>
      <c r="H35" s="39"/>
      <c r="I35" s="67">
        <f>IF(OR('17_Sport Sector Plan'!$I35=1,$E35&lt;&gt;0),1,0)</f>
        <v>0</v>
      </c>
      <c r="J35" s="67">
        <f>IF(OR('17_Sport Sector Plan'!$J35=1,$F35&lt;&gt;0),1,0)</f>
        <v>0</v>
      </c>
      <c r="K35" s="67">
        <f>IF(AND('17_Sport Sector Plan'!$I35=1,$E35=0),1,0)</f>
        <v>0</v>
      </c>
    </row>
    <row r="36" spans="1:11" ht="60" hidden="1" outlineLevel="1" x14ac:dyDescent="0.25">
      <c r="A36" s="37" t="s">
        <v>149</v>
      </c>
      <c r="B36" s="38" t="s">
        <v>40</v>
      </c>
      <c r="C36" s="20" t="str">
        <f>IF('Long Term Vision'!$C36=0,"",'Long Term Vision'!$C36)</f>
        <v/>
      </c>
      <c r="D36" s="38"/>
      <c r="E36" s="38"/>
      <c r="F36" s="38"/>
      <c r="G36" s="38"/>
      <c r="H36" s="39"/>
      <c r="I36" s="67">
        <f>IF(OR('17_Sport Sector Plan'!$I36=1,$E36&lt;&gt;0),1,0)</f>
        <v>1</v>
      </c>
      <c r="J36" s="67">
        <f>IF(OR('17_Sport Sector Plan'!$J36=1,$F36&lt;&gt;0),1,0)</f>
        <v>1</v>
      </c>
      <c r="K36" s="67">
        <f>IF(AND('17_Sport Sector Plan'!$I36=1,$E36=0),1,0)</f>
        <v>1</v>
      </c>
    </row>
    <row r="37" spans="1:11" ht="60" hidden="1" outlineLevel="1" x14ac:dyDescent="0.25">
      <c r="A37" s="37" t="s">
        <v>149</v>
      </c>
      <c r="B37" s="38" t="s">
        <v>41</v>
      </c>
      <c r="C37" s="20" t="str">
        <f>IF('Long Term Vision'!$C37=0,"",'Long Term Vision'!$C37)</f>
        <v/>
      </c>
      <c r="D37" s="38" t="s">
        <v>589</v>
      </c>
      <c r="E37" s="38" t="s">
        <v>611</v>
      </c>
      <c r="F37" s="38"/>
      <c r="G37" s="38" t="s">
        <v>609</v>
      </c>
      <c r="H37" s="39"/>
      <c r="I37" s="67">
        <f>IF(OR('17_Sport Sector Plan'!$I37=1,$E37&lt;&gt;0),1,0)</f>
        <v>1</v>
      </c>
      <c r="J37" s="67">
        <f>IF(OR('17_Sport Sector Plan'!$J37=1,$F37&lt;&gt;0),1,0)</f>
        <v>0</v>
      </c>
      <c r="K37" s="67">
        <f>IF(AND('17_Sport Sector Plan'!$I37=1,$E37=0),1,0)</f>
        <v>0</v>
      </c>
    </row>
    <row r="38" spans="1:11" ht="75" hidden="1" outlineLevel="1" x14ac:dyDescent="0.25">
      <c r="A38" s="37" t="s">
        <v>149</v>
      </c>
      <c r="B38" s="38" t="s">
        <v>42</v>
      </c>
      <c r="C38" s="20" t="str">
        <f>IF('Long Term Vision'!$C38=0,"",'Long Term Vision'!$C38)</f>
        <v/>
      </c>
      <c r="D38" s="38"/>
      <c r="E38" s="38"/>
      <c r="F38" s="38"/>
      <c r="G38" s="38"/>
      <c r="H38" s="39"/>
      <c r="I38" s="67">
        <f>IF(OR('17_Sport Sector Plan'!$I38=1,$E38&lt;&gt;0),1,0)</f>
        <v>1</v>
      </c>
      <c r="J38" s="67">
        <f>IF(OR('17_Sport Sector Plan'!$J38=1,$F38&lt;&gt;0),1,0)</f>
        <v>0</v>
      </c>
      <c r="K38" s="67">
        <f>IF(AND('17_Sport Sector Plan'!$I38=1,$E38=0),1,0)</f>
        <v>1</v>
      </c>
    </row>
    <row r="39" spans="1:11" collapsed="1" x14ac:dyDescent="0.25">
      <c r="A39" s="37" t="s">
        <v>150</v>
      </c>
      <c r="B39" s="105" t="s">
        <v>43</v>
      </c>
      <c r="C39" s="105"/>
      <c r="D39" s="105"/>
      <c r="E39" s="105"/>
      <c r="F39" s="105"/>
      <c r="G39" s="105"/>
      <c r="H39" s="106"/>
      <c r="I39" s="67">
        <f>SUM(I40:I45)</f>
        <v>6</v>
      </c>
      <c r="J39" s="67">
        <f>SUM(J40:J45)</f>
        <v>3</v>
      </c>
      <c r="K39" s="67">
        <f>SUM(K40:K45)</f>
        <v>0</v>
      </c>
    </row>
    <row r="40" spans="1:11" ht="60" hidden="1" outlineLevel="1" x14ac:dyDescent="0.25">
      <c r="A40" s="37" t="s">
        <v>150</v>
      </c>
      <c r="B40" s="38" t="s">
        <v>44</v>
      </c>
      <c r="C40" s="20" t="str">
        <f>IF('Long Term Vision'!$C40=0,"",'Long Term Vision'!$C40)</f>
        <v/>
      </c>
      <c r="D40" s="38" t="s">
        <v>589</v>
      </c>
      <c r="E40" s="38" t="s">
        <v>591</v>
      </c>
      <c r="F40" s="38"/>
      <c r="G40" s="38" t="s">
        <v>592</v>
      </c>
      <c r="H40" s="39"/>
      <c r="I40" s="67">
        <f>IF(OR('17_Sport Sector Plan'!$I40=1,$E40&lt;&gt;0),1,0)</f>
        <v>1</v>
      </c>
      <c r="J40" s="67">
        <f>IF(OR('17_Sport Sector Plan'!$J40=1,$F40&lt;&gt;0),1,0)</f>
        <v>1</v>
      </c>
      <c r="K40" s="67">
        <f>IF(AND('17_Sport Sector Plan'!$I40=1,$E40=0),1,0)</f>
        <v>0</v>
      </c>
    </row>
    <row r="41" spans="1:11" ht="60" hidden="1" outlineLevel="1" x14ac:dyDescent="0.25">
      <c r="A41" s="37" t="s">
        <v>150</v>
      </c>
      <c r="B41" s="38" t="s">
        <v>45</v>
      </c>
      <c r="C41" s="20" t="str">
        <f>IF('Long Term Vision'!$C41=0,"",'Long Term Vision'!$C41)</f>
        <v/>
      </c>
      <c r="D41" s="38" t="s">
        <v>589</v>
      </c>
      <c r="E41" s="38" t="s">
        <v>591</v>
      </c>
      <c r="F41" s="38"/>
      <c r="G41" s="38" t="s">
        <v>592</v>
      </c>
      <c r="H41" s="39"/>
      <c r="I41" s="67">
        <f>IF(OR('17_Sport Sector Plan'!$I41=1,$E41&lt;&gt;0),1,0)</f>
        <v>1</v>
      </c>
      <c r="J41" s="67">
        <f>IF(OR('17_Sport Sector Plan'!$J41=1,$F41&lt;&gt;0),1,0)</f>
        <v>1</v>
      </c>
      <c r="K41" s="67">
        <f>IF(AND('17_Sport Sector Plan'!$I41=1,$E41=0),1,0)</f>
        <v>0</v>
      </c>
    </row>
    <row r="42" spans="1:11" ht="75" hidden="1" outlineLevel="1" x14ac:dyDescent="0.25">
      <c r="A42" s="37" t="s">
        <v>150</v>
      </c>
      <c r="B42" s="38" t="s">
        <v>46</v>
      </c>
      <c r="C42" s="20" t="str">
        <f>IF('Long Term Vision'!$C42=0,"",'Long Term Vision'!$C42)</f>
        <v/>
      </c>
      <c r="D42" s="38" t="s">
        <v>589</v>
      </c>
      <c r="E42" s="38" t="s">
        <v>593</v>
      </c>
      <c r="F42" s="38"/>
      <c r="G42" s="38" t="s">
        <v>594</v>
      </c>
      <c r="H42" s="39"/>
      <c r="I42" s="67">
        <f>IF(OR('17_Sport Sector Plan'!$I42=1,$E42&lt;&gt;0),1,0)</f>
        <v>1</v>
      </c>
      <c r="J42" s="67">
        <f>IF(OR('17_Sport Sector Plan'!$J42=1,$F42&lt;&gt;0),1,0)</f>
        <v>1</v>
      </c>
      <c r="K42" s="67">
        <f>IF(AND('17_Sport Sector Plan'!$I42=1,$E42=0),1,0)</f>
        <v>0</v>
      </c>
    </row>
    <row r="43" spans="1:11" ht="60" hidden="1" outlineLevel="1" x14ac:dyDescent="0.25">
      <c r="A43" s="37" t="s">
        <v>150</v>
      </c>
      <c r="B43" s="38" t="s">
        <v>47</v>
      </c>
      <c r="C43" s="20" t="str">
        <f>IF('Long Term Vision'!$C43=0,"",'Long Term Vision'!$C43)</f>
        <v/>
      </c>
      <c r="D43" s="38" t="s">
        <v>589</v>
      </c>
      <c r="E43" s="38" t="s">
        <v>593</v>
      </c>
      <c r="F43" s="38"/>
      <c r="G43" s="38" t="s">
        <v>595</v>
      </c>
      <c r="H43" s="39"/>
      <c r="I43" s="67">
        <f>IF(OR('17_Sport Sector Plan'!$I43=1,$E43&lt;&gt;0),1,0)</f>
        <v>1</v>
      </c>
      <c r="J43" s="67">
        <f>IF(OR('17_Sport Sector Plan'!$J43=1,$F43&lt;&gt;0),1,0)</f>
        <v>0</v>
      </c>
      <c r="K43" s="67">
        <f>IF(AND('17_Sport Sector Plan'!$I43=1,$E43=0),1,0)</f>
        <v>0</v>
      </c>
    </row>
    <row r="44" spans="1:11" ht="75" hidden="1" outlineLevel="1" x14ac:dyDescent="0.25">
      <c r="A44" s="37" t="s">
        <v>150</v>
      </c>
      <c r="B44" s="38" t="s">
        <v>48</v>
      </c>
      <c r="C44" s="20" t="str">
        <f>IF('Long Term Vision'!$C44=0,"",'Long Term Vision'!$C44)</f>
        <v/>
      </c>
      <c r="D44" s="38" t="s">
        <v>589</v>
      </c>
      <c r="E44" s="38" t="s">
        <v>588</v>
      </c>
      <c r="F44" s="38"/>
      <c r="G44" s="38" t="s">
        <v>590</v>
      </c>
      <c r="H44" s="39"/>
      <c r="I44" s="67">
        <f>IF(OR('17_Sport Sector Plan'!$I44=1,$E44&lt;&gt;0),1,0)</f>
        <v>1</v>
      </c>
      <c r="J44" s="67">
        <f>IF(OR('17_Sport Sector Plan'!$J44=1,$F44&lt;&gt;0),1,0)</f>
        <v>0</v>
      </c>
      <c r="K44" s="67">
        <f>IF(AND('17_Sport Sector Plan'!$I44=1,$E44=0),1,0)</f>
        <v>0</v>
      </c>
    </row>
    <row r="45" spans="1:11" ht="105" hidden="1" outlineLevel="1" x14ac:dyDescent="0.25">
      <c r="A45" s="37" t="s">
        <v>150</v>
      </c>
      <c r="B45" s="38" t="s">
        <v>49</v>
      </c>
      <c r="C45" s="20" t="str">
        <f>IF('Long Term Vision'!$C45=0,"",'Long Term Vision'!$C45)</f>
        <v/>
      </c>
      <c r="D45" s="38" t="s">
        <v>589</v>
      </c>
      <c r="E45" s="38" t="s">
        <v>619</v>
      </c>
      <c r="F45" s="38"/>
      <c r="G45" s="38" t="s">
        <v>618</v>
      </c>
      <c r="H45" s="39" t="s">
        <v>620</v>
      </c>
      <c r="I45" s="67">
        <f>IF(OR('17_Sport Sector Plan'!$I45=1,$E45&lt;&gt;0),1,0)</f>
        <v>1</v>
      </c>
      <c r="J45" s="67">
        <f>IF(OR('17_Sport Sector Plan'!$J45=1,$F45&lt;&gt;0),1,0)</f>
        <v>0</v>
      </c>
      <c r="K45" s="67">
        <f>IF(AND('17_Sport Sector Plan'!$I45=1,$E45=0),1,0)</f>
        <v>0</v>
      </c>
    </row>
    <row r="46" spans="1:11" collapsed="1" x14ac:dyDescent="0.25">
      <c r="A46" s="37" t="s">
        <v>150</v>
      </c>
      <c r="B46" s="107" t="s">
        <v>50</v>
      </c>
      <c r="C46" s="107"/>
      <c r="D46" s="107"/>
      <c r="E46" s="107"/>
      <c r="F46" s="107"/>
      <c r="G46" s="107"/>
      <c r="H46" s="108"/>
      <c r="I46" s="67">
        <f>SUM(I47:I54)</f>
        <v>7</v>
      </c>
      <c r="J46" s="67">
        <f>SUM(J47:J54)</f>
        <v>0</v>
      </c>
      <c r="K46" s="67">
        <f>SUM(K47:K54)</f>
        <v>4</v>
      </c>
    </row>
    <row r="47" spans="1:11" ht="75" hidden="1" outlineLevel="1" x14ac:dyDescent="0.25">
      <c r="A47" s="37" t="s">
        <v>150</v>
      </c>
      <c r="B47" s="38" t="s">
        <v>51</v>
      </c>
      <c r="C47" s="20" t="str">
        <f>IF('Long Term Vision'!$C47=0,"",'Long Term Vision'!$C47)</f>
        <v>NO</v>
      </c>
      <c r="D47" s="38"/>
      <c r="E47" s="38"/>
      <c r="F47" s="38"/>
      <c r="G47" s="38"/>
      <c r="H47" s="39"/>
      <c r="I47" s="67">
        <f>IF(OR('17_Sport Sector Plan'!$I47=1,$E47&lt;&gt;0),1,0)</f>
        <v>0</v>
      </c>
      <c r="J47" s="67">
        <f>IF(OR('17_Sport Sector Plan'!$J47=1,$F47&lt;&gt;0),1,0)</f>
        <v>0</v>
      </c>
      <c r="K47" s="67">
        <f>IF(AND('17_Sport Sector Plan'!$I47=1,$E47=0),1,0)</f>
        <v>0</v>
      </c>
    </row>
    <row r="48" spans="1:11" ht="60" hidden="1" outlineLevel="1" x14ac:dyDescent="0.25">
      <c r="A48" s="37" t="s">
        <v>150</v>
      </c>
      <c r="B48" s="38" t="s">
        <v>52</v>
      </c>
      <c r="C48" s="20" t="str">
        <f>IF('Long Term Vision'!$C48=0,"",'Long Term Vision'!$C48)</f>
        <v/>
      </c>
      <c r="D48" s="38" t="s">
        <v>589</v>
      </c>
      <c r="E48" s="38" t="s">
        <v>608</v>
      </c>
      <c r="F48" s="38"/>
      <c r="G48" s="38" t="s">
        <v>609</v>
      </c>
      <c r="H48" s="39"/>
      <c r="I48" s="67">
        <f>IF(OR('17_Sport Sector Plan'!$I48=1,$E48&lt;&gt;0),1,0)</f>
        <v>1</v>
      </c>
      <c r="J48" s="67">
        <f>IF(OR('17_Sport Sector Plan'!$J48=1,$F48&lt;&gt;0),1,0)</f>
        <v>0</v>
      </c>
      <c r="K48" s="67">
        <f>IF(AND('17_Sport Sector Plan'!$I48=1,$E48=0),1,0)</f>
        <v>0</v>
      </c>
    </row>
    <row r="49" spans="1:11" ht="45" hidden="1" outlineLevel="1" x14ac:dyDescent="0.25">
      <c r="A49" s="37" t="s">
        <v>150</v>
      </c>
      <c r="B49" s="38" t="s">
        <v>53</v>
      </c>
      <c r="C49" s="20" t="str">
        <f>IF('Long Term Vision'!$C49=0,"",'Long Term Vision'!$C49)</f>
        <v/>
      </c>
      <c r="D49" s="38"/>
      <c r="E49" s="38"/>
      <c r="F49" s="38"/>
      <c r="G49" s="38"/>
      <c r="H49" s="39"/>
      <c r="I49" s="67">
        <f>IF(OR('17_Sport Sector Plan'!$I49=1,$E49&lt;&gt;0),1,0)</f>
        <v>1</v>
      </c>
      <c r="J49" s="67">
        <f>IF(OR('17_Sport Sector Plan'!$J49=1,$F49&lt;&gt;0),1,0)</f>
        <v>0</v>
      </c>
      <c r="K49" s="67">
        <f>IF(AND('17_Sport Sector Plan'!$I49=1,$E49=0),1,0)</f>
        <v>1</v>
      </c>
    </row>
    <row r="50" spans="1:11" ht="90" hidden="1" outlineLevel="1" x14ac:dyDescent="0.25">
      <c r="A50" s="37" t="s">
        <v>150</v>
      </c>
      <c r="B50" s="38" t="s">
        <v>54</v>
      </c>
      <c r="C50" s="20" t="str">
        <f>IF('Long Term Vision'!$C50=0,"",'Long Term Vision'!$C50)</f>
        <v/>
      </c>
      <c r="D50" s="38"/>
      <c r="E50" s="38"/>
      <c r="F50" s="38"/>
      <c r="G50" s="38"/>
      <c r="H50" s="39"/>
      <c r="I50" s="67">
        <f>IF(OR('17_Sport Sector Plan'!$I50=1,$E50&lt;&gt;0),1,0)</f>
        <v>1</v>
      </c>
      <c r="J50" s="67">
        <f>IF(OR('17_Sport Sector Plan'!$J50=1,$F50&lt;&gt;0),1,0)</f>
        <v>0</v>
      </c>
      <c r="K50" s="67">
        <f>IF(AND('17_Sport Sector Plan'!$I50=1,$E50=0),1,0)</f>
        <v>1</v>
      </c>
    </row>
    <row r="51" spans="1:11" ht="60" hidden="1" outlineLevel="1" x14ac:dyDescent="0.25">
      <c r="A51" s="37" t="s">
        <v>150</v>
      </c>
      <c r="B51" s="38" t="s">
        <v>55</v>
      </c>
      <c r="C51" s="20" t="str">
        <f>IF('Long Term Vision'!$C51=0,"",'Long Term Vision'!$C51)</f>
        <v/>
      </c>
      <c r="D51" s="38" t="s">
        <v>589</v>
      </c>
      <c r="E51" s="38" t="s">
        <v>614</v>
      </c>
      <c r="F51" s="38"/>
      <c r="G51" s="38" t="s">
        <v>615</v>
      </c>
      <c r="H51" s="39"/>
      <c r="I51" s="67">
        <f>IF(OR('17_Sport Sector Plan'!$I51=1,$E51&lt;&gt;0),1,0)</f>
        <v>1</v>
      </c>
      <c r="J51" s="67">
        <f>IF(OR('17_Sport Sector Plan'!$J51=1,$F51&lt;&gt;0),1,0)</f>
        <v>0</v>
      </c>
      <c r="K51" s="67">
        <f>IF(AND('17_Sport Sector Plan'!$I51=1,$E51=0),1,0)</f>
        <v>0</v>
      </c>
    </row>
    <row r="52" spans="1:11" ht="45" hidden="1" outlineLevel="1" x14ac:dyDescent="0.25">
      <c r="A52" s="37" t="s">
        <v>150</v>
      </c>
      <c r="B52" s="38" t="s">
        <v>56</v>
      </c>
      <c r="C52" s="20" t="str">
        <f>IF('Long Term Vision'!$C52=0,"",'Long Term Vision'!$C52)</f>
        <v/>
      </c>
      <c r="D52" s="38"/>
      <c r="E52" s="38"/>
      <c r="F52" s="38"/>
      <c r="G52" s="38"/>
      <c r="H52" s="39"/>
      <c r="I52" s="67">
        <f>IF(OR('17_Sport Sector Plan'!$I52=1,$E52&lt;&gt;0),1,0)</f>
        <v>1</v>
      </c>
      <c r="J52" s="67">
        <f>IF(OR('17_Sport Sector Plan'!$J52=1,$F52&lt;&gt;0),1,0)</f>
        <v>0</v>
      </c>
      <c r="K52" s="67">
        <f>IF(AND('17_Sport Sector Plan'!$I52=1,$E52=0),1,0)</f>
        <v>1</v>
      </c>
    </row>
    <row r="53" spans="1:11" ht="30" hidden="1" outlineLevel="1" x14ac:dyDescent="0.25">
      <c r="A53" s="37" t="s">
        <v>150</v>
      </c>
      <c r="B53" s="38" t="s">
        <v>57</v>
      </c>
      <c r="C53" s="20" t="str">
        <f>IF('Long Term Vision'!$C53=0,"",'Long Term Vision'!$C53)</f>
        <v/>
      </c>
      <c r="D53" s="38"/>
      <c r="E53" s="38"/>
      <c r="F53" s="38"/>
      <c r="G53" s="38"/>
      <c r="H53" s="39"/>
      <c r="I53" s="67">
        <f>IF(OR('17_Sport Sector Plan'!$I53=1,$E53&lt;&gt;0),1,0)</f>
        <v>1</v>
      </c>
      <c r="J53" s="67">
        <f>IF(OR('17_Sport Sector Plan'!$J53=1,$F53&lt;&gt;0),1,0)</f>
        <v>0</v>
      </c>
      <c r="K53" s="67">
        <f>IF(AND('17_Sport Sector Plan'!$I53=1,$E53=0),1,0)</f>
        <v>1</v>
      </c>
    </row>
    <row r="54" spans="1:11" ht="60" hidden="1" outlineLevel="1" x14ac:dyDescent="0.25">
      <c r="A54" s="37" t="s">
        <v>150</v>
      </c>
      <c r="B54" s="38" t="s">
        <v>58</v>
      </c>
      <c r="C54" s="20" t="str">
        <f>IF('Long Term Vision'!$C54=0,"",'Long Term Vision'!$C54)</f>
        <v/>
      </c>
      <c r="D54" s="38" t="s">
        <v>589</v>
      </c>
      <c r="E54" s="38" t="s">
        <v>604</v>
      </c>
      <c r="F54" s="38"/>
      <c r="G54" s="38" t="s">
        <v>605</v>
      </c>
      <c r="H54" s="39"/>
      <c r="I54" s="67">
        <f>IF(OR('17_Sport Sector Plan'!$I54=1,$E54&lt;&gt;0),1,0)</f>
        <v>1</v>
      </c>
      <c r="J54" s="67">
        <f>IF(OR('17_Sport Sector Plan'!$J54=1,$F54&lt;&gt;0),1,0)</f>
        <v>0</v>
      </c>
      <c r="K54" s="67">
        <f>IF(AND('17_Sport Sector Plan'!$I54=1,$E54=0),1,0)</f>
        <v>0</v>
      </c>
    </row>
    <row r="55" spans="1:11" collapsed="1" x14ac:dyDescent="0.25">
      <c r="A55" s="37" t="s">
        <v>150</v>
      </c>
      <c r="B55" s="109" t="s">
        <v>59</v>
      </c>
      <c r="C55" s="109"/>
      <c r="D55" s="109"/>
      <c r="E55" s="109"/>
      <c r="F55" s="109"/>
      <c r="G55" s="109"/>
      <c r="H55" s="110"/>
      <c r="I55" s="67">
        <f>SUM(I56:I58)</f>
        <v>3</v>
      </c>
      <c r="J55" s="67">
        <f>SUM(J56:J58)</f>
        <v>2</v>
      </c>
      <c r="K55" s="67">
        <f>SUM(K56:K58)</f>
        <v>2</v>
      </c>
    </row>
    <row r="56" spans="1:11" ht="30" hidden="1" outlineLevel="1" x14ac:dyDescent="0.25">
      <c r="A56" s="37" t="s">
        <v>150</v>
      </c>
      <c r="B56" s="38" t="s">
        <v>60</v>
      </c>
      <c r="C56" s="20" t="str">
        <f>IF('Long Term Vision'!$C56=0,"",'Long Term Vision'!$C56)</f>
        <v/>
      </c>
      <c r="D56" s="38"/>
      <c r="E56" s="38"/>
      <c r="F56" s="38"/>
      <c r="G56" s="38"/>
      <c r="H56" s="39"/>
      <c r="I56" s="67">
        <f>IF(OR('17_Sport Sector Plan'!$I56=1,$E56&lt;&gt;0),1,0)</f>
        <v>1</v>
      </c>
      <c r="J56" s="67">
        <f>IF(OR('17_Sport Sector Plan'!$J56=1,$F56&lt;&gt;0),1,0)</f>
        <v>1</v>
      </c>
      <c r="K56" s="67">
        <f>IF(AND('17_Sport Sector Plan'!$I56=1,$E56=0),1,0)</f>
        <v>1</v>
      </c>
    </row>
    <row r="57" spans="1:11" ht="60" hidden="1" outlineLevel="1" x14ac:dyDescent="0.25">
      <c r="A57" s="37" t="s">
        <v>150</v>
      </c>
      <c r="B57" s="38" t="s">
        <v>61</v>
      </c>
      <c r="C57" s="20" t="str">
        <f>IF('Long Term Vision'!$C57=0,"",'Long Term Vision'!$C57)</f>
        <v/>
      </c>
      <c r="D57" s="38" t="s">
        <v>589</v>
      </c>
      <c r="E57" s="38" t="s">
        <v>602</v>
      </c>
      <c r="F57" s="38"/>
      <c r="G57" s="38" t="s">
        <v>603</v>
      </c>
      <c r="H57" s="39"/>
      <c r="I57" s="67">
        <f>IF(OR('17_Sport Sector Plan'!$I57=1,$E57&lt;&gt;0),1,0)</f>
        <v>1</v>
      </c>
      <c r="J57" s="67">
        <f>IF(OR('17_Sport Sector Plan'!$J57=1,$F57&lt;&gt;0),1,0)</f>
        <v>1</v>
      </c>
      <c r="K57" s="67">
        <f>IF(AND('17_Sport Sector Plan'!$I57=1,$E57=0),1,0)</f>
        <v>0</v>
      </c>
    </row>
    <row r="58" spans="1:11" ht="45" hidden="1" outlineLevel="1" x14ac:dyDescent="0.25">
      <c r="A58" s="37" t="s">
        <v>150</v>
      </c>
      <c r="B58" s="38" t="s">
        <v>62</v>
      </c>
      <c r="C58" s="20" t="str">
        <f>IF('Long Term Vision'!$C58=0,"",'Long Term Vision'!$C58)</f>
        <v/>
      </c>
      <c r="D58" s="38"/>
      <c r="E58" s="38"/>
      <c r="F58" s="38"/>
      <c r="G58" s="38"/>
      <c r="H58" s="39"/>
      <c r="I58" s="67">
        <f>IF(OR('17_Sport Sector Plan'!$I58=1,$E58&lt;&gt;0),1,0)</f>
        <v>1</v>
      </c>
      <c r="J58" s="67">
        <f>IF(OR('17_Sport Sector Plan'!$J58=1,$F58&lt;&gt;0),1,0)</f>
        <v>0</v>
      </c>
      <c r="K58" s="67">
        <f>IF(AND('17_Sport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IF(OR('17_Sport Sector Plan'!$I60=1,$E60&lt;&gt;0),1,0)</f>
        <v>0</v>
      </c>
      <c r="J60" s="67">
        <f>IF(OR('17_Sport Sector Plan'!$J60=1,$F60&lt;&gt;0),1,0)</f>
        <v>0</v>
      </c>
      <c r="K60" s="67">
        <f>IF(AND('17_Sport Sector Plan'!$I60=1,$E60=0),1,0)</f>
        <v>0</v>
      </c>
    </row>
    <row r="61" spans="1:11" ht="60" hidden="1" outlineLevel="1" x14ac:dyDescent="0.25">
      <c r="A61" s="37" t="s">
        <v>150</v>
      </c>
      <c r="B61" s="38" t="s">
        <v>65</v>
      </c>
      <c r="C61" s="20" t="str">
        <f>IF('Long Term Vision'!$C61=0,"",'Long Term Vision'!$C61)</f>
        <v/>
      </c>
      <c r="D61" s="38"/>
      <c r="E61" s="38"/>
      <c r="F61" s="38"/>
      <c r="G61" s="38"/>
      <c r="H61" s="39"/>
      <c r="I61" s="67">
        <f>IF(OR('17_Sport Sector Plan'!$I61=1,$E61&lt;&gt;0),1,0)</f>
        <v>1</v>
      </c>
      <c r="J61" s="67">
        <f>IF(OR('17_Sport Sector Plan'!$J61=1,$F61&lt;&gt;0),1,0)</f>
        <v>0</v>
      </c>
      <c r="K61" s="67">
        <f>IF(AND('17_Sport Sector Plan'!$I61=1,$E61=0),1,0)</f>
        <v>1</v>
      </c>
    </row>
    <row r="62" spans="1:11" ht="30" hidden="1" outlineLevel="1" x14ac:dyDescent="0.25">
      <c r="A62" s="37" t="s">
        <v>150</v>
      </c>
      <c r="B62" s="38" t="s">
        <v>66</v>
      </c>
      <c r="C62" s="20" t="str">
        <f>IF('Long Term Vision'!$C62=0,"",'Long Term Vision'!$C62)</f>
        <v/>
      </c>
      <c r="D62" s="38"/>
      <c r="E62" s="38"/>
      <c r="F62" s="38"/>
      <c r="G62" s="38"/>
      <c r="H62" s="39"/>
      <c r="I62" s="67">
        <f>IF(OR('17_Sport Sector Plan'!$I62=1,$E62&lt;&gt;0),1,0)</f>
        <v>0</v>
      </c>
      <c r="J62" s="67">
        <f>IF(OR('17_Sport Sector Plan'!$J62=1,$F62&lt;&gt;0),1,0)</f>
        <v>0</v>
      </c>
      <c r="K62" s="67">
        <f>IF(AND('17_Sport Sector Plan'!$I62=1,$E62=0),1,0)</f>
        <v>0</v>
      </c>
    </row>
    <row r="63" spans="1:11" ht="90" hidden="1" outlineLevel="1" x14ac:dyDescent="0.25">
      <c r="A63" s="37" t="s">
        <v>150</v>
      </c>
      <c r="B63" s="38" t="s">
        <v>67</v>
      </c>
      <c r="C63" s="20" t="str">
        <f>IF('Long Term Vision'!$C63=0,"",'Long Term Vision'!$C63)</f>
        <v/>
      </c>
      <c r="D63" s="38"/>
      <c r="E63" s="38"/>
      <c r="F63" s="38"/>
      <c r="G63" s="38"/>
      <c r="H63" s="39"/>
      <c r="I63" s="67">
        <f>IF(OR('17_Sport Sector Plan'!$I63=1,$E63&lt;&gt;0),1,0)</f>
        <v>1</v>
      </c>
      <c r="J63" s="67">
        <f>IF(OR('17_Sport Sector Plan'!$J63=1,$F63&lt;&gt;0),1,0)</f>
        <v>0</v>
      </c>
      <c r="K63" s="67">
        <f>IF(AND('17_Sport Sector Plan'!$I63=1,$E63=0),1,0)</f>
        <v>1</v>
      </c>
    </row>
    <row r="64" spans="1:11" ht="45" hidden="1" outlineLevel="1" x14ac:dyDescent="0.25">
      <c r="A64" s="37" t="s">
        <v>150</v>
      </c>
      <c r="B64" s="38" t="s">
        <v>68</v>
      </c>
      <c r="C64" s="20" t="str">
        <f>IF('Long Term Vision'!$C64=0,"",'Long Term Vision'!$C64)</f>
        <v/>
      </c>
      <c r="D64" s="38"/>
      <c r="E64" s="38"/>
      <c r="F64" s="38"/>
      <c r="G64" s="38"/>
      <c r="H64" s="39"/>
      <c r="I64" s="67">
        <f>IF(OR('17_Sport Sector Plan'!$I64=1,$E64&lt;&gt;0),1,0)</f>
        <v>1</v>
      </c>
      <c r="J64" s="67">
        <f>IF(OR('17_Sport Sector Plan'!$J64=1,$F64&lt;&gt;0),1,0)</f>
        <v>0</v>
      </c>
      <c r="K64" s="67">
        <f>IF(AND('17_Sport Sector Plan'!$I64=1,$E64=0),1,0)</f>
        <v>1</v>
      </c>
    </row>
    <row r="65" spans="1:11" ht="120" hidden="1" outlineLevel="1" x14ac:dyDescent="0.25">
      <c r="A65" s="37" t="s">
        <v>150</v>
      </c>
      <c r="B65" s="38" t="s">
        <v>69</v>
      </c>
      <c r="C65" s="20" t="str">
        <f>IF('Long Term Vision'!$C65=0,"",'Long Term Vision'!$C65)</f>
        <v/>
      </c>
      <c r="D65" s="38"/>
      <c r="E65" s="38"/>
      <c r="F65" s="38"/>
      <c r="G65" s="38"/>
      <c r="H65" s="39"/>
      <c r="I65" s="67">
        <f>IF(OR('17_Sport Sector Plan'!$I65=1,$E65&lt;&gt;0),1,0)</f>
        <v>0</v>
      </c>
      <c r="J65" s="67">
        <f>IF(OR('17_Sport Sector Plan'!$J65=1,$F65&lt;&gt;0),1,0)</f>
        <v>0</v>
      </c>
      <c r="K65" s="67">
        <f>IF(AND('17_Sport Sector Plan'!$I65=1,$E65=0),1,0)</f>
        <v>0</v>
      </c>
    </row>
    <row r="66" spans="1:11" ht="60" hidden="1" outlineLevel="1" x14ac:dyDescent="0.25">
      <c r="A66" s="37" t="s">
        <v>150</v>
      </c>
      <c r="B66" s="38" t="s">
        <v>70</v>
      </c>
      <c r="C66" s="20" t="str">
        <f>IF('Long Term Vision'!$C66=0,"",'Long Term Vision'!$C66)</f>
        <v/>
      </c>
      <c r="D66" s="38"/>
      <c r="E66" s="38"/>
      <c r="F66" s="38"/>
      <c r="G66" s="38"/>
      <c r="H66" s="39"/>
      <c r="I66" s="67">
        <f>IF(OR('17_Sport Sector Plan'!$I66=1,$E66&lt;&gt;0),1,0)</f>
        <v>0</v>
      </c>
      <c r="J66" s="67">
        <f>IF(OR('17_Sport Sector Plan'!$J66=1,$F66&lt;&gt;0),1,0)</f>
        <v>0</v>
      </c>
      <c r="K66" s="67">
        <f>IF(AND('17_Sport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IF(OR('17_Sport Sector Plan'!$I68=1,$E68&lt;&gt;0),1,0)</f>
        <v>1</v>
      </c>
      <c r="J68" s="67">
        <f>IF(OR('17_Sport Sector Plan'!$J68=1,$F68&lt;&gt;0),1,0)</f>
        <v>1</v>
      </c>
      <c r="K68" s="67">
        <f>IF(AND('17_Sport Sector Plan'!$I68=1,$E68=0),1,0)</f>
        <v>1</v>
      </c>
    </row>
    <row r="69" spans="1:11" ht="60" hidden="1" outlineLevel="1" x14ac:dyDescent="0.25">
      <c r="A69" s="37" t="s">
        <v>150</v>
      </c>
      <c r="B69" s="38" t="s">
        <v>73</v>
      </c>
      <c r="C69" s="20" t="str">
        <f>IF('Long Term Vision'!$C69=0,"",'Long Term Vision'!$C69)</f>
        <v/>
      </c>
      <c r="D69" s="38"/>
      <c r="E69" s="38"/>
      <c r="F69" s="38"/>
      <c r="G69" s="38"/>
      <c r="H69" s="39"/>
      <c r="I69" s="67">
        <f>IF(OR('17_Sport Sector Plan'!$I69=1,$E69&lt;&gt;0),1,0)</f>
        <v>1</v>
      </c>
      <c r="J69" s="67">
        <f>IF(OR('17_Sport Sector Plan'!$J69=1,$F69&lt;&gt;0),1,0)</f>
        <v>0</v>
      </c>
      <c r="K69" s="67">
        <f>IF(AND('17_Sport Sector Plan'!$I69=1,$E69=0),1,0)</f>
        <v>1</v>
      </c>
    </row>
    <row r="70" spans="1:11" ht="45" hidden="1" outlineLevel="1" x14ac:dyDescent="0.25">
      <c r="A70" s="37" t="s">
        <v>150</v>
      </c>
      <c r="B70" s="38" t="s">
        <v>74</v>
      </c>
      <c r="C70" s="20" t="str">
        <f>IF('Long Term Vision'!$C70=0,"",'Long Term Vision'!$C70)</f>
        <v/>
      </c>
      <c r="D70" s="38"/>
      <c r="E70" s="38"/>
      <c r="F70" s="38"/>
      <c r="G70" s="38"/>
      <c r="H70" s="39"/>
      <c r="I70" s="67">
        <f>IF(OR('17_Sport Sector Plan'!$I70=1,$E70&lt;&gt;0),1,0)</f>
        <v>1</v>
      </c>
      <c r="J70" s="67">
        <f>IF(OR('17_Sport Sector Plan'!$J70=1,$F70&lt;&gt;0),1,0)</f>
        <v>0</v>
      </c>
      <c r="K70" s="67">
        <f>IF(AND('17_Sport Sector Plan'!$I70=1,$E70=0),1,0)</f>
        <v>1</v>
      </c>
    </row>
    <row r="71" spans="1:11" ht="45" hidden="1" outlineLevel="1" x14ac:dyDescent="0.25">
      <c r="A71" s="37" t="s">
        <v>150</v>
      </c>
      <c r="B71" s="38" t="s">
        <v>75</v>
      </c>
      <c r="C71" s="20" t="str">
        <f>IF('Long Term Vision'!$C71=0,"",'Long Term Vision'!$C71)</f>
        <v/>
      </c>
      <c r="D71" s="38"/>
      <c r="E71" s="38"/>
      <c r="F71" s="38"/>
      <c r="G71" s="38"/>
      <c r="H71" s="39"/>
      <c r="I71" s="67">
        <f>IF(OR('17_Sport Sector Plan'!$I71=1,$E71&lt;&gt;0),1,0)</f>
        <v>0</v>
      </c>
      <c r="J71" s="67">
        <f>IF(OR('17_Sport Sector Plan'!$J71=1,$F71&lt;&gt;0),1,0)</f>
        <v>0</v>
      </c>
      <c r="K71" s="67">
        <f>IF(AND('17_Sport Sector Plan'!$I71=1,$E71=0),1,0)</f>
        <v>0</v>
      </c>
    </row>
    <row r="72" spans="1:11" ht="45" hidden="1" outlineLevel="1" x14ac:dyDescent="0.25">
      <c r="A72" s="37" t="s">
        <v>150</v>
      </c>
      <c r="B72" s="38" t="s">
        <v>76</v>
      </c>
      <c r="C72" s="20" t="str">
        <f>IF('Long Term Vision'!$C72=0,"",'Long Term Vision'!$C72)</f>
        <v/>
      </c>
      <c r="D72" s="38"/>
      <c r="E72" s="38"/>
      <c r="F72" s="38"/>
      <c r="G72" s="38"/>
      <c r="H72" s="39"/>
      <c r="I72" s="67">
        <f>IF(OR('17_Sport Sector Plan'!$I72=1,$E72&lt;&gt;0),1,0)</f>
        <v>1</v>
      </c>
      <c r="J72" s="67">
        <f>IF(OR('17_Sport Sector Plan'!$J72=1,$F72&lt;&gt;0),1,0)</f>
        <v>0</v>
      </c>
      <c r="K72" s="67">
        <f>IF(AND('17_Sport Sector Plan'!$I72=1,$E72=0),1,0)</f>
        <v>1</v>
      </c>
    </row>
    <row r="73" spans="1:11" ht="45" hidden="1" outlineLevel="1" x14ac:dyDescent="0.25">
      <c r="A73" s="37" t="s">
        <v>150</v>
      </c>
      <c r="B73" s="38" t="s">
        <v>77</v>
      </c>
      <c r="C73" s="20" t="str">
        <f>IF('Long Term Vision'!$C73=0,"",'Long Term Vision'!$C73)</f>
        <v/>
      </c>
      <c r="D73" s="38"/>
      <c r="E73" s="38"/>
      <c r="F73" s="38"/>
      <c r="G73" s="38"/>
      <c r="H73" s="39"/>
      <c r="I73" s="67">
        <f>IF(OR('17_Sport Sector Plan'!$I73=1,$E73&lt;&gt;0),1,0)</f>
        <v>1</v>
      </c>
      <c r="J73" s="67">
        <f>IF(OR('17_Sport Sector Plan'!$J73=1,$F73&lt;&gt;0),1,0)</f>
        <v>0</v>
      </c>
      <c r="K73" s="67">
        <f>IF(AND('17_Sport Sector Plan'!$I73=1,$E73=0),1,0)</f>
        <v>1</v>
      </c>
    </row>
    <row r="74" spans="1:11" ht="45" hidden="1" outlineLevel="1" x14ac:dyDescent="0.25">
      <c r="A74" s="37" t="s">
        <v>150</v>
      </c>
      <c r="B74" s="38" t="s">
        <v>78</v>
      </c>
      <c r="C74" s="20" t="str">
        <f>IF('Long Term Vision'!$C74=0,"",'Long Term Vision'!$C74)</f>
        <v/>
      </c>
      <c r="D74" s="38"/>
      <c r="E74" s="38"/>
      <c r="F74" s="38"/>
      <c r="G74" s="38"/>
      <c r="H74" s="39"/>
      <c r="I74" s="67">
        <f>IF(OR('17_Sport Sector Plan'!$I74=1,$E74&lt;&gt;0),1,0)</f>
        <v>0</v>
      </c>
      <c r="J74" s="67">
        <f>IF(OR('17_Sport Sector Plan'!$J74=1,$F74&lt;&gt;0),1,0)</f>
        <v>0</v>
      </c>
      <c r="K74" s="67">
        <f>IF(AND('17_Sport Sector Plan'!$I74=1,$E74=0),1,0)</f>
        <v>0</v>
      </c>
    </row>
    <row r="75" spans="1:11" ht="60" hidden="1" outlineLevel="1" x14ac:dyDescent="0.25">
      <c r="A75" s="37" t="s">
        <v>150</v>
      </c>
      <c r="B75" s="38" t="s">
        <v>79</v>
      </c>
      <c r="C75" s="20" t="str">
        <f>IF('Long Term Vision'!$C75=0,"",'Long Term Vision'!$C75)</f>
        <v/>
      </c>
      <c r="D75" s="38"/>
      <c r="E75" s="38"/>
      <c r="F75" s="38"/>
      <c r="G75" s="38"/>
      <c r="H75" s="39"/>
      <c r="I75" s="67">
        <f>IF(OR('17_Sport Sector Plan'!$I75=1,$E75&lt;&gt;0),1,0)</f>
        <v>1</v>
      </c>
      <c r="J75" s="67">
        <f>IF(OR('17_Sport Sector Plan'!$J75=1,$F75&lt;&gt;0),1,0)</f>
        <v>0</v>
      </c>
      <c r="K75" s="67">
        <f>IF(AND('17_Sport Sector Plan'!$I75=1,$E75=0),1,0)</f>
        <v>1</v>
      </c>
    </row>
    <row r="76" spans="1:11" ht="45" hidden="1" outlineLevel="1" x14ac:dyDescent="0.25">
      <c r="A76" s="37" t="s">
        <v>150</v>
      </c>
      <c r="B76" s="38" t="s">
        <v>80</v>
      </c>
      <c r="C76" s="20" t="str">
        <f>IF('Long Term Vision'!$C76=0,"",'Long Term Vision'!$C76)</f>
        <v/>
      </c>
      <c r="D76" s="38"/>
      <c r="E76" s="38"/>
      <c r="F76" s="38"/>
      <c r="G76" s="38"/>
      <c r="H76" s="39"/>
      <c r="I76" s="67">
        <f>IF(OR('17_Sport Sector Plan'!$I76=1,$E76&lt;&gt;0),1,0)</f>
        <v>1</v>
      </c>
      <c r="J76" s="67">
        <f>IF(OR('17_Sport Sector Plan'!$J76=1,$F76&lt;&gt;0),1,0)</f>
        <v>0</v>
      </c>
      <c r="K76" s="67">
        <f>IF(AND('17_Sport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IF(OR('17_Sport Sector Plan'!$I78=1,$E78&lt;&gt;0),1,0)</f>
        <v>0</v>
      </c>
      <c r="J78" s="67">
        <f>IF(OR('17_Sport Sector Plan'!$J78=1,$F78&lt;&gt;0),1,0)</f>
        <v>0</v>
      </c>
      <c r="K78" s="67">
        <f>IF(AND('17_Sport Sector Plan'!$I78=1,$E78=0),1,0)</f>
        <v>0</v>
      </c>
    </row>
    <row r="79" spans="1:11" ht="30" hidden="1" outlineLevel="1" x14ac:dyDescent="0.25">
      <c r="A79" s="37" t="s">
        <v>151</v>
      </c>
      <c r="B79" s="38" t="s">
        <v>83</v>
      </c>
      <c r="C79" s="20" t="str">
        <f>IF('Long Term Vision'!$C79=0,"",'Long Term Vision'!$C79)</f>
        <v/>
      </c>
      <c r="D79" s="38"/>
      <c r="E79" s="38"/>
      <c r="F79" s="38"/>
      <c r="G79" s="38"/>
      <c r="H79" s="39"/>
      <c r="I79" s="67">
        <f>IF(OR('17_Sport Sector Plan'!$I79=1,$E79&lt;&gt;0),1,0)</f>
        <v>1</v>
      </c>
      <c r="J79" s="67">
        <f>IF(OR('17_Sport Sector Plan'!$J79=1,$F79&lt;&gt;0),1,0)</f>
        <v>1</v>
      </c>
      <c r="K79" s="67">
        <f>IF(AND('17_Sport Sector Plan'!$I79=1,$E79=0),1,0)</f>
        <v>1</v>
      </c>
    </row>
    <row r="80" spans="1:11" ht="30" hidden="1" outlineLevel="1" x14ac:dyDescent="0.25">
      <c r="A80" s="37" t="s">
        <v>151</v>
      </c>
      <c r="B80" s="38" t="s">
        <v>84</v>
      </c>
      <c r="C80" s="20" t="str">
        <f>IF('Long Term Vision'!$C80=0,"",'Long Term Vision'!$C80)</f>
        <v/>
      </c>
      <c r="D80" s="38"/>
      <c r="E80" s="38"/>
      <c r="F80" s="38"/>
      <c r="G80" s="38"/>
      <c r="H80" s="39"/>
      <c r="I80" s="67">
        <f>IF(OR('17_Sport Sector Plan'!$I80=1,$E80&lt;&gt;0),1,0)</f>
        <v>1</v>
      </c>
      <c r="J80" s="67">
        <f>IF(OR('17_Sport Sector Plan'!$J80=1,$F80&lt;&gt;0),1,0)</f>
        <v>1</v>
      </c>
      <c r="K80" s="67">
        <f>IF(AND('17_Sport Sector Plan'!$I80=1,$E80=0),1,0)</f>
        <v>1</v>
      </c>
    </row>
    <row r="81" spans="1:11" collapsed="1" x14ac:dyDescent="0.25">
      <c r="A81" s="37" t="s">
        <v>151</v>
      </c>
      <c r="B81" s="117" t="s">
        <v>85</v>
      </c>
      <c r="C81" s="117"/>
      <c r="D81" s="117"/>
      <c r="E81" s="117"/>
      <c r="F81" s="117"/>
      <c r="G81" s="117"/>
      <c r="H81" s="118"/>
      <c r="I81" s="67">
        <f>SUM(I82:I91)</f>
        <v>8</v>
      </c>
      <c r="J81" s="67">
        <f>SUM(J82:J91)</f>
        <v>7</v>
      </c>
      <c r="K81" s="67">
        <f>SUM(K82:K91)</f>
        <v>7</v>
      </c>
    </row>
    <row r="82" spans="1:11" ht="60" hidden="1" outlineLevel="1" x14ac:dyDescent="0.25">
      <c r="A82" s="37" t="s">
        <v>151</v>
      </c>
      <c r="B82" s="38" t="s">
        <v>86</v>
      </c>
      <c r="C82" s="20" t="str">
        <f>IF('Long Term Vision'!$C82=0,"",'Long Term Vision'!$C82)</f>
        <v/>
      </c>
      <c r="D82" s="38"/>
      <c r="E82" s="38"/>
      <c r="F82" s="38"/>
      <c r="G82" s="38"/>
      <c r="H82" s="39"/>
      <c r="I82" s="67">
        <f>IF(OR('17_Sport Sector Plan'!$I82=1,$E82&lt;&gt;0),1,0)</f>
        <v>1</v>
      </c>
      <c r="J82" s="67">
        <f>IF(OR('17_Sport Sector Plan'!$J82=1,$F82&lt;&gt;0),1,0)</f>
        <v>1</v>
      </c>
      <c r="K82" s="67">
        <f>IF(AND('17_Sport Sector Plan'!$I82=1,$E82=0),1,0)</f>
        <v>1</v>
      </c>
    </row>
    <row r="83" spans="1:11" ht="60" hidden="1" outlineLevel="1" x14ac:dyDescent="0.25">
      <c r="A83" s="37" t="s">
        <v>151</v>
      </c>
      <c r="B83" s="38" t="s">
        <v>87</v>
      </c>
      <c r="C83" s="20" t="str">
        <f>IF('Long Term Vision'!$C83=0,"",'Long Term Vision'!$C83)</f>
        <v/>
      </c>
      <c r="D83" s="38"/>
      <c r="E83" s="38"/>
      <c r="F83" s="38"/>
      <c r="G83" s="38"/>
      <c r="H83" s="39"/>
      <c r="I83" s="67">
        <f>IF(OR('17_Sport Sector Plan'!$I83=1,$E83&lt;&gt;0),1,0)</f>
        <v>1</v>
      </c>
      <c r="J83" s="67">
        <f>IF(OR('17_Sport Sector Plan'!$J83=1,$F83&lt;&gt;0),1,0)</f>
        <v>1</v>
      </c>
      <c r="K83" s="67">
        <f>IF(AND('17_Sport Sector Plan'!$I83=1,$E83=0),1,0)</f>
        <v>1</v>
      </c>
    </row>
    <row r="84" spans="1:11" ht="75" hidden="1" outlineLevel="1" x14ac:dyDescent="0.25">
      <c r="A84" s="37" t="s">
        <v>151</v>
      </c>
      <c r="B84" s="38" t="s">
        <v>88</v>
      </c>
      <c r="C84" s="20" t="str">
        <f>IF('Long Term Vision'!$C84=0,"",'Long Term Vision'!$C84)</f>
        <v/>
      </c>
      <c r="D84" s="38"/>
      <c r="E84" s="38"/>
      <c r="F84" s="38"/>
      <c r="G84" s="38"/>
      <c r="H84" s="39"/>
      <c r="I84" s="67">
        <f>IF(OR('17_Sport Sector Plan'!$I84=1,$E84&lt;&gt;0),1,0)</f>
        <v>1</v>
      </c>
      <c r="J84" s="67">
        <f>IF(OR('17_Sport Sector Plan'!$J84=1,$F84&lt;&gt;0),1,0)</f>
        <v>1</v>
      </c>
      <c r="K84" s="67">
        <f>IF(AND('17_Sport Sector Plan'!$I84=1,$E84=0),1,0)</f>
        <v>1</v>
      </c>
    </row>
    <row r="85" spans="1:11" ht="90" hidden="1" outlineLevel="1" x14ac:dyDescent="0.25">
      <c r="A85" s="37" t="s">
        <v>151</v>
      </c>
      <c r="B85" s="38" t="s">
        <v>89</v>
      </c>
      <c r="C85" s="20" t="str">
        <f>IF('Long Term Vision'!$C85=0,"",'Long Term Vision'!$C85)</f>
        <v>NO</v>
      </c>
      <c r="D85" s="38"/>
      <c r="E85" s="38"/>
      <c r="F85" s="38"/>
      <c r="G85" s="38"/>
      <c r="H85" s="39"/>
      <c r="I85" s="67">
        <f>IF(OR('17_Sport Sector Plan'!$I85=1,$E85&lt;&gt;0),1,0)</f>
        <v>0</v>
      </c>
      <c r="J85" s="67">
        <f>IF(OR('17_Sport Sector Plan'!$J85=1,$F85&lt;&gt;0),1,0)</f>
        <v>0</v>
      </c>
      <c r="K85" s="67">
        <f>IF(AND('17_Sport Sector Plan'!$I85=1,$E85=0),1,0)</f>
        <v>0</v>
      </c>
    </row>
    <row r="86" spans="1:11" ht="45" hidden="1" outlineLevel="1" x14ac:dyDescent="0.25">
      <c r="A86" s="37" t="s">
        <v>151</v>
      </c>
      <c r="B86" s="38" t="s">
        <v>90</v>
      </c>
      <c r="C86" s="20" t="str">
        <f>IF('Long Term Vision'!$C86=0,"",'Long Term Vision'!$C86)</f>
        <v/>
      </c>
      <c r="D86" s="38"/>
      <c r="E86" s="38"/>
      <c r="F86" s="38"/>
      <c r="G86" s="38"/>
      <c r="H86" s="39"/>
      <c r="I86" s="67">
        <f>IF(OR('17_Sport Sector Plan'!$I86=1,$E86&lt;&gt;0),1,0)</f>
        <v>1</v>
      </c>
      <c r="J86" s="67">
        <f>IF(OR('17_Sport Sector Plan'!$J86=1,$F86&lt;&gt;0),1,0)</f>
        <v>1</v>
      </c>
      <c r="K86" s="67">
        <f>IF(AND('17_Sport Sector Plan'!$I86=1,$E86=0),1,0)</f>
        <v>1</v>
      </c>
    </row>
    <row r="87" spans="1:11" ht="30" hidden="1" outlineLevel="1" x14ac:dyDescent="0.25">
      <c r="A87" s="37" t="s">
        <v>151</v>
      </c>
      <c r="B87" s="38" t="s">
        <v>91</v>
      </c>
      <c r="C87" s="20" t="str">
        <f>IF('Long Term Vision'!$C87=0,"",'Long Term Vision'!$C87)</f>
        <v/>
      </c>
      <c r="D87" s="38"/>
      <c r="E87" s="38"/>
      <c r="F87" s="38"/>
      <c r="G87" s="38"/>
      <c r="H87" s="39"/>
      <c r="I87" s="67">
        <f>IF(OR('17_Sport Sector Plan'!$I87=1,$E87&lt;&gt;0),1,0)</f>
        <v>1</v>
      </c>
      <c r="J87" s="67">
        <f>IF(OR('17_Sport Sector Plan'!$J87=1,$F87&lt;&gt;0),1,0)</f>
        <v>1</v>
      </c>
      <c r="K87" s="67">
        <f>IF(AND('17_Sport Sector Plan'!$I87=1,$E87=0),1,0)</f>
        <v>1</v>
      </c>
    </row>
    <row r="88" spans="1:11" ht="75" hidden="1" outlineLevel="1" x14ac:dyDescent="0.25">
      <c r="A88" s="37" t="s">
        <v>151</v>
      </c>
      <c r="B88" s="38" t="s">
        <v>92</v>
      </c>
      <c r="C88" s="20" t="str">
        <f>IF('Long Term Vision'!$C88=0,"",'Long Term Vision'!$C88)</f>
        <v/>
      </c>
      <c r="D88" s="38"/>
      <c r="E88" s="38"/>
      <c r="F88" s="38"/>
      <c r="G88" s="38"/>
      <c r="H88" s="39"/>
      <c r="I88" s="67">
        <f>IF(OR('17_Sport Sector Plan'!$I88=1,$E88&lt;&gt;0),1,0)</f>
        <v>0</v>
      </c>
      <c r="J88" s="67">
        <f>IF(OR('17_Sport Sector Plan'!$J88=1,$F88&lt;&gt;0),1,0)</f>
        <v>0</v>
      </c>
      <c r="K88" s="67">
        <f>IF(AND('17_Sport Sector Plan'!$I88=1,$E88=0),1,0)</f>
        <v>0</v>
      </c>
    </row>
    <row r="89" spans="1:11" ht="45" hidden="1" outlineLevel="1" x14ac:dyDescent="0.25">
      <c r="A89" s="37" t="s">
        <v>151</v>
      </c>
      <c r="B89" s="38" t="s">
        <v>93</v>
      </c>
      <c r="C89" s="20" t="str">
        <f>IF('Long Term Vision'!$C89=0,"",'Long Term Vision'!$C89)</f>
        <v/>
      </c>
      <c r="D89" s="38"/>
      <c r="E89" s="38"/>
      <c r="F89" s="38"/>
      <c r="G89" s="38"/>
      <c r="H89" s="39"/>
      <c r="I89" s="67">
        <f>IF(OR('17_Sport Sector Plan'!$I89=1,$E89&lt;&gt;0),1,0)</f>
        <v>1</v>
      </c>
      <c r="J89" s="67">
        <f>IF(OR('17_Sport Sector Plan'!$J89=1,$F89&lt;&gt;0),1,0)</f>
        <v>1</v>
      </c>
      <c r="K89" s="67">
        <f>IF(AND('17_Sport Sector Plan'!$I89=1,$E89=0),1,0)</f>
        <v>1</v>
      </c>
    </row>
    <row r="90" spans="1:11" ht="60" hidden="1" outlineLevel="1" x14ac:dyDescent="0.25">
      <c r="A90" s="37" t="s">
        <v>151</v>
      </c>
      <c r="B90" s="38" t="s">
        <v>94</v>
      </c>
      <c r="C90" s="20" t="str">
        <f>IF('Long Term Vision'!$C90=0,"",'Long Term Vision'!$C90)</f>
        <v/>
      </c>
      <c r="D90" s="38" t="s">
        <v>589</v>
      </c>
      <c r="E90" s="38" t="s">
        <v>596</v>
      </c>
      <c r="F90" s="38"/>
      <c r="G90" s="38" t="s">
        <v>597</v>
      </c>
      <c r="H90" s="39"/>
      <c r="I90" s="67">
        <f>IF(OR('17_Sport Sector Plan'!$I90=1,$E90&lt;&gt;0),1,0)</f>
        <v>1</v>
      </c>
      <c r="J90" s="67">
        <f>IF(OR('17_Sport Sector Plan'!$J90=1,$F90&lt;&gt;0),1,0)</f>
        <v>1</v>
      </c>
      <c r="K90" s="67">
        <f>IF(AND('17_Sport Sector Plan'!$I90=1,$E90=0),1,0)</f>
        <v>0</v>
      </c>
    </row>
    <row r="91" spans="1:11" ht="45" hidden="1" outlineLevel="1" x14ac:dyDescent="0.25">
      <c r="A91" s="37" t="s">
        <v>151</v>
      </c>
      <c r="B91" s="38" t="s">
        <v>95</v>
      </c>
      <c r="C91" s="20" t="str">
        <f>IF('Long Term Vision'!$C91=0,"",'Long Term Vision'!$C91)</f>
        <v/>
      </c>
      <c r="D91" s="38"/>
      <c r="E91" s="38"/>
      <c r="F91" s="38"/>
      <c r="G91" s="38"/>
      <c r="H91" s="39"/>
      <c r="I91" s="67">
        <f>IF(OR('17_Sport Sector Plan'!$I91=1,$E91&lt;&gt;0),1,0)</f>
        <v>1</v>
      </c>
      <c r="J91" s="67">
        <f>IF(OR('17_Sport Sector Plan'!$J91=1,$F91&lt;&gt;0),1,0)</f>
        <v>0</v>
      </c>
      <c r="K91" s="67">
        <f>IF(AND('17_Sport Sector Plan'!$I91=1,$E91=0),1,0)</f>
        <v>1</v>
      </c>
    </row>
    <row r="92" spans="1:11" collapsed="1" x14ac:dyDescent="0.25">
      <c r="A92" s="37" t="s">
        <v>151</v>
      </c>
      <c r="B92" s="119" t="s">
        <v>96</v>
      </c>
      <c r="C92" s="119"/>
      <c r="D92" s="119"/>
      <c r="E92" s="119"/>
      <c r="F92" s="119"/>
      <c r="G92" s="119"/>
      <c r="H92" s="120"/>
      <c r="I92" s="67">
        <f>SUM(I93:I97)</f>
        <v>5</v>
      </c>
      <c r="J92" s="67">
        <f>SUM(J93:J97)</f>
        <v>4</v>
      </c>
      <c r="K92" s="67">
        <f>SUM(K93:K97)</f>
        <v>5</v>
      </c>
    </row>
    <row r="93" spans="1:11" ht="60" hidden="1" outlineLevel="1" x14ac:dyDescent="0.25">
      <c r="A93" s="37" t="s">
        <v>151</v>
      </c>
      <c r="B93" s="38" t="s">
        <v>97</v>
      </c>
      <c r="C93" s="20" t="str">
        <f>IF('Long Term Vision'!$C93=0,"",'Long Term Vision'!$C93)</f>
        <v/>
      </c>
      <c r="D93" s="38"/>
      <c r="E93" s="38"/>
      <c r="F93" s="38"/>
      <c r="G93" s="38"/>
      <c r="H93" s="39"/>
      <c r="I93" s="67">
        <f>IF(OR('17_Sport Sector Plan'!$I93=1,$E93&lt;&gt;0),1,0)</f>
        <v>1</v>
      </c>
      <c r="J93" s="67">
        <f>IF(OR('17_Sport Sector Plan'!$J93=1,$F93&lt;&gt;0),1,0)</f>
        <v>1</v>
      </c>
      <c r="K93" s="67">
        <f>IF(AND('17_Sport Sector Plan'!$I93=1,$E93=0),1,0)</f>
        <v>1</v>
      </c>
    </row>
    <row r="94" spans="1:11" ht="60" hidden="1" outlineLevel="1" x14ac:dyDescent="0.25">
      <c r="A94" s="37" t="s">
        <v>151</v>
      </c>
      <c r="B94" s="38" t="s">
        <v>98</v>
      </c>
      <c r="C94" s="20" t="str">
        <f>IF('Long Term Vision'!$C94=0,"",'Long Term Vision'!$C94)</f>
        <v/>
      </c>
      <c r="D94" s="38"/>
      <c r="E94" s="38"/>
      <c r="F94" s="38"/>
      <c r="G94" s="38"/>
      <c r="H94" s="39"/>
      <c r="I94" s="67">
        <f>IF(OR('17_Sport Sector Plan'!$I94=1,$E94&lt;&gt;0),1,0)</f>
        <v>1</v>
      </c>
      <c r="J94" s="67">
        <f>IF(OR('17_Sport Sector Plan'!$J94=1,$F94&lt;&gt;0),1,0)</f>
        <v>1</v>
      </c>
      <c r="K94" s="67">
        <f>IF(AND('17_Sport Sector Plan'!$I94=1,$E94=0),1,0)</f>
        <v>1</v>
      </c>
    </row>
    <row r="95" spans="1:11" ht="60" hidden="1" outlineLevel="1" x14ac:dyDescent="0.25">
      <c r="A95" s="37" t="s">
        <v>151</v>
      </c>
      <c r="B95" s="38" t="s">
        <v>99</v>
      </c>
      <c r="C95" s="20" t="str">
        <f>IF('Long Term Vision'!$C95=0,"",'Long Term Vision'!$C95)</f>
        <v/>
      </c>
      <c r="D95" s="38"/>
      <c r="E95" s="38"/>
      <c r="F95" s="38"/>
      <c r="G95" s="38"/>
      <c r="H95" s="39"/>
      <c r="I95" s="67">
        <f>IF(OR('17_Sport Sector Plan'!$I95=1,$E95&lt;&gt;0),1,0)</f>
        <v>1</v>
      </c>
      <c r="J95" s="67">
        <f>IF(OR('17_Sport Sector Plan'!$J95=1,$F95&lt;&gt;0),1,0)</f>
        <v>0</v>
      </c>
      <c r="K95" s="67">
        <f>IF(AND('17_Sport Sector Plan'!$I95=1,$E95=0),1,0)</f>
        <v>1</v>
      </c>
    </row>
    <row r="96" spans="1:11" ht="75" hidden="1" outlineLevel="1" x14ac:dyDescent="0.25">
      <c r="A96" s="37" t="s">
        <v>151</v>
      </c>
      <c r="B96" s="38" t="s">
        <v>100</v>
      </c>
      <c r="C96" s="20" t="str">
        <f>IF('Long Term Vision'!$C96=0,"",'Long Term Vision'!$C96)</f>
        <v/>
      </c>
      <c r="D96" s="38"/>
      <c r="E96" s="38"/>
      <c r="F96" s="38"/>
      <c r="G96" s="38"/>
      <c r="H96" s="39"/>
      <c r="I96" s="67">
        <f>IF(OR('17_Sport Sector Plan'!$I96=1,$E96&lt;&gt;0),1,0)</f>
        <v>1</v>
      </c>
      <c r="J96" s="67">
        <f>IF(OR('17_Sport Sector Plan'!$J96=1,$F96&lt;&gt;0),1,0)</f>
        <v>1</v>
      </c>
      <c r="K96" s="67">
        <f>IF(AND('17_Sport Sector Plan'!$I96=1,$E96=0),1,0)</f>
        <v>1</v>
      </c>
    </row>
    <row r="97" spans="1:11" ht="90" hidden="1" outlineLevel="1" x14ac:dyDescent="0.25">
      <c r="A97" s="37" t="s">
        <v>151</v>
      </c>
      <c r="B97" s="38" t="s">
        <v>101</v>
      </c>
      <c r="C97" s="20" t="str">
        <f>IF('Long Term Vision'!$C97=0,"",'Long Term Vision'!$C97)</f>
        <v/>
      </c>
      <c r="D97" s="38"/>
      <c r="E97" s="38"/>
      <c r="F97" s="38"/>
      <c r="G97" s="38"/>
      <c r="H97" s="39"/>
      <c r="I97" s="67">
        <f>IF(OR('17_Sport Sector Plan'!$I97=1,$E97&lt;&gt;0),1,0)</f>
        <v>1</v>
      </c>
      <c r="J97" s="67">
        <f>IF(OR('17_Sport Sector Plan'!$J97=1,$F97&lt;&gt;0),1,0)</f>
        <v>1</v>
      </c>
      <c r="K97" s="67">
        <f>IF(AND('17_Sport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3</v>
      </c>
    </row>
    <row r="99" spans="1:11" ht="45" hidden="1" outlineLevel="1" x14ac:dyDescent="0.25">
      <c r="A99" s="37" t="s">
        <v>151</v>
      </c>
      <c r="B99" s="38" t="s">
        <v>103</v>
      </c>
      <c r="C99" s="20" t="str">
        <f>IF('Long Term Vision'!$C99=0,"",'Long Term Vision'!$C99)</f>
        <v/>
      </c>
      <c r="D99" s="38"/>
      <c r="E99" s="38"/>
      <c r="F99" s="38"/>
      <c r="G99" s="38"/>
      <c r="H99" s="39"/>
      <c r="I99" s="67">
        <f>IF(OR('17_Sport Sector Plan'!$I99=1,$E99&lt;&gt;0),1,0)</f>
        <v>0</v>
      </c>
      <c r="J99" s="67">
        <f>IF(OR('17_Sport Sector Plan'!$J99=1,$F99&lt;&gt;0),1,0)</f>
        <v>0</v>
      </c>
      <c r="K99" s="67">
        <f>IF(AND('17_Sport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IF(OR('17_Sport Sector Plan'!$I100=1,$E100&lt;&gt;0),1,0)</f>
        <v>1</v>
      </c>
      <c r="J100" s="67">
        <f>IF(OR('17_Sport Sector Plan'!$J100=1,$F100&lt;&gt;0),1,0)</f>
        <v>1</v>
      </c>
      <c r="K100" s="67">
        <f>IF(AND('17_Sport Sector Plan'!$I100=1,$E100=0),1,0)</f>
        <v>1</v>
      </c>
    </row>
    <row r="101" spans="1:11" ht="75" hidden="1" outlineLevel="1" x14ac:dyDescent="0.25">
      <c r="A101" s="37" t="s">
        <v>151</v>
      </c>
      <c r="B101" s="38" t="s">
        <v>105</v>
      </c>
      <c r="C101" s="20" t="str">
        <f>IF('Long Term Vision'!$C101=0,"",'Long Term Vision'!$C101)</f>
        <v/>
      </c>
      <c r="D101" s="38" t="s">
        <v>589</v>
      </c>
      <c r="E101" s="38" t="s">
        <v>616</v>
      </c>
      <c r="F101" s="38"/>
      <c r="G101" s="38" t="s">
        <v>609</v>
      </c>
      <c r="H101" s="39"/>
      <c r="I101" s="67">
        <f>IF(OR('17_Sport Sector Plan'!$I101=1,$E101&lt;&gt;0),1,0)</f>
        <v>1</v>
      </c>
      <c r="J101" s="67">
        <f>IF(OR('17_Sport Sector Plan'!$J101=1,$F101&lt;&gt;0),1,0)</f>
        <v>1</v>
      </c>
      <c r="K101" s="67">
        <f>IF(AND('17_Sport Sector Plan'!$I101=1,$E101=0),1,0)</f>
        <v>0</v>
      </c>
    </row>
    <row r="102" spans="1:11" ht="30" hidden="1" outlineLevel="1" x14ac:dyDescent="0.25">
      <c r="A102" s="37" t="s">
        <v>151</v>
      </c>
      <c r="B102" s="38" t="s">
        <v>106</v>
      </c>
      <c r="C102" s="20" t="str">
        <f>IF('Long Term Vision'!$C102=0,"",'Long Term Vision'!$C102)</f>
        <v/>
      </c>
      <c r="D102" s="38"/>
      <c r="E102" s="38"/>
      <c r="F102" s="38"/>
      <c r="G102" s="38"/>
      <c r="H102" s="39"/>
      <c r="I102" s="67">
        <f>IF(OR('17_Sport Sector Plan'!$I102=1,$E102&lt;&gt;0),1,0)</f>
        <v>1</v>
      </c>
      <c r="J102" s="67">
        <f>IF(OR('17_Sport Sector Plan'!$J102=1,$F102&lt;&gt;0),1,0)</f>
        <v>0</v>
      </c>
      <c r="K102" s="67">
        <f>IF(AND('17_Sport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IF(OR('17_Sport Sector Plan'!$I103=1,$E103&lt;&gt;0),1,0)</f>
        <v>0</v>
      </c>
      <c r="J103" s="67">
        <f>IF(OR('17_Sport Sector Plan'!$J103=1,$F103&lt;&gt;0),1,0)</f>
        <v>0</v>
      </c>
      <c r="K103" s="67">
        <f>IF(AND('17_Sport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IF(OR('17_Sport Sector Plan'!$I104=1,$E104&lt;&gt;0),1,0)</f>
        <v>0</v>
      </c>
      <c r="J104" s="67">
        <f>IF(OR('17_Sport Sector Plan'!$J104=1,$F104&lt;&gt;0),1,0)</f>
        <v>0</v>
      </c>
      <c r="K104" s="67">
        <f>IF(AND('17_Sport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IF(OR('17_Sport Sector Plan'!$I105=1,$E105&lt;&gt;0),1,0)</f>
        <v>1</v>
      </c>
      <c r="J105" s="67">
        <f>IF(OR('17_Sport Sector Plan'!$J105=1,$F105&lt;&gt;0),1,0)</f>
        <v>1</v>
      </c>
      <c r="K105" s="67">
        <f>IF(AND('17_Sport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IF(OR('17_Sport Sector Plan'!$I107=1,$E107&lt;&gt;0),1,0)</f>
        <v>1</v>
      </c>
      <c r="J107" s="67">
        <f>IF(OR('17_Sport Sector Plan'!$J107=1,$F107&lt;&gt;0),1,0)</f>
        <v>1</v>
      </c>
      <c r="K107" s="67">
        <f>IF(AND('17_Sport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IF(OR('17_Sport Sector Plan'!$I108=1,$E108&lt;&gt;0),1,0)</f>
        <v>1</v>
      </c>
      <c r="J108" s="67">
        <f>IF(OR('17_Sport Sector Plan'!$J108=1,$F108&lt;&gt;0),1,0)</f>
        <v>1</v>
      </c>
      <c r="K108" s="67">
        <f>IF(AND('17_Sport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IF(OR('17_Sport Sector Plan'!$I109=1,$E109&lt;&gt;0),1,0)</f>
        <v>1</v>
      </c>
      <c r="J109" s="67">
        <f>IF(OR('17_Sport Sector Plan'!$J109=1,$F109&lt;&gt;0),1,0)</f>
        <v>1</v>
      </c>
      <c r="K109" s="67">
        <f>IF(AND('17_Sport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IF(OR('17_Sport Sector Plan'!$I110=1,$E110&lt;&gt;0),1,0)</f>
        <v>1</v>
      </c>
      <c r="J110" s="67">
        <f>IF(OR('17_Sport Sector Plan'!$J110=1,$F110&lt;&gt;0),1,0)</f>
        <v>1</v>
      </c>
      <c r="K110" s="67">
        <f>IF(AND('17_Sport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IF(OR('17_Sport Sector Plan'!$I111=1,$E111&lt;&gt;0),1,0)</f>
        <v>1</v>
      </c>
      <c r="J111" s="67">
        <f>IF(OR('17_Sport Sector Plan'!$J111=1,$F111&lt;&gt;0),1,0)</f>
        <v>1</v>
      </c>
      <c r="K111" s="67">
        <f>IF(AND('17_Sport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IF(OR('17_Sport Sector Plan'!$I112=1,$E112&lt;&gt;0),1,0)</f>
        <v>1</v>
      </c>
      <c r="J112" s="67">
        <f>IF(OR('17_Sport Sector Plan'!$J112=1,$F112&lt;&gt;0),1,0)</f>
        <v>0</v>
      </c>
      <c r="K112" s="67">
        <f>IF(AND('17_Sport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IF(OR('17_Sport Sector Plan'!$I113=1,$E113&lt;&gt;0),1,0)</f>
        <v>1</v>
      </c>
      <c r="J113" s="67">
        <f>IF(OR('17_Sport Sector Plan'!$J113=1,$F113&lt;&gt;0),1,0)</f>
        <v>0</v>
      </c>
      <c r="K113" s="67">
        <f>IF(AND('17_Sport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IF(OR('17_Sport Sector Plan'!$I115=1,$E115&lt;&gt;0),1,0)</f>
        <v>1</v>
      </c>
      <c r="J115" s="67">
        <f>IF(OR('17_Sport Sector Plan'!$J115=1,$F115&lt;&gt;0),1,0)</f>
        <v>1</v>
      </c>
      <c r="K115" s="67">
        <f>IF(AND('17_Sport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IF(OR('17_Sport Sector Plan'!$I116=1,$E116&lt;&gt;0),1,0)</f>
        <v>1</v>
      </c>
      <c r="J116" s="67">
        <f>IF(OR('17_Sport Sector Plan'!$J116=1,$F116&lt;&gt;0),1,0)</f>
        <v>1</v>
      </c>
      <c r="K116" s="67">
        <f>IF(AND('17_Sport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IF(OR('17_Sport Sector Plan'!$I117=1,$E117&lt;&gt;0),1,0)</f>
        <v>1</v>
      </c>
      <c r="J117" s="67">
        <f>IF(OR('17_Sport Sector Plan'!$J117=1,$F117&lt;&gt;0),1,0)</f>
        <v>1</v>
      </c>
      <c r="K117" s="67">
        <f>IF(AND('17_Sport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IF(OR('17_Sport Sector Plan'!$I118=1,$E118&lt;&gt;0),1,0)</f>
        <v>1</v>
      </c>
      <c r="J118" s="67">
        <f>IF(OR('17_Sport Sector Plan'!$J118=1,$F118&lt;&gt;0),1,0)</f>
        <v>1</v>
      </c>
      <c r="K118" s="67">
        <f>IF(AND('17_Sport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IF(OR('17_Sport Sector Plan'!$I119=1,$E119&lt;&gt;0),1,0)</f>
        <v>1</v>
      </c>
      <c r="J119" s="67">
        <f>IF(OR('17_Sport Sector Plan'!$J119=1,$F119&lt;&gt;0),1,0)</f>
        <v>1</v>
      </c>
      <c r="K119" s="67">
        <f>IF(AND('17_Sport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IF(OR('17_Sport Sector Plan'!$I120=1,$E120&lt;&gt;0),1,0)</f>
        <v>1</v>
      </c>
      <c r="J120" s="67">
        <f>IF(OR('17_Sport Sector Plan'!$J120=1,$F120&lt;&gt;0),1,0)</f>
        <v>1</v>
      </c>
      <c r="K120" s="67">
        <f>IF(AND('17_Sport Sector Plan'!$I120=1,$E120=0),1,0)</f>
        <v>1</v>
      </c>
    </row>
    <row r="121" spans="1:11" ht="75" hidden="1" outlineLevel="1" x14ac:dyDescent="0.25">
      <c r="A121" s="37" t="s">
        <v>152</v>
      </c>
      <c r="B121" s="38" t="s">
        <v>125</v>
      </c>
      <c r="C121" s="20" t="str">
        <f>IF('Long Term Vision'!$C121=0,"",'Long Term Vision'!$C121)</f>
        <v/>
      </c>
      <c r="D121" s="38" t="s">
        <v>589</v>
      </c>
      <c r="E121" s="38" t="s">
        <v>606</v>
      </c>
      <c r="F121" s="38"/>
      <c r="G121" s="38" t="s">
        <v>607</v>
      </c>
      <c r="H121" s="39"/>
      <c r="I121" s="67">
        <f>IF(OR('17_Sport Sector Plan'!$I121=1,$E121&lt;&gt;0),1,0)</f>
        <v>1</v>
      </c>
      <c r="J121" s="67">
        <f>IF(OR('17_Sport Sector Plan'!$J121=1,$F121&lt;&gt;0),1,0)</f>
        <v>1</v>
      </c>
      <c r="K121" s="67">
        <f>IF(AND('17_Sport Sector Plan'!$I121=1,$E121=0),1,0)</f>
        <v>0</v>
      </c>
    </row>
    <row r="122" spans="1:11" ht="30" hidden="1" outlineLevel="1" x14ac:dyDescent="0.25">
      <c r="A122" s="37" t="s">
        <v>152</v>
      </c>
      <c r="B122" s="38" t="s">
        <v>126</v>
      </c>
      <c r="C122" s="20" t="str">
        <f>IF('Long Term Vision'!$C122=0,"",'Long Term Vision'!$C122)</f>
        <v/>
      </c>
      <c r="D122" s="38"/>
      <c r="E122" s="38"/>
      <c r="F122" s="38"/>
      <c r="G122" s="38"/>
      <c r="H122" s="39"/>
      <c r="I122" s="67">
        <f>IF(OR('17_Sport Sector Plan'!$I122=1,$E122&lt;&gt;0),1,0)</f>
        <v>0</v>
      </c>
      <c r="J122" s="67">
        <f>IF(OR('17_Sport Sector Plan'!$J122=1,$F122&lt;&gt;0),1,0)</f>
        <v>0</v>
      </c>
      <c r="K122" s="67">
        <f>IF(AND('17_Sport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IF(OR('17_Sport Sector Plan'!$I123=1,$E123&lt;&gt;0),1,0)</f>
        <v>1</v>
      </c>
      <c r="J123" s="67">
        <f>IF(OR('17_Sport Sector Plan'!$J123=1,$F123&lt;&gt;0),1,0)</f>
        <v>0</v>
      </c>
      <c r="K123" s="67">
        <f>IF(AND('17_Sport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IF(OR('17_Sport Sector Plan'!$I124=1,$E124&lt;&gt;0),1,0)</f>
        <v>1</v>
      </c>
      <c r="J124" s="67">
        <f>IF(OR('17_Sport Sector Plan'!$J124=1,$F124&lt;&gt;0),1,0)</f>
        <v>1</v>
      </c>
      <c r="K124" s="67">
        <f>IF(AND('17_Sport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IF(OR('17_Sport Sector Plan'!$I126=1,$E126&lt;&gt;0),1,0)</f>
        <v>1</v>
      </c>
      <c r="J126" s="67">
        <f>IF(OR('17_Sport Sector Plan'!$J126=1,$F126&lt;&gt;0),1,0)</f>
        <v>0</v>
      </c>
      <c r="K126" s="67">
        <f>IF(AND('17_Sport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IF(OR('17_Sport Sector Plan'!$I127=1,$E127&lt;&gt;0),1,0)</f>
        <v>0</v>
      </c>
      <c r="J127" s="67">
        <f>IF(OR('17_Sport Sector Plan'!$J127=1,$F127&lt;&gt;0),1,0)</f>
        <v>0</v>
      </c>
      <c r="K127" s="67">
        <f>IF(AND('17_Sport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IF(OR('17_Sport Sector Plan'!$I128=1,$E128&lt;&gt;0),1,0)</f>
        <v>0</v>
      </c>
      <c r="J128" s="67">
        <f>IF(OR('17_Sport Sector Plan'!$J128=1,$F128&lt;&gt;0),1,0)</f>
        <v>0</v>
      </c>
      <c r="K128" s="67">
        <f>IF(AND('17_Sport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IF(OR('17_Sport Sector Plan'!$I129=1,$E129&lt;&gt;0),1,0)</f>
        <v>0</v>
      </c>
      <c r="J129" s="67">
        <f>IF(OR('17_Sport Sector Plan'!$J129=1,$F129&lt;&gt;0),1,0)</f>
        <v>0</v>
      </c>
      <c r="K129" s="67">
        <f>IF(AND('17_Sport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IF(OR('17_Sport Sector Plan'!$I130=1,$E130&lt;&gt;0),1,0)</f>
        <v>1</v>
      </c>
      <c r="J130" s="67">
        <f>IF(OR('17_Sport Sector Plan'!$J130=1,$F130&lt;&gt;0),1,0)</f>
        <v>0</v>
      </c>
      <c r="K130" s="67">
        <f>IF(AND('17_Sport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IF(OR('17_Sport Sector Plan'!$I131=1,$E131&lt;&gt;0),1,0)</f>
        <v>1</v>
      </c>
      <c r="J131" s="67">
        <f>IF(OR('17_Sport Sector Plan'!$J131=1,$F131&lt;&gt;0),1,0)</f>
        <v>0</v>
      </c>
      <c r="K131" s="67">
        <f>IF(AND('17_Sport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IF(OR('17_Sport Sector Plan'!$I132=1,$E132&lt;&gt;0),1,0)</f>
        <v>0</v>
      </c>
      <c r="J132" s="67">
        <f>IF(OR('17_Sport Sector Plan'!$J132=1,$F132&lt;&gt;0),1,0)</f>
        <v>0</v>
      </c>
      <c r="K132" s="67">
        <f>IF(AND('17_Sport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IF(OR('17_Sport Sector Plan'!$I133=1,$E133&lt;&gt;0),1,0)</f>
        <v>0</v>
      </c>
      <c r="J133" s="67">
        <f>IF(OR('17_Sport Sector Plan'!$J133=1,$F133&lt;&gt;0),1,0)</f>
        <v>0</v>
      </c>
      <c r="K133" s="67">
        <f>IF(AND('17_Sport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IF(OR('17_Sport Sector Plan'!$I134=1,$E134&lt;&gt;0),1,0)</f>
        <v>0</v>
      </c>
      <c r="J134" s="67">
        <f>IF(OR('17_Sport Sector Plan'!$J134=1,$F134&lt;&gt;0),1,0)</f>
        <v>0</v>
      </c>
      <c r="K134" s="67">
        <f>IF(AND('17_Sport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IF(OR('17_Sport Sector Plan'!$I135=1,$E135&lt;&gt;0),1,0)</f>
        <v>1</v>
      </c>
      <c r="J135" s="67">
        <f>IF(OR('17_Sport Sector Plan'!$J135=1,$F135&lt;&gt;0),1,0)</f>
        <v>0</v>
      </c>
      <c r="K135" s="67">
        <f>IF(AND('17_Sport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IF(OR('17_Sport Sector Plan'!$I136=1,$E136&lt;&gt;0),1,0)</f>
        <v>1</v>
      </c>
      <c r="J136" s="67">
        <f>IF(OR('17_Sport Sector Plan'!$J136=1,$F136&lt;&gt;0),1,0)</f>
        <v>1</v>
      </c>
      <c r="K136" s="67">
        <f>IF(AND('17_Sport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IF(OR('17_Sport Sector Plan'!$I137=1,$E137&lt;&gt;0),1,0)</f>
        <v>0</v>
      </c>
      <c r="J137" s="67">
        <f>IF(OR('17_Sport Sector Plan'!$J137=1,$F137&lt;&gt;0),1,0)</f>
        <v>0</v>
      </c>
      <c r="K137" s="67">
        <f>IF(AND('17_Sport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IF(OR('17_Sport Sector Plan'!$I138=1,$E138&lt;&gt;0),1,0)</f>
        <v>0</v>
      </c>
      <c r="J138" s="67">
        <f>IF(OR('17_Sport Sector Plan'!$J138=1,$F138&lt;&gt;0),1,0)</f>
        <v>0</v>
      </c>
      <c r="K138" s="67">
        <f>IF(AND('17_Sport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IF(OR('17_Sport Sector Plan'!$I139=1,$E139&lt;&gt;0),1,0)</f>
        <v>1</v>
      </c>
      <c r="J139" s="67">
        <f>IF(OR('17_Sport Sector Plan'!$J139=1,$F139&lt;&gt;0),1,0)</f>
        <v>0</v>
      </c>
      <c r="K139" s="67">
        <f>IF(AND('17_Sport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IF(OR('17_Sport Sector Plan'!$I140=1,$E140&lt;&gt;0),1,0)</f>
        <v>1</v>
      </c>
      <c r="J140" s="67">
        <f>IF(OR('17_Sport Sector Plan'!$J140=1,$F140&lt;&gt;0),1,0)</f>
        <v>0</v>
      </c>
      <c r="K140" s="67">
        <f>IF(AND('17_Sport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IF(OR('17_Sport Sector Plan'!$I141=1,$E141&lt;&gt;0),1,0)</f>
        <v>0</v>
      </c>
      <c r="J141" s="67">
        <f>IF(OR('17_Sport Sector Plan'!$J141=1,$F141&lt;&gt;0),1,0)</f>
        <v>0</v>
      </c>
      <c r="K141" s="67">
        <f>IF(AND('17_Sport Sector Plan'!$I141=1,$E141=0),1,0)</f>
        <v>0</v>
      </c>
    </row>
    <row r="142" spans="1:11" ht="60" hidden="1" outlineLevel="1" x14ac:dyDescent="0.25">
      <c r="A142" s="37" t="s">
        <v>153</v>
      </c>
      <c r="B142" s="38" t="s">
        <v>146</v>
      </c>
      <c r="C142" s="20" t="str">
        <f>IF('Long Term Vision'!$C142=0,"",'Long Term Vision'!$C142)</f>
        <v/>
      </c>
      <c r="D142" s="38" t="s">
        <v>589</v>
      </c>
      <c r="E142" s="38" t="s">
        <v>617</v>
      </c>
      <c r="F142" s="38"/>
      <c r="G142" s="38" t="s">
        <v>609</v>
      </c>
      <c r="H142" s="39"/>
      <c r="I142" s="67">
        <f>IF(OR('17_Sport Sector Plan'!$I142=1,$E142&lt;&gt;0),1,0)</f>
        <v>1</v>
      </c>
      <c r="J142" s="67">
        <f>IF(OR('17_Sport Sector Plan'!$J142=1,$F142&lt;&gt;0),1,0)</f>
        <v>0</v>
      </c>
      <c r="K142" s="67">
        <f>IF(AND('17_Sport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IF(OR('17_Sport Sector Plan'!$I143=1,$E143&lt;&gt;0),1,0)</f>
        <v>1</v>
      </c>
      <c r="J143" s="67">
        <f>IF(OR('17_Sport Sector Plan'!$J143=1,$F143&lt;&gt;0),1,0)</f>
        <v>0</v>
      </c>
      <c r="K143" s="67">
        <f>IF(AND('17_Sport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IF(OR('17_Sport Sector Plan'!$I144=1,$E144&lt;&gt;0),1,0)</f>
        <v>1</v>
      </c>
      <c r="J144" s="67">
        <f>IF(OR('17_Sport Sector Plan'!$J144=1,$F144&lt;&gt;0),1,0)</f>
        <v>0</v>
      </c>
      <c r="K144" s="67">
        <f>IF(AND('17_Sport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587</v>
      </c>
      <c r="C149" s="71">
        <f>SUM(K2,K8,K14,K24,K32,K39,K46,K55,K59,K67,K77,K81,K92,K98,K106,K114,K125)</f>
        <v>81</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0</v>
      </c>
      <c r="F155" s="55">
        <f t="shared" ref="F155:F171" si="0">$D155/$C155</f>
        <v>0.25</v>
      </c>
      <c r="G155" s="73">
        <f t="shared" ref="G155:G171" si="1">IFERROR($E155/$D155,"N/A")</f>
        <v>0</v>
      </c>
      <c r="H155" s="65"/>
      <c r="I155" s="66"/>
    </row>
    <row r="156" spans="1:9" x14ac:dyDescent="0.25">
      <c r="A156" s="47">
        <v>2</v>
      </c>
      <c r="B156" s="48" t="s">
        <v>158</v>
      </c>
      <c r="C156" s="49">
        <f>'Long Term Vision'!$C156</f>
        <v>5</v>
      </c>
      <c r="D156" s="49">
        <f>COUNTA(E$9:E$13)</f>
        <v>1</v>
      </c>
      <c r="E156" s="49">
        <f>COUNTA(F$9:F$13)</f>
        <v>0</v>
      </c>
      <c r="F156" s="50">
        <f t="shared" si="0"/>
        <v>0.2</v>
      </c>
      <c r="G156" s="74">
        <f t="shared" si="1"/>
        <v>0</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1</v>
      </c>
      <c r="E159" s="54">
        <f>COUNTA(F$33:F$38)</f>
        <v>0</v>
      </c>
      <c r="F159" s="55">
        <f t="shared" si="0"/>
        <v>0.2</v>
      </c>
      <c r="G159" s="73">
        <f t="shared" si="1"/>
        <v>0</v>
      </c>
      <c r="H159" s="65"/>
      <c r="I159" s="66"/>
    </row>
    <row r="160" spans="1:9" x14ac:dyDescent="0.25">
      <c r="A160" s="47">
        <v>6</v>
      </c>
      <c r="B160" s="48" t="s">
        <v>162</v>
      </c>
      <c r="C160" s="49">
        <f>'Long Term Vision'!$C160</f>
        <v>6</v>
      </c>
      <c r="D160" s="49">
        <f>COUNTA(E$40:E$45)</f>
        <v>6</v>
      </c>
      <c r="E160" s="49">
        <f>COUNTA(F$40:F$45)</f>
        <v>0</v>
      </c>
      <c r="F160" s="50">
        <f t="shared" si="0"/>
        <v>1</v>
      </c>
      <c r="G160" s="74">
        <f t="shared" si="1"/>
        <v>0</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1</v>
      </c>
      <c r="E164" s="49">
        <f>COUNTA(F$99:F$105)</f>
        <v>0</v>
      </c>
      <c r="F164" s="50">
        <f t="shared" si="0"/>
        <v>0.2</v>
      </c>
      <c r="G164" s="74">
        <f t="shared" si="1"/>
        <v>0</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3</v>
      </c>
      <c r="E166" s="49">
        <f>COUNTA(F$47:F$54)</f>
        <v>0</v>
      </c>
      <c r="F166" s="50">
        <f t="shared" si="0"/>
        <v>0.42857142857142855</v>
      </c>
      <c r="G166" s="74">
        <f t="shared" si="1"/>
        <v>0</v>
      </c>
      <c r="H166" s="65"/>
      <c r="I166" s="66"/>
    </row>
    <row r="167" spans="1:9" x14ac:dyDescent="0.25">
      <c r="A167" s="52">
        <v>13</v>
      </c>
      <c r="B167" s="53" t="s">
        <v>169</v>
      </c>
      <c r="C167" s="54">
        <f>'Long Term Vision'!$C167</f>
        <v>3</v>
      </c>
      <c r="D167" s="54">
        <f>COUNTA(E$56:E$58)</f>
        <v>1</v>
      </c>
      <c r="E167" s="54">
        <f>COUNTA(F$56:F$58)</f>
        <v>0</v>
      </c>
      <c r="F167" s="55">
        <f t="shared" si="0"/>
        <v>0.33333333333333331</v>
      </c>
      <c r="G167" s="73">
        <f t="shared" si="1"/>
        <v>0</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0</v>
      </c>
      <c r="F170" s="50">
        <f t="shared" si="0"/>
        <v>0.1</v>
      </c>
      <c r="G170" s="74">
        <f t="shared" si="1"/>
        <v>0</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0.16666666666666666</v>
      </c>
      <c r="G172" s="76">
        <f>IFERROR(SUM($E$155:$E$159)/SUM($D$155:$D$159),"N/A")</f>
        <v>0</v>
      </c>
      <c r="H172" s="65"/>
    </row>
    <row r="173" spans="1:9" x14ac:dyDescent="0.25">
      <c r="A173" s="65"/>
      <c r="B173" s="65"/>
      <c r="C173" s="65"/>
      <c r="D173" s="65"/>
      <c r="E173" s="60" t="s">
        <v>150</v>
      </c>
      <c r="F173" s="55">
        <f>SUM($D$160,$D$166:$D$169)/SUM($C$160,$C$166:$C$169)</f>
        <v>0.3125</v>
      </c>
      <c r="G173" s="73">
        <f>IFERROR(SUM($E$160,$E$166:$E$169)/SUM($D$160,$D$166:$D$169),"N/A")</f>
        <v>0</v>
      </c>
      <c r="H173" s="65"/>
    </row>
    <row r="174" spans="1:9" x14ac:dyDescent="0.25">
      <c r="A174" s="65"/>
      <c r="B174" s="65"/>
      <c r="C174" s="65"/>
      <c r="D174" s="65"/>
      <c r="E174" s="63" t="s">
        <v>151</v>
      </c>
      <c r="F174" s="50">
        <f>SUM($D$161:$D$165)/SUM($C$161:$C$165)</f>
        <v>6.8965517241379309E-2</v>
      </c>
      <c r="G174" s="74">
        <f>IFERROR(SUM($E$161:$E$165)/SUM($D$161:$D$165),"N/A")</f>
        <v>0</v>
      </c>
      <c r="H174" s="65"/>
    </row>
    <row r="175" spans="1:9" x14ac:dyDescent="0.25">
      <c r="A175" s="65"/>
      <c r="B175" s="65"/>
      <c r="C175" s="65"/>
      <c r="D175" s="65"/>
      <c r="E175" s="60" t="s">
        <v>152</v>
      </c>
      <c r="F175" s="55">
        <f>$D$170/$C$170</f>
        <v>0.1</v>
      </c>
      <c r="G175" s="73">
        <f>IFERROR($E$170/$D$170,"N/A")</f>
        <v>0</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841" priority="38">
      <formula>$C3="NO"</formula>
    </cfRule>
  </conditionalFormatting>
  <conditionalFormatting sqref="C107:H113 C93:H97 C78:H80 C68:H76 C60:H66 C15:H23 C82:H91 C9:H13 C56:H58 C115:H124 C4:H7 C33:H38 C25:H31 C47:H54 C99:H105 C126:H144 C40:H45">
    <cfRule type="expression" dxfId="840" priority="37">
      <formula>$C4="NO"</formula>
    </cfRule>
  </conditionalFormatting>
  <conditionalFormatting sqref="I1:K1">
    <cfRule type="expression" dxfId="839" priority="36">
      <formula>$C1="NO"</formula>
    </cfRule>
  </conditionalFormatting>
  <conditionalFormatting sqref="B3">
    <cfRule type="expression" dxfId="838" priority="35">
      <formula>$K3=1</formula>
    </cfRule>
  </conditionalFormatting>
  <conditionalFormatting sqref="B4:B7">
    <cfRule type="expression" dxfId="837" priority="34">
      <formula>$C4="NO"</formula>
    </cfRule>
  </conditionalFormatting>
  <conditionalFormatting sqref="B4:B7">
    <cfRule type="expression" dxfId="836" priority="33">
      <formula>$K4=1</formula>
    </cfRule>
  </conditionalFormatting>
  <conditionalFormatting sqref="B9:B13">
    <cfRule type="expression" dxfId="835" priority="32">
      <formula>$C9="NO"</formula>
    </cfRule>
  </conditionalFormatting>
  <conditionalFormatting sqref="B9:B13">
    <cfRule type="expression" dxfId="834" priority="31">
      <formula>$K9=1</formula>
    </cfRule>
  </conditionalFormatting>
  <conditionalFormatting sqref="B15:B23">
    <cfRule type="expression" dxfId="833" priority="30">
      <formula>$C15="NO"</formula>
    </cfRule>
  </conditionalFormatting>
  <conditionalFormatting sqref="B15:B23">
    <cfRule type="expression" dxfId="832" priority="29">
      <formula>$K15=1</formula>
    </cfRule>
  </conditionalFormatting>
  <conditionalFormatting sqref="B25:B31">
    <cfRule type="expression" dxfId="831" priority="28">
      <formula>$C25="NO"</formula>
    </cfRule>
  </conditionalFormatting>
  <conditionalFormatting sqref="B25:B31">
    <cfRule type="expression" dxfId="830" priority="27">
      <formula>$K25=1</formula>
    </cfRule>
  </conditionalFormatting>
  <conditionalFormatting sqref="B33:B38">
    <cfRule type="expression" dxfId="829" priority="26">
      <formula>$C33="NO"</formula>
    </cfRule>
  </conditionalFormatting>
  <conditionalFormatting sqref="B33:B38">
    <cfRule type="expression" dxfId="828" priority="25">
      <formula>$K33=1</formula>
    </cfRule>
  </conditionalFormatting>
  <conditionalFormatting sqref="B40:B45">
    <cfRule type="expression" dxfId="827" priority="24">
      <formula>$C40="NO"</formula>
    </cfRule>
  </conditionalFormatting>
  <conditionalFormatting sqref="B40:B45">
    <cfRule type="expression" dxfId="826" priority="23">
      <formula>$K40=1</formula>
    </cfRule>
  </conditionalFormatting>
  <conditionalFormatting sqref="B47:B54">
    <cfRule type="expression" dxfId="825" priority="22">
      <formula>$C47="NO"</formula>
    </cfRule>
  </conditionalFormatting>
  <conditionalFormatting sqref="B47:B54">
    <cfRule type="expression" dxfId="824" priority="21">
      <formula>$K47=1</formula>
    </cfRule>
  </conditionalFormatting>
  <conditionalFormatting sqref="B56:B58">
    <cfRule type="expression" dxfId="823" priority="20">
      <formula>$C56="NO"</formula>
    </cfRule>
  </conditionalFormatting>
  <conditionalFormatting sqref="B56:B58">
    <cfRule type="expression" dxfId="822" priority="19">
      <formula>$K56=1</formula>
    </cfRule>
  </conditionalFormatting>
  <conditionalFormatting sqref="B60:B66">
    <cfRule type="expression" dxfId="821" priority="18">
      <formula>$C60="NO"</formula>
    </cfRule>
  </conditionalFormatting>
  <conditionalFormatting sqref="B60:B66">
    <cfRule type="expression" dxfId="820" priority="17">
      <formula>$K60=1</formula>
    </cfRule>
  </conditionalFormatting>
  <conditionalFormatting sqref="B68:B76">
    <cfRule type="expression" dxfId="819" priority="16">
      <formula>$C68="NO"</formula>
    </cfRule>
  </conditionalFormatting>
  <conditionalFormatting sqref="B68:B76">
    <cfRule type="expression" dxfId="818" priority="15">
      <formula>$K68=1</formula>
    </cfRule>
  </conditionalFormatting>
  <conditionalFormatting sqref="B78:B80">
    <cfRule type="expression" dxfId="817" priority="14">
      <formula>$C78="NO"</formula>
    </cfRule>
  </conditionalFormatting>
  <conditionalFormatting sqref="B78:B80">
    <cfRule type="expression" dxfId="816" priority="13">
      <formula>$K78=1</formula>
    </cfRule>
  </conditionalFormatting>
  <conditionalFormatting sqref="B82:B91">
    <cfRule type="expression" dxfId="815" priority="12">
      <formula>$C82="NO"</formula>
    </cfRule>
  </conditionalFormatting>
  <conditionalFormatting sqref="B82:B91">
    <cfRule type="expression" dxfId="814" priority="11">
      <formula>$K82=1</formula>
    </cfRule>
  </conditionalFormatting>
  <conditionalFormatting sqref="B93:B97">
    <cfRule type="expression" dxfId="813" priority="10">
      <formula>$C93="NO"</formula>
    </cfRule>
  </conditionalFormatting>
  <conditionalFormatting sqref="B93:B97">
    <cfRule type="expression" dxfId="812" priority="9">
      <formula>$K93=1</formula>
    </cfRule>
  </conditionalFormatting>
  <conditionalFormatting sqref="B99:B105">
    <cfRule type="expression" dxfId="811" priority="8">
      <formula>$C99="NO"</formula>
    </cfRule>
  </conditionalFormatting>
  <conditionalFormatting sqref="B99:B105">
    <cfRule type="expression" dxfId="810" priority="7">
      <formula>$K99=1</formula>
    </cfRule>
  </conditionalFormatting>
  <conditionalFormatting sqref="B107:B113">
    <cfRule type="expression" dxfId="809" priority="6">
      <formula>$C107="NO"</formula>
    </cfRule>
  </conditionalFormatting>
  <conditionalFormatting sqref="B107:B113">
    <cfRule type="expression" dxfId="808" priority="5">
      <formula>$K107=1</formula>
    </cfRule>
  </conditionalFormatting>
  <conditionalFormatting sqref="B115:B124">
    <cfRule type="expression" dxfId="807" priority="4">
      <formula>$C115="NO"</formula>
    </cfRule>
  </conditionalFormatting>
  <conditionalFormatting sqref="B115:B124">
    <cfRule type="expression" dxfId="806" priority="3">
      <formula>$K115=1</formula>
    </cfRule>
  </conditionalFormatting>
  <conditionalFormatting sqref="B126:B144">
    <cfRule type="expression" dxfId="805" priority="2">
      <formula>$C126="NO"</formula>
    </cfRule>
  </conditionalFormatting>
  <conditionalFormatting sqref="B126:B144">
    <cfRule type="expression" dxfId="804" priority="1">
      <formula>$K126=1</formula>
    </cfRule>
  </conditionalFormatting>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C177" sqref="C177"/>
      <selection pane="topRight" activeCell="C177" sqref="C177"/>
      <selection pane="bottomLeft" activeCell="C177" sqref="C177"/>
      <selection pane="bottomRight" activeCell="J145" sqref="J145"/>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0" t="s">
        <v>1</v>
      </c>
      <c r="E1" s="80" t="s">
        <v>2</v>
      </c>
      <c r="F1" s="80" t="s">
        <v>3</v>
      </c>
      <c r="G1" s="80"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IF(OR('18_Water Sector Plan'!$I3=1,$E3&lt;&gt;0),1,0)</f>
        <v>0</v>
      </c>
      <c r="J3" s="67">
        <f>IF(OR('18_Water Sector Plan'!$J3=1,$F3&lt;&gt;0),1,0)</f>
        <v>0</v>
      </c>
      <c r="K3" s="67">
        <f>IF(AND('18_Water Sector Plan'!$I3=1,$E3=0),1,0)</f>
        <v>0</v>
      </c>
    </row>
    <row r="4" spans="1:12" ht="45" hidden="1" outlineLevel="1" x14ac:dyDescent="0.25">
      <c r="A4" s="37" t="s">
        <v>149</v>
      </c>
      <c r="B4" s="38" t="s">
        <v>8</v>
      </c>
      <c r="C4" s="20" t="str">
        <f>IF('Long Term Vision'!$C4=0,"",'Long Term Vision'!$C4)</f>
        <v/>
      </c>
      <c r="D4" s="38"/>
      <c r="E4" s="38"/>
      <c r="F4" s="38"/>
      <c r="G4" s="38"/>
      <c r="H4" s="39"/>
      <c r="I4" s="67">
        <f>IF(OR('18_Water Sector Plan'!$I4=1,$E4&lt;&gt;0),1,0)</f>
        <v>1</v>
      </c>
      <c r="J4" s="67">
        <f>IF(OR('18_Water Sector Plan'!$J4=1,$F4&lt;&gt;0),1,0)</f>
        <v>1</v>
      </c>
      <c r="K4" s="67">
        <f>IF(AND('18_Water Sector Plan'!$I4=1,$E4=0),1,0)</f>
        <v>1</v>
      </c>
    </row>
    <row r="5" spans="1:12" ht="45" hidden="1" outlineLevel="1" x14ac:dyDescent="0.25">
      <c r="A5" s="37" t="s">
        <v>149</v>
      </c>
      <c r="B5" s="38" t="s">
        <v>9</v>
      </c>
      <c r="C5" s="20" t="str">
        <f>IF('Long Term Vision'!$C5=0,"",'Long Term Vision'!$C5)</f>
        <v/>
      </c>
      <c r="D5" s="38"/>
      <c r="E5" s="38"/>
      <c r="F5" s="38"/>
      <c r="G5" s="38"/>
      <c r="H5" s="39"/>
      <c r="I5" s="67">
        <f>IF(OR('18_Water Sector Plan'!$I5=1,$E5&lt;&gt;0),1,0)</f>
        <v>1</v>
      </c>
      <c r="J5" s="67">
        <f>IF(OR('18_Water Sector Plan'!$J5=1,$F5&lt;&gt;0),1,0)</f>
        <v>1</v>
      </c>
      <c r="K5" s="67">
        <f>IF(AND('18_Water Sector Plan'!$I5=1,$E5=0),1,0)</f>
        <v>1</v>
      </c>
    </row>
    <row r="6" spans="1:12" ht="90" hidden="1" outlineLevel="1" x14ac:dyDescent="0.25">
      <c r="A6" s="37" t="s">
        <v>149</v>
      </c>
      <c r="B6" s="38" t="s">
        <v>10</v>
      </c>
      <c r="C6" s="20" t="str">
        <f>IF('Long Term Vision'!$C6=0,"",'Long Term Vision'!$C6)</f>
        <v/>
      </c>
      <c r="D6" s="38"/>
      <c r="E6" s="38"/>
      <c r="F6" s="38"/>
      <c r="G6" s="38"/>
      <c r="H6" s="39"/>
      <c r="I6" s="67">
        <f>IF(OR('18_Water Sector Plan'!$I6=1,$E6&lt;&gt;0),1,0)</f>
        <v>1</v>
      </c>
      <c r="J6" s="67">
        <f>IF(OR('18_Water Sector Plan'!$J6=1,$F6&lt;&gt;0),1,0)</f>
        <v>1</v>
      </c>
      <c r="K6" s="67">
        <f>IF(AND('18_Water Sector Plan'!$I6=1,$E6=0),1,0)</f>
        <v>1</v>
      </c>
    </row>
    <row r="7" spans="1:12" ht="60" hidden="1" outlineLevel="1" x14ac:dyDescent="0.25">
      <c r="A7" s="37" t="s">
        <v>149</v>
      </c>
      <c r="B7" s="38" t="s">
        <v>11</v>
      </c>
      <c r="C7" s="20" t="str">
        <f>IF('Long Term Vision'!$C7=0,"",'Long Term Vision'!$C7)</f>
        <v/>
      </c>
      <c r="D7" s="38"/>
      <c r="E7" s="38"/>
      <c r="F7" s="38"/>
      <c r="G7" s="38"/>
      <c r="H7" s="39"/>
      <c r="I7" s="67">
        <f>IF(OR('18_Water Sector Plan'!$I7=1,$E7&lt;&gt;0),1,0)</f>
        <v>1</v>
      </c>
      <c r="J7" s="67">
        <f>IF(OR('18_Water Sector Plan'!$J7=1,$F7&lt;&gt;0),1,0)</f>
        <v>1</v>
      </c>
      <c r="K7" s="67">
        <f>IF(AND('18_Water Sector Plan'!$I7=1,$E7=0),1,0)</f>
        <v>1</v>
      </c>
    </row>
    <row r="8" spans="1:12" collapsed="1" x14ac:dyDescent="0.25">
      <c r="A8" s="37" t="s">
        <v>149</v>
      </c>
      <c r="B8" s="97" t="s">
        <v>12</v>
      </c>
      <c r="C8" s="97"/>
      <c r="D8" s="97"/>
      <c r="E8" s="97"/>
      <c r="F8" s="97"/>
      <c r="G8" s="97"/>
      <c r="H8" s="98"/>
      <c r="I8" s="67">
        <f>SUM(I9:I13)</f>
        <v>5</v>
      </c>
      <c r="J8" s="67">
        <f>SUM(J9:J13)</f>
        <v>2</v>
      </c>
      <c r="K8" s="67">
        <f>SUM(K9:K13)</f>
        <v>0</v>
      </c>
    </row>
    <row r="9" spans="1:12" ht="75" hidden="1" outlineLevel="1" x14ac:dyDescent="0.25">
      <c r="A9" s="37" t="s">
        <v>149</v>
      </c>
      <c r="B9" s="38" t="s">
        <v>13</v>
      </c>
      <c r="C9" s="20" t="str">
        <f>IF('Long Term Vision'!$C9=0,"",'Long Term Vision'!$C9)</f>
        <v/>
      </c>
      <c r="D9" s="38" t="s">
        <v>707</v>
      </c>
      <c r="E9" s="38" t="s">
        <v>708</v>
      </c>
      <c r="F9" s="38"/>
      <c r="G9" s="38" t="s">
        <v>709</v>
      </c>
      <c r="H9" s="39"/>
      <c r="I9" s="67">
        <f>IF(OR('18_Water Sector Plan'!$I9=1,$E9&lt;&gt;0),1,0)</f>
        <v>1</v>
      </c>
      <c r="J9" s="67">
        <f>IF(OR('18_Water Sector Plan'!$J9=1,$F9&lt;&gt;0),1,0)</f>
        <v>0</v>
      </c>
      <c r="K9" s="67">
        <f>IF(AND('18_Water Sector Plan'!$I9=1,$E9=0),1,0)</f>
        <v>0</v>
      </c>
    </row>
    <row r="10" spans="1:12" ht="75" hidden="1" outlineLevel="1" x14ac:dyDescent="0.25">
      <c r="A10" s="37" t="s">
        <v>149</v>
      </c>
      <c r="B10" s="38" t="s">
        <v>14</v>
      </c>
      <c r="C10" s="20" t="str">
        <f>IF('Long Term Vision'!$C10=0,"",'Long Term Vision'!$C10)</f>
        <v/>
      </c>
      <c r="D10" s="38" t="s">
        <v>707</v>
      </c>
      <c r="E10" s="38" t="s">
        <v>713</v>
      </c>
      <c r="F10" s="38"/>
      <c r="G10" s="38" t="s">
        <v>712</v>
      </c>
      <c r="H10" s="39" t="s">
        <v>644</v>
      </c>
      <c r="I10" s="67">
        <f>IF(OR('18_Water Sector Plan'!$I10=1,$E10&lt;&gt;0),1,0)</f>
        <v>1</v>
      </c>
      <c r="J10" s="67">
        <f>IF(OR('18_Water Sector Plan'!$J10=1,$F10&lt;&gt;0),1,0)</f>
        <v>1</v>
      </c>
      <c r="K10" s="67">
        <f>IF(AND('18_Water Sector Plan'!$I10=1,$E10=0),1,0)</f>
        <v>0</v>
      </c>
    </row>
    <row r="11" spans="1:12" ht="105" hidden="1" outlineLevel="1" x14ac:dyDescent="0.25">
      <c r="A11" s="37" t="s">
        <v>149</v>
      </c>
      <c r="B11" s="38" t="s">
        <v>15</v>
      </c>
      <c r="C11" s="20" t="str">
        <f>IF('Long Term Vision'!$C11=0,"",'Long Term Vision'!$C11)</f>
        <v/>
      </c>
      <c r="D11" s="38" t="s">
        <v>678</v>
      </c>
      <c r="E11" s="38" t="s">
        <v>677</v>
      </c>
      <c r="F11" s="38" t="s">
        <v>622</v>
      </c>
      <c r="G11" s="38" t="s">
        <v>623</v>
      </c>
      <c r="H11" s="39"/>
      <c r="I11" s="67">
        <f>IF(OR('18_Water Sector Plan'!$I11=1,$E11&lt;&gt;0),1,0)</f>
        <v>1</v>
      </c>
      <c r="J11" s="67">
        <f>IF(OR('18_Water Sector Plan'!$J11=1,$F11&lt;&gt;0),1,0)</f>
        <v>1</v>
      </c>
      <c r="K11" s="67">
        <f>IF(AND('18_Water Sector Plan'!$I11=1,$E11=0),1,0)</f>
        <v>0</v>
      </c>
    </row>
    <row r="12" spans="1:12" ht="120" hidden="1" outlineLevel="1" x14ac:dyDescent="0.25">
      <c r="A12" s="37" t="s">
        <v>149</v>
      </c>
      <c r="B12" s="38" t="s">
        <v>16</v>
      </c>
      <c r="C12" s="20" t="str">
        <f>IF('Long Term Vision'!$C12=0,"",'Long Term Vision'!$C12)</f>
        <v/>
      </c>
      <c r="D12" s="38" t="s">
        <v>702</v>
      </c>
      <c r="E12" s="38" t="s">
        <v>703</v>
      </c>
      <c r="F12" s="38"/>
      <c r="G12" s="38" t="s">
        <v>704</v>
      </c>
      <c r="H12" s="39"/>
      <c r="I12" s="67">
        <f>IF(OR('18_Water Sector Plan'!$I12=1,$E12&lt;&gt;0),1,0)</f>
        <v>1</v>
      </c>
      <c r="J12" s="67">
        <f>IF(OR('18_Water Sector Plan'!$J12=1,$F12&lt;&gt;0),1,0)</f>
        <v>0</v>
      </c>
      <c r="K12" s="67">
        <f>IF(AND('18_Water Sector Plan'!$I12=1,$E12=0),1,0)</f>
        <v>0</v>
      </c>
    </row>
    <row r="13" spans="1:12" ht="105" hidden="1" outlineLevel="1" x14ac:dyDescent="0.25">
      <c r="A13" s="37" t="s">
        <v>149</v>
      </c>
      <c r="B13" s="38" t="s">
        <v>17</v>
      </c>
      <c r="C13" s="20" t="str">
        <f>IF('Long Term Vision'!$C13=0,"",'Long Term Vision'!$C13)</f>
        <v/>
      </c>
      <c r="D13" s="38" t="s">
        <v>634</v>
      </c>
      <c r="E13" s="38" t="s">
        <v>628</v>
      </c>
      <c r="F13" s="38"/>
      <c r="G13" s="38" t="s">
        <v>629</v>
      </c>
      <c r="H13" s="39"/>
      <c r="I13" s="67">
        <f>IF(OR('18_Water Sector Plan'!$I13=1,$E13&lt;&gt;0),1,0)</f>
        <v>1</v>
      </c>
      <c r="J13" s="67">
        <f>IF(OR('18_Water Sector Plan'!$J13=1,$F13&lt;&gt;0),1,0)</f>
        <v>0</v>
      </c>
      <c r="K13" s="67">
        <f>IF(AND('18_Water Sector Plan'!$I13=1,$E13=0),1,0)</f>
        <v>0</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IF(OR('18_Water Sector Plan'!$I15=1,$E15&lt;&gt;0),1,0)</f>
        <v>1</v>
      </c>
      <c r="J15" s="67">
        <f>IF(OR('18_Water Sector Plan'!$J15=1,$F15&lt;&gt;0),1,0)</f>
        <v>1</v>
      </c>
      <c r="K15" s="67">
        <f>IF(AND('18_Water Sector Plan'!$I15=1,$E15=0),1,0)</f>
        <v>1</v>
      </c>
    </row>
    <row r="16" spans="1:12" ht="60" hidden="1" outlineLevel="1" x14ac:dyDescent="0.25">
      <c r="A16" s="37" t="s">
        <v>149</v>
      </c>
      <c r="B16" s="38" t="s">
        <v>20</v>
      </c>
      <c r="C16" s="20" t="str">
        <f>IF('Long Term Vision'!$C16=0,"",'Long Term Vision'!$C16)</f>
        <v/>
      </c>
      <c r="D16" s="38"/>
      <c r="E16" s="38"/>
      <c r="F16" s="38"/>
      <c r="G16" s="38"/>
      <c r="H16" s="39"/>
      <c r="I16" s="67">
        <f>IF(OR('18_Water Sector Plan'!$I16=1,$E16&lt;&gt;0),1,0)</f>
        <v>1</v>
      </c>
      <c r="J16" s="67">
        <f>IF(OR('18_Water Sector Plan'!$J16=1,$F16&lt;&gt;0),1,0)</f>
        <v>1</v>
      </c>
      <c r="K16" s="67">
        <f>IF(AND('18_Water Sector Plan'!$I16=1,$E16=0),1,0)</f>
        <v>1</v>
      </c>
    </row>
    <row r="17" spans="1:11" ht="45" hidden="1" outlineLevel="1" x14ac:dyDescent="0.25">
      <c r="A17" s="37" t="s">
        <v>149</v>
      </c>
      <c r="B17" s="38" t="s">
        <v>21</v>
      </c>
      <c r="C17" s="20" t="str">
        <f>IF('Long Term Vision'!$C17=0,"",'Long Term Vision'!$C17)</f>
        <v/>
      </c>
      <c r="D17" s="38"/>
      <c r="E17" s="38"/>
      <c r="F17" s="38"/>
      <c r="G17" s="38"/>
      <c r="H17" s="39"/>
      <c r="I17" s="67">
        <f>IF(OR('18_Water Sector Plan'!$I17=1,$E17&lt;&gt;0),1,0)</f>
        <v>1</v>
      </c>
      <c r="J17" s="67">
        <f>IF(OR('18_Water Sector Plan'!$J17=1,$F17&lt;&gt;0),1,0)</f>
        <v>1</v>
      </c>
      <c r="K17" s="67">
        <f>IF(AND('18_Water Sector Plan'!$I17=1,$E17=0),1,0)</f>
        <v>1</v>
      </c>
    </row>
    <row r="18" spans="1:11" ht="45" hidden="1" outlineLevel="1" x14ac:dyDescent="0.25">
      <c r="A18" s="37" t="s">
        <v>149</v>
      </c>
      <c r="B18" s="38" t="s">
        <v>22</v>
      </c>
      <c r="C18" s="20" t="str">
        <f>IF('Long Term Vision'!$C18=0,"",'Long Term Vision'!$C18)</f>
        <v/>
      </c>
      <c r="D18" s="38" t="s">
        <v>707</v>
      </c>
      <c r="E18" s="38" t="s">
        <v>713</v>
      </c>
      <c r="F18" s="38"/>
      <c r="G18" s="38" t="s">
        <v>712</v>
      </c>
      <c r="H18" s="39" t="s">
        <v>644</v>
      </c>
      <c r="I18" s="67">
        <f>IF(OR('18_Water Sector Plan'!$I18=1,$E18&lt;&gt;0),1,0)</f>
        <v>1</v>
      </c>
      <c r="J18" s="67">
        <f>IF(OR('18_Water Sector Plan'!$J18=1,$F18&lt;&gt;0),1,0)</f>
        <v>1</v>
      </c>
      <c r="K18" s="67">
        <f>IF(AND('18_Water Sector Plan'!$I18=1,$E18=0),1,0)</f>
        <v>0</v>
      </c>
    </row>
    <row r="19" spans="1:11" ht="30" hidden="1" outlineLevel="1" x14ac:dyDescent="0.25">
      <c r="A19" s="37" t="s">
        <v>149</v>
      </c>
      <c r="B19" s="38" t="s">
        <v>23</v>
      </c>
      <c r="C19" s="20" t="str">
        <f>IF('Long Term Vision'!$C19=0,"",'Long Term Vision'!$C19)</f>
        <v/>
      </c>
      <c r="D19" s="38"/>
      <c r="E19" s="38"/>
      <c r="F19" s="38"/>
      <c r="G19" s="38"/>
      <c r="H19" s="39"/>
      <c r="I19" s="67">
        <f>IF(OR('18_Water Sector Plan'!$I19=1,$E19&lt;&gt;0),1,0)</f>
        <v>1</v>
      </c>
      <c r="J19" s="67">
        <f>IF(OR('18_Water Sector Plan'!$J19=1,$F19&lt;&gt;0),1,0)</f>
        <v>0</v>
      </c>
      <c r="K19" s="67">
        <f>IF(AND('18_Water Sector Plan'!$I19=1,$E19=0),1,0)</f>
        <v>1</v>
      </c>
    </row>
    <row r="20" spans="1:11" ht="30" hidden="1" outlineLevel="1" x14ac:dyDescent="0.25">
      <c r="A20" s="37" t="s">
        <v>149</v>
      </c>
      <c r="B20" s="38" t="s">
        <v>24</v>
      </c>
      <c r="C20" s="20" t="str">
        <f>IF('Long Term Vision'!$C20=0,"",'Long Term Vision'!$C20)</f>
        <v/>
      </c>
      <c r="D20" s="38"/>
      <c r="E20" s="38"/>
      <c r="F20" s="38"/>
      <c r="G20" s="38"/>
      <c r="H20" s="39"/>
      <c r="I20" s="67">
        <f>IF(OR('18_Water Sector Plan'!$I20=1,$E20&lt;&gt;0),1,0)</f>
        <v>1</v>
      </c>
      <c r="J20" s="67">
        <f>IF(OR('18_Water Sector Plan'!$J20=1,$F20&lt;&gt;0),1,0)</f>
        <v>0</v>
      </c>
      <c r="K20" s="67">
        <f>IF(AND('18_Water Sector Plan'!$I20=1,$E20=0),1,0)</f>
        <v>1</v>
      </c>
    </row>
    <row r="21" spans="1:11" ht="60" hidden="1" outlineLevel="1" x14ac:dyDescent="0.25">
      <c r="A21" s="37" t="s">
        <v>149</v>
      </c>
      <c r="B21" s="38" t="s">
        <v>25</v>
      </c>
      <c r="C21" s="20" t="str">
        <f>IF('Long Term Vision'!$C21=0,"",'Long Term Vision'!$C21)</f>
        <v/>
      </c>
      <c r="D21" s="38"/>
      <c r="E21" s="38"/>
      <c r="F21" s="38"/>
      <c r="G21" s="38"/>
      <c r="H21" s="39"/>
      <c r="I21" s="67">
        <f>IF(OR('18_Water Sector Plan'!$I21=1,$E21&lt;&gt;0),1,0)</f>
        <v>1</v>
      </c>
      <c r="J21" s="67">
        <f>IF(OR('18_Water Sector Plan'!$J21=1,$F21&lt;&gt;0),1,0)</f>
        <v>1</v>
      </c>
      <c r="K21" s="67">
        <f>IF(AND('18_Water Sector Plan'!$I21=1,$E21=0),1,0)</f>
        <v>1</v>
      </c>
    </row>
    <row r="22" spans="1:11" ht="60" hidden="1" outlineLevel="1" x14ac:dyDescent="0.25">
      <c r="A22" s="37" t="s">
        <v>149</v>
      </c>
      <c r="B22" s="38" t="s">
        <v>26</v>
      </c>
      <c r="C22" s="20" t="str">
        <f>IF('Long Term Vision'!$C22=0,"",'Long Term Vision'!$C22)</f>
        <v/>
      </c>
      <c r="D22" s="38"/>
      <c r="E22" s="38"/>
      <c r="F22" s="38"/>
      <c r="G22" s="38"/>
      <c r="H22" s="39"/>
      <c r="I22" s="67">
        <f>IF(OR('18_Water Sector Plan'!$I22=1,$E22&lt;&gt;0),1,0)</f>
        <v>1</v>
      </c>
      <c r="J22" s="67">
        <f>IF(OR('18_Water Sector Plan'!$J22=1,$F22&lt;&gt;0),1,0)</f>
        <v>1</v>
      </c>
      <c r="K22" s="67">
        <f>IF(AND('18_Water Sector Plan'!$I22=1,$E22=0),1,0)</f>
        <v>1</v>
      </c>
    </row>
    <row r="23" spans="1:11" ht="45" hidden="1" outlineLevel="1" x14ac:dyDescent="0.25">
      <c r="A23" s="37" t="s">
        <v>149</v>
      </c>
      <c r="B23" s="38" t="s">
        <v>27</v>
      </c>
      <c r="C23" s="20" t="str">
        <f>IF('Long Term Vision'!$C23=0,"",'Long Term Vision'!$C23)</f>
        <v/>
      </c>
      <c r="D23" s="38"/>
      <c r="E23" s="38"/>
      <c r="F23" s="38"/>
      <c r="G23" s="38"/>
      <c r="H23" s="39"/>
      <c r="I23" s="67">
        <f>IF(OR('18_Water Sector Plan'!$I23=1,$E23&lt;&gt;0),1,0)</f>
        <v>1</v>
      </c>
      <c r="J23" s="67">
        <f>IF(OR('18_Water Sector Plan'!$J23=1,$F23&lt;&gt;0),1,0)</f>
        <v>0</v>
      </c>
      <c r="K23" s="67">
        <f>IF(AND('18_Water Sector Plan'!$I23=1,$E23=0),1,0)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tr">
        <f>IF('Long Term Vision'!$C25=0,"",'Long Term Vision'!$C25)</f>
        <v/>
      </c>
      <c r="D25" s="38"/>
      <c r="E25" s="38"/>
      <c r="F25" s="38"/>
      <c r="G25" s="38"/>
      <c r="H25" s="39"/>
      <c r="I25" s="67">
        <f>IF(OR('18_Water Sector Plan'!$I25=1,$E25&lt;&gt;0),1,0)</f>
        <v>1</v>
      </c>
      <c r="J25" s="67">
        <f>IF(OR('18_Water Sector Plan'!$J25=1,$F25&lt;&gt;0),1,0)</f>
        <v>1</v>
      </c>
      <c r="K25" s="67">
        <f>IF(AND('18_Water Sector Plan'!$I25=1,$E25=0),1,0)</f>
        <v>1</v>
      </c>
    </row>
    <row r="26" spans="1:11" ht="45" hidden="1" outlineLevel="1" x14ac:dyDescent="0.25">
      <c r="A26" s="37" t="s">
        <v>149</v>
      </c>
      <c r="B26" s="38" t="s">
        <v>30</v>
      </c>
      <c r="C26" s="20" t="str">
        <f>IF('Long Term Vision'!$C26=0,"",'Long Term Vision'!$C26)</f>
        <v/>
      </c>
      <c r="D26" s="38"/>
      <c r="E26" s="38"/>
      <c r="F26" s="38"/>
      <c r="G26" s="38"/>
      <c r="H26" s="39"/>
      <c r="I26" s="67">
        <f>IF(OR('18_Water Sector Plan'!$I26=1,$E26&lt;&gt;0),1,0)</f>
        <v>1</v>
      </c>
      <c r="J26" s="67">
        <f>IF(OR('18_Water Sector Plan'!$J26=1,$F26&lt;&gt;0),1,0)</f>
        <v>0</v>
      </c>
      <c r="K26" s="67">
        <f>IF(AND('18_Water Sector Plan'!$I26=1,$E26=0),1,0)</f>
        <v>1</v>
      </c>
    </row>
    <row r="27" spans="1:11" ht="45" hidden="1" outlineLevel="1" x14ac:dyDescent="0.25">
      <c r="A27" s="37" t="s">
        <v>149</v>
      </c>
      <c r="B27" s="38" t="s">
        <v>31</v>
      </c>
      <c r="C27" s="20" t="str">
        <f>IF('Long Term Vision'!$C27=0,"",'Long Term Vision'!$C27)</f>
        <v/>
      </c>
      <c r="D27" s="38"/>
      <c r="E27" s="38"/>
      <c r="F27" s="38"/>
      <c r="G27" s="38"/>
      <c r="H27" s="39"/>
      <c r="I27" s="67">
        <f>IF(OR('18_Water Sector Plan'!$I27=1,$E27&lt;&gt;0),1,0)</f>
        <v>1</v>
      </c>
      <c r="J27" s="67">
        <f>IF(OR('18_Water Sector Plan'!$J27=1,$F27&lt;&gt;0),1,0)</f>
        <v>1</v>
      </c>
      <c r="K27" s="67">
        <f>IF(AND('18_Water Sector Plan'!$I27=1,$E27=0),1,0)</f>
        <v>1</v>
      </c>
    </row>
    <row r="28" spans="1:11" ht="60" hidden="1" outlineLevel="1" x14ac:dyDescent="0.25">
      <c r="A28" s="37" t="s">
        <v>149</v>
      </c>
      <c r="B28" s="38" t="s">
        <v>32</v>
      </c>
      <c r="C28" s="20" t="str">
        <f>IF('Long Term Vision'!$C28=0,"",'Long Term Vision'!$C28)</f>
        <v/>
      </c>
      <c r="D28" s="38" t="s">
        <v>652</v>
      </c>
      <c r="E28" s="38" t="s">
        <v>651</v>
      </c>
      <c r="F28" s="38"/>
      <c r="G28" s="38" t="s">
        <v>623</v>
      </c>
      <c r="H28" s="39"/>
      <c r="I28" s="67">
        <f>IF(OR('18_Water Sector Plan'!$I28=1,$E28&lt;&gt;0),1,0)</f>
        <v>1</v>
      </c>
      <c r="J28" s="67">
        <f>IF(OR('18_Water Sector Plan'!$J28=1,$F28&lt;&gt;0),1,0)</f>
        <v>1</v>
      </c>
      <c r="K28" s="67">
        <f>IF(AND('18_Water Sector Plan'!$I28=1,$E28=0),1,0)</f>
        <v>0</v>
      </c>
    </row>
    <row r="29" spans="1:11" ht="60" hidden="1" outlineLevel="1" x14ac:dyDescent="0.25">
      <c r="A29" s="37" t="s">
        <v>149</v>
      </c>
      <c r="B29" s="38" t="s">
        <v>33</v>
      </c>
      <c r="C29" s="20" t="str">
        <f>IF('Long Term Vision'!$C29=0,"",'Long Term Vision'!$C29)</f>
        <v/>
      </c>
      <c r="D29" s="38"/>
      <c r="E29" s="38"/>
      <c r="F29" s="38"/>
      <c r="G29" s="38"/>
      <c r="H29" s="39"/>
      <c r="I29" s="67">
        <f>IF(OR('18_Water Sector Plan'!$I29=1,$E29&lt;&gt;0),1,0)</f>
        <v>1</v>
      </c>
      <c r="J29" s="67">
        <f>IF(OR('18_Water Sector Plan'!$J29=1,$F29&lt;&gt;0),1,0)</f>
        <v>0</v>
      </c>
      <c r="K29" s="67">
        <f>IF(AND('18_Water Sector Plan'!$I29=1,$E29=0),1,0)</f>
        <v>1</v>
      </c>
    </row>
    <row r="30" spans="1:11" ht="30" hidden="1" outlineLevel="1" x14ac:dyDescent="0.25">
      <c r="A30" s="37" t="s">
        <v>149</v>
      </c>
      <c r="B30" s="38" t="s">
        <v>34</v>
      </c>
      <c r="C30" s="20" t="str">
        <f>IF('Long Term Vision'!$C30=0,"",'Long Term Vision'!$C30)</f>
        <v/>
      </c>
      <c r="D30" s="38"/>
      <c r="E30" s="38"/>
      <c r="F30" s="38"/>
      <c r="G30" s="38"/>
      <c r="H30" s="39"/>
      <c r="I30" s="67">
        <f>IF(OR('18_Water Sector Plan'!$I30=1,$E30&lt;&gt;0),1,0)</f>
        <v>1</v>
      </c>
      <c r="J30" s="67">
        <f>IF(OR('18_Water Sector Plan'!$J30=1,$F30&lt;&gt;0),1,0)</f>
        <v>1</v>
      </c>
      <c r="K30" s="67">
        <f>IF(AND('18_Water Sector Plan'!$I30=1,$E30=0),1,0)</f>
        <v>1</v>
      </c>
    </row>
    <row r="31" spans="1:11" ht="105" hidden="1" outlineLevel="1" x14ac:dyDescent="0.25">
      <c r="A31" s="37" t="s">
        <v>149</v>
      </c>
      <c r="B31" s="38" t="s">
        <v>35</v>
      </c>
      <c r="C31" s="20" t="str">
        <f>IF('Long Term Vision'!$C31=0,"",'Long Term Vision'!$C31)</f>
        <v/>
      </c>
      <c r="D31" s="38" t="s">
        <v>652</v>
      </c>
      <c r="E31" s="38" t="s">
        <v>653</v>
      </c>
      <c r="F31" s="38"/>
      <c r="G31" s="38" t="s">
        <v>654</v>
      </c>
      <c r="H31" s="39"/>
      <c r="I31" s="67">
        <f>IF(OR('18_Water Sector Plan'!$I31=1,$E31&lt;&gt;0),1,0)</f>
        <v>1</v>
      </c>
      <c r="J31" s="67">
        <f>IF(OR('18_Water Sector Plan'!$J31=1,$F31&lt;&gt;0),1,0)</f>
        <v>0</v>
      </c>
      <c r="K31" s="67">
        <f>IF(AND('18_Water Sector Plan'!$I31=1,$E31=0),1,0)</f>
        <v>0</v>
      </c>
    </row>
    <row r="32" spans="1:11" collapsed="1" x14ac:dyDescent="0.25">
      <c r="A32" s="37" t="s">
        <v>149</v>
      </c>
      <c r="B32" s="91" t="s">
        <v>36</v>
      </c>
      <c r="C32" s="91"/>
      <c r="D32" s="91"/>
      <c r="E32" s="91"/>
      <c r="F32" s="91"/>
      <c r="G32" s="91"/>
      <c r="H32" s="92"/>
      <c r="I32" s="67">
        <f>SUM(I33:I38)</f>
        <v>5</v>
      </c>
      <c r="J32" s="67">
        <f>SUM(J33:J38)</f>
        <v>1</v>
      </c>
      <c r="K32" s="67">
        <f>SUM(K33:K38)</f>
        <v>4</v>
      </c>
    </row>
    <row r="33" spans="1:11" ht="60" hidden="1" outlineLevel="1" x14ac:dyDescent="0.25">
      <c r="A33" s="37" t="s">
        <v>149</v>
      </c>
      <c r="B33" s="38" t="s">
        <v>37</v>
      </c>
      <c r="C33" s="20" t="str">
        <f>IF('Long Term Vision'!$C33=0,"",'Long Term Vision'!$C33)</f>
        <v/>
      </c>
      <c r="D33" s="38" t="s">
        <v>658</v>
      </c>
      <c r="E33" s="38" t="s">
        <v>660</v>
      </c>
      <c r="F33" s="38"/>
      <c r="G33" s="38" t="s">
        <v>661</v>
      </c>
      <c r="H33" s="39"/>
      <c r="I33" s="67">
        <f>IF(OR('18_Water Sector Plan'!$I33=1,$E33&lt;&gt;0),1,0)</f>
        <v>1</v>
      </c>
      <c r="J33" s="67">
        <f>IF(OR('18_Water Sector Plan'!$J33=1,$F33&lt;&gt;0),1,0)</f>
        <v>0</v>
      </c>
      <c r="K33" s="67">
        <f>IF(AND('18_Water Sector Plan'!$I33=1,$E33=0),1,0)</f>
        <v>0</v>
      </c>
    </row>
    <row r="34" spans="1:11" ht="45" hidden="1" outlineLevel="1" x14ac:dyDescent="0.25">
      <c r="A34" s="37" t="s">
        <v>149</v>
      </c>
      <c r="B34" s="38" t="s">
        <v>38</v>
      </c>
      <c r="C34" s="20" t="str">
        <f>IF('Long Term Vision'!$C34=0,"",'Long Term Vision'!$C34)</f>
        <v/>
      </c>
      <c r="D34" s="38"/>
      <c r="E34" s="38"/>
      <c r="F34" s="38"/>
      <c r="G34" s="38"/>
      <c r="H34" s="39"/>
      <c r="I34" s="67">
        <f>IF(OR('18_Water Sector Plan'!$I34=1,$E34&lt;&gt;0),1,0)</f>
        <v>1</v>
      </c>
      <c r="J34" s="67">
        <f>IF(OR('18_Water Sector Plan'!$J34=1,$F34&lt;&gt;0),1,0)</f>
        <v>0</v>
      </c>
      <c r="K34" s="67">
        <f>IF(AND('18_Water Sector Plan'!$I34=1,$E34=0),1,0)</f>
        <v>1</v>
      </c>
    </row>
    <row r="35" spans="1:11" ht="30" hidden="1" outlineLevel="1" x14ac:dyDescent="0.25">
      <c r="A35" s="37" t="s">
        <v>149</v>
      </c>
      <c r="B35" s="38" t="s">
        <v>39</v>
      </c>
      <c r="C35" s="20" t="str">
        <f>IF('Long Term Vision'!$C35=0,"",'Long Term Vision'!$C35)</f>
        <v>NO</v>
      </c>
      <c r="D35" s="38"/>
      <c r="E35" s="38"/>
      <c r="F35" s="38"/>
      <c r="G35" s="38"/>
      <c r="H35" s="39"/>
      <c r="I35" s="67">
        <f>IF(OR('18_Water Sector Plan'!$I35=1,$E35&lt;&gt;0),1,0)</f>
        <v>0</v>
      </c>
      <c r="J35" s="67">
        <f>IF(OR('18_Water Sector Plan'!$J35=1,$F35&lt;&gt;0),1,0)</f>
        <v>0</v>
      </c>
      <c r="K35" s="67">
        <f>IF(AND('18_Water Sector Plan'!$I35=1,$E35=0),1,0)</f>
        <v>0</v>
      </c>
    </row>
    <row r="36" spans="1:11" ht="60" hidden="1" outlineLevel="1" x14ac:dyDescent="0.25">
      <c r="A36" s="37" t="s">
        <v>149</v>
      </c>
      <c r="B36" s="38" t="s">
        <v>40</v>
      </c>
      <c r="C36" s="20" t="str">
        <f>IF('Long Term Vision'!$C36=0,"",'Long Term Vision'!$C36)</f>
        <v/>
      </c>
      <c r="D36" s="38"/>
      <c r="E36" s="38"/>
      <c r="F36" s="38"/>
      <c r="G36" s="38"/>
      <c r="H36" s="39"/>
      <c r="I36" s="67">
        <f>IF(OR('18_Water Sector Plan'!$I36=1,$E36&lt;&gt;0),1,0)</f>
        <v>1</v>
      </c>
      <c r="J36" s="67">
        <f>IF(OR('18_Water Sector Plan'!$J36=1,$F36&lt;&gt;0),1,0)</f>
        <v>1</v>
      </c>
      <c r="K36" s="67">
        <f>IF(AND('18_Water Sector Plan'!$I36=1,$E36=0),1,0)</f>
        <v>1</v>
      </c>
    </row>
    <row r="37" spans="1:11" ht="45" hidden="1" outlineLevel="1" x14ac:dyDescent="0.25">
      <c r="A37" s="37" t="s">
        <v>149</v>
      </c>
      <c r="B37" s="38" t="s">
        <v>41</v>
      </c>
      <c r="C37" s="20" t="str">
        <f>IF('Long Term Vision'!$C37=0,"",'Long Term Vision'!$C37)</f>
        <v/>
      </c>
      <c r="D37" s="38"/>
      <c r="E37" s="38"/>
      <c r="F37" s="38"/>
      <c r="G37" s="38"/>
      <c r="H37" s="39"/>
      <c r="I37" s="67">
        <f>IF(OR('18_Water Sector Plan'!$I37=1,$E37&lt;&gt;0),1,0)</f>
        <v>1</v>
      </c>
      <c r="J37" s="67">
        <f>IF(OR('18_Water Sector Plan'!$J37=1,$F37&lt;&gt;0),1,0)</f>
        <v>0</v>
      </c>
      <c r="K37" s="67">
        <f>IF(AND('18_Water Sector Plan'!$I37=1,$E37=0),1,0)</f>
        <v>1</v>
      </c>
    </row>
    <row r="38" spans="1:11" ht="75" hidden="1" outlineLevel="1" x14ac:dyDescent="0.25">
      <c r="A38" s="37" t="s">
        <v>149</v>
      </c>
      <c r="B38" s="38" t="s">
        <v>42</v>
      </c>
      <c r="C38" s="20" t="str">
        <f>IF('Long Term Vision'!$C38=0,"",'Long Term Vision'!$C38)</f>
        <v/>
      </c>
      <c r="D38" s="38"/>
      <c r="E38" s="38"/>
      <c r="F38" s="38"/>
      <c r="G38" s="38"/>
      <c r="H38" s="39"/>
      <c r="I38" s="67">
        <f>IF(OR('18_Water Sector Plan'!$I38=1,$E38&lt;&gt;0),1,0)</f>
        <v>1</v>
      </c>
      <c r="J38" s="67">
        <f>IF(OR('18_Water Sector Plan'!$J38=1,$F38&lt;&gt;0),1,0)</f>
        <v>0</v>
      </c>
      <c r="K38" s="67">
        <f>IF(AND('18_Water Sector Plan'!$I38=1,$E38=0),1,0)</f>
        <v>1</v>
      </c>
    </row>
    <row r="39" spans="1:11" collapsed="1" x14ac:dyDescent="0.25">
      <c r="A39" s="37" t="s">
        <v>150</v>
      </c>
      <c r="B39" s="105" t="s">
        <v>43</v>
      </c>
      <c r="C39" s="105"/>
      <c r="D39" s="105"/>
      <c r="E39" s="105"/>
      <c r="F39" s="105"/>
      <c r="G39" s="105"/>
      <c r="H39" s="106"/>
      <c r="I39" s="67">
        <f>SUM(I40:I45)</f>
        <v>6</v>
      </c>
      <c r="J39" s="67">
        <f>SUM(J40:J45)</f>
        <v>3</v>
      </c>
      <c r="K39" s="67">
        <f>SUM(K40:K45)</f>
        <v>5</v>
      </c>
    </row>
    <row r="40" spans="1:11" ht="30" hidden="1" outlineLevel="1" x14ac:dyDescent="0.25">
      <c r="A40" s="37" t="s">
        <v>150</v>
      </c>
      <c r="B40" s="38" t="s">
        <v>44</v>
      </c>
      <c r="C40" s="20" t="str">
        <f>IF('Long Term Vision'!$C40=0,"",'Long Term Vision'!$C40)</f>
        <v/>
      </c>
      <c r="D40" s="38"/>
      <c r="E40" s="38"/>
      <c r="F40" s="38"/>
      <c r="G40" s="38"/>
      <c r="H40" s="39"/>
      <c r="I40" s="67">
        <f>IF(OR('18_Water Sector Plan'!$I40=1,$E40&lt;&gt;0),1,0)</f>
        <v>1</v>
      </c>
      <c r="J40" s="67">
        <f>IF(OR('18_Water Sector Plan'!$J40=1,$F40&lt;&gt;0),1,0)</f>
        <v>1</v>
      </c>
      <c r="K40" s="67">
        <f>IF(AND('18_Water Sector Plan'!$I40=1,$E40=0),1,0)</f>
        <v>1</v>
      </c>
    </row>
    <row r="41" spans="1:11" ht="60" hidden="1" outlineLevel="1" x14ac:dyDescent="0.25">
      <c r="A41" s="37" t="s">
        <v>150</v>
      </c>
      <c r="B41" s="38" t="s">
        <v>45</v>
      </c>
      <c r="C41" s="20" t="str">
        <f>IF('Long Term Vision'!$C41=0,"",'Long Term Vision'!$C41)</f>
        <v/>
      </c>
      <c r="D41" s="38"/>
      <c r="E41" s="38"/>
      <c r="F41" s="38"/>
      <c r="G41" s="38"/>
      <c r="H41" s="39"/>
      <c r="I41" s="67">
        <f>IF(OR('18_Water Sector Plan'!$I41=1,$E41&lt;&gt;0),1,0)</f>
        <v>1</v>
      </c>
      <c r="J41" s="67">
        <f>IF(OR('18_Water Sector Plan'!$J41=1,$F41&lt;&gt;0),1,0)</f>
        <v>1</v>
      </c>
      <c r="K41" s="67">
        <f>IF(AND('18_Water Sector Plan'!$I41=1,$E41=0),1,0)</f>
        <v>1</v>
      </c>
    </row>
    <row r="42" spans="1:11" ht="75" hidden="1" outlineLevel="1" x14ac:dyDescent="0.25">
      <c r="A42" s="37" t="s">
        <v>150</v>
      </c>
      <c r="B42" s="38" t="s">
        <v>46</v>
      </c>
      <c r="C42" s="20" t="str">
        <f>IF('Long Term Vision'!$C42=0,"",'Long Term Vision'!$C42)</f>
        <v/>
      </c>
      <c r="D42" s="38"/>
      <c r="E42" s="38"/>
      <c r="F42" s="38"/>
      <c r="G42" s="38"/>
      <c r="H42" s="39"/>
      <c r="I42" s="67">
        <f>IF(OR('18_Water Sector Plan'!$I42=1,$E42&lt;&gt;0),1,0)</f>
        <v>1</v>
      </c>
      <c r="J42" s="67">
        <f>IF(OR('18_Water Sector Plan'!$J42=1,$F42&lt;&gt;0),1,0)</f>
        <v>1</v>
      </c>
      <c r="K42" s="67">
        <f>IF(AND('18_Water Sector Plan'!$I42=1,$E42=0),1,0)</f>
        <v>1</v>
      </c>
    </row>
    <row r="43" spans="1:11" ht="60" hidden="1" outlineLevel="1" x14ac:dyDescent="0.25">
      <c r="A43" s="37" t="s">
        <v>150</v>
      </c>
      <c r="B43" s="38" t="s">
        <v>47</v>
      </c>
      <c r="C43" s="20" t="str">
        <f>IF('Long Term Vision'!$C43=0,"",'Long Term Vision'!$C43)</f>
        <v/>
      </c>
      <c r="D43" s="38" t="s">
        <v>658</v>
      </c>
      <c r="E43" s="38" t="s">
        <v>670</v>
      </c>
      <c r="F43" s="38"/>
      <c r="G43" s="38" t="s">
        <v>671</v>
      </c>
      <c r="H43" s="39"/>
      <c r="I43" s="67">
        <f>IF(OR('18_Water Sector Plan'!$I43=1,$E43&lt;&gt;0),1,0)</f>
        <v>1</v>
      </c>
      <c r="J43" s="67">
        <f>IF(OR('18_Water Sector Plan'!$J43=1,$F43&lt;&gt;0),1,0)</f>
        <v>0</v>
      </c>
      <c r="K43" s="67">
        <f>IF(AND('18_Water Sector Plan'!$I43=1,$E43=0),1,0)</f>
        <v>0</v>
      </c>
    </row>
    <row r="44" spans="1:11" ht="45" hidden="1" outlineLevel="1" x14ac:dyDescent="0.25">
      <c r="A44" s="37" t="s">
        <v>150</v>
      </c>
      <c r="B44" s="38" t="s">
        <v>48</v>
      </c>
      <c r="C44" s="20" t="str">
        <f>IF('Long Term Vision'!$C44=0,"",'Long Term Vision'!$C44)</f>
        <v/>
      </c>
      <c r="D44" s="38"/>
      <c r="E44" s="38"/>
      <c r="F44" s="38"/>
      <c r="G44" s="38"/>
      <c r="H44" s="39"/>
      <c r="I44" s="67">
        <f>IF(OR('18_Water Sector Plan'!$I44=1,$E44&lt;&gt;0),1,0)</f>
        <v>1</v>
      </c>
      <c r="J44" s="67">
        <f>IF(OR('18_Water Sector Plan'!$J44=1,$F44&lt;&gt;0),1,0)</f>
        <v>0</v>
      </c>
      <c r="K44" s="67">
        <f>IF(AND('18_Water Sector Plan'!$I44=1,$E44=0),1,0)</f>
        <v>1</v>
      </c>
    </row>
    <row r="45" spans="1:11" ht="30" hidden="1" outlineLevel="1" x14ac:dyDescent="0.25">
      <c r="A45" s="37" t="s">
        <v>150</v>
      </c>
      <c r="B45" s="38" t="s">
        <v>49</v>
      </c>
      <c r="C45" s="20" t="str">
        <f>IF('Long Term Vision'!$C45=0,"",'Long Term Vision'!$C45)</f>
        <v/>
      </c>
      <c r="D45" s="38"/>
      <c r="E45" s="38"/>
      <c r="F45" s="38"/>
      <c r="G45" s="38"/>
      <c r="H45" s="39"/>
      <c r="I45" s="67">
        <f>IF(OR('18_Water Sector Plan'!$I45=1,$E45&lt;&gt;0),1,0)</f>
        <v>1</v>
      </c>
      <c r="J45" s="67">
        <f>IF(OR('18_Water Sector Plan'!$J45=1,$F45&lt;&gt;0),1,0)</f>
        <v>0</v>
      </c>
      <c r="K45" s="67">
        <f>IF(AND('18_Water Sector Plan'!$I45=1,$E45=0),1,0)</f>
        <v>1</v>
      </c>
    </row>
    <row r="46" spans="1:11" collapsed="1" x14ac:dyDescent="0.25">
      <c r="A46" s="37" t="s">
        <v>150</v>
      </c>
      <c r="B46" s="107" t="s">
        <v>50</v>
      </c>
      <c r="C46" s="107"/>
      <c r="D46" s="107"/>
      <c r="E46" s="107"/>
      <c r="F46" s="107"/>
      <c r="G46" s="107"/>
      <c r="H46" s="108"/>
      <c r="I46" s="67">
        <f>SUM(I47:I54)</f>
        <v>7</v>
      </c>
      <c r="J46" s="67">
        <f>SUM(J47:J54)</f>
        <v>0</v>
      </c>
      <c r="K46" s="67">
        <f>SUM(K47:K54)</f>
        <v>2</v>
      </c>
    </row>
    <row r="47" spans="1:11" ht="75" hidden="1" outlineLevel="1" x14ac:dyDescent="0.25">
      <c r="A47" s="37" t="s">
        <v>150</v>
      </c>
      <c r="B47" s="38" t="s">
        <v>51</v>
      </c>
      <c r="C47" s="20" t="str">
        <f>IF('Long Term Vision'!$C47=0,"",'Long Term Vision'!$C47)</f>
        <v>NO</v>
      </c>
      <c r="D47" s="38"/>
      <c r="E47" s="38"/>
      <c r="F47" s="38"/>
      <c r="G47" s="38"/>
      <c r="H47" s="39"/>
      <c r="I47" s="67">
        <f>IF(OR('18_Water Sector Plan'!$I47=1,$E47&lt;&gt;0),1,0)</f>
        <v>0</v>
      </c>
      <c r="J47" s="67">
        <f>IF(OR('18_Water Sector Plan'!$J47=1,$F47&lt;&gt;0),1,0)</f>
        <v>0</v>
      </c>
      <c r="K47" s="67">
        <f>IF(AND('18_Water Sector Plan'!$I47=1,$E47=0),1,0)</f>
        <v>0</v>
      </c>
    </row>
    <row r="48" spans="1:11" ht="30" hidden="1" outlineLevel="1" x14ac:dyDescent="0.25">
      <c r="A48" s="37" t="s">
        <v>150</v>
      </c>
      <c r="B48" s="38" t="s">
        <v>52</v>
      </c>
      <c r="C48" s="20" t="str">
        <f>IF('Long Term Vision'!$C48=0,"",'Long Term Vision'!$C48)</f>
        <v/>
      </c>
      <c r="D48" s="38" t="s">
        <v>682</v>
      </c>
      <c r="E48" s="38" t="s">
        <v>681</v>
      </c>
      <c r="F48" s="38"/>
      <c r="G48" s="38" t="s">
        <v>683</v>
      </c>
      <c r="H48" s="39" t="s">
        <v>644</v>
      </c>
      <c r="I48" s="67">
        <f>IF(OR('18_Water Sector Plan'!$I48=1,$E48&lt;&gt;0),1,0)</f>
        <v>1</v>
      </c>
      <c r="J48" s="67">
        <f>IF(OR('18_Water Sector Plan'!$J48=1,$F48&lt;&gt;0),1,0)</f>
        <v>0</v>
      </c>
      <c r="K48" s="67">
        <f>IF(AND('18_Water Sector Plan'!$I48=1,$E48=0),1,0)</f>
        <v>0</v>
      </c>
    </row>
    <row r="49" spans="1:11" ht="45" hidden="1" outlineLevel="1" x14ac:dyDescent="0.25">
      <c r="A49" s="37" t="s">
        <v>150</v>
      </c>
      <c r="B49" s="38" t="s">
        <v>53</v>
      </c>
      <c r="C49" s="20" t="str">
        <f>IF('Long Term Vision'!$C49=0,"",'Long Term Vision'!$C49)</f>
        <v/>
      </c>
      <c r="D49" s="38" t="s">
        <v>635</v>
      </c>
      <c r="E49" s="38" t="s">
        <v>643</v>
      </c>
      <c r="F49" s="38"/>
      <c r="G49" s="38" t="s">
        <v>645</v>
      </c>
      <c r="H49" s="39" t="s">
        <v>644</v>
      </c>
      <c r="I49" s="67">
        <f>IF(OR('18_Water Sector Plan'!$I49=1,$E49&lt;&gt;0),1,0)</f>
        <v>1</v>
      </c>
      <c r="J49" s="67">
        <f>IF(OR('18_Water Sector Plan'!$J49=1,$F49&lt;&gt;0),1,0)</f>
        <v>0</v>
      </c>
      <c r="K49" s="67">
        <f>IF(AND('18_Water Sector Plan'!$I49=1,$E49=0),1,0)</f>
        <v>0</v>
      </c>
    </row>
    <row r="50" spans="1:11" ht="90" hidden="1" outlineLevel="1" x14ac:dyDescent="0.25">
      <c r="A50" s="37" t="s">
        <v>150</v>
      </c>
      <c r="B50" s="38" t="s">
        <v>54</v>
      </c>
      <c r="C50" s="20" t="str">
        <f>IF('Long Term Vision'!$C50=0,"",'Long Term Vision'!$C50)</f>
        <v/>
      </c>
      <c r="D50" s="38"/>
      <c r="E50" s="38"/>
      <c r="F50" s="38"/>
      <c r="G50" s="38"/>
      <c r="H50" s="39"/>
      <c r="I50" s="67">
        <f>IF(OR('18_Water Sector Plan'!$I50=1,$E50&lt;&gt;0),1,0)</f>
        <v>1</v>
      </c>
      <c r="J50" s="67">
        <f>IF(OR('18_Water Sector Plan'!$J50=1,$F50&lt;&gt;0),1,0)</f>
        <v>0</v>
      </c>
      <c r="K50" s="67">
        <f>IF(AND('18_Water Sector Plan'!$I50=1,$E50=0),1,0)</f>
        <v>1</v>
      </c>
    </row>
    <row r="51" spans="1:11" ht="30" hidden="1" outlineLevel="1" x14ac:dyDescent="0.25">
      <c r="A51" s="37" t="s">
        <v>150</v>
      </c>
      <c r="B51" s="38" t="s">
        <v>55</v>
      </c>
      <c r="C51" s="20" t="str">
        <f>IF('Long Term Vision'!$C51=0,"",'Long Term Vision'!$C51)</f>
        <v/>
      </c>
      <c r="D51" s="38" t="s">
        <v>692</v>
      </c>
      <c r="E51" s="38" t="s">
        <v>697</v>
      </c>
      <c r="F51" s="38"/>
      <c r="G51" s="38" t="s">
        <v>698</v>
      </c>
      <c r="H51" s="39"/>
      <c r="I51" s="67">
        <f>IF(OR('18_Water Sector Plan'!$I51=1,$E51&lt;&gt;0),1,0)</f>
        <v>1</v>
      </c>
      <c r="J51" s="67">
        <f>IF(OR('18_Water Sector Plan'!$J51=1,$F51&lt;&gt;0),1,0)</f>
        <v>0</v>
      </c>
      <c r="K51" s="67">
        <f>IF(AND('18_Water Sector Plan'!$I51=1,$E51=0),1,0)</f>
        <v>0</v>
      </c>
    </row>
    <row r="52" spans="1:11" ht="45" hidden="1" outlineLevel="1" x14ac:dyDescent="0.25">
      <c r="A52" s="37" t="s">
        <v>150</v>
      </c>
      <c r="B52" s="38" t="s">
        <v>56</v>
      </c>
      <c r="C52" s="20" t="str">
        <f>IF('Long Term Vision'!$C52=0,"",'Long Term Vision'!$C52)</f>
        <v/>
      </c>
      <c r="D52" s="38" t="s">
        <v>692</v>
      </c>
      <c r="E52" s="38" t="s">
        <v>691</v>
      </c>
      <c r="F52" s="38"/>
      <c r="G52" s="38" t="s">
        <v>693</v>
      </c>
      <c r="H52" s="39"/>
      <c r="I52" s="67">
        <f>IF(OR('18_Water Sector Plan'!$I52=1,$E52&lt;&gt;0),1,0)</f>
        <v>1</v>
      </c>
      <c r="J52" s="67">
        <f>IF(OR('18_Water Sector Plan'!$J52=1,$F52&lt;&gt;0),1,0)</f>
        <v>0</v>
      </c>
      <c r="K52" s="67">
        <f>IF(AND('18_Water Sector Plan'!$I52=1,$E52=0),1,0)</f>
        <v>0</v>
      </c>
    </row>
    <row r="53" spans="1:11" ht="60" hidden="1" outlineLevel="1" x14ac:dyDescent="0.25">
      <c r="A53" s="37" t="s">
        <v>150</v>
      </c>
      <c r="B53" s="38" t="s">
        <v>57</v>
      </c>
      <c r="C53" s="20" t="str">
        <f>IF('Long Term Vision'!$C53=0,"",'Long Term Vision'!$C53)</f>
        <v/>
      </c>
      <c r="D53" s="38" t="s">
        <v>635</v>
      </c>
      <c r="E53" s="38" t="s">
        <v>641</v>
      </c>
      <c r="F53" s="38"/>
      <c r="G53" s="38" t="s">
        <v>642</v>
      </c>
      <c r="H53" s="39"/>
      <c r="I53" s="67">
        <f>IF(OR('18_Water Sector Plan'!$I53=1,$E53&lt;&gt;0),1,0)</f>
        <v>1</v>
      </c>
      <c r="J53" s="67">
        <f>IF(OR('18_Water Sector Plan'!$J53=1,$F53&lt;&gt;0),1,0)</f>
        <v>0</v>
      </c>
      <c r="K53" s="67">
        <f>IF(AND('18_Water Sector Plan'!$I53=1,$E53=0),1,0)</f>
        <v>0</v>
      </c>
    </row>
    <row r="54" spans="1:11" ht="45" hidden="1" outlineLevel="1" x14ac:dyDescent="0.25">
      <c r="A54" s="37" t="s">
        <v>150</v>
      </c>
      <c r="B54" s="38" t="s">
        <v>58</v>
      </c>
      <c r="C54" s="20" t="str">
        <f>IF('Long Term Vision'!$C54=0,"",'Long Term Vision'!$C54)</f>
        <v/>
      </c>
      <c r="D54" s="38"/>
      <c r="E54" s="38"/>
      <c r="F54" s="38"/>
      <c r="G54" s="38"/>
      <c r="H54" s="39"/>
      <c r="I54" s="67">
        <f>IF(OR('18_Water Sector Plan'!$I54=1,$E54&lt;&gt;0),1,0)</f>
        <v>1</v>
      </c>
      <c r="J54" s="67">
        <f>IF(OR('18_Water Sector Plan'!$J54=1,$F54&lt;&gt;0),1,0)</f>
        <v>0</v>
      </c>
      <c r="K54" s="67">
        <f>IF(AND('18_Water Sector Plan'!$I54=1,$E54=0),1,0)</f>
        <v>1</v>
      </c>
    </row>
    <row r="55" spans="1:11" collapsed="1" x14ac:dyDescent="0.25">
      <c r="A55" s="37" t="s">
        <v>150</v>
      </c>
      <c r="B55" s="109" t="s">
        <v>59</v>
      </c>
      <c r="C55" s="109"/>
      <c r="D55" s="109"/>
      <c r="E55" s="109"/>
      <c r="F55" s="109"/>
      <c r="G55" s="109"/>
      <c r="H55" s="110"/>
      <c r="I55" s="67">
        <f>SUM(I56:I58)</f>
        <v>3</v>
      </c>
      <c r="J55" s="67">
        <f>SUM(J56:J58)</f>
        <v>2</v>
      </c>
      <c r="K55" s="67">
        <f>SUM(K56:K58)</f>
        <v>1</v>
      </c>
    </row>
    <row r="56" spans="1:11" ht="75" hidden="1" outlineLevel="1" x14ac:dyDescent="0.25">
      <c r="A56" s="37" t="s">
        <v>150</v>
      </c>
      <c r="B56" s="38" t="s">
        <v>60</v>
      </c>
      <c r="C56" s="20" t="str">
        <f>IF('Long Term Vision'!$C56=0,"",'Long Term Vision'!$C56)</f>
        <v/>
      </c>
      <c r="D56" s="38" t="s">
        <v>692</v>
      </c>
      <c r="E56" s="38" t="s">
        <v>706</v>
      </c>
      <c r="F56" s="38"/>
      <c r="G56" s="38" t="s">
        <v>705</v>
      </c>
      <c r="H56" s="39"/>
      <c r="I56" s="67">
        <f>IF(OR('18_Water Sector Plan'!$I56=1,$E56&lt;&gt;0),1,0)</f>
        <v>1</v>
      </c>
      <c r="J56" s="67">
        <f>IF(OR('18_Water Sector Plan'!$J56=1,$F56&lt;&gt;0),1,0)</f>
        <v>1</v>
      </c>
      <c r="K56" s="67">
        <f>IF(AND('18_Water Sector Plan'!$I56=1,$E56=0),1,0)</f>
        <v>0</v>
      </c>
    </row>
    <row r="57" spans="1:11" ht="75" hidden="1" outlineLevel="1" x14ac:dyDescent="0.25">
      <c r="A57" s="37" t="s">
        <v>150</v>
      </c>
      <c r="B57" s="38" t="s">
        <v>61</v>
      </c>
      <c r="C57" s="20" t="str">
        <f>IF('Long Term Vision'!$C57=0,"",'Long Term Vision'!$C57)</f>
        <v/>
      </c>
      <c r="D57" s="38" t="s">
        <v>692</v>
      </c>
      <c r="E57" s="38" t="s">
        <v>706</v>
      </c>
      <c r="F57" s="38"/>
      <c r="G57" s="38" t="s">
        <v>705</v>
      </c>
      <c r="H57" s="39"/>
      <c r="I57" s="67">
        <f>IF(OR('18_Water Sector Plan'!$I57=1,$E57&lt;&gt;0),1,0)</f>
        <v>1</v>
      </c>
      <c r="J57" s="67">
        <f>IF(OR('18_Water Sector Plan'!$J57=1,$F57&lt;&gt;0),1,0)</f>
        <v>1</v>
      </c>
      <c r="K57" s="67">
        <f>IF(AND('18_Water Sector Plan'!$I57=1,$E57=0),1,0)</f>
        <v>0</v>
      </c>
    </row>
    <row r="58" spans="1:11" ht="45" hidden="1" outlineLevel="1" x14ac:dyDescent="0.25">
      <c r="A58" s="37" t="s">
        <v>150</v>
      </c>
      <c r="B58" s="38" t="s">
        <v>62</v>
      </c>
      <c r="C58" s="20" t="str">
        <f>IF('Long Term Vision'!$C58=0,"",'Long Term Vision'!$C58)</f>
        <v/>
      </c>
      <c r="D58" s="38"/>
      <c r="E58" s="38"/>
      <c r="F58" s="38"/>
      <c r="G58" s="38"/>
      <c r="H58" s="39"/>
      <c r="I58" s="67">
        <f>IF(OR('18_Water Sector Plan'!$I58=1,$E58&lt;&gt;0),1,0)</f>
        <v>1</v>
      </c>
      <c r="J58" s="67">
        <f>IF(OR('18_Water Sector Plan'!$J58=1,$F58&lt;&gt;0),1,0)</f>
        <v>0</v>
      </c>
      <c r="K58" s="67">
        <f>IF(AND('18_Water Sector Plan'!$I58=1,$E58=0),1,0)</f>
        <v>1</v>
      </c>
    </row>
    <row r="59" spans="1:11" collapsed="1" x14ac:dyDescent="0.25">
      <c r="A59" s="37" t="s">
        <v>150</v>
      </c>
      <c r="B59" s="111" t="s">
        <v>63</v>
      </c>
      <c r="C59" s="111"/>
      <c r="D59" s="111"/>
      <c r="E59" s="111"/>
      <c r="F59" s="111"/>
      <c r="G59" s="111"/>
      <c r="H59" s="112"/>
      <c r="I59" s="67">
        <f>SUM(I60:I66)</f>
        <v>3</v>
      </c>
      <c r="J59" s="67">
        <f>SUM(J60:J66)</f>
        <v>0</v>
      </c>
      <c r="K59" s="67">
        <f>SUM(K60:K66)</f>
        <v>1</v>
      </c>
    </row>
    <row r="60" spans="1:11" ht="45" hidden="1" outlineLevel="1" x14ac:dyDescent="0.25">
      <c r="A60" s="37" t="s">
        <v>150</v>
      </c>
      <c r="B60" s="38" t="s">
        <v>64</v>
      </c>
      <c r="C60" s="20" t="str">
        <f>IF('Long Term Vision'!$C60=0,"",'Long Term Vision'!$C60)</f>
        <v/>
      </c>
      <c r="D60" s="38"/>
      <c r="E60" s="38"/>
      <c r="F60" s="38"/>
      <c r="G60" s="38"/>
      <c r="H60" s="39"/>
      <c r="I60" s="67">
        <f>IF(OR('18_Water Sector Plan'!$I60=1,$E60&lt;&gt;0),1,0)</f>
        <v>0</v>
      </c>
      <c r="J60" s="67">
        <f>IF(OR('18_Water Sector Plan'!$J60=1,$F60&lt;&gt;0),1,0)</f>
        <v>0</v>
      </c>
      <c r="K60" s="67">
        <f>IF(AND('18_Water Sector Plan'!$I60=1,$E60=0),1,0)</f>
        <v>0</v>
      </c>
    </row>
    <row r="61" spans="1:11" ht="60" hidden="1" outlineLevel="1" x14ac:dyDescent="0.25">
      <c r="A61" s="37" t="s">
        <v>150</v>
      </c>
      <c r="B61" s="38" t="s">
        <v>65</v>
      </c>
      <c r="C61" s="20" t="str">
        <f>IF('Long Term Vision'!$C61=0,"",'Long Term Vision'!$C61)</f>
        <v/>
      </c>
      <c r="D61" s="38" t="s">
        <v>707</v>
      </c>
      <c r="E61" s="38" t="s">
        <v>710</v>
      </c>
      <c r="F61" s="38"/>
      <c r="G61" s="38" t="s">
        <v>711</v>
      </c>
      <c r="H61" s="39" t="s">
        <v>644</v>
      </c>
      <c r="I61" s="67">
        <f>IF(OR('18_Water Sector Plan'!$I61=1,$E61&lt;&gt;0),1,0)</f>
        <v>1</v>
      </c>
      <c r="J61" s="67">
        <f>IF(OR('18_Water Sector Plan'!$J61=1,$F61&lt;&gt;0),1,0)</f>
        <v>0</v>
      </c>
      <c r="K61" s="67">
        <f>IF(AND('18_Water Sector Plan'!$I61=1,$E61=0),1,0)</f>
        <v>0</v>
      </c>
    </row>
    <row r="62" spans="1:11" ht="30" hidden="1" outlineLevel="1" x14ac:dyDescent="0.25">
      <c r="A62" s="37" t="s">
        <v>150</v>
      </c>
      <c r="B62" s="38" t="s">
        <v>66</v>
      </c>
      <c r="C62" s="20" t="str">
        <f>IF('Long Term Vision'!$C62=0,"",'Long Term Vision'!$C62)</f>
        <v/>
      </c>
      <c r="D62" s="38"/>
      <c r="E62" s="38"/>
      <c r="F62" s="38"/>
      <c r="G62" s="38"/>
      <c r="H62" s="39"/>
      <c r="I62" s="67">
        <f>IF(OR('18_Water Sector Plan'!$I62=1,$E62&lt;&gt;0),1,0)</f>
        <v>0</v>
      </c>
      <c r="J62" s="67">
        <f>IF(OR('18_Water Sector Plan'!$J62=1,$F62&lt;&gt;0),1,0)</f>
        <v>0</v>
      </c>
      <c r="K62" s="67">
        <f>IF(AND('18_Water Sector Plan'!$I62=1,$E62=0),1,0)</f>
        <v>0</v>
      </c>
    </row>
    <row r="63" spans="1:11" ht="150" hidden="1" outlineLevel="1" x14ac:dyDescent="0.25">
      <c r="A63" s="37" t="s">
        <v>150</v>
      </c>
      <c r="B63" s="38" t="s">
        <v>67</v>
      </c>
      <c r="C63" s="20" t="str">
        <f>IF('Long Term Vision'!$C63=0,"",'Long Term Vision'!$C63)</f>
        <v/>
      </c>
      <c r="D63" s="38" t="s">
        <v>700</v>
      </c>
      <c r="E63" s="38" t="s">
        <v>699</v>
      </c>
      <c r="F63" s="38"/>
      <c r="G63" s="38" t="s">
        <v>701</v>
      </c>
      <c r="H63" s="39"/>
      <c r="I63" s="67">
        <f>IF(OR('18_Water Sector Plan'!$I63=1,$E63&lt;&gt;0),1,0)</f>
        <v>1</v>
      </c>
      <c r="J63" s="67">
        <f>IF(OR('18_Water Sector Plan'!$J63=1,$F63&lt;&gt;0),1,0)</f>
        <v>0</v>
      </c>
      <c r="K63" s="67">
        <f>IF(AND('18_Water Sector Plan'!$I63=1,$E63=0),1,0)</f>
        <v>0</v>
      </c>
    </row>
    <row r="64" spans="1:11" ht="45" hidden="1" outlineLevel="1" x14ac:dyDescent="0.25">
      <c r="A64" s="37" t="s">
        <v>150</v>
      </c>
      <c r="B64" s="38" t="s">
        <v>68</v>
      </c>
      <c r="C64" s="20" t="str">
        <f>IF('Long Term Vision'!$C64=0,"",'Long Term Vision'!$C64)</f>
        <v/>
      </c>
      <c r="D64" s="38"/>
      <c r="E64" s="38"/>
      <c r="F64" s="38"/>
      <c r="G64" s="38"/>
      <c r="H64" s="39"/>
      <c r="I64" s="67">
        <f>IF(OR('18_Water Sector Plan'!$I64=1,$E64&lt;&gt;0),1,0)</f>
        <v>1</v>
      </c>
      <c r="J64" s="67">
        <f>IF(OR('18_Water Sector Plan'!$J64=1,$F64&lt;&gt;0),1,0)</f>
        <v>0</v>
      </c>
      <c r="K64" s="67">
        <f>IF(AND('18_Water Sector Plan'!$I64=1,$E64=0),1,0)</f>
        <v>1</v>
      </c>
    </row>
    <row r="65" spans="1:11" ht="120" hidden="1" outlineLevel="1" x14ac:dyDescent="0.25">
      <c r="A65" s="37" t="s">
        <v>150</v>
      </c>
      <c r="B65" s="38" t="s">
        <v>69</v>
      </c>
      <c r="C65" s="20" t="str">
        <f>IF('Long Term Vision'!$C65=0,"",'Long Term Vision'!$C65)</f>
        <v/>
      </c>
      <c r="D65" s="38"/>
      <c r="E65" s="38"/>
      <c r="F65" s="38"/>
      <c r="G65" s="38"/>
      <c r="H65" s="39"/>
      <c r="I65" s="67">
        <f>IF(OR('18_Water Sector Plan'!$I65=1,$E65&lt;&gt;0),1,0)</f>
        <v>0</v>
      </c>
      <c r="J65" s="67">
        <f>IF(OR('18_Water Sector Plan'!$J65=1,$F65&lt;&gt;0),1,0)</f>
        <v>0</v>
      </c>
      <c r="K65" s="67">
        <f>IF(AND('18_Water Sector Plan'!$I65=1,$E65=0),1,0)</f>
        <v>0</v>
      </c>
    </row>
    <row r="66" spans="1:11" ht="60" hidden="1" outlineLevel="1" x14ac:dyDescent="0.25">
      <c r="A66" s="37" t="s">
        <v>150</v>
      </c>
      <c r="B66" s="38" t="s">
        <v>70</v>
      </c>
      <c r="C66" s="20" t="str">
        <f>IF('Long Term Vision'!$C66=0,"",'Long Term Vision'!$C66)</f>
        <v/>
      </c>
      <c r="D66" s="38"/>
      <c r="E66" s="38"/>
      <c r="F66" s="38"/>
      <c r="G66" s="38"/>
      <c r="H66" s="39"/>
      <c r="I66" s="67">
        <f>IF(OR('18_Water Sector Plan'!$I66=1,$E66&lt;&gt;0),1,0)</f>
        <v>0</v>
      </c>
      <c r="J66" s="67">
        <f>IF(OR('18_Water Sector Plan'!$J66=1,$F66&lt;&gt;0),1,0)</f>
        <v>0</v>
      </c>
      <c r="K66" s="67">
        <f>IF(AND('18_Water Sector Plan'!$I66=1,$E66=0),1,0)</f>
        <v>0</v>
      </c>
    </row>
    <row r="67" spans="1:11" collapsed="1" x14ac:dyDescent="0.25">
      <c r="A67" s="37" t="s">
        <v>150</v>
      </c>
      <c r="B67" s="113" t="s">
        <v>72</v>
      </c>
      <c r="C67" s="113"/>
      <c r="D67" s="113"/>
      <c r="E67" s="113"/>
      <c r="F67" s="113"/>
      <c r="G67" s="113"/>
      <c r="H67" s="114"/>
      <c r="I67" s="67">
        <f>SUM(I68:I76)</f>
        <v>7</v>
      </c>
      <c r="J67" s="67">
        <f>SUM(J68:J76)</f>
        <v>1</v>
      </c>
      <c r="K67" s="67">
        <f>SUM(K68:K76)</f>
        <v>4</v>
      </c>
    </row>
    <row r="68" spans="1:11" ht="60" hidden="1" outlineLevel="1" x14ac:dyDescent="0.25">
      <c r="A68" s="37" t="s">
        <v>150</v>
      </c>
      <c r="B68" s="38" t="s">
        <v>71</v>
      </c>
      <c r="C68" s="20" t="str">
        <f>IF('Long Term Vision'!$C68=0,"",'Long Term Vision'!$C68)</f>
        <v/>
      </c>
      <c r="D68" s="38" t="s">
        <v>692</v>
      </c>
      <c r="E68" s="38" t="s">
        <v>694</v>
      </c>
      <c r="F68" s="38"/>
      <c r="G68" s="38" t="s">
        <v>695</v>
      </c>
      <c r="H68" s="39" t="s">
        <v>644</v>
      </c>
      <c r="I68" s="67">
        <f>IF(OR('18_Water Sector Plan'!$I68=1,$E68&lt;&gt;0),1,0)</f>
        <v>1</v>
      </c>
      <c r="J68" s="67">
        <f>IF(OR('18_Water Sector Plan'!$J68=1,$F68&lt;&gt;0),1,0)</f>
        <v>1</v>
      </c>
      <c r="K68" s="67">
        <f>IF(AND('18_Water Sector Plan'!$I68=1,$E68=0),1,0)</f>
        <v>0</v>
      </c>
    </row>
    <row r="69" spans="1:11" ht="60" hidden="1" outlineLevel="1" x14ac:dyDescent="0.25">
      <c r="A69" s="37" t="s">
        <v>150</v>
      </c>
      <c r="B69" s="38" t="s">
        <v>73</v>
      </c>
      <c r="C69" s="20" t="str">
        <f>IF('Long Term Vision'!$C69=0,"",'Long Term Vision'!$C69)</f>
        <v/>
      </c>
      <c r="D69" s="38" t="s">
        <v>634</v>
      </c>
      <c r="E69" s="38" t="s">
        <v>632</v>
      </c>
      <c r="F69" s="38"/>
      <c r="G69" s="38" t="s">
        <v>633</v>
      </c>
      <c r="H69" s="39"/>
      <c r="I69" s="67">
        <f>IF(OR('18_Water Sector Plan'!$I69=1,$E69&lt;&gt;0),1,0)</f>
        <v>1</v>
      </c>
      <c r="J69" s="67">
        <f>IF(OR('18_Water Sector Plan'!$J69=1,$F69&lt;&gt;0),1,0)</f>
        <v>0</v>
      </c>
      <c r="K69" s="67">
        <f>IF(AND('18_Water Sector Plan'!$I69=1,$E69=0),1,0)</f>
        <v>0</v>
      </c>
    </row>
    <row r="70" spans="1:11" ht="45" hidden="1" outlineLevel="1" x14ac:dyDescent="0.25">
      <c r="A70" s="37" t="s">
        <v>150</v>
      </c>
      <c r="B70" s="38" t="s">
        <v>74</v>
      </c>
      <c r="C70" s="20" t="str">
        <f>IF('Long Term Vision'!$C70=0,"",'Long Term Vision'!$C70)</f>
        <v/>
      </c>
      <c r="D70" s="38"/>
      <c r="E70" s="38"/>
      <c r="F70" s="38"/>
      <c r="G70" s="38"/>
      <c r="H70" s="39"/>
      <c r="I70" s="67">
        <f>IF(OR('18_Water Sector Plan'!$I70=1,$E70&lt;&gt;0),1,0)</f>
        <v>1</v>
      </c>
      <c r="J70" s="67">
        <f>IF(OR('18_Water Sector Plan'!$J70=1,$F70&lt;&gt;0),1,0)</f>
        <v>0</v>
      </c>
      <c r="K70" s="67">
        <f>IF(AND('18_Water Sector Plan'!$I70=1,$E70=0),1,0)</f>
        <v>1</v>
      </c>
    </row>
    <row r="71" spans="1:11" ht="45" hidden="1" outlineLevel="1" x14ac:dyDescent="0.25">
      <c r="A71" s="37" t="s">
        <v>150</v>
      </c>
      <c r="B71" s="38" t="s">
        <v>75</v>
      </c>
      <c r="C71" s="20" t="str">
        <f>IF('Long Term Vision'!$C71=0,"",'Long Term Vision'!$C71)</f>
        <v/>
      </c>
      <c r="D71" s="38"/>
      <c r="E71" s="38"/>
      <c r="F71" s="38"/>
      <c r="G71" s="38"/>
      <c r="H71" s="39"/>
      <c r="I71" s="67">
        <f>IF(OR('18_Water Sector Plan'!$I71=1,$E71&lt;&gt;0),1,0)</f>
        <v>0</v>
      </c>
      <c r="J71" s="67">
        <f>IF(OR('18_Water Sector Plan'!$J71=1,$F71&lt;&gt;0),1,0)</f>
        <v>0</v>
      </c>
      <c r="K71" s="67">
        <f>IF(AND('18_Water Sector Plan'!$I71=1,$E71=0),1,0)</f>
        <v>0</v>
      </c>
    </row>
    <row r="72" spans="1:11" ht="45" hidden="1" outlineLevel="1" x14ac:dyDescent="0.25">
      <c r="A72" s="37" t="s">
        <v>150</v>
      </c>
      <c r="B72" s="38" t="s">
        <v>76</v>
      </c>
      <c r="C72" s="20" t="str">
        <f>IF('Long Term Vision'!$C72=0,"",'Long Term Vision'!$C72)</f>
        <v/>
      </c>
      <c r="D72" s="38"/>
      <c r="E72" s="38"/>
      <c r="F72" s="38"/>
      <c r="G72" s="38"/>
      <c r="H72" s="39"/>
      <c r="I72" s="67">
        <f>IF(OR('18_Water Sector Plan'!$I72=1,$E72&lt;&gt;0),1,0)</f>
        <v>1</v>
      </c>
      <c r="J72" s="67">
        <f>IF(OR('18_Water Sector Plan'!$J72=1,$F72&lt;&gt;0),1,0)</f>
        <v>0</v>
      </c>
      <c r="K72" s="67">
        <f>IF(AND('18_Water Sector Plan'!$I72=1,$E72=0),1,0)</f>
        <v>1</v>
      </c>
    </row>
    <row r="73" spans="1:11" ht="45" hidden="1" outlineLevel="1" x14ac:dyDescent="0.25">
      <c r="A73" s="37" t="s">
        <v>150</v>
      </c>
      <c r="B73" s="38" t="s">
        <v>77</v>
      </c>
      <c r="C73" s="20" t="str">
        <f>IF('Long Term Vision'!$C73=0,"",'Long Term Vision'!$C73)</f>
        <v/>
      </c>
      <c r="D73" s="38"/>
      <c r="E73" s="38"/>
      <c r="F73" s="38"/>
      <c r="G73" s="38"/>
      <c r="H73" s="39"/>
      <c r="I73" s="67">
        <f>IF(OR('18_Water Sector Plan'!$I73=1,$E73&lt;&gt;0),1,0)</f>
        <v>1</v>
      </c>
      <c r="J73" s="67">
        <f>IF(OR('18_Water Sector Plan'!$J73=1,$F73&lt;&gt;0),1,0)</f>
        <v>0</v>
      </c>
      <c r="K73" s="67">
        <f>IF(AND('18_Water Sector Plan'!$I73=1,$E73=0),1,0)</f>
        <v>1</v>
      </c>
    </row>
    <row r="74" spans="1:11" ht="45" hidden="1" outlineLevel="1" x14ac:dyDescent="0.25">
      <c r="A74" s="37" t="s">
        <v>150</v>
      </c>
      <c r="B74" s="38" t="s">
        <v>78</v>
      </c>
      <c r="C74" s="20" t="str">
        <f>IF('Long Term Vision'!$C74=0,"",'Long Term Vision'!$C74)</f>
        <v/>
      </c>
      <c r="D74" s="38"/>
      <c r="E74" s="38"/>
      <c r="F74" s="38"/>
      <c r="G74" s="38"/>
      <c r="H74" s="39"/>
      <c r="I74" s="67">
        <f>IF(OR('18_Water Sector Plan'!$I74=1,$E74&lt;&gt;0),1,0)</f>
        <v>0</v>
      </c>
      <c r="J74" s="67">
        <f>IF(OR('18_Water Sector Plan'!$J74=1,$F74&lt;&gt;0),1,0)</f>
        <v>0</v>
      </c>
      <c r="K74" s="67">
        <f>IF(AND('18_Water Sector Plan'!$I74=1,$E74=0),1,0)</f>
        <v>0</v>
      </c>
    </row>
    <row r="75" spans="1:11" ht="60" hidden="1" outlineLevel="1" x14ac:dyDescent="0.25">
      <c r="A75" s="37" t="s">
        <v>150</v>
      </c>
      <c r="B75" s="38" t="s">
        <v>79</v>
      </c>
      <c r="C75" s="20" t="str">
        <f>IF('Long Term Vision'!$C75=0,"",'Long Term Vision'!$C75)</f>
        <v/>
      </c>
      <c r="D75" s="38"/>
      <c r="E75" s="38"/>
      <c r="F75" s="38"/>
      <c r="G75" s="38"/>
      <c r="H75" s="39"/>
      <c r="I75" s="67">
        <f>IF(OR('18_Water Sector Plan'!$I75=1,$E75&lt;&gt;0),1,0)</f>
        <v>1</v>
      </c>
      <c r="J75" s="67">
        <f>IF(OR('18_Water Sector Plan'!$J75=1,$F75&lt;&gt;0),1,0)</f>
        <v>0</v>
      </c>
      <c r="K75" s="67">
        <f>IF(AND('18_Water Sector Plan'!$I75=1,$E75=0),1,0)</f>
        <v>1</v>
      </c>
    </row>
    <row r="76" spans="1:11" ht="60" hidden="1" outlineLevel="1" x14ac:dyDescent="0.25">
      <c r="A76" s="37" t="s">
        <v>150</v>
      </c>
      <c r="B76" s="38" t="s">
        <v>80</v>
      </c>
      <c r="C76" s="20" t="str">
        <f>IF('Long Term Vision'!$C76=0,"",'Long Term Vision'!$C76)</f>
        <v/>
      </c>
      <c r="D76" s="38" t="s">
        <v>658</v>
      </c>
      <c r="E76" s="38" t="s">
        <v>657</v>
      </c>
      <c r="F76" s="38"/>
      <c r="G76" s="38" t="s">
        <v>659</v>
      </c>
      <c r="H76" s="39"/>
      <c r="I76" s="67">
        <f>IF(OR('18_Water Sector Plan'!$I76=1,$E76&lt;&gt;0),1,0)</f>
        <v>1</v>
      </c>
      <c r="J76" s="67">
        <f>IF(OR('18_Water Sector Plan'!$J76=1,$F76&lt;&gt;0),1,0)</f>
        <v>0</v>
      </c>
      <c r="K76" s="67">
        <f>IF(AND('18_Water Sector Plan'!$I76=1,$E76=0),1,0)</f>
        <v>0</v>
      </c>
    </row>
    <row r="77" spans="1:11" collapsed="1" x14ac:dyDescent="0.25">
      <c r="A77" s="37" t="s">
        <v>151</v>
      </c>
      <c r="B77" s="115" t="s">
        <v>81</v>
      </c>
      <c r="C77" s="115"/>
      <c r="D77" s="115"/>
      <c r="E77" s="115"/>
      <c r="F77" s="115"/>
      <c r="G77" s="115"/>
      <c r="H77" s="116"/>
      <c r="I77" s="67">
        <f>SUM(I78:I80)</f>
        <v>2</v>
      </c>
      <c r="J77" s="67">
        <f>SUM(J78:J80)</f>
        <v>2</v>
      </c>
      <c r="K77" s="67">
        <f>SUM(K78:K80)</f>
        <v>1</v>
      </c>
    </row>
    <row r="78" spans="1:11" ht="30" hidden="1" outlineLevel="1" x14ac:dyDescent="0.25">
      <c r="A78" s="37" t="s">
        <v>151</v>
      </c>
      <c r="B78" s="38" t="s">
        <v>82</v>
      </c>
      <c r="C78" s="20" t="str">
        <f>IF('Long Term Vision'!$C78=0,"",'Long Term Vision'!$C78)</f>
        <v/>
      </c>
      <c r="D78" s="38"/>
      <c r="E78" s="38"/>
      <c r="F78" s="38"/>
      <c r="G78" s="38"/>
      <c r="H78" s="39"/>
      <c r="I78" s="67">
        <f>IF(OR('18_Water Sector Plan'!$I78=1,$E78&lt;&gt;0),1,0)</f>
        <v>0</v>
      </c>
      <c r="J78" s="67">
        <f>IF(OR('18_Water Sector Plan'!$J78=1,$F78&lt;&gt;0),1,0)</f>
        <v>0</v>
      </c>
      <c r="K78" s="67">
        <f>IF(AND('18_Water Sector Plan'!$I78=1,$E78=0),1,0)</f>
        <v>0</v>
      </c>
    </row>
    <row r="79" spans="1:11" ht="45" hidden="1" outlineLevel="1" x14ac:dyDescent="0.25">
      <c r="A79" s="37" t="s">
        <v>151</v>
      </c>
      <c r="B79" s="38" t="s">
        <v>83</v>
      </c>
      <c r="C79" s="20" t="str">
        <f>IF('Long Term Vision'!$C79=0,"",'Long Term Vision'!$C79)</f>
        <v/>
      </c>
      <c r="D79" s="38" t="s">
        <v>692</v>
      </c>
      <c r="E79" s="38" t="s">
        <v>696</v>
      </c>
      <c r="F79" s="38"/>
      <c r="G79" s="38" t="s">
        <v>695</v>
      </c>
      <c r="H79" s="39" t="s">
        <v>644</v>
      </c>
      <c r="I79" s="67">
        <f>IF(OR('18_Water Sector Plan'!$I79=1,$E79&lt;&gt;0),1,0)</f>
        <v>1</v>
      </c>
      <c r="J79" s="67">
        <f>IF(OR('18_Water Sector Plan'!$J79=1,$F79&lt;&gt;0),1,0)</f>
        <v>1</v>
      </c>
      <c r="K79" s="67">
        <f>IF(AND('18_Water Sector Plan'!$I79=1,$E79=0),1,0)</f>
        <v>0</v>
      </c>
    </row>
    <row r="80" spans="1:11" ht="30" hidden="1" outlineLevel="1" x14ac:dyDescent="0.25">
      <c r="A80" s="37" t="s">
        <v>151</v>
      </c>
      <c r="B80" s="38" t="s">
        <v>84</v>
      </c>
      <c r="C80" s="20" t="str">
        <f>IF('Long Term Vision'!$C80=0,"",'Long Term Vision'!$C80)</f>
        <v/>
      </c>
      <c r="D80" s="38"/>
      <c r="E80" s="38"/>
      <c r="F80" s="38"/>
      <c r="G80" s="38"/>
      <c r="H80" s="39"/>
      <c r="I80" s="67">
        <f>IF(OR('18_Water Sector Plan'!$I80=1,$E80&lt;&gt;0),1,0)</f>
        <v>1</v>
      </c>
      <c r="J80" s="67">
        <f>IF(OR('18_Water Sector Plan'!$J80=1,$F80&lt;&gt;0),1,0)</f>
        <v>1</v>
      </c>
      <c r="K80" s="67">
        <f>IF(AND('18_Water Sector Plan'!$I80=1,$E80=0),1,0)</f>
        <v>1</v>
      </c>
    </row>
    <row r="81" spans="1:11" collapsed="1" x14ac:dyDescent="0.25">
      <c r="A81" s="37" t="s">
        <v>151</v>
      </c>
      <c r="B81" s="117" t="s">
        <v>85</v>
      </c>
      <c r="C81" s="117"/>
      <c r="D81" s="117"/>
      <c r="E81" s="117"/>
      <c r="F81" s="117"/>
      <c r="G81" s="117"/>
      <c r="H81" s="118"/>
      <c r="I81" s="67">
        <f>SUM(I82:I91)</f>
        <v>8</v>
      </c>
      <c r="J81" s="67">
        <f>SUM(J82:J91)</f>
        <v>7</v>
      </c>
      <c r="K81" s="67">
        <f>SUM(K82:K91)</f>
        <v>2</v>
      </c>
    </row>
    <row r="82" spans="1:11" ht="60" hidden="1" outlineLevel="1" x14ac:dyDescent="0.25">
      <c r="A82" s="37" t="s">
        <v>151</v>
      </c>
      <c r="B82" s="38" t="s">
        <v>86</v>
      </c>
      <c r="C82" s="20" t="str">
        <f>IF('Long Term Vision'!$C82=0,"",'Long Term Vision'!$C82)</f>
        <v/>
      </c>
      <c r="D82" s="38"/>
      <c r="E82" s="38"/>
      <c r="F82" s="38"/>
      <c r="G82" s="38"/>
      <c r="H82" s="39"/>
      <c r="I82" s="67">
        <f>IF(OR('18_Water Sector Plan'!$I82=1,$E82&lt;&gt;0),1,0)</f>
        <v>1</v>
      </c>
      <c r="J82" s="67">
        <f>IF(OR('18_Water Sector Plan'!$J82=1,$F82&lt;&gt;0),1,0)</f>
        <v>1</v>
      </c>
      <c r="K82" s="67">
        <f>IF(AND('18_Water Sector Plan'!$I82=1,$E82=0),1,0)</f>
        <v>1</v>
      </c>
    </row>
    <row r="83" spans="1:11" ht="60" hidden="1" outlineLevel="1" x14ac:dyDescent="0.25">
      <c r="A83" s="37" t="s">
        <v>151</v>
      </c>
      <c r="B83" s="38" t="s">
        <v>87</v>
      </c>
      <c r="C83" s="20" t="str">
        <f>IF('Long Term Vision'!$C83=0,"",'Long Term Vision'!$C83)</f>
        <v/>
      </c>
      <c r="D83" s="38" t="s">
        <v>634</v>
      </c>
      <c r="E83" s="38" t="s">
        <v>625</v>
      </c>
      <c r="F83" s="38"/>
      <c r="G83" s="38" t="s">
        <v>624</v>
      </c>
      <c r="H83" s="39"/>
      <c r="I83" s="67">
        <f>IF(OR('18_Water Sector Plan'!$I83=1,$E83&lt;&gt;0),1,0)</f>
        <v>1</v>
      </c>
      <c r="J83" s="67">
        <f>IF(OR('18_Water Sector Plan'!$J83=1,$F83&lt;&gt;0),1,0)</f>
        <v>1</v>
      </c>
      <c r="K83" s="67">
        <f>IF(AND('18_Water Sector Plan'!$I83=1,$E83=0),1,0)</f>
        <v>0</v>
      </c>
    </row>
    <row r="84" spans="1:11" ht="195" hidden="1" outlineLevel="1" x14ac:dyDescent="0.25">
      <c r="A84" s="37" t="s">
        <v>151</v>
      </c>
      <c r="B84" s="38" t="s">
        <v>88</v>
      </c>
      <c r="C84" s="20" t="str">
        <f>IF('Long Term Vision'!$C84=0,"",'Long Term Vision'!$C84)</f>
        <v/>
      </c>
      <c r="D84" s="38" t="s">
        <v>680</v>
      </c>
      <c r="E84" s="38" t="s">
        <v>679</v>
      </c>
      <c r="F84" s="38"/>
      <c r="G84" s="38" t="s">
        <v>667</v>
      </c>
      <c r="H84" s="39"/>
      <c r="I84" s="67">
        <f>IF(OR('18_Water Sector Plan'!$I84=1,$E84&lt;&gt;0),1,0)</f>
        <v>1</v>
      </c>
      <c r="J84" s="67">
        <f>IF(OR('18_Water Sector Plan'!$J84=1,$F84&lt;&gt;0),1,0)</f>
        <v>1</v>
      </c>
      <c r="K84" s="67">
        <f>IF(AND('18_Water Sector Plan'!$I84=1,$E84=0),1,0)</f>
        <v>0</v>
      </c>
    </row>
    <row r="85" spans="1:11" ht="90" hidden="1" outlineLevel="1" x14ac:dyDescent="0.25">
      <c r="A85" s="37" t="s">
        <v>151</v>
      </c>
      <c r="B85" s="38" t="s">
        <v>89</v>
      </c>
      <c r="C85" s="20" t="str">
        <f>IF('Long Term Vision'!$C85=0,"",'Long Term Vision'!$C85)</f>
        <v>NO</v>
      </c>
      <c r="D85" s="38"/>
      <c r="E85" s="38"/>
      <c r="F85" s="38"/>
      <c r="G85" s="38"/>
      <c r="H85" s="39"/>
      <c r="I85" s="67">
        <f>IF(OR('18_Water Sector Plan'!$I85=1,$E85&lt;&gt;0),1,0)</f>
        <v>0</v>
      </c>
      <c r="J85" s="67">
        <f>IF(OR('18_Water Sector Plan'!$J85=1,$F85&lt;&gt;0),1,0)</f>
        <v>0</v>
      </c>
      <c r="K85" s="67">
        <f>IF(AND('18_Water Sector Plan'!$I85=1,$E85=0),1,0)</f>
        <v>0</v>
      </c>
    </row>
    <row r="86" spans="1:11" ht="45" hidden="1" outlineLevel="1" x14ac:dyDescent="0.25">
      <c r="A86" s="37" t="s">
        <v>151</v>
      </c>
      <c r="B86" s="38" t="s">
        <v>90</v>
      </c>
      <c r="C86" s="20" t="str">
        <f>IF('Long Term Vision'!$C86=0,"",'Long Term Vision'!$C86)</f>
        <v/>
      </c>
      <c r="D86" s="38" t="s">
        <v>652</v>
      </c>
      <c r="E86" s="38" t="s">
        <v>655</v>
      </c>
      <c r="F86" s="38"/>
      <c r="G86" s="38" t="s">
        <v>656</v>
      </c>
      <c r="H86" s="39"/>
      <c r="I86" s="67">
        <f>IF(OR('18_Water Sector Plan'!$I86=1,$E86&lt;&gt;0),1,0)</f>
        <v>1</v>
      </c>
      <c r="J86" s="67">
        <f>IF(OR('18_Water Sector Plan'!$J86=1,$F86&lt;&gt;0),1,0)</f>
        <v>1</v>
      </c>
      <c r="K86" s="67">
        <f>IF(AND('18_Water Sector Plan'!$I86=1,$E86=0),1,0)</f>
        <v>0</v>
      </c>
    </row>
    <row r="87" spans="1:11" ht="30" hidden="1" outlineLevel="1" x14ac:dyDescent="0.25">
      <c r="A87" s="37" t="s">
        <v>151</v>
      </c>
      <c r="B87" s="38" t="s">
        <v>91</v>
      </c>
      <c r="C87" s="20" t="str">
        <f>IF('Long Term Vision'!$C87=0,"",'Long Term Vision'!$C87)</f>
        <v/>
      </c>
      <c r="D87" s="38"/>
      <c r="E87" s="38"/>
      <c r="F87" s="38"/>
      <c r="G87" s="38"/>
      <c r="H87" s="39"/>
      <c r="I87" s="67">
        <f>IF(OR('18_Water Sector Plan'!$I87=1,$E87&lt;&gt;0),1,0)</f>
        <v>1</v>
      </c>
      <c r="J87" s="67">
        <f>IF(OR('18_Water Sector Plan'!$J87=1,$F87&lt;&gt;0),1,0)</f>
        <v>1</v>
      </c>
      <c r="K87" s="67">
        <f>IF(AND('18_Water Sector Plan'!$I87=1,$E87=0),1,0)</f>
        <v>1</v>
      </c>
    </row>
    <row r="88" spans="1:11" ht="75" hidden="1" outlineLevel="1" x14ac:dyDescent="0.25">
      <c r="A88" s="37" t="s">
        <v>151</v>
      </c>
      <c r="B88" s="38" t="s">
        <v>92</v>
      </c>
      <c r="C88" s="20" t="str">
        <f>IF('Long Term Vision'!$C88=0,"",'Long Term Vision'!$C88)</f>
        <v/>
      </c>
      <c r="D88" s="38"/>
      <c r="E88" s="38"/>
      <c r="F88" s="38"/>
      <c r="G88" s="38"/>
      <c r="H88" s="39"/>
      <c r="I88" s="67">
        <f>IF(OR('18_Water Sector Plan'!$I88=1,$E88&lt;&gt;0),1,0)</f>
        <v>0</v>
      </c>
      <c r="J88" s="67">
        <f>IF(OR('18_Water Sector Plan'!$J88=1,$F88&lt;&gt;0),1,0)</f>
        <v>0</v>
      </c>
      <c r="K88" s="67">
        <f>IF(AND('18_Water Sector Plan'!$I88=1,$E88=0),1,0)</f>
        <v>0</v>
      </c>
    </row>
    <row r="89" spans="1:11" ht="60" hidden="1" outlineLevel="1" x14ac:dyDescent="0.25">
      <c r="A89" s="37" t="s">
        <v>151</v>
      </c>
      <c r="B89" s="38" t="s">
        <v>93</v>
      </c>
      <c r="C89" s="20" t="str">
        <f>IF('Long Term Vision'!$C89=0,"",'Long Term Vision'!$C89)</f>
        <v/>
      </c>
      <c r="D89" s="38" t="s">
        <v>658</v>
      </c>
      <c r="E89" s="38" t="s">
        <v>675</v>
      </c>
      <c r="F89" s="38"/>
      <c r="G89" s="38" t="s">
        <v>676</v>
      </c>
      <c r="H89" s="39"/>
      <c r="I89" s="67">
        <f>IF(OR('18_Water Sector Plan'!$I89=1,$E89&lt;&gt;0),1,0)</f>
        <v>1</v>
      </c>
      <c r="J89" s="67">
        <f>IF(OR('18_Water Sector Plan'!$J89=1,$F89&lt;&gt;0),1,0)</f>
        <v>1</v>
      </c>
      <c r="K89" s="67">
        <f>IF(AND('18_Water Sector Plan'!$I89=1,$E89=0),1,0)</f>
        <v>0</v>
      </c>
    </row>
    <row r="90" spans="1:11" ht="45" hidden="1" outlineLevel="1" x14ac:dyDescent="0.25">
      <c r="A90" s="37" t="s">
        <v>151</v>
      </c>
      <c r="B90" s="38" t="s">
        <v>94</v>
      </c>
      <c r="C90" s="20" t="str">
        <f>IF('Long Term Vision'!$C90=0,"",'Long Term Vision'!$C90)</f>
        <v/>
      </c>
      <c r="D90" s="38" t="s">
        <v>635</v>
      </c>
      <c r="E90" s="38" t="s">
        <v>646</v>
      </c>
      <c r="F90" s="38"/>
      <c r="G90" s="38" t="s">
        <v>647</v>
      </c>
      <c r="H90" s="39" t="s">
        <v>644</v>
      </c>
      <c r="I90" s="67">
        <f>IF(OR('18_Water Sector Plan'!$I90=1,$E90&lt;&gt;0),1,0)</f>
        <v>1</v>
      </c>
      <c r="J90" s="67">
        <f>IF(OR('18_Water Sector Plan'!$J90=1,$F90&lt;&gt;0),1,0)</f>
        <v>1</v>
      </c>
      <c r="K90" s="67">
        <f>IF(AND('18_Water Sector Plan'!$I90=1,$E90=0),1,0)</f>
        <v>0</v>
      </c>
    </row>
    <row r="91" spans="1:11" ht="60" hidden="1" outlineLevel="1" x14ac:dyDescent="0.25">
      <c r="A91" s="37" t="s">
        <v>151</v>
      </c>
      <c r="B91" s="38" t="s">
        <v>95</v>
      </c>
      <c r="C91" s="20" t="str">
        <f>IF('Long Term Vision'!$C91=0,"",'Long Term Vision'!$C91)</f>
        <v/>
      </c>
      <c r="D91" s="38" t="s">
        <v>658</v>
      </c>
      <c r="E91" s="38" t="s">
        <v>665</v>
      </c>
      <c r="F91" s="38"/>
      <c r="G91" s="38" t="s">
        <v>666</v>
      </c>
      <c r="H91" s="39"/>
      <c r="I91" s="67">
        <f>IF(OR('18_Water Sector Plan'!$I91=1,$E91&lt;&gt;0),1,0)</f>
        <v>1</v>
      </c>
      <c r="J91" s="67">
        <f>IF(OR('18_Water Sector Plan'!$J91=1,$F91&lt;&gt;0),1,0)</f>
        <v>0</v>
      </c>
      <c r="K91" s="67">
        <f>IF(AND('18_Water Sector Plan'!$I91=1,$E91=0),1,0)</f>
        <v>0</v>
      </c>
    </row>
    <row r="92" spans="1:11" collapsed="1" x14ac:dyDescent="0.25">
      <c r="A92" s="37" t="s">
        <v>151</v>
      </c>
      <c r="B92" s="119" t="s">
        <v>96</v>
      </c>
      <c r="C92" s="119"/>
      <c r="D92" s="119"/>
      <c r="E92" s="119"/>
      <c r="F92" s="119"/>
      <c r="G92" s="119"/>
      <c r="H92" s="120"/>
      <c r="I92" s="67">
        <f>SUM(I93:I97)</f>
        <v>5</v>
      </c>
      <c r="J92" s="67">
        <f>SUM(J93:J97)</f>
        <v>4</v>
      </c>
      <c r="K92" s="67">
        <f>SUM(K93:K97)</f>
        <v>1</v>
      </c>
    </row>
    <row r="93" spans="1:11" ht="105" hidden="1" outlineLevel="1" x14ac:dyDescent="0.25">
      <c r="A93" s="37" t="s">
        <v>151</v>
      </c>
      <c r="B93" s="38" t="s">
        <v>97</v>
      </c>
      <c r="C93" s="20" t="str">
        <f>IF('Long Term Vision'!$C93=0,"",'Long Term Vision'!$C93)</f>
        <v/>
      </c>
      <c r="D93" s="38" t="s">
        <v>673</v>
      </c>
      <c r="E93" s="38" t="s">
        <v>672</v>
      </c>
      <c r="F93" s="38"/>
      <c r="G93" s="38" t="s">
        <v>674</v>
      </c>
      <c r="H93" s="39"/>
      <c r="I93" s="67">
        <f>IF(OR('18_Water Sector Plan'!$I93=1,$E93&lt;&gt;0),1,0)</f>
        <v>1</v>
      </c>
      <c r="J93" s="67">
        <f>IF(OR('18_Water Sector Plan'!$J93=1,$F93&lt;&gt;0),1,0)</f>
        <v>1</v>
      </c>
      <c r="K93" s="67">
        <f>IF(AND('18_Water Sector Plan'!$I93=1,$E93=0),1,0)</f>
        <v>0</v>
      </c>
    </row>
    <row r="94" spans="1:11" ht="60" hidden="1" outlineLevel="1" x14ac:dyDescent="0.25">
      <c r="A94" s="37" t="s">
        <v>151</v>
      </c>
      <c r="B94" s="38" t="s">
        <v>98</v>
      </c>
      <c r="C94" s="20" t="str">
        <f>IF('Long Term Vision'!$C94=0,"",'Long Term Vision'!$C94)</f>
        <v/>
      </c>
      <c r="D94" s="38"/>
      <c r="E94" s="38"/>
      <c r="F94" s="38"/>
      <c r="G94" s="38"/>
      <c r="H94" s="39"/>
      <c r="I94" s="67">
        <f>IF(OR('18_Water Sector Plan'!$I94=1,$E94&lt;&gt;0),1,0)</f>
        <v>1</v>
      </c>
      <c r="J94" s="67">
        <f>IF(OR('18_Water Sector Plan'!$J94=1,$F94&lt;&gt;0),1,0)</f>
        <v>1</v>
      </c>
      <c r="K94" s="67">
        <f>IF(AND('18_Water Sector Plan'!$I94=1,$E94=0),1,0)</f>
        <v>1</v>
      </c>
    </row>
    <row r="95" spans="1:11" ht="60" hidden="1" outlineLevel="1" x14ac:dyDescent="0.25">
      <c r="A95" s="37" t="s">
        <v>151</v>
      </c>
      <c r="B95" s="38" t="s">
        <v>99</v>
      </c>
      <c r="C95" s="20" t="str">
        <f>IF('Long Term Vision'!$C95=0,"",'Long Term Vision'!$C95)</f>
        <v/>
      </c>
      <c r="D95" s="38" t="s">
        <v>634</v>
      </c>
      <c r="E95" s="38" t="s">
        <v>626</v>
      </c>
      <c r="F95" s="38"/>
      <c r="G95" s="38" t="s">
        <v>627</v>
      </c>
      <c r="H95" s="39"/>
      <c r="I95" s="67">
        <f>IF(OR('18_Water Sector Plan'!$I95=1,$E95&lt;&gt;0),1,0)</f>
        <v>1</v>
      </c>
      <c r="J95" s="67">
        <f>IF(OR('18_Water Sector Plan'!$J95=1,$F95&lt;&gt;0),1,0)</f>
        <v>0</v>
      </c>
      <c r="K95" s="67">
        <f>IF(AND('18_Water Sector Plan'!$I95=1,$E95=0),1,0)</f>
        <v>0</v>
      </c>
    </row>
    <row r="96" spans="1:11" ht="75" hidden="1" outlineLevel="1" x14ac:dyDescent="0.25">
      <c r="A96" s="37" t="s">
        <v>151</v>
      </c>
      <c r="B96" s="38" t="s">
        <v>100</v>
      </c>
      <c r="C96" s="20" t="str">
        <f>IF('Long Term Vision'!$C96=0,"",'Long Term Vision'!$C96)</f>
        <v/>
      </c>
      <c r="D96" s="38" t="s">
        <v>658</v>
      </c>
      <c r="E96" s="38" t="s">
        <v>668</v>
      </c>
      <c r="F96" s="38"/>
      <c r="G96" s="38" t="s">
        <v>669</v>
      </c>
      <c r="H96" s="39"/>
      <c r="I96" s="67">
        <f>IF(OR('18_Water Sector Plan'!$I96=1,$E96&lt;&gt;0),1,0)</f>
        <v>1</v>
      </c>
      <c r="J96" s="67">
        <f>IF(OR('18_Water Sector Plan'!$J96=1,$F96&lt;&gt;0),1,0)</f>
        <v>1</v>
      </c>
      <c r="K96" s="67">
        <f>IF(AND('18_Water Sector Plan'!$I96=1,$E96=0),1,0)</f>
        <v>0</v>
      </c>
    </row>
    <row r="97" spans="1:11" ht="120" hidden="1" outlineLevel="1" x14ac:dyDescent="0.25">
      <c r="A97" s="37" t="s">
        <v>151</v>
      </c>
      <c r="B97" s="38" t="s">
        <v>101</v>
      </c>
      <c r="C97" s="20" t="str">
        <f>IF('Long Term Vision'!$C97=0,"",'Long Term Vision'!$C97)</f>
        <v/>
      </c>
      <c r="D97" s="38" t="s">
        <v>634</v>
      </c>
      <c r="E97" s="38" t="s">
        <v>630</v>
      </c>
      <c r="F97" s="38"/>
      <c r="G97" s="38" t="s">
        <v>631</v>
      </c>
      <c r="H97" s="39"/>
      <c r="I97" s="67">
        <f>IF(OR('18_Water Sector Plan'!$I97=1,$E97&lt;&gt;0),1,0)</f>
        <v>1</v>
      </c>
      <c r="J97" s="67">
        <f>IF(OR('18_Water Sector Plan'!$J97=1,$F97&lt;&gt;0),1,0)</f>
        <v>1</v>
      </c>
      <c r="K97" s="67">
        <f>IF(AND('18_Water Sector Plan'!$I97=1,$E97=0),1,0)</f>
        <v>0</v>
      </c>
    </row>
    <row r="98" spans="1:11" collapsed="1" x14ac:dyDescent="0.25">
      <c r="A98" s="37" t="s">
        <v>151</v>
      </c>
      <c r="B98" s="121" t="s">
        <v>102</v>
      </c>
      <c r="C98" s="121"/>
      <c r="D98" s="121"/>
      <c r="E98" s="121"/>
      <c r="F98" s="121"/>
      <c r="G98" s="121"/>
      <c r="H98" s="122"/>
      <c r="I98" s="67">
        <f>SUM(I99:I105)</f>
        <v>4</v>
      </c>
      <c r="J98" s="67">
        <f>SUM(J99:J105)</f>
        <v>3</v>
      </c>
      <c r="K98" s="67">
        <f>SUM(K99:K105)</f>
        <v>1</v>
      </c>
    </row>
    <row r="99" spans="1:11" ht="45" hidden="1" outlineLevel="1" x14ac:dyDescent="0.25">
      <c r="A99" s="37" t="s">
        <v>151</v>
      </c>
      <c r="B99" s="38" t="s">
        <v>103</v>
      </c>
      <c r="C99" s="20" t="str">
        <f>IF('Long Term Vision'!$C99=0,"",'Long Term Vision'!$C99)</f>
        <v/>
      </c>
      <c r="D99" s="38"/>
      <c r="E99" s="38"/>
      <c r="F99" s="38"/>
      <c r="G99" s="38"/>
      <c r="H99" s="39"/>
      <c r="I99" s="67">
        <f>IF(OR('18_Water Sector Plan'!$I99=1,$E99&lt;&gt;0),1,0)</f>
        <v>0</v>
      </c>
      <c r="J99" s="67">
        <f>IF(OR('18_Water Sector Plan'!$J99=1,$F99&lt;&gt;0),1,0)</f>
        <v>0</v>
      </c>
      <c r="K99" s="67">
        <f>IF(AND('18_Water Sector Plan'!$I99=1,$E99=0),1,0)</f>
        <v>0</v>
      </c>
    </row>
    <row r="100" spans="1:11" ht="45" hidden="1" outlineLevel="1" x14ac:dyDescent="0.25">
      <c r="A100" s="37" t="s">
        <v>151</v>
      </c>
      <c r="B100" s="38" t="s">
        <v>104</v>
      </c>
      <c r="C100" s="20" t="str">
        <f>IF('Long Term Vision'!$C100=0,"",'Long Term Vision'!$C100)</f>
        <v/>
      </c>
      <c r="D100" s="38" t="s">
        <v>682</v>
      </c>
      <c r="E100" s="38" t="s">
        <v>686</v>
      </c>
      <c r="F100" s="38"/>
      <c r="G100" s="38" t="s">
        <v>687</v>
      </c>
      <c r="H100" s="39"/>
      <c r="I100" s="67">
        <f>IF(OR('18_Water Sector Plan'!$I100=1,$E100&lt;&gt;0),1,0)</f>
        <v>1</v>
      </c>
      <c r="J100" s="67">
        <f>IF(OR('18_Water Sector Plan'!$J100=1,$F100&lt;&gt;0),1,0)</f>
        <v>1</v>
      </c>
      <c r="K100" s="67">
        <f>IF(AND('18_Water Sector Plan'!$I100=1,$E100=0),1,0)</f>
        <v>0</v>
      </c>
    </row>
    <row r="101" spans="1:11" ht="60" hidden="1" outlineLevel="1" x14ac:dyDescent="0.25">
      <c r="A101" s="37" t="s">
        <v>151</v>
      </c>
      <c r="B101" s="38" t="s">
        <v>105</v>
      </c>
      <c r="C101" s="20" t="str">
        <f>IF('Long Term Vision'!$C101=0,"",'Long Term Vision'!$C101)</f>
        <v/>
      </c>
      <c r="D101" s="38" t="s">
        <v>658</v>
      </c>
      <c r="E101" s="38" t="s">
        <v>664</v>
      </c>
      <c r="F101" s="38"/>
      <c r="G101" s="38" t="s">
        <v>661</v>
      </c>
      <c r="H101" s="39"/>
      <c r="I101" s="67">
        <f>IF(OR('18_Water Sector Plan'!$I101=1,$E101&lt;&gt;0),1,0)</f>
        <v>1</v>
      </c>
      <c r="J101" s="67">
        <f>IF(OR('18_Water Sector Plan'!$J101=1,$F101&lt;&gt;0),1,0)</f>
        <v>1</v>
      </c>
      <c r="K101" s="67">
        <f>IF(AND('18_Water Sector Plan'!$I101=1,$E101=0),1,0)</f>
        <v>0</v>
      </c>
    </row>
    <row r="102" spans="1:11" ht="60" hidden="1" outlineLevel="1" x14ac:dyDescent="0.25">
      <c r="A102" s="37" t="s">
        <v>151</v>
      </c>
      <c r="B102" s="38" t="s">
        <v>106</v>
      </c>
      <c r="C102" s="20" t="str">
        <f>IF('Long Term Vision'!$C102=0,"",'Long Term Vision'!$C102)</f>
        <v/>
      </c>
      <c r="D102" s="38" t="s">
        <v>658</v>
      </c>
      <c r="E102" s="38" t="s">
        <v>664</v>
      </c>
      <c r="F102" s="38"/>
      <c r="G102" s="38" t="s">
        <v>661</v>
      </c>
      <c r="H102" s="39"/>
      <c r="I102" s="67">
        <f>IF(OR('18_Water Sector Plan'!$I102=1,$E102&lt;&gt;0),1,0)</f>
        <v>1</v>
      </c>
      <c r="J102" s="67">
        <f>IF(OR('18_Water Sector Plan'!$J102=1,$F102&lt;&gt;0),1,0)</f>
        <v>0</v>
      </c>
      <c r="K102" s="67">
        <f>IF(AND('18_Water Sector Plan'!$I102=1,$E102=0),1,0)</f>
        <v>0</v>
      </c>
    </row>
    <row r="103" spans="1:11" ht="45" hidden="1" outlineLevel="1" x14ac:dyDescent="0.25">
      <c r="A103" s="37" t="s">
        <v>151</v>
      </c>
      <c r="B103" s="38" t="s">
        <v>107</v>
      </c>
      <c r="C103" s="20" t="str">
        <f>IF('Long Term Vision'!$C103=0,"",'Long Term Vision'!$C103)</f>
        <v>NO</v>
      </c>
      <c r="D103" s="38"/>
      <c r="E103" s="38"/>
      <c r="F103" s="38"/>
      <c r="G103" s="38"/>
      <c r="H103" s="39"/>
      <c r="I103" s="67">
        <f>IF(OR('18_Water Sector Plan'!$I103=1,$E103&lt;&gt;0),1,0)</f>
        <v>0</v>
      </c>
      <c r="J103" s="67">
        <f>IF(OR('18_Water Sector Plan'!$J103=1,$F103&lt;&gt;0),1,0)</f>
        <v>0</v>
      </c>
      <c r="K103" s="67">
        <f>IF(AND('18_Water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IF(OR('18_Water Sector Plan'!$I104=1,$E104&lt;&gt;0),1,0)</f>
        <v>0</v>
      </c>
      <c r="J104" s="67">
        <f>IF(OR('18_Water Sector Plan'!$J104=1,$F104&lt;&gt;0),1,0)</f>
        <v>0</v>
      </c>
      <c r="K104" s="67">
        <f>IF(AND('18_Water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IF(OR('18_Water Sector Plan'!$I105=1,$E105&lt;&gt;0),1,0)</f>
        <v>1</v>
      </c>
      <c r="J105" s="67">
        <f>IF(OR('18_Water Sector Plan'!$J105=1,$F105&lt;&gt;0),1,0)</f>
        <v>1</v>
      </c>
      <c r="K105" s="67">
        <f>IF(AND('18_Water Sector Plan'!$I105=1,$E105=0),1,0)</f>
        <v>1</v>
      </c>
    </row>
    <row r="106" spans="1:11" collapsed="1" x14ac:dyDescent="0.25">
      <c r="A106" s="37" t="s">
        <v>151</v>
      </c>
      <c r="B106" s="123" t="s">
        <v>110</v>
      </c>
      <c r="C106" s="123"/>
      <c r="D106" s="123"/>
      <c r="E106" s="123"/>
      <c r="F106" s="123"/>
      <c r="G106" s="123"/>
      <c r="H106" s="124"/>
      <c r="I106" s="67">
        <f>SUM(I107:I113)</f>
        <v>7</v>
      </c>
      <c r="J106" s="67">
        <f>SUM(J107:J113)</f>
        <v>5</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IF(OR('18_Water Sector Plan'!$I107=1,$E107&lt;&gt;0),1,0)</f>
        <v>1</v>
      </c>
      <c r="J107" s="67">
        <f>IF(OR('18_Water Sector Plan'!$J107=1,$F107&lt;&gt;0),1,0)</f>
        <v>1</v>
      </c>
      <c r="K107" s="67">
        <f>IF(AND('18_Water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IF(OR('18_Water Sector Plan'!$I108=1,$E108&lt;&gt;0),1,0)</f>
        <v>1</v>
      </c>
      <c r="J108" s="67">
        <f>IF(OR('18_Water Sector Plan'!$J108=1,$F108&lt;&gt;0),1,0)</f>
        <v>1</v>
      </c>
      <c r="K108" s="67">
        <f>IF(AND('18_Water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IF(OR('18_Water Sector Plan'!$I109=1,$E109&lt;&gt;0),1,0)</f>
        <v>1</v>
      </c>
      <c r="J109" s="67">
        <f>IF(OR('18_Water Sector Plan'!$J109=1,$F109&lt;&gt;0),1,0)</f>
        <v>1</v>
      </c>
      <c r="K109" s="67">
        <f>IF(AND('18_Water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IF(OR('18_Water Sector Plan'!$I110=1,$E110&lt;&gt;0),1,0)</f>
        <v>1</v>
      </c>
      <c r="J110" s="67">
        <f>IF(OR('18_Water Sector Plan'!$J110=1,$F110&lt;&gt;0),1,0)</f>
        <v>1</v>
      </c>
      <c r="K110" s="67">
        <f>IF(AND('18_Water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IF(OR('18_Water Sector Plan'!$I111=1,$E111&lt;&gt;0),1,0)</f>
        <v>1</v>
      </c>
      <c r="J111" s="67">
        <f>IF(OR('18_Water Sector Plan'!$J111=1,$F111&lt;&gt;0),1,0)</f>
        <v>1</v>
      </c>
      <c r="K111" s="67">
        <f>IF(AND('18_Water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IF(OR('18_Water Sector Plan'!$I112=1,$E112&lt;&gt;0),1,0)</f>
        <v>1</v>
      </c>
      <c r="J112" s="67">
        <f>IF(OR('18_Water Sector Plan'!$J112=1,$F112&lt;&gt;0),1,0)</f>
        <v>0</v>
      </c>
      <c r="K112" s="67">
        <f>IF(AND('18_Water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IF(OR('18_Water Sector Plan'!$I113=1,$E113&lt;&gt;0),1,0)</f>
        <v>1</v>
      </c>
      <c r="J113" s="67">
        <f>IF(OR('18_Water Sector Plan'!$J113=1,$F113&lt;&gt;0),1,0)</f>
        <v>0</v>
      </c>
      <c r="K113" s="67">
        <f>IF(AND('18_Water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7</v>
      </c>
    </row>
    <row r="115" spans="1:11" ht="30" hidden="1" outlineLevel="1" x14ac:dyDescent="0.25">
      <c r="A115" s="37" t="s">
        <v>152</v>
      </c>
      <c r="B115" s="38" t="s">
        <v>119</v>
      </c>
      <c r="C115" s="20" t="str">
        <f>IF('Long Term Vision'!$C115=0,"",'Long Term Vision'!$C115)</f>
        <v/>
      </c>
      <c r="D115" s="38"/>
      <c r="E115" s="38"/>
      <c r="F115" s="38"/>
      <c r="G115" s="38"/>
      <c r="H115" s="39"/>
      <c r="I115" s="67">
        <f>IF(OR('18_Water Sector Plan'!$I115=1,$E115&lt;&gt;0),1,0)</f>
        <v>1</v>
      </c>
      <c r="J115" s="67">
        <f>IF(OR('18_Water Sector Plan'!$J115=1,$F115&lt;&gt;0),1,0)</f>
        <v>1</v>
      </c>
      <c r="K115" s="67">
        <f>IF(AND('18_Water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IF(OR('18_Water Sector Plan'!$I116=1,$E116&lt;&gt;0),1,0)</f>
        <v>1</v>
      </c>
      <c r="J116" s="67">
        <f>IF(OR('18_Water Sector Plan'!$J116=1,$F116&lt;&gt;0),1,0)</f>
        <v>1</v>
      </c>
      <c r="K116" s="67">
        <f>IF(AND('18_Water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IF(OR('18_Water Sector Plan'!$I117=1,$E117&lt;&gt;0),1,0)</f>
        <v>1</v>
      </c>
      <c r="J117" s="67">
        <f>IF(OR('18_Water Sector Plan'!$J117=1,$F117&lt;&gt;0),1,0)</f>
        <v>1</v>
      </c>
      <c r="K117" s="67">
        <f>IF(AND('18_Water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IF(OR('18_Water Sector Plan'!$I118=1,$E118&lt;&gt;0),1,0)</f>
        <v>1</v>
      </c>
      <c r="J118" s="67">
        <f>IF(OR('18_Water Sector Plan'!$J118=1,$F118&lt;&gt;0),1,0)</f>
        <v>1</v>
      </c>
      <c r="K118" s="67">
        <f>IF(AND('18_Water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IF(OR('18_Water Sector Plan'!$I119=1,$E119&lt;&gt;0),1,0)</f>
        <v>1</v>
      </c>
      <c r="J119" s="67">
        <f>IF(OR('18_Water Sector Plan'!$J119=1,$F119&lt;&gt;0),1,0)</f>
        <v>1</v>
      </c>
      <c r="K119" s="67">
        <f>IF(AND('18_Water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IF(OR('18_Water Sector Plan'!$I120=1,$E120&lt;&gt;0),1,0)</f>
        <v>1</v>
      </c>
      <c r="J120" s="67">
        <f>IF(OR('18_Water Sector Plan'!$J120=1,$F120&lt;&gt;0),1,0)</f>
        <v>1</v>
      </c>
      <c r="K120" s="67">
        <f>IF(AND('18_Water Sector Plan'!$I120=1,$E120=0),1,0)</f>
        <v>1</v>
      </c>
    </row>
    <row r="121" spans="1:11" ht="90" hidden="1" outlineLevel="1" x14ac:dyDescent="0.25">
      <c r="A121" s="37" t="s">
        <v>152</v>
      </c>
      <c r="B121" s="38" t="s">
        <v>125</v>
      </c>
      <c r="C121" s="20" t="str">
        <f>IF('Long Term Vision'!$C121=0,"",'Long Term Vision'!$C121)</f>
        <v/>
      </c>
      <c r="D121" s="38" t="s">
        <v>690</v>
      </c>
      <c r="E121" s="38" t="s">
        <v>688</v>
      </c>
      <c r="F121" s="38"/>
      <c r="G121" s="38" t="s">
        <v>689</v>
      </c>
      <c r="H121" s="39"/>
      <c r="I121" s="67">
        <f>IF(OR('18_Water Sector Plan'!$I121=1,$E121&lt;&gt;0),1,0)</f>
        <v>1</v>
      </c>
      <c r="J121" s="67">
        <f>IF(OR('18_Water Sector Plan'!$J121=1,$F121&lt;&gt;0),1,0)</f>
        <v>1</v>
      </c>
      <c r="K121" s="67">
        <f>IF(AND('18_Water Sector Plan'!$I121=1,$E121=0),1,0)</f>
        <v>0</v>
      </c>
    </row>
    <row r="122" spans="1:11" ht="30" hidden="1" outlineLevel="1" x14ac:dyDescent="0.25">
      <c r="A122" s="37" t="s">
        <v>152</v>
      </c>
      <c r="B122" s="38" t="s">
        <v>126</v>
      </c>
      <c r="C122" s="20" t="str">
        <f>IF('Long Term Vision'!$C122=0,"",'Long Term Vision'!$C122)</f>
        <v/>
      </c>
      <c r="D122" s="38"/>
      <c r="E122" s="38"/>
      <c r="F122" s="38"/>
      <c r="G122" s="38"/>
      <c r="H122" s="39"/>
      <c r="I122" s="67">
        <f>IF(OR('18_Water Sector Plan'!$I122=1,$E122&lt;&gt;0),1,0)</f>
        <v>0</v>
      </c>
      <c r="J122" s="67">
        <f>IF(OR('18_Water Sector Plan'!$J122=1,$F122&lt;&gt;0),1,0)</f>
        <v>0</v>
      </c>
      <c r="K122" s="67">
        <f>IF(AND('18_Water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IF(OR('18_Water Sector Plan'!$I123=1,$E123&lt;&gt;0),1,0)</f>
        <v>1</v>
      </c>
      <c r="J123" s="67">
        <f>IF(OR('18_Water Sector Plan'!$J123=1,$F123&lt;&gt;0),1,0)</f>
        <v>0</v>
      </c>
      <c r="K123" s="67">
        <f>IF(AND('18_Water Sector Plan'!$I123=1,$E123=0),1,0)</f>
        <v>1</v>
      </c>
    </row>
    <row r="124" spans="1:11" ht="45" hidden="1" outlineLevel="1" x14ac:dyDescent="0.25">
      <c r="A124" s="37" t="s">
        <v>152</v>
      </c>
      <c r="B124" s="38" t="s">
        <v>128</v>
      </c>
      <c r="C124" s="20" t="str">
        <f>IF('Long Term Vision'!$C124=0,"",'Long Term Vision'!$C124)</f>
        <v/>
      </c>
      <c r="D124" s="38" t="s">
        <v>635</v>
      </c>
      <c r="E124" s="38" t="s">
        <v>636</v>
      </c>
      <c r="F124" s="38"/>
      <c r="G124" s="38" t="s">
        <v>637</v>
      </c>
      <c r="H124" s="39"/>
      <c r="I124" s="67">
        <f>IF(OR('18_Water Sector Plan'!$I124=1,$E124&lt;&gt;0),1,0)</f>
        <v>1</v>
      </c>
      <c r="J124" s="67">
        <f>IF(OR('18_Water Sector Plan'!$J124=1,$F124&lt;&gt;0),1,0)</f>
        <v>1</v>
      </c>
      <c r="K124" s="67">
        <f>IF(AND('18_Water Sector Plan'!$I124=1,$E124=0),1,0)</f>
        <v>0</v>
      </c>
    </row>
    <row r="125" spans="1:11" collapsed="1" x14ac:dyDescent="0.25">
      <c r="A125" s="37" t="s">
        <v>153</v>
      </c>
      <c r="B125" s="103" t="s">
        <v>129</v>
      </c>
      <c r="C125" s="103"/>
      <c r="D125" s="103"/>
      <c r="E125" s="103"/>
      <c r="F125" s="103"/>
      <c r="G125" s="103"/>
      <c r="H125" s="104"/>
      <c r="I125" s="67">
        <f>SUM(I126:I144)</f>
        <v>10</v>
      </c>
      <c r="J125" s="67">
        <f>SUM(J126:J144)</f>
        <v>1</v>
      </c>
      <c r="K125" s="67">
        <f>SUM(K126:K144)</f>
        <v>6</v>
      </c>
    </row>
    <row r="126" spans="1:11" ht="45" hidden="1" outlineLevel="1" x14ac:dyDescent="0.25">
      <c r="A126" s="37" t="s">
        <v>153</v>
      </c>
      <c r="B126" s="38" t="s">
        <v>130</v>
      </c>
      <c r="C126" s="20" t="str">
        <f>IF('Long Term Vision'!$C126=0,"",'Long Term Vision'!$C126)</f>
        <v/>
      </c>
      <c r="D126" s="38"/>
      <c r="E126" s="38"/>
      <c r="F126" s="38"/>
      <c r="G126" s="38"/>
      <c r="H126" s="39"/>
      <c r="I126" s="67">
        <f>IF(OR('18_Water Sector Plan'!$I126=1,$E126&lt;&gt;0),1,0)</f>
        <v>1</v>
      </c>
      <c r="J126" s="67">
        <f>IF(OR('18_Water Sector Plan'!$J126=1,$F126&lt;&gt;0),1,0)</f>
        <v>0</v>
      </c>
      <c r="K126" s="67">
        <f>IF(AND('18_Water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IF(OR('18_Water Sector Plan'!$I127=1,$E127&lt;&gt;0),1,0)</f>
        <v>0</v>
      </c>
      <c r="J127" s="67">
        <f>IF(OR('18_Water Sector Plan'!$J127=1,$F127&lt;&gt;0),1,0)</f>
        <v>0</v>
      </c>
      <c r="K127" s="67">
        <f>IF(AND('18_Water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IF(OR('18_Water Sector Plan'!$I128=1,$E128&lt;&gt;0),1,0)</f>
        <v>0</v>
      </c>
      <c r="J128" s="67">
        <f>IF(OR('18_Water Sector Plan'!$J128=1,$F128&lt;&gt;0),1,0)</f>
        <v>0</v>
      </c>
      <c r="K128" s="67">
        <f>IF(AND('18_Water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IF(OR('18_Water Sector Plan'!$I129=1,$E129&lt;&gt;0),1,0)</f>
        <v>0</v>
      </c>
      <c r="J129" s="67">
        <f>IF(OR('18_Water Sector Plan'!$J129=1,$F129&lt;&gt;0),1,0)</f>
        <v>0</v>
      </c>
      <c r="K129" s="67">
        <f>IF(AND('18_Water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IF(OR('18_Water Sector Plan'!$I130=1,$E130&lt;&gt;0),1,0)</f>
        <v>1</v>
      </c>
      <c r="J130" s="67">
        <f>IF(OR('18_Water Sector Plan'!$J130=1,$F130&lt;&gt;0),1,0)</f>
        <v>0</v>
      </c>
      <c r="K130" s="67">
        <f>IF(AND('18_Water Sector Plan'!$I130=1,$E130=0),1,0)</f>
        <v>1</v>
      </c>
    </row>
    <row r="131" spans="1:11" ht="105" hidden="1" outlineLevel="1" x14ac:dyDescent="0.25">
      <c r="A131" s="37" t="s">
        <v>153</v>
      </c>
      <c r="B131" s="38" t="s">
        <v>135</v>
      </c>
      <c r="C131" s="20" t="str">
        <f>IF('Long Term Vision'!$C131=0,"",'Long Term Vision'!$C131)</f>
        <v/>
      </c>
      <c r="D131" s="38" t="s">
        <v>639</v>
      </c>
      <c r="E131" s="38" t="s">
        <v>638</v>
      </c>
      <c r="F131" s="38"/>
      <c r="G131" s="38" t="s">
        <v>640</v>
      </c>
      <c r="H131" s="39"/>
      <c r="I131" s="67">
        <f>IF(OR('18_Water Sector Plan'!$I131=1,$E131&lt;&gt;0),1,0)</f>
        <v>1</v>
      </c>
      <c r="J131" s="67">
        <f>IF(OR('18_Water Sector Plan'!$J131=1,$F131&lt;&gt;0),1,0)</f>
        <v>0</v>
      </c>
      <c r="K131" s="67">
        <f>IF(AND('18_Water Sector Plan'!$I131=1,$E131=0),1,0)</f>
        <v>0</v>
      </c>
    </row>
    <row r="132" spans="1:11" ht="75" hidden="1" outlineLevel="1" x14ac:dyDescent="0.25">
      <c r="A132" s="37" t="s">
        <v>153</v>
      </c>
      <c r="B132" s="38" t="s">
        <v>136</v>
      </c>
      <c r="C132" s="20" t="str">
        <f>IF('Long Term Vision'!$C132=0,"",'Long Term Vision'!$C132)</f>
        <v/>
      </c>
      <c r="D132" s="38"/>
      <c r="E132" s="38"/>
      <c r="F132" s="38"/>
      <c r="G132" s="38"/>
      <c r="H132" s="39"/>
      <c r="I132" s="67">
        <f>IF(OR('18_Water Sector Plan'!$I132=1,$E132&lt;&gt;0),1,0)</f>
        <v>0</v>
      </c>
      <c r="J132" s="67">
        <f>IF(OR('18_Water Sector Plan'!$J132=1,$F132&lt;&gt;0),1,0)</f>
        <v>0</v>
      </c>
      <c r="K132" s="67">
        <f>IF(AND('18_Water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IF(OR('18_Water Sector Plan'!$I133=1,$E133&lt;&gt;0),1,0)</f>
        <v>0</v>
      </c>
      <c r="J133" s="67">
        <f>IF(OR('18_Water Sector Plan'!$J133=1,$F133&lt;&gt;0),1,0)</f>
        <v>0</v>
      </c>
      <c r="K133" s="67">
        <f>IF(AND('18_Water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IF(OR('18_Water Sector Plan'!$I134=1,$E134&lt;&gt;0),1,0)</f>
        <v>0</v>
      </c>
      <c r="J134" s="67">
        <f>IF(OR('18_Water Sector Plan'!$J134=1,$F134&lt;&gt;0),1,0)</f>
        <v>0</v>
      </c>
      <c r="K134" s="67">
        <f>IF(AND('18_Water Sector Plan'!$I134=1,$E134=0),1,0)</f>
        <v>0</v>
      </c>
    </row>
    <row r="135" spans="1:11" ht="120" hidden="1" outlineLevel="1" x14ac:dyDescent="0.25">
      <c r="A135" s="37" t="s">
        <v>153</v>
      </c>
      <c r="B135" s="38" t="s">
        <v>139</v>
      </c>
      <c r="C135" s="20" t="str">
        <f>IF('Long Term Vision'!$C135=0,"",'Long Term Vision'!$C135)</f>
        <v/>
      </c>
      <c r="D135" s="38" t="s">
        <v>663</v>
      </c>
      <c r="E135" s="38" t="s">
        <v>662</v>
      </c>
      <c r="F135" s="38"/>
      <c r="G135" s="38" t="s">
        <v>650</v>
      </c>
      <c r="H135" s="39"/>
      <c r="I135" s="67">
        <f>IF(OR('18_Water Sector Plan'!$I135=1,$E135&lt;&gt;0),1,0)</f>
        <v>1</v>
      </c>
      <c r="J135" s="67">
        <f>IF(OR('18_Water Sector Plan'!$J135=1,$F135&lt;&gt;0),1,0)</f>
        <v>0</v>
      </c>
      <c r="K135" s="67">
        <f>IF(AND('18_Water Sector Plan'!$I135=1,$E135=0),1,0)</f>
        <v>0</v>
      </c>
    </row>
    <row r="136" spans="1:11" ht="75" hidden="1" outlineLevel="1" x14ac:dyDescent="0.25">
      <c r="A136" s="37" t="s">
        <v>153</v>
      </c>
      <c r="B136" s="38" t="s">
        <v>140</v>
      </c>
      <c r="C136" s="20" t="str">
        <f>IF('Long Term Vision'!$C136=0,"",'Long Term Vision'!$C136)</f>
        <v/>
      </c>
      <c r="D136" s="38" t="s">
        <v>635</v>
      </c>
      <c r="E136" s="38" t="s">
        <v>649</v>
      </c>
      <c r="F136" s="38"/>
      <c r="G136" s="38" t="s">
        <v>648</v>
      </c>
      <c r="H136" s="39" t="s">
        <v>644</v>
      </c>
      <c r="I136" s="67">
        <f>IF(OR('18_Water Sector Plan'!$I136=1,$E136&lt;&gt;0),1,0)</f>
        <v>1</v>
      </c>
      <c r="J136" s="67">
        <f>IF(OR('18_Water Sector Plan'!$J136=1,$F136&lt;&gt;0),1,0)</f>
        <v>1</v>
      </c>
      <c r="K136" s="67">
        <f>IF(AND('18_Water Sector Plan'!$I136=1,$E136=0),1,0)</f>
        <v>0</v>
      </c>
    </row>
    <row r="137" spans="1:11" ht="105" hidden="1" outlineLevel="1" x14ac:dyDescent="0.25">
      <c r="A137" s="37" t="s">
        <v>153</v>
      </c>
      <c r="B137" s="38" t="s">
        <v>141</v>
      </c>
      <c r="C137" s="20" t="str">
        <f>IF('Long Term Vision'!$C137=0,"",'Long Term Vision'!$C137)</f>
        <v>NO</v>
      </c>
      <c r="D137" s="38"/>
      <c r="E137" s="38"/>
      <c r="F137" s="38"/>
      <c r="G137" s="38"/>
      <c r="H137" s="39"/>
      <c r="I137" s="67">
        <f>IF(OR('18_Water Sector Plan'!$I137=1,$E137&lt;&gt;0),1,0)</f>
        <v>0</v>
      </c>
      <c r="J137" s="67">
        <f>IF(OR('18_Water Sector Plan'!$J137=1,$F137&lt;&gt;0),1,0)</f>
        <v>0</v>
      </c>
      <c r="K137" s="67">
        <f>IF(AND('18_Water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IF(OR('18_Water Sector Plan'!$I138=1,$E138&lt;&gt;0),1,0)</f>
        <v>0</v>
      </c>
      <c r="J138" s="67">
        <f>IF(OR('18_Water Sector Plan'!$J138=1,$F138&lt;&gt;0),1,0)</f>
        <v>0</v>
      </c>
      <c r="K138" s="67">
        <f>IF(AND('18_Water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IF(OR('18_Water Sector Plan'!$I139=1,$E139&lt;&gt;0),1,0)</f>
        <v>1</v>
      </c>
      <c r="J139" s="67">
        <f>IF(OR('18_Water Sector Plan'!$J139=1,$F139&lt;&gt;0),1,0)</f>
        <v>0</v>
      </c>
      <c r="K139" s="67">
        <f>IF(AND('18_Water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IF(OR('18_Water Sector Plan'!$I140=1,$E140&lt;&gt;0),1,0)</f>
        <v>1</v>
      </c>
      <c r="J140" s="67">
        <f>IF(OR('18_Water Sector Plan'!$J140=1,$F140&lt;&gt;0),1,0)</f>
        <v>0</v>
      </c>
      <c r="K140" s="67">
        <f>IF(AND('18_Water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IF(OR('18_Water Sector Plan'!$I141=1,$E141&lt;&gt;0),1,0)</f>
        <v>0</v>
      </c>
      <c r="J141" s="67">
        <f>IF(OR('18_Water Sector Plan'!$J141=1,$F141&lt;&gt;0),1,0)</f>
        <v>0</v>
      </c>
      <c r="K141" s="67">
        <f>IF(AND('18_Water Sector Plan'!$I141=1,$E141=0),1,0)</f>
        <v>0</v>
      </c>
    </row>
    <row r="142" spans="1:11" ht="60" hidden="1" outlineLevel="1" x14ac:dyDescent="0.25">
      <c r="A142" s="37" t="s">
        <v>153</v>
      </c>
      <c r="B142" s="38" t="s">
        <v>146</v>
      </c>
      <c r="C142" s="20" t="str">
        <f>IF('Long Term Vision'!$C142=0,"",'Long Term Vision'!$C142)</f>
        <v/>
      </c>
      <c r="D142" s="38" t="s">
        <v>682</v>
      </c>
      <c r="E142" s="38" t="s">
        <v>684</v>
      </c>
      <c r="F142" s="38"/>
      <c r="G142" s="38" t="s">
        <v>685</v>
      </c>
      <c r="H142" s="39"/>
      <c r="I142" s="67">
        <f>IF(OR('18_Water Sector Plan'!$I142=1,$E142&lt;&gt;0),1,0)</f>
        <v>1</v>
      </c>
      <c r="J142" s="67">
        <f>IF(OR('18_Water Sector Plan'!$J142=1,$F142&lt;&gt;0),1,0)</f>
        <v>0</v>
      </c>
      <c r="K142" s="67">
        <f>IF(AND('18_Water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IF(OR('18_Water Sector Plan'!$I143=1,$E143&lt;&gt;0),1,0)</f>
        <v>1</v>
      </c>
      <c r="J143" s="67">
        <f>IF(OR('18_Water Sector Plan'!$J143=1,$F143&lt;&gt;0),1,0)</f>
        <v>0</v>
      </c>
      <c r="K143" s="67">
        <f>IF(AND('18_Water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IF(OR('18_Water Sector Plan'!$I144=1,$E144&lt;&gt;0),1,0)</f>
        <v>1</v>
      </c>
      <c r="J144" s="67">
        <f>IF(OR('18_Water Sector Plan'!$J144=1,$F144&lt;&gt;0),1,0)</f>
        <v>0</v>
      </c>
      <c r="K144" s="67">
        <f>IF(AND('18_Water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621</v>
      </c>
      <c r="C149" s="71">
        <f>SUM(K2,K8,K14,K24,K32,K39,K46,K55,K59,K67,K77,K81,K92,K98,K106,K114,K125)</f>
        <v>59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5</v>
      </c>
      <c r="E156" s="49">
        <f>COUNTA(F$9:F$13)</f>
        <v>1</v>
      </c>
      <c r="F156" s="50">
        <f t="shared" si="0"/>
        <v>1</v>
      </c>
      <c r="G156" s="74">
        <f t="shared" si="1"/>
        <v>0.2</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1</v>
      </c>
      <c r="E159" s="54">
        <f>COUNTA(F$33:F$38)</f>
        <v>0</v>
      </c>
      <c r="F159" s="55">
        <f t="shared" si="0"/>
        <v>0.2</v>
      </c>
      <c r="G159" s="73">
        <f t="shared" si="1"/>
        <v>0</v>
      </c>
      <c r="H159" s="65"/>
      <c r="I159" s="66"/>
    </row>
    <row r="160" spans="1:9" x14ac:dyDescent="0.25">
      <c r="A160" s="47">
        <v>6</v>
      </c>
      <c r="B160" s="48" t="s">
        <v>162</v>
      </c>
      <c r="C160" s="49">
        <f>'Long Term Vision'!$C160</f>
        <v>6</v>
      </c>
      <c r="D160" s="49">
        <f>COUNTA(E$40:E$45)</f>
        <v>1</v>
      </c>
      <c r="E160" s="49">
        <f>COUNTA(F$40:F$45)</f>
        <v>0</v>
      </c>
      <c r="F160" s="50">
        <f t="shared" si="0"/>
        <v>0.16666666666666666</v>
      </c>
      <c r="G160" s="74">
        <f t="shared" si="1"/>
        <v>0</v>
      </c>
      <c r="H160" s="65"/>
      <c r="I160" s="66"/>
    </row>
    <row r="161" spans="1:9" x14ac:dyDescent="0.25">
      <c r="A161" s="52">
        <v>7</v>
      </c>
      <c r="B161" s="53" t="s">
        <v>163</v>
      </c>
      <c r="C161" s="54">
        <f>'Long Term Vision'!$C161</f>
        <v>3</v>
      </c>
      <c r="D161" s="54">
        <f>COUNTA(E$78:E$80)</f>
        <v>1</v>
      </c>
      <c r="E161" s="54">
        <f>COUNTA(F$78:F$80)</f>
        <v>0</v>
      </c>
      <c r="F161" s="55">
        <f t="shared" si="0"/>
        <v>0.33333333333333331</v>
      </c>
      <c r="G161" s="73">
        <f t="shared" si="1"/>
        <v>0</v>
      </c>
      <c r="H161" s="65"/>
      <c r="I161" s="66"/>
    </row>
    <row r="162" spans="1:9" x14ac:dyDescent="0.25">
      <c r="A162" s="47">
        <v>8</v>
      </c>
      <c r="B162" s="48" t="s">
        <v>164</v>
      </c>
      <c r="C162" s="49">
        <f>'Long Term Vision'!$C162</f>
        <v>9</v>
      </c>
      <c r="D162" s="49">
        <f>COUNTA(E$82:E$91)</f>
        <v>6</v>
      </c>
      <c r="E162" s="49">
        <f>COUNTA(F$82:F$91)</f>
        <v>0</v>
      </c>
      <c r="F162" s="50">
        <f t="shared" si="0"/>
        <v>0.66666666666666663</v>
      </c>
      <c r="G162" s="74">
        <f t="shared" si="1"/>
        <v>0</v>
      </c>
      <c r="H162" s="65"/>
      <c r="I162" s="66"/>
    </row>
    <row r="163" spans="1:9" x14ac:dyDescent="0.25">
      <c r="A163" s="52">
        <v>9</v>
      </c>
      <c r="B163" s="53" t="s">
        <v>165</v>
      </c>
      <c r="C163" s="54">
        <f>'Long Term Vision'!$C163</f>
        <v>5</v>
      </c>
      <c r="D163" s="54">
        <f>COUNTA(E$93:E$97)</f>
        <v>4</v>
      </c>
      <c r="E163" s="54">
        <f>COUNTA(F$93:F$97)</f>
        <v>0</v>
      </c>
      <c r="F163" s="55">
        <f t="shared" si="0"/>
        <v>0.8</v>
      </c>
      <c r="G163" s="73">
        <f t="shared" si="1"/>
        <v>0</v>
      </c>
      <c r="H163" s="65"/>
      <c r="I163" s="66"/>
    </row>
    <row r="164" spans="1:9" x14ac:dyDescent="0.25">
      <c r="A164" s="47">
        <v>10</v>
      </c>
      <c r="B164" s="48" t="s">
        <v>166</v>
      </c>
      <c r="C164" s="49">
        <f>'Long Term Vision'!$C164</f>
        <v>5</v>
      </c>
      <c r="D164" s="49">
        <f>COUNTA(E$99:E$105)</f>
        <v>3</v>
      </c>
      <c r="E164" s="49">
        <f>COUNTA(F$99:F$105)</f>
        <v>0</v>
      </c>
      <c r="F164" s="50">
        <f t="shared" si="0"/>
        <v>0.6</v>
      </c>
      <c r="G164" s="74">
        <f t="shared" si="1"/>
        <v>0</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5</v>
      </c>
      <c r="E166" s="49">
        <f>COUNTA(F$47:F$54)</f>
        <v>0</v>
      </c>
      <c r="F166" s="50">
        <f t="shared" si="0"/>
        <v>0.7142857142857143</v>
      </c>
      <c r="G166" s="74">
        <f t="shared" si="1"/>
        <v>0</v>
      </c>
      <c r="H166" s="65"/>
      <c r="I166" s="66"/>
    </row>
    <row r="167" spans="1:9" x14ac:dyDescent="0.25">
      <c r="A167" s="52">
        <v>13</v>
      </c>
      <c r="B167" s="53" t="s">
        <v>169</v>
      </c>
      <c r="C167" s="54">
        <f>'Long Term Vision'!$C167</f>
        <v>3</v>
      </c>
      <c r="D167" s="54">
        <f>COUNTA(E$56:E$58)</f>
        <v>2</v>
      </c>
      <c r="E167" s="54">
        <f>COUNTA(F$56:F$58)</f>
        <v>0</v>
      </c>
      <c r="F167" s="55">
        <f t="shared" si="0"/>
        <v>0.66666666666666663</v>
      </c>
      <c r="G167" s="73">
        <f t="shared" si="1"/>
        <v>0</v>
      </c>
      <c r="H167" s="65"/>
    </row>
    <row r="168" spans="1:9" x14ac:dyDescent="0.25">
      <c r="A168" s="47">
        <v>14</v>
      </c>
      <c r="B168" s="48" t="s">
        <v>170</v>
      </c>
      <c r="C168" s="49">
        <f>'Long Term Vision'!$C168</f>
        <v>7</v>
      </c>
      <c r="D168" s="49">
        <f>COUNTA(E$60:E$66)</f>
        <v>2</v>
      </c>
      <c r="E168" s="49">
        <f>COUNTA(F$60:F$66)</f>
        <v>0</v>
      </c>
      <c r="F168" s="50">
        <f t="shared" si="0"/>
        <v>0.2857142857142857</v>
      </c>
      <c r="G168" s="74">
        <f t="shared" si="1"/>
        <v>0</v>
      </c>
      <c r="H168" s="65"/>
    </row>
    <row r="169" spans="1:9" x14ac:dyDescent="0.25">
      <c r="A169" s="52">
        <v>15</v>
      </c>
      <c r="B169" s="53" t="s">
        <v>171</v>
      </c>
      <c r="C169" s="54">
        <f>'Long Term Vision'!$C169</f>
        <v>9</v>
      </c>
      <c r="D169" s="54">
        <f>COUNTA(E$68:E$76)</f>
        <v>3</v>
      </c>
      <c r="E169" s="54">
        <f>COUNTA(F$68:F$76)</f>
        <v>0</v>
      </c>
      <c r="F169" s="55">
        <f t="shared" si="0"/>
        <v>0.33333333333333331</v>
      </c>
      <c r="G169" s="73">
        <f t="shared" si="1"/>
        <v>0</v>
      </c>
      <c r="H169" s="65"/>
    </row>
    <row r="170" spans="1:9" x14ac:dyDescent="0.25">
      <c r="A170" s="47">
        <v>16</v>
      </c>
      <c r="B170" s="48" t="s">
        <v>172</v>
      </c>
      <c r="C170" s="49">
        <f>'Long Term Vision'!$C170</f>
        <v>10</v>
      </c>
      <c r="D170" s="49">
        <f>COUNTA(E$115:E$124)</f>
        <v>2</v>
      </c>
      <c r="E170" s="49">
        <f>COUNTA(F$115:F$124)</f>
        <v>0</v>
      </c>
      <c r="F170" s="50">
        <f t="shared" si="0"/>
        <v>0.2</v>
      </c>
      <c r="G170" s="74">
        <f t="shared" si="1"/>
        <v>0</v>
      </c>
      <c r="H170" s="65"/>
    </row>
    <row r="171" spans="1:9" ht="15.75" thickBot="1" x14ac:dyDescent="0.3">
      <c r="A171" s="56">
        <v>17</v>
      </c>
      <c r="B171" s="57" t="s">
        <v>173</v>
      </c>
      <c r="C171" s="58">
        <f>'Long Term Vision'!$C171</f>
        <v>14</v>
      </c>
      <c r="D171" s="58">
        <f>COUNTA(E$126:E$144)</f>
        <v>4</v>
      </c>
      <c r="E171" s="58">
        <f>COUNTA(F$126:F$144)</f>
        <v>0</v>
      </c>
      <c r="F171" s="59">
        <f t="shared" si="0"/>
        <v>0.2857142857142857</v>
      </c>
      <c r="G171" s="75">
        <f t="shared" si="1"/>
        <v>0</v>
      </c>
      <c r="H171" s="65"/>
    </row>
    <row r="172" spans="1:9" x14ac:dyDescent="0.25">
      <c r="A172" s="65"/>
      <c r="B172" s="65"/>
      <c r="C172" s="65"/>
      <c r="D172" s="65"/>
      <c r="E172" s="61" t="s">
        <v>149</v>
      </c>
      <c r="F172" s="62">
        <f>SUM($D$155:$D$159)/SUM($C$155:$C$159)</f>
        <v>0.3</v>
      </c>
      <c r="G172" s="76">
        <f>IFERROR(SUM($E$155:$E$159)/SUM($D$155:$D$159),"N/A")</f>
        <v>0.1111111111111111</v>
      </c>
      <c r="H172" s="65"/>
    </row>
    <row r="173" spans="1:9" x14ac:dyDescent="0.25">
      <c r="A173" s="65"/>
      <c r="B173" s="65"/>
      <c r="C173" s="65"/>
      <c r="D173" s="65"/>
      <c r="E173" s="60" t="s">
        <v>150</v>
      </c>
      <c r="F173" s="55">
        <f>SUM($D$160,$D$166:$D$169)/SUM($C$160,$C$166:$C$169)</f>
        <v>0.40625</v>
      </c>
      <c r="G173" s="73">
        <f>IFERROR(SUM($E$160,$E$166:$E$169)/SUM($D$160,$D$166:$D$169),"N/A")</f>
        <v>0</v>
      </c>
      <c r="H173" s="65"/>
    </row>
    <row r="174" spans="1:9" x14ac:dyDescent="0.25">
      <c r="A174" s="65"/>
      <c r="B174" s="65"/>
      <c r="C174" s="65"/>
      <c r="D174" s="65"/>
      <c r="E174" s="63" t="s">
        <v>151</v>
      </c>
      <c r="F174" s="50">
        <f>SUM($D$161:$D$165)/SUM($C$161:$C$165)</f>
        <v>0.48275862068965519</v>
      </c>
      <c r="G174" s="74">
        <f>IFERROR(SUM($E$161:$E$165)/SUM($D$161:$D$165),"N/A")</f>
        <v>0</v>
      </c>
      <c r="H174" s="65"/>
    </row>
    <row r="175" spans="1:9" x14ac:dyDescent="0.25">
      <c r="A175" s="65"/>
      <c r="B175" s="65"/>
      <c r="C175" s="65"/>
      <c r="D175" s="65"/>
      <c r="E175" s="60" t="s">
        <v>152</v>
      </c>
      <c r="F175" s="55">
        <f>$D$170/$C$170</f>
        <v>0.2</v>
      </c>
      <c r="G175" s="73">
        <f>IFERROR($E$170/$D$170,"N/A")</f>
        <v>0</v>
      </c>
      <c r="H175" s="65"/>
    </row>
    <row r="176" spans="1:9" ht="15.75" thickBot="1" x14ac:dyDescent="0.3">
      <c r="A176" s="65"/>
      <c r="B176" s="65"/>
      <c r="C176" s="65"/>
      <c r="D176" s="65"/>
      <c r="E176" s="64" t="s">
        <v>181</v>
      </c>
      <c r="F176" s="51">
        <f>$D$171/$C$171</f>
        <v>0.2857142857142857</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E56:F56 C56 H56">
    <cfRule type="expression" dxfId="803" priority="38">
      <formula>$C3="NO"</formula>
    </cfRule>
  </conditionalFormatting>
  <conditionalFormatting sqref="C107:H113 C4:H7 C126:H144 C25:H31 C33:H38 C115:H124 C93:H97 C40:H45 C82:H91 C99:H105 C68:H76 C78:H80 C47:H54 C58:H58 C57 E57:H57 G56 C60:H66 C15:H23 C9:H13">
    <cfRule type="expression" dxfId="802" priority="37">
      <formula>$C4="NO"</formula>
    </cfRule>
  </conditionalFormatting>
  <conditionalFormatting sqref="I1:K1">
    <cfRule type="expression" dxfId="801" priority="36">
      <formula>$C1="NO"</formula>
    </cfRule>
  </conditionalFormatting>
  <conditionalFormatting sqref="B3">
    <cfRule type="expression" dxfId="800" priority="35">
      <formula>$K3=1</formula>
    </cfRule>
  </conditionalFormatting>
  <conditionalFormatting sqref="B4:B7">
    <cfRule type="expression" dxfId="799" priority="34">
      <formula>$C4="NO"</formula>
    </cfRule>
  </conditionalFormatting>
  <conditionalFormatting sqref="B4:B7">
    <cfRule type="expression" dxfId="798" priority="33">
      <formula>$K4=1</formula>
    </cfRule>
  </conditionalFormatting>
  <conditionalFormatting sqref="B9:B13">
    <cfRule type="expression" dxfId="797" priority="32">
      <formula>$C9="NO"</formula>
    </cfRule>
  </conditionalFormatting>
  <conditionalFormatting sqref="B9:B13">
    <cfRule type="expression" dxfId="796" priority="31">
      <formula>$K9=1</formula>
    </cfRule>
  </conditionalFormatting>
  <conditionalFormatting sqref="B15:B23">
    <cfRule type="expression" dxfId="795" priority="30">
      <formula>$C15="NO"</formula>
    </cfRule>
  </conditionalFormatting>
  <conditionalFormatting sqref="B15:B23">
    <cfRule type="expression" dxfId="794" priority="29">
      <formula>$K15=1</formula>
    </cfRule>
  </conditionalFormatting>
  <conditionalFormatting sqref="B25:B31">
    <cfRule type="expression" dxfId="793" priority="28">
      <formula>$C25="NO"</formula>
    </cfRule>
  </conditionalFormatting>
  <conditionalFormatting sqref="B25:B31">
    <cfRule type="expression" dxfId="792" priority="27">
      <formula>$K25=1</formula>
    </cfRule>
  </conditionalFormatting>
  <conditionalFormatting sqref="B33:B38">
    <cfRule type="expression" dxfId="791" priority="26">
      <formula>$C33="NO"</formula>
    </cfRule>
  </conditionalFormatting>
  <conditionalFormatting sqref="B33:B38">
    <cfRule type="expression" dxfId="790" priority="25">
      <formula>$K33=1</formula>
    </cfRule>
  </conditionalFormatting>
  <conditionalFormatting sqref="B40:B45">
    <cfRule type="expression" dxfId="789" priority="24">
      <formula>$C40="NO"</formula>
    </cfRule>
  </conditionalFormatting>
  <conditionalFormatting sqref="B40:B45">
    <cfRule type="expression" dxfId="788" priority="23">
      <formula>$K40=1</formula>
    </cfRule>
  </conditionalFormatting>
  <conditionalFormatting sqref="B47:B54">
    <cfRule type="expression" dxfId="787" priority="22">
      <formula>$C47="NO"</formula>
    </cfRule>
  </conditionalFormatting>
  <conditionalFormatting sqref="B47:B54">
    <cfRule type="expression" dxfId="786" priority="21">
      <formula>$K47=1</formula>
    </cfRule>
  </conditionalFormatting>
  <conditionalFormatting sqref="B56:B58">
    <cfRule type="expression" dxfId="785" priority="20">
      <formula>$C56="NO"</formula>
    </cfRule>
  </conditionalFormatting>
  <conditionalFormatting sqref="B56:B58">
    <cfRule type="expression" dxfId="784" priority="19">
      <formula>$K56=1</formula>
    </cfRule>
  </conditionalFormatting>
  <conditionalFormatting sqref="B60:B66">
    <cfRule type="expression" dxfId="783" priority="18">
      <formula>$C60="NO"</formula>
    </cfRule>
  </conditionalFormatting>
  <conditionalFormatting sqref="B60:B66">
    <cfRule type="expression" dxfId="782" priority="17">
      <formula>$K60=1</formula>
    </cfRule>
  </conditionalFormatting>
  <conditionalFormatting sqref="B68:B76">
    <cfRule type="expression" dxfId="781" priority="16">
      <formula>$C68="NO"</formula>
    </cfRule>
  </conditionalFormatting>
  <conditionalFormatting sqref="B68:B76">
    <cfRule type="expression" dxfId="780" priority="15">
      <formula>$K68=1</formula>
    </cfRule>
  </conditionalFormatting>
  <conditionalFormatting sqref="B78:B80">
    <cfRule type="expression" dxfId="779" priority="14">
      <formula>$C78="NO"</formula>
    </cfRule>
  </conditionalFormatting>
  <conditionalFormatting sqref="B78:B80">
    <cfRule type="expression" dxfId="778" priority="13">
      <formula>$K78=1</formula>
    </cfRule>
  </conditionalFormatting>
  <conditionalFormatting sqref="B82:B91">
    <cfRule type="expression" dxfId="777" priority="12">
      <formula>$C82="NO"</formula>
    </cfRule>
  </conditionalFormatting>
  <conditionalFormatting sqref="B82:B91">
    <cfRule type="expression" dxfId="776" priority="11">
      <formula>$K82=1</formula>
    </cfRule>
  </conditionalFormatting>
  <conditionalFormatting sqref="B93:B97">
    <cfRule type="expression" dxfId="775" priority="10">
      <formula>$C93="NO"</formula>
    </cfRule>
  </conditionalFormatting>
  <conditionalFormatting sqref="B93:B97">
    <cfRule type="expression" dxfId="774" priority="9">
      <formula>$K93=1</formula>
    </cfRule>
  </conditionalFormatting>
  <conditionalFormatting sqref="B99:B105">
    <cfRule type="expression" dxfId="773" priority="8">
      <formula>$C99="NO"</formula>
    </cfRule>
  </conditionalFormatting>
  <conditionalFormatting sqref="B99:B105">
    <cfRule type="expression" dxfId="772" priority="7">
      <formula>$K99=1</formula>
    </cfRule>
  </conditionalFormatting>
  <conditionalFormatting sqref="B107:B113">
    <cfRule type="expression" dxfId="771" priority="6">
      <formula>$C107="NO"</formula>
    </cfRule>
  </conditionalFormatting>
  <conditionalFormatting sqref="B107:B113">
    <cfRule type="expression" dxfId="770" priority="5">
      <formula>$K107=1</formula>
    </cfRule>
  </conditionalFormatting>
  <conditionalFormatting sqref="B115:B124">
    <cfRule type="expression" dxfId="769" priority="4">
      <formula>$C115="NO"</formula>
    </cfRule>
  </conditionalFormatting>
  <conditionalFormatting sqref="B115:B124">
    <cfRule type="expression" dxfId="768" priority="3">
      <formula>$K115=1</formula>
    </cfRule>
  </conditionalFormatting>
  <conditionalFormatting sqref="B126:B144">
    <cfRule type="expression" dxfId="767" priority="2">
      <formula>$C126="NO"</formula>
    </cfRule>
  </conditionalFormatting>
  <conditionalFormatting sqref="B126:B144">
    <cfRule type="expression" dxfId="766" priority="1">
      <formula>$K126=1</formula>
    </cfRule>
  </conditionalFormatting>
  <conditionalFormatting sqref="D56:D57">
    <cfRule type="expression" dxfId="765" priority="40">
      <formula>$C55="NO"</formula>
    </cfRule>
  </conditionalFormatting>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C177" sqref="C177"/>
      <selection pane="topRight" activeCell="C177" sqref="C177"/>
      <selection pane="bottomLeft" activeCell="C177" sqref="C177"/>
      <selection pane="bottomRight" activeCell="J141" sqref="J141"/>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1" t="s">
        <v>1</v>
      </c>
      <c r="E1" s="81" t="s">
        <v>2</v>
      </c>
      <c r="F1" s="81" t="s">
        <v>3</v>
      </c>
      <c r="G1" s="81"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IF(OR('19_Agriculture Sector Plan'!$I3=1,$E3&lt;&gt;0),1,0)</f>
        <v>0</v>
      </c>
      <c r="J3" s="67">
        <f>IF(OR('19_Agriculture Sector Plan'!$J3=1,$F3&lt;&gt;0),1,0)</f>
        <v>0</v>
      </c>
      <c r="K3" s="67">
        <f>IF(AND('19_Agriculture Sector Plan'!$I3=1,$E3=0),1,0)</f>
        <v>0</v>
      </c>
    </row>
    <row r="4" spans="1:12" ht="45" hidden="1" outlineLevel="1" x14ac:dyDescent="0.25">
      <c r="A4" s="37" t="s">
        <v>149</v>
      </c>
      <c r="B4" s="38" t="s">
        <v>8</v>
      </c>
      <c r="C4" s="20" t="str">
        <f>IF('Long Term Vision'!$C4=0,"",'Long Term Vision'!$C4)</f>
        <v/>
      </c>
      <c r="D4" s="38"/>
      <c r="E4" s="38"/>
      <c r="F4" s="38"/>
      <c r="G4" s="38"/>
      <c r="H4" s="39"/>
      <c r="I4" s="67">
        <f>IF(OR('19_Agriculture Sector Plan'!$I4=1,$E4&lt;&gt;0),1,0)</f>
        <v>1</v>
      </c>
      <c r="J4" s="67">
        <f>IF(OR('19_Agriculture Sector Plan'!$J4=1,$F4&lt;&gt;0),1,0)</f>
        <v>1</v>
      </c>
      <c r="K4" s="67">
        <f>IF(AND('19_Agriculture Sector Plan'!$I4=1,$E4=0),1,0)</f>
        <v>1</v>
      </c>
    </row>
    <row r="5" spans="1:12" ht="45" hidden="1" outlineLevel="1" x14ac:dyDescent="0.25">
      <c r="A5" s="37" t="s">
        <v>149</v>
      </c>
      <c r="B5" s="38" t="s">
        <v>9</v>
      </c>
      <c r="C5" s="20" t="str">
        <f>IF('Long Term Vision'!$C5=0,"",'Long Term Vision'!$C5)</f>
        <v/>
      </c>
      <c r="D5" s="38"/>
      <c r="E5" s="38"/>
      <c r="F5" s="38"/>
      <c r="G5" s="38"/>
      <c r="H5" s="39"/>
      <c r="I5" s="67">
        <f>IF(OR('19_Agriculture Sector Plan'!$I5=1,$E5&lt;&gt;0),1,0)</f>
        <v>1</v>
      </c>
      <c r="J5" s="67">
        <f>IF(OR('19_Agriculture Sector Plan'!$J5=1,$F5&lt;&gt;0),1,0)</f>
        <v>1</v>
      </c>
      <c r="K5" s="67">
        <f>IF(AND('19_Agriculture Sector Plan'!$I5=1,$E5=0),1,0)</f>
        <v>1</v>
      </c>
    </row>
    <row r="6" spans="1:12" ht="90" hidden="1" outlineLevel="1" x14ac:dyDescent="0.25">
      <c r="A6" s="37" t="s">
        <v>149</v>
      </c>
      <c r="B6" s="38" t="s">
        <v>10</v>
      </c>
      <c r="C6" s="20" t="str">
        <f>IF('Long Term Vision'!$C6=0,"",'Long Term Vision'!$C6)</f>
        <v/>
      </c>
      <c r="D6" s="38"/>
      <c r="E6" s="38"/>
      <c r="F6" s="38"/>
      <c r="G6" s="38"/>
      <c r="H6" s="39"/>
      <c r="I6" s="67">
        <f>IF(OR('19_Agriculture Sector Plan'!$I6=1,$E6&lt;&gt;0),1,0)</f>
        <v>1</v>
      </c>
      <c r="J6" s="67">
        <f>IF(OR('19_Agriculture Sector Plan'!$J6=1,$F6&lt;&gt;0),1,0)</f>
        <v>1</v>
      </c>
      <c r="K6" s="67">
        <f>IF(AND('19_Agriculture Sector Plan'!$I6=1,$E6=0),1,0)</f>
        <v>1</v>
      </c>
    </row>
    <row r="7" spans="1:12" ht="60" hidden="1" outlineLevel="1" x14ac:dyDescent="0.25">
      <c r="A7" s="37" t="s">
        <v>149</v>
      </c>
      <c r="B7" s="38" t="s">
        <v>11</v>
      </c>
      <c r="C7" s="20" t="str">
        <f>IF('Long Term Vision'!$C7=0,"",'Long Term Vision'!$C7)</f>
        <v/>
      </c>
      <c r="D7" s="38"/>
      <c r="E7" s="38"/>
      <c r="F7" s="38"/>
      <c r="G7" s="38"/>
      <c r="H7" s="39"/>
      <c r="I7" s="67">
        <f>IF(OR('19_Agriculture Sector Plan'!$I7=1,$E7&lt;&gt;0),1,0)</f>
        <v>1</v>
      </c>
      <c r="J7" s="67">
        <f>IF(OR('19_Agriculture Sector Plan'!$J7=1,$F7&lt;&gt;0),1,0)</f>
        <v>1</v>
      </c>
      <c r="K7" s="67">
        <f>IF(AND('19_Agriculture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IF(OR('19_Agriculture Sector Plan'!$I9=1,$E9&lt;&gt;0),1,0)</f>
        <v>1</v>
      </c>
      <c r="J9" s="67">
        <f>IF(OR('19_Agriculture Sector Plan'!$J9=1,$F9&lt;&gt;0),1,0)</f>
        <v>0</v>
      </c>
      <c r="K9" s="67">
        <f>IF(AND('19_Agriculture Sector Plan'!$I9=1,$E9=0),1,0)</f>
        <v>1</v>
      </c>
    </row>
    <row r="10" spans="1:12" ht="75" hidden="1" outlineLevel="1" x14ac:dyDescent="0.25">
      <c r="A10" s="37" t="s">
        <v>149</v>
      </c>
      <c r="B10" s="38" t="s">
        <v>14</v>
      </c>
      <c r="C10" s="20" t="str">
        <f>IF('Long Term Vision'!$C10=0,"",'Long Term Vision'!$C10)</f>
        <v/>
      </c>
      <c r="D10" s="38"/>
      <c r="E10" s="38"/>
      <c r="F10" s="38"/>
      <c r="G10" s="38"/>
      <c r="H10" s="39"/>
      <c r="I10" s="67">
        <f>IF(OR('19_Agriculture Sector Plan'!$I10=1,$E10&lt;&gt;0),1,0)</f>
        <v>1</v>
      </c>
      <c r="J10" s="67">
        <f>IF(OR('19_Agriculture Sector Plan'!$J10=1,$F10&lt;&gt;0),1,0)</f>
        <v>1</v>
      </c>
      <c r="K10" s="67">
        <f>IF(AND('19_Agriculture Sector Plan'!$I10=1,$E10=0),1,0)</f>
        <v>1</v>
      </c>
    </row>
    <row r="11" spans="1:12" ht="90" hidden="1" outlineLevel="1" x14ac:dyDescent="0.25">
      <c r="A11" s="37" t="s">
        <v>149</v>
      </c>
      <c r="B11" s="38" t="s">
        <v>15</v>
      </c>
      <c r="C11" s="20" t="str">
        <f>IF('Long Term Vision'!$C11=0,"",'Long Term Vision'!$C11)</f>
        <v/>
      </c>
      <c r="D11" s="38"/>
      <c r="E11" s="38"/>
      <c r="F11" s="38"/>
      <c r="G11" s="38"/>
      <c r="H11" s="39"/>
      <c r="I11" s="67">
        <f>IF(OR('19_Agriculture Sector Plan'!$I11=1,$E11&lt;&gt;0),1,0)</f>
        <v>1</v>
      </c>
      <c r="J11" s="67">
        <f>IF(OR('19_Agriculture Sector Plan'!$J11=1,$F11&lt;&gt;0),1,0)</f>
        <v>1</v>
      </c>
      <c r="K11" s="67">
        <f>IF(AND('19_Agriculture Sector Plan'!$I11=1,$E11=0),1,0)</f>
        <v>1</v>
      </c>
    </row>
    <row r="12" spans="1:12" ht="90" hidden="1" outlineLevel="1" x14ac:dyDescent="0.25">
      <c r="A12" s="37" t="s">
        <v>149</v>
      </c>
      <c r="B12" s="38" t="s">
        <v>16</v>
      </c>
      <c r="C12" s="20" t="str">
        <f>IF('Long Term Vision'!$C12=0,"",'Long Term Vision'!$C12)</f>
        <v/>
      </c>
      <c r="D12" s="38"/>
      <c r="E12" s="38"/>
      <c r="F12" s="38"/>
      <c r="G12" s="38"/>
      <c r="H12" s="39"/>
      <c r="I12" s="67">
        <f>IF(OR('19_Agriculture Sector Plan'!$I12=1,$E12&lt;&gt;0),1,0)</f>
        <v>1</v>
      </c>
      <c r="J12" s="67">
        <f>IF(OR('19_Agriculture Sector Plan'!$J12=1,$F12&lt;&gt;0),1,0)</f>
        <v>0</v>
      </c>
      <c r="K12" s="67">
        <f>IF(AND('19_Agriculture Sector Plan'!$I12=1,$E12=0),1,0)</f>
        <v>1</v>
      </c>
    </row>
    <row r="13" spans="1:12" ht="105" hidden="1" outlineLevel="1" x14ac:dyDescent="0.25">
      <c r="A13" s="37" t="s">
        <v>149</v>
      </c>
      <c r="B13" s="38" t="s">
        <v>17</v>
      </c>
      <c r="C13" s="20" t="str">
        <f>IF('Long Term Vision'!$C13=0,"",'Long Term Vision'!$C13)</f>
        <v/>
      </c>
      <c r="D13" s="38"/>
      <c r="E13" s="38"/>
      <c r="F13" s="38"/>
      <c r="G13" s="38"/>
      <c r="H13" s="39"/>
      <c r="I13" s="67">
        <f>IF(OR('19_Agriculture Sector Plan'!$I13=1,$E13&lt;&gt;0),1,0)</f>
        <v>1</v>
      </c>
      <c r="J13" s="67">
        <f>IF(OR('19_Agriculture Sector Plan'!$J13=1,$F13&lt;&gt;0),1,0)</f>
        <v>0</v>
      </c>
      <c r="K13" s="67">
        <f>IF(AND('19_Agriculture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IF(OR('19_Agriculture Sector Plan'!$I15=1,$E15&lt;&gt;0),1,0)</f>
        <v>1</v>
      </c>
      <c r="J15" s="67">
        <f>IF(OR('19_Agriculture Sector Plan'!$J15=1,$F15&lt;&gt;0),1,0)</f>
        <v>1</v>
      </c>
      <c r="K15" s="67">
        <f>IF(AND('19_Agriculture Sector Plan'!$I15=1,$E15=0),1,0)</f>
        <v>1</v>
      </c>
    </row>
    <row r="16" spans="1:12" ht="60" hidden="1" outlineLevel="1" x14ac:dyDescent="0.25">
      <c r="A16" s="37" t="s">
        <v>149</v>
      </c>
      <c r="B16" s="38" t="s">
        <v>20</v>
      </c>
      <c r="C16" s="20" t="str">
        <f>IF('Long Term Vision'!$C16=0,"",'Long Term Vision'!$C16)</f>
        <v/>
      </c>
      <c r="D16" s="38"/>
      <c r="E16" s="38"/>
      <c r="F16" s="38"/>
      <c r="G16" s="38"/>
      <c r="H16" s="39"/>
      <c r="I16" s="67">
        <f>IF(OR('19_Agriculture Sector Plan'!$I16=1,$E16&lt;&gt;0),1,0)</f>
        <v>1</v>
      </c>
      <c r="J16" s="67">
        <f>IF(OR('19_Agriculture Sector Plan'!$J16=1,$F16&lt;&gt;0),1,0)</f>
        <v>1</v>
      </c>
      <c r="K16" s="67">
        <f>IF(AND('19_Agriculture Sector Plan'!$I16=1,$E16=0),1,0)</f>
        <v>1</v>
      </c>
    </row>
    <row r="17" spans="1:11" ht="45" hidden="1" outlineLevel="1" x14ac:dyDescent="0.25">
      <c r="A17" s="37" t="s">
        <v>149</v>
      </c>
      <c r="B17" s="38" t="s">
        <v>21</v>
      </c>
      <c r="C17" s="20" t="str">
        <f>IF('Long Term Vision'!$C17=0,"",'Long Term Vision'!$C17)</f>
        <v/>
      </c>
      <c r="D17" s="38"/>
      <c r="E17" s="38"/>
      <c r="F17" s="38"/>
      <c r="G17" s="38"/>
      <c r="H17" s="39"/>
      <c r="I17" s="67">
        <f>IF(OR('19_Agriculture Sector Plan'!$I17=1,$E17&lt;&gt;0),1,0)</f>
        <v>1</v>
      </c>
      <c r="J17" s="67">
        <f>IF(OR('19_Agriculture Sector Plan'!$J17=1,$F17&lt;&gt;0),1,0)</f>
        <v>1</v>
      </c>
      <c r="K17" s="67">
        <f>IF(AND('19_Agriculture Sector Plan'!$I17=1,$E17=0),1,0)</f>
        <v>1</v>
      </c>
    </row>
    <row r="18" spans="1:11" ht="45" hidden="1" outlineLevel="1" x14ac:dyDescent="0.25">
      <c r="A18" s="37" t="s">
        <v>149</v>
      </c>
      <c r="B18" s="38" t="s">
        <v>22</v>
      </c>
      <c r="C18" s="20" t="str">
        <f>IF('Long Term Vision'!$C18=0,"",'Long Term Vision'!$C18)</f>
        <v/>
      </c>
      <c r="D18" s="38"/>
      <c r="E18" s="38"/>
      <c r="F18" s="38"/>
      <c r="G18" s="38"/>
      <c r="H18" s="39"/>
      <c r="I18" s="67">
        <f>IF(OR('19_Agriculture Sector Plan'!$I18=1,$E18&lt;&gt;0),1,0)</f>
        <v>1</v>
      </c>
      <c r="J18" s="67">
        <f>IF(OR('19_Agriculture Sector Plan'!$J18=1,$F18&lt;&gt;0),1,0)</f>
        <v>1</v>
      </c>
      <c r="K18" s="67">
        <f>IF(AND('19_Agriculture Sector Plan'!$I18=1,$E18=0),1,0)</f>
        <v>1</v>
      </c>
    </row>
    <row r="19" spans="1:11" ht="30" hidden="1" outlineLevel="1" x14ac:dyDescent="0.25">
      <c r="A19" s="37" t="s">
        <v>149</v>
      </c>
      <c r="B19" s="38" t="s">
        <v>23</v>
      </c>
      <c r="C19" s="20" t="str">
        <f>IF('Long Term Vision'!$C19=0,"",'Long Term Vision'!$C19)</f>
        <v/>
      </c>
      <c r="D19" s="38"/>
      <c r="E19" s="38"/>
      <c r="F19" s="38"/>
      <c r="G19" s="38"/>
      <c r="H19" s="39"/>
      <c r="I19" s="67">
        <f>IF(OR('19_Agriculture Sector Plan'!$I19=1,$E19&lt;&gt;0),1,0)</f>
        <v>1</v>
      </c>
      <c r="J19" s="67">
        <f>IF(OR('19_Agriculture Sector Plan'!$J19=1,$F19&lt;&gt;0),1,0)</f>
        <v>0</v>
      </c>
      <c r="K19" s="67">
        <f>IF(AND('19_Agriculture Sector Plan'!$I19=1,$E19=0),1,0)</f>
        <v>1</v>
      </c>
    </row>
    <row r="20" spans="1:11" ht="30" hidden="1" outlineLevel="1" x14ac:dyDescent="0.25">
      <c r="A20" s="37" t="s">
        <v>149</v>
      </c>
      <c r="B20" s="38" t="s">
        <v>24</v>
      </c>
      <c r="C20" s="20" t="str">
        <f>IF('Long Term Vision'!$C20=0,"",'Long Term Vision'!$C20)</f>
        <v/>
      </c>
      <c r="D20" s="38"/>
      <c r="E20" s="38"/>
      <c r="F20" s="38"/>
      <c r="G20" s="38"/>
      <c r="H20" s="39"/>
      <c r="I20" s="67">
        <f>IF(OR('19_Agriculture Sector Plan'!$I20=1,$E20&lt;&gt;0),1,0)</f>
        <v>1</v>
      </c>
      <c r="J20" s="67">
        <f>IF(OR('19_Agriculture Sector Plan'!$J20=1,$F20&lt;&gt;0),1,0)</f>
        <v>0</v>
      </c>
      <c r="K20" s="67">
        <f>IF(AND('19_Agriculture Sector Plan'!$I20=1,$E20=0),1,0)</f>
        <v>1</v>
      </c>
    </row>
    <row r="21" spans="1:11" ht="60" hidden="1" outlineLevel="1" x14ac:dyDescent="0.25">
      <c r="A21" s="37" t="s">
        <v>149</v>
      </c>
      <c r="B21" s="38" t="s">
        <v>25</v>
      </c>
      <c r="C21" s="20" t="str">
        <f>IF('Long Term Vision'!$C21=0,"",'Long Term Vision'!$C21)</f>
        <v/>
      </c>
      <c r="D21" s="38"/>
      <c r="E21" s="38"/>
      <c r="F21" s="38"/>
      <c r="G21" s="38"/>
      <c r="H21" s="39"/>
      <c r="I21" s="67">
        <f>IF(OR('19_Agriculture Sector Plan'!$I21=1,$E21&lt;&gt;0),1,0)</f>
        <v>1</v>
      </c>
      <c r="J21" s="67">
        <f>IF(OR('19_Agriculture Sector Plan'!$J21=1,$F21&lt;&gt;0),1,0)</f>
        <v>1</v>
      </c>
      <c r="K21" s="67">
        <f>IF(AND('19_Agriculture Sector Plan'!$I21=1,$E21=0),1,0)</f>
        <v>1</v>
      </c>
    </row>
    <row r="22" spans="1:11" ht="60" hidden="1" outlineLevel="1" x14ac:dyDescent="0.25">
      <c r="A22" s="37" t="s">
        <v>149</v>
      </c>
      <c r="B22" s="38" t="s">
        <v>26</v>
      </c>
      <c r="C22" s="20" t="str">
        <f>IF('Long Term Vision'!$C22=0,"",'Long Term Vision'!$C22)</f>
        <v/>
      </c>
      <c r="D22" s="38"/>
      <c r="E22" s="38"/>
      <c r="F22" s="38"/>
      <c r="G22" s="38"/>
      <c r="H22" s="39"/>
      <c r="I22" s="67">
        <f>IF(OR('19_Agriculture Sector Plan'!$I22=1,$E22&lt;&gt;0),1,0)</f>
        <v>1</v>
      </c>
      <c r="J22" s="67">
        <f>IF(OR('19_Agriculture Sector Plan'!$J22=1,$F22&lt;&gt;0),1,0)</f>
        <v>1</v>
      </c>
      <c r="K22" s="67">
        <f>IF(AND('19_Agriculture Sector Plan'!$I22=1,$E22=0),1,0)</f>
        <v>1</v>
      </c>
    </row>
    <row r="23" spans="1:11" ht="45" hidden="1" outlineLevel="1" x14ac:dyDescent="0.25">
      <c r="A23" s="37" t="s">
        <v>149</v>
      </c>
      <c r="B23" s="38" t="s">
        <v>27</v>
      </c>
      <c r="C23" s="20" t="str">
        <f>IF('Long Term Vision'!$C23=0,"",'Long Term Vision'!$C23)</f>
        <v/>
      </c>
      <c r="D23" s="38"/>
      <c r="E23" s="38"/>
      <c r="F23" s="38"/>
      <c r="G23" s="38"/>
      <c r="H23" s="39"/>
      <c r="I23" s="67">
        <f>IF(OR('19_Agriculture Sector Plan'!$I23=1,$E23&lt;&gt;0),1,0)</f>
        <v>1</v>
      </c>
      <c r="J23" s="67">
        <f>IF(OR('19_Agriculture Sector Plan'!$J23=1,$F23&lt;&gt;0),1,0)</f>
        <v>0</v>
      </c>
      <c r="K23" s="67">
        <f>IF(AND('19_Agriculture Sector Plan'!$I23=1,$E23=0),1,0)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tr">
        <f>IF('Long Term Vision'!$C25=0,"",'Long Term Vision'!$C25)</f>
        <v/>
      </c>
      <c r="D25" s="38"/>
      <c r="E25" s="38"/>
      <c r="F25" s="38"/>
      <c r="G25" s="38"/>
      <c r="H25" s="39"/>
      <c r="I25" s="67">
        <f>IF(OR('19_Agriculture Sector Plan'!$I25=1,$E25&lt;&gt;0),1,0)</f>
        <v>1</v>
      </c>
      <c r="J25" s="67">
        <f>IF(OR('19_Agriculture Sector Plan'!$J25=1,$F25&lt;&gt;0),1,0)</f>
        <v>1</v>
      </c>
      <c r="K25" s="67">
        <f>IF(AND('19_Agriculture Sector Plan'!$I25=1,$E25=0),1,0)</f>
        <v>1</v>
      </c>
    </row>
    <row r="26" spans="1:11" ht="45" hidden="1" outlineLevel="1" x14ac:dyDescent="0.25">
      <c r="A26" s="37" t="s">
        <v>149</v>
      </c>
      <c r="B26" s="38" t="s">
        <v>30</v>
      </c>
      <c r="C26" s="20" t="str">
        <f>IF('Long Term Vision'!$C26=0,"",'Long Term Vision'!$C26)</f>
        <v/>
      </c>
      <c r="D26" s="38"/>
      <c r="E26" s="38"/>
      <c r="F26" s="38"/>
      <c r="G26" s="38"/>
      <c r="H26" s="39"/>
      <c r="I26" s="67">
        <f>IF(OR('19_Agriculture Sector Plan'!$I26=1,$E26&lt;&gt;0),1,0)</f>
        <v>1</v>
      </c>
      <c r="J26" s="67">
        <f>IF(OR('19_Agriculture Sector Plan'!$J26=1,$F26&lt;&gt;0),1,0)</f>
        <v>0</v>
      </c>
      <c r="K26" s="67">
        <f>IF(AND('19_Agriculture Sector Plan'!$I26=1,$E26=0),1,0)</f>
        <v>1</v>
      </c>
    </row>
    <row r="27" spans="1:11" ht="45" hidden="1" outlineLevel="1" x14ac:dyDescent="0.25">
      <c r="A27" s="37" t="s">
        <v>149</v>
      </c>
      <c r="B27" s="38" t="s">
        <v>31</v>
      </c>
      <c r="C27" s="20" t="str">
        <f>IF('Long Term Vision'!$C27=0,"",'Long Term Vision'!$C27)</f>
        <v/>
      </c>
      <c r="D27" s="38"/>
      <c r="E27" s="38"/>
      <c r="F27" s="38"/>
      <c r="G27" s="38"/>
      <c r="H27" s="39"/>
      <c r="I27" s="67">
        <f>IF(OR('19_Agriculture Sector Plan'!$I27=1,$E27&lt;&gt;0),1,0)</f>
        <v>1</v>
      </c>
      <c r="J27" s="67">
        <f>IF(OR('19_Agriculture Sector Plan'!$J27=1,$F27&lt;&gt;0),1,0)</f>
        <v>1</v>
      </c>
      <c r="K27" s="67">
        <f>IF(AND('19_Agriculture Sector Plan'!$I27=1,$E27=0),1,0)</f>
        <v>1</v>
      </c>
    </row>
    <row r="28" spans="1:11" ht="60" hidden="1" outlineLevel="1" x14ac:dyDescent="0.25">
      <c r="A28" s="37" t="s">
        <v>149</v>
      </c>
      <c r="B28" s="38" t="s">
        <v>32</v>
      </c>
      <c r="C28" s="20" t="str">
        <f>IF('Long Term Vision'!$C28=0,"",'Long Term Vision'!$C28)</f>
        <v/>
      </c>
      <c r="D28" s="38"/>
      <c r="E28" s="38"/>
      <c r="F28" s="38"/>
      <c r="G28" s="38"/>
      <c r="H28" s="39"/>
      <c r="I28" s="67">
        <f>IF(OR('19_Agriculture Sector Plan'!$I28=1,$E28&lt;&gt;0),1,0)</f>
        <v>1</v>
      </c>
      <c r="J28" s="67">
        <f>IF(OR('19_Agriculture Sector Plan'!$J28=1,$F28&lt;&gt;0),1,0)</f>
        <v>1</v>
      </c>
      <c r="K28" s="67">
        <f>IF(AND('19_Agriculture Sector Plan'!$I28=1,$E28=0),1,0)</f>
        <v>1</v>
      </c>
    </row>
    <row r="29" spans="1:11" ht="60" hidden="1" outlineLevel="1" x14ac:dyDescent="0.25">
      <c r="A29" s="37" t="s">
        <v>149</v>
      </c>
      <c r="B29" s="38" t="s">
        <v>33</v>
      </c>
      <c r="C29" s="20" t="str">
        <f>IF('Long Term Vision'!$C29=0,"",'Long Term Vision'!$C29)</f>
        <v/>
      </c>
      <c r="D29" s="38"/>
      <c r="E29" s="38"/>
      <c r="F29" s="38"/>
      <c r="G29" s="38"/>
      <c r="H29" s="39"/>
      <c r="I29" s="67">
        <f>IF(OR('19_Agriculture Sector Plan'!$I29=1,$E29&lt;&gt;0),1,0)</f>
        <v>1</v>
      </c>
      <c r="J29" s="67">
        <f>IF(OR('19_Agriculture Sector Plan'!$J29=1,$F29&lt;&gt;0),1,0)</f>
        <v>0</v>
      </c>
      <c r="K29" s="67">
        <f>IF(AND('19_Agriculture Sector Plan'!$I29=1,$E29=0),1,0)</f>
        <v>1</v>
      </c>
    </row>
    <row r="30" spans="1:11" ht="30" hidden="1" outlineLevel="1" x14ac:dyDescent="0.25">
      <c r="A30" s="37" t="s">
        <v>149</v>
      </c>
      <c r="B30" s="38" t="s">
        <v>34</v>
      </c>
      <c r="C30" s="20" t="str">
        <f>IF('Long Term Vision'!$C30=0,"",'Long Term Vision'!$C30)</f>
        <v/>
      </c>
      <c r="D30" s="38"/>
      <c r="E30" s="38"/>
      <c r="F30" s="38"/>
      <c r="G30" s="38"/>
      <c r="H30" s="39"/>
      <c r="I30" s="67">
        <f>IF(OR('19_Agriculture Sector Plan'!$I30=1,$E30&lt;&gt;0),1,0)</f>
        <v>1</v>
      </c>
      <c r="J30" s="67">
        <f>IF(OR('19_Agriculture Sector Plan'!$J30=1,$F30&lt;&gt;0),1,0)</f>
        <v>1</v>
      </c>
      <c r="K30" s="67">
        <f>IF(AND('19_Agriculture Sector Plan'!$I30=1,$E30=0),1,0)</f>
        <v>1</v>
      </c>
    </row>
    <row r="31" spans="1:11" ht="105" hidden="1" outlineLevel="1" x14ac:dyDescent="0.25">
      <c r="A31" s="37" t="s">
        <v>149</v>
      </c>
      <c r="B31" s="38" t="s">
        <v>35</v>
      </c>
      <c r="C31" s="20" t="str">
        <f>IF('Long Term Vision'!$C31=0,"",'Long Term Vision'!$C31)</f>
        <v/>
      </c>
      <c r="D31" s="38" t="s">
        <v>762</v>
      </c>
      <c r="E31" s="38" t="s">
        <v>763</v>
      </c>
      <c r="F31" s="38"/>
      <c r="G31" s="38"/>
      <c r="H31" s="39"/>
      <c r="I31" s="67">
        <f>IF(OR('19_Agriculture Sector Plan'!$I31=1,$E31&lt;&gt;0),1,0)</f>
        <v>1</v>
      </c>
      <c r="J31" s="67">
        <f>IF(OR('19_Agriculture Sector Plan'!$J31=1,$F31&lt;&gt;0),1,0)</f>
        <v>0</v>
      </c>
      <c r="K31" s="67">
        <f>IF(AND('19_Agriculture Sector Plan'!$I31=1,$E31=0),1,0)</f>
        <v>0</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IF(OR('19_Agriculture Sector Plan'!$I33=1,$E33&lt;&gt;0),1,0)</f>
        <v>1</v>
      </c>
      <c r="J33" s="67">
        <f>IF(OR('19_Agriculture Sector Plan'!$J33=1,$F33&lt;&gt;0),1,0)</f>
        <v>0</v>
      </c>
      <c r="K33" s="67">
        <f>IF(AND('19_Agriculture Sector Plan'!$I33=1,$E33=0),1,0)</f>
        <v>1</v>
      </c>
    </row>
    <row r="34" spans="1:11" ht="45" hidden="1" outlineLevel="1" x14ac:dyDescent="0.25">
      <c r="A34" s="37" t="s">
        <v>149</v>
      </c>
      <c r="B34" s="38" t="s">
        <v>38</v>
      </c>
      <c r="C34" s="20" t="str">
        <f>IF('Long Term Vision'!$C34=0,"",'Long Term Vision'!$C34)</f>
        <v/>
      </c>
      <c r="D34" s="38"/>
      <c r="E34" s="38"/>
      <c r="F34" s="38"/>
      <c r="G34" s="38"/>
      <c r="H34" s="39"/>
      <c r="I34" s="67">
        <f>IF(OR('19_Agriculture Sector Plan'!$I34=1,$E34&lt;&gt;0),1,0)</f>
        <v>1</v>
      </c>
      <c r="J34" s="67">
        <f>IF(OR('19_Agriculture Sector Plan'!$J34=1,$F34&lt;&gt;0),1,0)</f>
        <v>0</v>
      </c>
      <c r="K34" s="67">
        <f>IF(AND('19_Agriculture Sector Plan'!$I34=1,$E34=0),1,0)</f>
        <v>1</v>
      </c>
    </row>
    <row r="35" spans="1:11" ht="30" hidden="1" outlineLevel="1" x14ac:dyDescent="0.25">
      <c r="A35" s="37" t="s">
        <v>149</v>
      </c>
      <c r="B35" s="38" t="s">
        <v>39</v>
      </c>
      <c r="C35" s="20" t="str">
        <f>IF('Long Term Vision'!$C35=0,"",'Long Term Vision'!$C35)</f>
        <v>NO</v>
      </c>
      <c r="D35" s="38"/>
      <c r="E35" s="38"/>
      <c r="F35" s="38"/>
      <c r="G35" s="38"/>
      <c r="H35" s="39"/>
      <c r="I35" s="67">
        <f>IF(OR('19_Agriculture Sector Plan'!$I35=1,$E35&lt;&gt;0),1,0)</f>
        <v>0</v>
      </c>
      <c r="J35" s="67">
        <f>IF(OR('19_Agriculture Sector Plan'!$J35=1,$F35&lt;&gt;0),1,0)</f>
        <v>0</v>
      </c>
      <c r="K35" s="67">
        <f>IF(AND('19_Agriculture Sector Plan'!$I35=1,$E35=0),1,0)</f>
        <v>0</v>
      </c>
    </row>
    <row r="36" spans="1:11" ht="60" hidden="1" outlineLevel="1" x14ac:dyDescent="0.25">
      <c r="A36" s="37" t="s">
        <v>149</v>
      </c>
      <c r="B36" s="38" t="s">
        <v>40</v>
      </c>
      <c r="C36" s="20" t="str">
        <f>IF('Long Term Vision'!$C36=0,"",'Long Term Vision'!$C36)</f>
        <v/>
      </c>
      <c r="D36" s="38"/>
      <c r="E36" s="38"/>
      <c r="F36" s="38"/>
      <c r="G36" s="38"/>
      <c r="H36" s="39"/>
      <c r="I36" s="67">
        <f>IF(OR('19_Agriculture Sector Plan'!$I36=1,$E36&lt;&gt;0),1,0)</f>
        <v>1</v>
      </c>
      <c r="J36" s="67">
        <f>IF(OR('19_Agriculture Sector Plan'!$J36=1,$F36&lt;&gt;0),1,0)</f>
        <v>1</v>
      </c>
      <c r="K36" s="67">
        <f>IF(AND('19_Agriculture Sector Plan'!$I36=1,$E36=0),1,0)</f>
        <v>1</v>
      </c>
    </row>
    <row r="37" spans="1:11" ht="45" hidden="1" outlineLevel="1" x14ac:dyDescent="0.25">
      <c r="A37" s="37" t="s">
        <v>149</v>
      </c>
      <c r="B37" s="38" t="s">
        <v>41</v>
      </c>
      <c r="C37" s="20" t="str">
        <f>IF('Long Term Vision'!$C37=0,"",'Long Term Vision'!$C37)</f>
        <v/>
      </c>
      <c r="D37" s="38"/>
      <c r="E37" s="38"/>
      <c r="F37" s="38"/>
      <c r="G37" s="38"/>
      <c r="H37" s="39"/>
      <c r="I37" s="67">
        <f>IF(OR('19_Agriculture Sector Plan'!$I37=1,$E37&lt;&gt;0),1,0)</f>
        <v>1</v>
      </c>
      <c r="J37" s="67">
        <f>IF(OR('19_Agriculture Sector Plan'!$J37=1,$F37&lt;&gt;0),1,0)</f>
        <v>0</v>
      </c>
      <c r="K37" s="67">
        <f>IF(AND('19_Agriculture Sector Plan'!$I37=1,$E37=0),1,0)</f>
        <v>1</v>
      </c>
    </row>
    <row r="38" spans="1:11" ht="75" hidden="1" outlineLevel="1" x14ac:dyDescent="0.25">
      <c r="A38" s="37" t="s">
        <v>149</v>
      </c>
      <c r="B38" s="38" t="s">
        <v>42</v>
      </c>
      <c r="C38" s="20" t="str">
        <f>IF('Long Term Vision'!$C38=0,"",'Long Term Vision'!$C38)</f>
        <v/>
      </c>
      <c r="D38" s="38"/>
      <c r="E38" s="38"/>
      <c r="F38" s="38"/>
      <c r="G38" s="38"/>
      <c r="H38" s="39"/>
      <c r="I38" s="67">
        <f>IF(OR('19_Agriculture Sector Plan'!$I38=1,$E38&lt;&gt;0),1,0)</f>
        <v>1</v>
      </c>
      <c r="J38" s="67">
        <f>IF(OR('19_Agriculture Sector Plan'!$J38=1,$F38&lt;&gt;0),1,0)</f>
        <v>0</v>
      </c>
      <c r="K38" s="67">
        <f>IF(AND('19_Agriculture Sector Plan'!$I38=1,$E38=0),1,0)</f>
        <v>1</v>
      </c>
    </row>
    <row r="39" spans="1:11" collapsed="1" x14ac:dyDescent="0.25">
      <c r="A39" s="37" t="s">
        <v>150</v>
      </c>
      <c r="B39" s="105" t="s">
        <v>43</v>
      </c>
      <c r="C39" s="105"/>
      <c r="D39" s="105"/>
      <c r="E39" s="105"/>
      <c r="F39" s="105"/>
      <c r="G39" s="105"/>
      <c r="H39" s="106"/>
      <c r="I39" s="67">
        <f>SUM(I40:I45)</f>
        <v>6</v>
      </c>
      <c r="J39" s="67">
        <f>SUM(J40:J45)</f>
        <v>3</v>
      </c>
      <c r="K39" s="67">
        <f>SUM(K40:K45)</f>
        <v>5</v>
      </c>
    </row>
    <row r="40" spans="1:11" ht="30" hidden="1" outlineLevel="1" x14ac:dyDescent="0.25">
      <c r="A40" s="37" t="s">
        <v>150</v>
      </c>
      <c r="B40" s="38" t="s">
        <v>44</v>
      </c>
      <c r="C40" s="20" t="str">
        <f>IF('Long Term Vision'!$C40=0,"",'Long Term Vision'!$C40)</f>
        <v/>
      </c>
      <c r="D40" s="38"/>
      <c r="E40" s="38"/>
      <c r="F40" s="38"/>
      <c r="G40" s="38"/>
      <c r="H40" s="39"/>
      <c r="I40" s="67">
        <f>IF(OR('19_Agriculture Sector Plan'!$I40=1,$E40&lt;&gt;0),1,0)</f>
        <v>1</v>
      </c>
      <c r="J40" s="67">
        <f>IF(OR('19_Agriculture Sector Plan'!$J40=1,$F40&lt;&gt;0),1,0)</f>
        <v>1</v>
      </c>
      <c r="K40" s="67">
        <f>IF(AND('19_Agriculture Sector Plan'!$I40=1,$E40=0),1,0)</f>
        <v>1</v>
      </c>
    </row>
    <row r="41" spans="1:11" ht="60" hidden="1" outlineLevel="1" x14ac:dyDescent="0.25">
      <c r="A41" s="37" t="s">
        <v>150</v>
      </c>
      <c r="B41" s="38" t="s">
        <v>45</v>
      </c>
      <c r="C41" s="20" t="str">
        <f>IF('Long Term Vision'!$C41=0,"",'Long Term Vision'!$C41)</f>
        <v/>
      </c>
      <c r="D41" s="38"/>
      <c r="E41" s="38"/>
      <c r="F41" s="38"/>
      <c r="G41" s="38"/>
      <c r="H41" s="39"/>
      <c r="I41" s="67">
        <f>IF(OR('19_Agriculture Sector Plan'!$I41=1,$E41&lt;&gt;0),1,0)</f>
        <v>1</v>
      </c>
      <c r="J41" s="67">
        <f>IF(OR('19_Agriculture Sector Plan'!$J41=1,$F41&lt;&gt;0),1,0)</f>
        <v>1</v>
      </c>
      <c r="K41" s="67">
        <f>IF(AND('19_Agriculture Sector Plan'!$I41=1,$E41=0),1,0)</f>
        <v>1</v>
      </c>
    </row>
    <row r="42" spans="1:11" ht="165" hidden="1" outlineLevel="1" x14ac:dyDescent="0.25">
      <c r="A42" s="37" t="s">
        <v>150</v>
      </c>
      <c r="B42" s="38" t="s">
        <v>46</v>
      </c>
      <c r="C42" s="20" t="str">
        <f>IF('Long Term Vision'!$C42=0,"",'Long Term Vision'!$C42)</f>
        <v/>
      </c>
      <c r="D42" s="38" t="s">
        <v>742</v>
      </c>
      <c r="E42" s="38" t="s">
        <v>744</v>
      </c>
      <c r="F42" s="38" t="s">
        <v>716</v>
      </c>
      <c r="G42" s="38" t="s">
        <v>745</v>
      </c>
      <c r="H42" s="39" t="s">
        <v>583</v>
      </c>
      <c r="I42" s="67">
        <f>IF(OR('19_Agriculture Sector Plan'!$I42=1,$E42&lt;&gt;0),1,0)</f>
        <v>1</v>
      </c>
      <c r="J42" s="67">
        <f>IF(OR('19_Agriculture Sector Plan'!$J42=1,$F42&lt;&gt;0),1,0)</f>
        <v>1</v>
      </c>
      <c r="K42" s="67">
        <f>IF(AND('19_Agriculture Sector Plan'!$I42=1,$E42=0),1,0)</f>
        <v>0</v>
      </c>
    </row>
    <row r="43" spans="1:11" ht="60" hidden="1" outlineLevel="1" x14ac:dyDescent="0.25">
      <c r="A43" s="37" t="s">
        <v>150</v>
      </c>
      <c r="B43" s="38" t="s">
        <v>47</v>
      </c>
      <c r="C43" s="20" t="str">
        <f>IF('Long Term Vision'!$C43=0,"",'Long Term Vision'!$C43)</f>
        <v/>
      </c>
      <c r="D43" s="38"/>
      <c r="E43" s="38"/>
      <c r="F43" s="38"/>
      <c r="G43" s="38"/>
      <c r="H43" s="39"/>
      <c r="I43" s="67">
        <f>IF(OR('19_Agriculture Sector Plan'!$I43=1,$E43&lt;&gt;0),1,0)</f>
        <v>1</v>
      </c>
      <c r="J43" s="67">
        <f>IF(OR('19_Agriculture Sector Plan'!$J43=1,$F43&lt;&gt;0),1,0)</f>
        <v>0</v>
      </c>
      <c r="K43" s="67">
        <f>IF(AND('19_Agriculture Sector Plan'!$I43=1,$E43=0),1,0)</f>
        <v>1</v>
      </c>
    </row>
    <row r="44" spans="1:11" ht="45" hidden="1" outlineLevel="1" x14ac:dyDescent="0.25">
      <c r="A44" s="37" t="s">
        <v>150</v>
      </c>
      <c r="B44" s="38" t="s">
        <v>48</v>
      </c>
      <c r="C44" s="20" t="str">
        <f>IF('Long Term Vision'!$C44=0,"",'Long Term Vision'!$C44)</f>
        <v/>
      </c>
      <c r="D44" s="38"/>
      <c r="E44" s="38"/>
      <c r="F44" s="38"/>
      <c r="G44" s="38"/>
      <c r="H44" s="39"/>
      <c r="I44" s="67">
        <f>IF(OR('19_Agriculture Sector Plan'!$I44=1,$E44&lt;&gt;0),1,0)</f>
        <v>1</v>
      </c>
      <c r="J44" s="67">
        <f>IF(OR('19_Agriculture Sector Plan'!$J44=1,$F44&lt;&gt;0),1,0)</f>
        <v>0</v>
      </c>
      <c r="K44" s="67">
        <f>IF(AND('19_Agriculture Sector Plan'!$I44=1,$E44=0),1,0)</f>
        <v>1</v>
      </c>
    </row>
    <row r="45" spans="1:11" ht="30" hidden="1" outlineLevel="1" x14ac:dyDescent="0.25">
      <c r="A45" s="37" t="s">
        <v>150</v>
      </c>
      <c r="B45" s="38" t="s">
        <v>49</v>
      </c>
      <c r="C45" s="20" t="str">
        <f>IF('Long Term Vision'!$C45=0,"",'Long Term Vision'!$C45)</f>
        <v/>
      </c>
      <c r="D45" s="38"/>
      <c r="E45" s="38"/>
      <c r="F45" s="38"/>
      <c r="G45" s="38"/>
      <c r="H45" s="39"/>
      <c r="I45" s="67">
        <f>IF(OR('19_Agriculture Sector Plan'!$I45=1,$E45&lt;&gt;0),1,0)</f>
        <v>1</v>
      </c>
      <c r="J45" s="67">
        <f>IF(OR('19_Agriculture Sector Plan'!$J45=1,$F45&lt;&gt;0),1,0)</f>
        <v>0</v>
      </c>
      <c r="K45" s="67">
        <f>IF(AND('19_Agriculture Sector Plan'!$I45=1,$E45=0),1,0)</f>
        <v>1</v>
      </c>
    </row>
    <row r="46" spans="1:11" collapsed="1" x14ac:dyDescent="0.25">
      <c r="A46" s="37" t="s">
        <v>150</v>
      </c>
      <c r="B46" s="107" t="s">
        <v>50</v>
      </c>
      <c r="C46" s="107"/>
      <c r="D46" s="107"/>
      <c r="E46" s="107"/>
      <c r="F46" s="107"/>
      <c r="G46" s="107"/>
      <c r="H46" s="108"/>
      <c r="I46" s="67">
        <f>SUM(I47:I54)</f>
        <v>7</v>
      </c>
      <c r="J46" s="67">
        <f>SUM(J47:J54)</f>
        <v>1</v>
      </c>
      <c r="K46" s="67">
        <f>SUM(K47:K54)</f>
        <v>2</v>
      </c>
    </row>
    <row r="47" spans="1:11" ht="75" hidden="1" outlineLevel="1" x14ac:dyDescent="0.25">
      <c r="A47" s="37" t="s">
        <v>150</v>
      </c>
      <c r="B47" s="38" t="s">
        <v>51</v>
      </c>
      <c r="C47" s="20" t="str">
        <f>IF('Long Term Vision'!$C47=0,"",'Long Term Vision'!$C47)</f>
        <v>NO</v>
      </c>
      <c r="D47" s="38"/>
      <c r="E47" s="38"/>
      <c r="F47" s="38"/>
      <c r="G47" s="38"/>
      <c r="H47" s="39"/>
      <c r="I47" s="67">
        <f>IF(OR('19_Agriculture Sector Plan'!$I47=1,$E47&lt;&gt;0),1,0)</f>
        <v>0</v>
      </c>
      <c r="J47" s="67">
        <f>IF(OR('19_Agriculture Sector Plan'!$J47=1,$F47&lt;&gt;0),1,0)</f>
        <v>0</v>
      </c>
      <c r="K47" s="67">
        <f>IF(AND('19_Agriculture Sector Plan'!$I47=1,$E47=0),1,0)</f>
        <v>0</v>
      </c>
    </row>
    <row r="48" spans="1:11" ht="45" hidden="1" outlineLevel="1" x14ac:dyDescent="0.25">
      <c r="A48" s="37" t="s">
        <v>150</v>
      </c>
      <c r="B48" s="38" t="s">
        <v>52</v>
      </c>
      <c r="C48" s="20" t="str">
        <f>IF('Long Term Vision'!$C48=0,"",'Long Term Vision'!$C48)</f>
        <v/>
      </c>
      <c r="D48" s="38" t="s">
        <v>724</v>
      </c>
      <c r="E48" s="38" t="s">
        <v>739</v>
      </c>
      <c r="F48" s="38"/>
      <c r="G48" s="38" t="s">
        <v>740</v>
      </c>
      <c r="H48" s="39" t="s">
        <v>583</v>
      </c>
      <c r="I48" s="67">
        <f>IF(OR('19_Agriculture Sector Plan'!$I48=1,$E48&lt;&gt;0),1,0)</f>
        <v>1</v>
      </c>
      <c r="J48" s="67">
        <f>IF(OR('19_Agriculture Sector Plan'!$J48=1,$F48&lt;&gt;0),1,0)</f>
        <v>0</v>
      </c>
      <c r="K48" s="67">
        <f>IF(AND('19_Agriculture Sector Plan'!$I48=1,$E48=0),1,0)</f>
        <v>0</v>
      </c>
    </row>
    <row r="49" spans="1:11" ht="45" hidden="1" outlineLevel="1" x14ac:dyDescent="0.25">
      <c r="A49" s="37" t="s">
        <v>150</v>
      </c>
      <c r="B49" s="38" t="s">
        <v>53</v>
      </c>
      <c r="C49" s="20" t="str">
        <f>IF('Long Term Vision'!$C49=0,"",'Long Term Vision'!$C49)</f>
        <v/>
      </c>
      <c r="D49" s="38"/>
      <c r="E49" s="38"/>
      <c r="F49" s="38"/>
      <c r="G49" s="38"/>
      <c r="H49" s="39"/>
      <c r="I49" s="67">
        <f>IF(OR('19_Agriculture Sector Plan'!$I49=1,$E49&lt;&gt;0),1,0)</f>
        <v>1</v>
      </c>
      <c r="J49" s="67">
        <f>IF(OR('19_Agriculture Sector Plan'!$J49=1,$F49&lt;&gt;0),1,0)</f>
        <v>0</v>
      </c>
      <c r="K49" s="67">
        <f>IF(AND('19_Agriculture Sector Plan'!$I49=1,$E49=0),1,0)</f>
        <v>1</v>
      </c>
    </row>
    <row r="50" spans="1:11" ht="105" hidden="1" outlineLevel="1" x14ac:dyDescent="0.25">
      <c r="A50" s="37" t="s">
        <v>150</v>
      </c>
      <c r="B50" s="38" t="s">
        <v>54</v>
      </c>
      <c r="C50" s="20" t="str">
        <f>IF('Long Term Vision'!$C50=0,"",'Long Term Vision'!$C50)</f>
        <v/>
      </c>
      <c r="D50" s="38" t="s">
        <v>742</v>
      </c>
      <c r="E50" s="38" t="s">
        <v>746</v>
      </c>
      <c r="F50" s="38"/>
      <c r="G50" s="38" t="s">
        <v>741</v>
      </c>
      <c r="H50" s="39"/>
      <c r="I50" s="67">
        <f>IF(OR('19_Agriculture Sector Plan'!$I50=1,$E50&lt;&gt;0),1,0)</f>
        <v>1</v>
      </c>
      <c r="J50" s="67">
        <f>IF(OR('19_Agriculture Sector Plan'!$J50=1,$F50&lt;&gt;0),1,0)</f>
        <v>0</v>
      </c>
      <c r="K50" s="67">
        <f>IF(AND('19_Agriculture Sector Plan'!$I50=1,$E50=0),1,0)</f>
        <v>0</v>
      </c>
    </row>
    <row r="51" spans="1:11" ht="75" hidden="1" outlineLevel="1" x14ac:dyDescent="0.25">
      <c r="A51" s="37" t="s">
        <v>150</v>
      </c>
      <c r="B51" s="38" t="s">
        <v>55</v>
      </c>
      <c r="C51" s="20" t="str">
        <f>IF('Long Term Vision'!$C51=0,"",'Long Term Vision'!$C51)</f>
        <v/>
      </c>
      <c r="D51" s="38" t="s">
        <v>724</v>
      </c>
      <c r="E51" s="38" t="s">
        <v>735</v>
      </c>
      <c r="F51" s="38" t="s">
        <v>743</v>
      </c>
      <c r="G51" s="38" t="s">
        <v>736</v>
      </c>
      <c r="H51" s="39"/>
      <c r="I51" s="67">
        <f>IF(OR('19_Agriculture Sector Plan'!$I51=1,$E51&lt;&gt;0),1,0)</f>
        <v>1</v>
      </c>
      <c r="J51" s="67">
        <f>IF(OR('19_Agriculture Sector Plan'!$J51=1,$F51&lt;&gt;0),1,0)</f>
        <v>1</v>
      </c>
      <c r="K51" s="67">
        <f>IF(AND('19_Agriculture Sector Plan'!$I51=1,$E51=0),1,0)</f>
        <v>0</v>
      </c>
    </row>
    <row r="52" spans="1:11" ht="60" hidden="1" outlineLevel="1" x14ac:dyDescent="0.25">
      <c r="A52" s="37" t="s">
        <v>150</v>
      </c>
      <c r="B52" s="38" t="s">
        <v>56</v>
      </c>
      <c r="C52" s="20" t="str">
        <f>IF('Long Term Vision'!$C52=0,"",'Long Term Vision'!$C52)</f>
        <v/>
      </c>
      <c r="D52" s="38" t="s">
        <v>762</v>
      </c>
      <c r="E52" s="38" t="s">
        <v>765</v>
      </c>
      <c r="F52" s="38"/>
      <c r="G52" s="38" t="s">
        <v>766</v>
      </c>
      <c r="H52" s="39"/>
      <c r="I52" s="67">
        <f>IF(OR('19_Agriculture Sector Plan'!$I52=1,$E52&lt;&gt;0),1,0)</f>
        <v>1</v>
      </c>
      <c r="J52" s="67">
        <f>IF(OR('19_Agriculture Sector Plan'!$J52=1,$F52&lt;&gt;0),1,0)</f>
        <v>0</v>
      </c>
      <c r="K52" s="67">
        <f>IF(AND('19_Agriculture Sector Plan'!$I52=1,$E52=0),1,0)</f>
        <v>0</v>
      </c>
    </row>
    <row r="53" spans="1:11" ht="30" hidden="1" outlineLevel="1" x14ac:dyDescent="0.25">
      <c r="A53" s="37" t="s">
        <v>150</v>
      </c>
      <c r="B53" s="38" t="s">
        <v>57</v>
      </c>
      <c r="C53" s="20" t="str">
        <f>IF('Long Term Vision'!$C53=0,"",'Long Term Vision'!$C53)</f>
        <v/>
      </c>
      <c r="D53" s="38"/>
      <c r="E53" s="38"/>
      <c r="F53" s="38"/>
      <c r="G53" s="38"/>
      <c r="H53" s="39"/>
      <c r="I53" s="67">
        <f>IF(OR('19_Agriculture Sector Plan'!$I53=1,$E53&lt;&gt;0),1,0)</f>
        <v>1</v>
      </c>
      <c r="J53" s="67">
        <f>IF(OR('19_Agriculture Sector Plan'!$J53=1,$F53&lt;&gt;0),1,0)</f>
        <v>0</v>
      </c>
      <c r="K53" s="67">
        <f>IF(AND('19_Agriculture Sector Plan'!$I53=1,$E53=0),1,0)</f>
        <v>1</v>
      </c>
    </row>
    <row r="54" spans="1:11" ht="60" hidden="1" outlineLevel="1" x14ac:dyDescent="0.25">
      <c r="A54" s="37" t="s">
        <v>150</v>
      </c>
      <c r="B54" s="38" t="s">
        <v>58</v>
      </c>
      <c r="C54" s="20" t="str">
        <f>IF('Long Term Vision'!$C54=0,"",'Long Term Vision'!$C54)</f>
        <v/>
      </c>
      <c r="D54" s="38" t="s">
        <v>762</v>
      </c>
      <c r="E54" s="38" t="s">
        <v>767</v>
      </c>
      <c r="F54" s="38"/>
      <c r="G54" s="38" t="s">
        <v>740</v>
      </c>
      <c r="H54" s="39"/>
      <c r="I54" s="67">
        <f>IF(OR('19_Agriculture Sector Plan'!$I54=1,$E54&lt;&gt;0),1,0)</f>
        <v>1</v>
      </c>
      <c r="J54" s="67">
        <f>IF(OR('19_Agriculture Sector Plan'!$J54=1,$F54&lt;&gt;0),1,0)</f>
        <v>0</v>
      </c>
      <c r="K54" s="67">
        <f>IF(AND('19_Agriculture Sector Plan'!$I54=1,$E54=0),1,0)</f>
        <v>0</v>
      </c>
    </row>
    <row r="55" spans="1:11" collapsed="1" x14ac:dyDescent="0.25">
      <c r="A55" s="37" t="s">
        <v>150</v>
      </c>
      <c r="B55" s="109" t="s">
        <v>59</v>
      </c>
      <c r="C55" s="109"/>
      <c r="D55" s="109"/>
      <c r="E55" s="109"/>
      <c r="F55" s="109"/>
      <c r="G55" s="109"/>
      <c r="H55" s="110"/>
      <c r="I55" s="67">
        <f>SUM(I56:I58)</f>
        <v>3</v>
      </c>
      <c r="J55" s="67">
        <f>SUM(J56:J58)</f>
        <v>2</v>
      </c>
      <c r="K55" s="67">
        <f>SUM(K56:K58)</f>
        <v>0</v>
      </c>
    </row>
    <row r="56" spans="1:11" ht="105" hidden="1" outlineLevel="1" x14ac:dyDescent="0.25">
      <c r="A56" s="37" t="s">
        <v>150</v>
      </c>
      <c r="B56" s="38" t="s">
        <v>60</v>
      </c>
      <c r="C56" s="20" t="str">
        <f>IF('Long Term Vision'!$C56=0,"",'Long Term Vision'!$C56)</f>
        <v/>
      </c>
      <c r="D56" s="38" t="s">
        <v>768</v>
      </c>
      <c r="E56" s="38" t="s">
        <v>773</v>
      </c>
      <c r="F56" s="38"/>
      <c r="G56" s="38" t="s">
        <v>774</v>
      </c>
      <c r="H56" s="39"/>
      <c r="I56" s="67">
        <f>IF(OR('19_Agriculture Sector Plan'!$I56=1,$E56&lt;&gt;0),1,0)</f>
        <v>1</v>
      </c>
      <c r="J56" s="67">
        <f>IF(OR('19_Agriculture Sector Plan'!$J56=1,$F56&lt;&gt;0),1,0)</f>
        <v>1</v>
      </c>
      <c r="K56" s="67">
        <f>IF(AND('19_Agriculture Sector Plan'!$I56=1,$E56=0),1,0)</f>
        <v>0</v>
      </c>
    </row>
    <row r="57" spans="1:11" ht="75" hidden="1" outlineLevel="1" x14ac:dyDescent="0.25">
      <c r="A57" s="37" t="s">
        <v>150</v>
      </c>
      <c r="B57" s="38" t="s">
        <v>61</v>
      </c>
      <c r="C57" s="20" t="str">
        <f>IF('Long Term Vision'!$C57=0,"",'Long Term Vision'!$C57)</f>
        <v/>
      </c>
      <c r="D57" s="38" t="s">
        <v>768</v>
      </c>
      <c r="E57" s="38" t="s">
        <v>775</v>
      </c>
      <c r="F57" s="38" t="s">
        <v>723</v>
      </c>
      <c r="G57" s="38" t="s">
        <v>776</v>
      </c>
      <c r="H57" s="39"/>
      <c r="I57" s="67">
        <f>IF(OR('19_Agriculture Sector Plan'!$I57=1,$E57&lt;&gt;0),1,0)</f>
        <v>1</v>
      </c>
      <c r="J57" s="67">
        <f>IF(OR('19_Agriculture Sector Plan'!$J57=1,$F57&lt;&gt;0),1,0)</f>
        <v>1</v>
      </c>
      <c r="K57" s="67">
        <f>IF(AND('19_Agriculture Sector Plan'!$I57=1,$E57=0),1,0)</f>
        <v>0</v>
      </c>
    </row>
    <row r="58" spans="1:11" ht="75" hidden="1" outlineLevel="1" x14ac:dyDescent="0.25">
      <c r="A58" s="37" t="s">
        <v>150</v>
      </c>
      <c r="B58" s="38" t="s">
        <v>62</v>
      </c>
      <c r="C58" s="20" t="str">
        <f>IF('Long Term Vision'!$C58=0,"",'Long Term Vision'!$C58)</f>
        <v/>
      </c>
      <c r="D58" s="38" t="s">
        <v>768</v>
      </c>
      <c r="E58" s="38" t="s">
        <v>769</v>
      </c>
      <c r="F58" s="38"/>
      <c r="G58" s="38" t="s">
        <v>770</v>
      </c>
      <c r="H58" s="39"/>
      <c r="I58" s="67">
        <f>IF(OR('19_Agriculture Sector Plan'!$I58=1,$E58&lt;&gt;0),1,0)</f>
        <v>1</v>
      </c>
      <c r="J58" s="67">
        <f>IF(OR('19_Agriculture Sector Plan'!$J58=1,$F58&lt;&gt;0),1,0)</f>
        <v>0</v>
      </c>
      <c r="K58" s="67">
        <f>IF(AND('19_Agriculture Sector Plan'!$I58=1,$E58=0),1,0)</f>
        <v>0</v>
      </c>
    </row>
    <row r="59" spans="1:11" collapsed="1" x14ac:dyDescent="0.25">
      <c r="A59" s="37" t="s">
        <v>150</v>
      </c>
      <c r="B59" s="111" t="s">
        <v>63</v>
      </c>
      <c r="C59" s="111"/>
      <c r="D59" s="111"/>
      <c r="E59" s="111"/>
      <c r="F59" s="111"/>
      <c r="G59" s="111"/>
      <c r="H59" s="112"/>
      <c r="I59" s="67">
        <f>SUM(I60:I66)</f>
        <v>3</v>
      </c>
      <c r="J59" s="67">
        <f>SUM(J60:J66)</f>
        <v>1</v>
      </c>
      <c r="K59" s="67">
        <f>SUM(K60:K66)</f>
        <v>2</v>
      </c>
    </row>
    <row r="60" spans="1:11" ht="45" hidden="1" outlineLevel="1" x14ac:dyDescent="0.25">
      <c r="A60" s="37" t="s">
        <v>150</v>
      </c>
      <c r="B60" s="38" t="s">
        <v>64</v>
      </c>
      <c r="C60" s="20" t="str">
        <f>IF('Long Term Vision'!$C60=0,"",'Long Term Vision'!$C60)</f>
        <v/>
      </c>
      <c r="D60" s="38"/>
      <c r="E60" s="38"/>
      <c r="F60" s="38"/>
      <c r="G60" s="38"/>
      <c r="H60" s="39"/>
      <c r="I60" s="67">
        <f>IF(OR('19_Agriculture Sector Plan'!$I60=1,$E60&lt;&gt;0),1,0)</f>
        <v>0</v>
      </c>
      <c r="J60" s="67">
        <f>IF(OR('19_Agriculture Sector Plan'!$J60=1,$F60&lt;&gt;0),1,0)</f>
        <v>0</v>
      </c>
      <c r="K60" s="67">
        <f>IF(AND('19_Agriculture Sector Plan'!$I60=1,$E60=0),1,0)</f>
        <v>0</v>
      </c>
    </row>
    <row r="61" spans="1:11" ht="90" hidden="1" outlineLevel="1" x14ac:dyDescent="0.25">
      <c r="A61" s="37" t="s">
        <v>150</v>
      </c>
      <c r="B61" s="38" t="s">
        <v>65</v>
      </c>
      <c r="C61" s="20" t="str">
        <f>IF('Long Term Vision'!$C61=0,"",'Long Term Vision'!$C61)</f>
        <v/>
      </c>
      <c r="D61" s="38" t="s">
        <v>779</v>
      </c>
      <c r="E61" s="38" t="s">
        <v>777</v>
      </c>
      <c r="F61" s="38" t="s">
        <v>780</v>
      </c>
      <c r="G61" s="38" t="s">
        <v>778</v>
      </c>
      <c r="H61" s="39"/>
      <c r="I61" s="67">
        <f>IF(OR('19_Agriculture Sector Plan'!$I61=1,$E61&lt;&gt;0),1,0)</f>
        <v>1</v>
      </c>
      <c r="J61" s="67">
        <f>IF(OR('19_Agriculture Sector Plan'!$J61=1,$F61&lt;&gt;0),1,0)</f>
        <v>1</v>
      </c>
      <c r="K61" s="67">
        <f>IF(AND('19_Agriculture Sector Plan'!$I61=1,$E61=0),1,0)</f>
        <v>0</v>
      </c>
    </row>
    <row r="62" spans="1:11" ht="30" hidden="1" outlineLevel="1" x14ac:dyDescent="0.25">
      <c r="A62" s="37" t="s">
        <v>150</v>
      </c>
      <c r="B62" s="38" t="s">
        <v>66</v>
      </c>
      <c r="C62" s="20" t="str">
        <f>IF('Long Term Vision'!$C62=0,"",'Long Term Vision'!$C62)</f>
        <v/>
      </c>
      <c r="D62" s="38"/>
      <c r="E62" s="38"/>
      <c r="F62" s="38"/>
      <c r="G62" s="38"/>
      <c r="H62" s="39"/>
      <c r="I62" s="67">
        <f>IF(OR('19_Agriculture Sector Plan'!$I62=1,$E62&lt;&gt;0),1,0)</f>
        <v>0</v>
      </c>
      <c r="J62" s="67">
        <f>IF(OR('19_Agriculture Sector Plan'!$J62=1,$F62&lt;&gt;0),1,0)</f>
        <v>0</v>
      </c>
      <c r="K62" s="67">
        <f>IF(AND('19_Agriculture Sector Plan'!$I62=1,$E62=0),1,0)</f>
        <v>0</v>
      </c>
    </row>
    <row r="63" spans="1:11" ht="90" hidden="1" outlineLevel="1" x14ac:dyDescent="0.25">
      <c r="A63" s="37" t="s">
        <v>150</v>
      </c>
      <c r="B63" s="38" t="s">
        <v>67</v>
      </c>
      <c r="C63" s="20" t="str">
        <f>IF('Long Term Vision'!$C63=0,"",'Long Term Vision'!$C63)</f>
        <v/>
      </c>
      <c r="D63" s="38"/>
      <c r="E63" s="38"/>
      <c r="F63" s="38"/>
      <c r="G63" s="38"/>
      <c r="H63" s="39"/>
      <c r="I63" s="67">
        <f>IF(OR('19_Agriculture Sector Plan'!$I63=1,$E63&lt;&gt;0),1,0)</f>
        <v>1</v>
      </c>
      <c r="J63" s="67">
        <f>IF(OR('19_Agriculture Sector Plan'!$J63=1,$F63&lt;&gt;0),1,0)</f>
        <v>0</v>
      </c>
      <c r="K63" s="67">
        <f>IF(AND('19_Agriculture Sector Plan'!$I63=1,$E63=0),1,0)</f>
        <v>1</v>
      </c>
    </row>
    <row r="64" spans="1:11" ht="45" hidden="1" outlineLevel="1" x14ac:dyDescent="0.25">
      <c r="A64" s="37" t="s">
        <v>150</v>
      </c>
      <c r="B64" s="38" t="s">
        <v>68</v>
      </c>
      <c r="C64" s="20" t="str">
        <f>IF('Long Term Vision'!$C64=0,"",'Long Term Vision'!$C64)</f>
        <v/>
      </c>
      <c r="D64" s="38"/>
      <c r="E64" s="38"/>
      <c r="F64" s="38"/>
      <c r="G64" s="38"/>
      <c r="H64" s="39"/>
      <c r="I64" s="67">
        <f>IF(OR('19_Agriculture Sector Plan'!$I64=1,$E64&lt;&gt;0),1,0)</f>
        <v>1</v>
      </c>
      <c r="J64" s="67">
        <f>IF(OR('19_Agriculture Sector Plan'!$J64=1,$F64&lt;&gt;0),1,0)</f>
        <v>0</v>
      </c>
      <c r="K64" s="67">
        <f>IF(AND('19_Agriculture Sector Plan'!$I64=1,$E64=0),1,0)</f>
        <v>1</v>
      </c>
    </row>
    <row r="65" spans="1:11" ht="120" hidden="1" outlineLevel="1" x14ac:dyDescent="0.25">
      <c r="A65" s="37" t="s">
        <v>150</v>
      </c>
      <c r="B65" s="38" t="s">
        <v>69</v>
      </c>
      <c r="C65" s="20" t="str">
        <f>IF('Long Term Vision'!$C65=0,"",'Long Term Vision'!$C65)</f>
        <v/>
      </c>
      <c r="D65" s="38"/>
      <c r="E65" s="38"/>
      <c r="F65" s="38"/>
      <c r="G65" s="38"/>
      <c r="H65" s="39"/>
      <c r="I65" s="67">
        <f>IF(OR('19_Agriculture Sector Plan'!$I65=1,$E65&lt;&gt;0),1,0)</f>
        <v>0</v>
      </c>
      <c r="J65" s="67">
        <f>IF(OR('19_Agriculture Sector Plan'!$J65=1,$F65&lt;&gt;0),1,0)</f>
        <v>0</v>
      </c>
      <c r="K65" s="67">
        <f>IF(AND('19_Agriculture Sector Plan'!$I65=1,$E65=0),1,0)</f>
        <v>0</v>
      </c>
    </row>
    <row r="66" spans="1:11" ht="60" hidden="1" outlineLevel="1" x14ac:dyDescent="0.25">
      <c r="A66" s="37" t="s">
        <v>150</v>
      </c>
      <c r="B66" s="38" t="s">
        <v>70</v>
      </c>
      <c r="C66" s="20" t="str">
        <f>IF('Long Term Vision'!$C66=0,"",'Long Term Vision'!$C66)</f>
        <v/>
      </c>
      <c r="D66" s="38"/>
      <c r="E66" s="38"/>
      <c r="F66" s="38"/>
      <c r="G66" s="38"/>
      <c r="H66" s="39"/>
      <c r="I66" s="67">
        <f>IF(OR('19_Agriculture Sector Plan'!$I66=1,$E66&lt;&gt;0),1,0)</f>
        <v>0</v>
      </c>
      <c r="J66" s="67">
        <f>IF(OR('19_Agriculture Sector Plan'!$J66=1,$F66&lt;&gt;0),1,0)</f>
        <v>0</v>
      </c>
      <c r="K66" s="67">
        <f>IF(AND('19_Agriculture Sector Plan'!$I66=1,$E66=0),1,0)</f>
        <v>0</v>
      </c>
    </row>
    <row r="67" spans="1:11" collapsed="1" x14ac:dyDescent="0.25">
      <c r="A67" s="37" t="s">
        <v>150</v>
      </c>
      <c r="B67" s="113" t="s">
        <v>72</v>
      </c>
      <c r="C67" s="113"/>
      <c r="D67" s="113"/>
      <c r="E67" s="113"/>
      <c r="F67" s="113"/>
      <c r="G67" s="113"/>
      <c r="H67" s="114"/>
      <c r="I67" s="67">
        <f>SUM(I68:I76)</f>
        <v>7</v>
      </c>
      <c r="J67" s="67">
        <f>SUM(J68:J76)</f>
        <v>4</v>
      </c>
      <c r="K67" s="67">
        <f>SUM(K68:K76)</f>
        <v>1</v>
      </c>
    </row>
    <row r="68" spans="1:11" ht="60" hidden="1" outlineLevel="1" x14ac:dyDescent="0.25">
      <c r="A68" s="37" t="s">
        <v>150</v>
      </c>
      <c r="B68" s="38" t="s">
        <v>71</v>
      </c>
      <c r="C68" s="20" t="str">
        <f>IF('Long Term Vision'!$C68=0,"",'Long Term Vision'!$C68)</f>
        <v/>
      </c>
      <c r="D68" s="38" t="s">
        <v>724</v>
      </c>
      <c r="E68" s="38" t="s">
        <v>732</v>
      </c>
      <c r="F68" s="38" t="s">
        <v>719</v>
      </c>
      <c r="G68" s="38" t="s">
        <v>725</v>
      </c>
      <c r="H68" s="39"/>
      <c r="I68" s="67">
        <f>IF(OR('19_Agriculture Sector Plan'!$I68=1,$E68&lt;&gt;0),1,0)</f>
        <v>1</v>
      </c>
      <c r="J68" s="67">
        <f>IF(OR('19_Agriculture Sector Plan'!$J68=1,$F68&lt;&gt;0),1,0)</f>
        <v>1</v>
      </c>
      <c r="K68" s="67">
        <f>IF(AND('19_Agriculture Sector Plan'!$I68=1,$E68=0),1,0)</f>
        <v>0</v>
      </c>
    </row>
    <row r="69" spans="1:11" ht="75" hidden="1" outlineLevel="1" x14ac:dyDescent="0.25">
      <c r="A69" s="37" t="s">
        <v>150</v>
      </c>
      <c r="B69" s="38" t="s">
        <v>73</v>
      </c>
      <c r="C69" s="20" t="str">
        <f>IF('Long Term Vision'!$C69=0,"",'Long Term Vision'!$C69)</f>
        <v/>
      </c>
      <c r="D69" s="38" t="s">
        <v>724</v>
      </c>
      <c r="E69" s="38" t="s">
        <v>730</v>
      </c>
      <c r="F69" s="38" t="s">
        <v>717</v>
      </c>
      <c r="G69" s="38" t="s">
        <v>731</v>
      </c>
      <c r="H69" s="39"/>
      <c r="I69" s="67">
        <f>IF(OR('19_Agriculture Sector Plan'!$I69=1,$E69&lt;&gt;0),1,0)</f>
        <v>1</v>
      </c>
      <c r="J69" s="67">
        <f>IF(OR('19_Agriculture Sector Plan'!$J69=1,$F69&lt;&gt;0),1,0)</f>
        <v>1</v>
      </c>
      <c r="K69" s="67">
        <f>IF(AND('19_Agriculture Sector Plan'!$I69=1,$E69=0),1,0)</f>
        <v>0</v>
      </c>
    </row>
    <row r="70" spans="1:11" ht="75" hidden="1" outlineLevel="1" x14ac:dyDescent="0.25">
      <c r="A70" s="37" t="s">
        <v>150</v>
      </c>
      <c r="B70" s="38" t="s">
        <v>74</v>
      </c>
      <c r="C70" s="20" t="str">
        <f>IF('Long Term Vision'!$C70=0,"",'Long Term Vision'!$C70)</f>
        <v/>
      </c>
      <c r="D70" s="38" t="s">
        <v>724</v>
      </c>
      <c r="E70" s="38" t="s">
        <v>550</v>
      </c>
      <c r="F70" s="38" t="s">
        <v>720</v>
      </c>
      <c r="G70" s="38" t="s">
        <v>731</v>
      </c>
      <c r="H70" s="39" t="s">
        <v>583</v>
      </c>
      <c r="I70" s="67">
        <f>IF(OR('19_Agriculture Sector Plan'!$I70=1,$E70&lt;&gt;0),1,0)</f>
        <v>1</v>
      </c>
      <c r="J70" s="67">
        <f>IF(OR('19_Agriculture Sector Plan'!$J70=1,$F70&lt;&gt;0),1,0)</f>
        <v>1</v>
      </c>
      <c r="K70" s="67">
        <f>IF(AND('19_Agriculture Sector Plan'!$I70=1,$E70=0),1,0)</f>
        <v>0</v>
      </c>
    </row>
    <row r="71" spans="1:11" ht="45" hidden="1" outlineLevel="1" x14ac:dyDescent="0.25">
      <c r="A71" s="37" t="s">
        <v>150</v>
      </c>
      <c r="B71" s="38" t="s">
        <v>75</v>
      </c>
      <c r="C71" s="20" t="str">
        <f>IF('Long Term Vision'!$C71=0,"",'Long Term Vision'!$C71)</f>
        <v/>
      </c>
      <c r="D71" s="38"/>
      <c r="E71" s="38"/>
      <c r="F71" s="38"/>
      <c r="G71" s="38"/>
      <c r="H71" s="39"/>
      <c r="I71" s="67">
        <f>IF(OR('19_Agriculture Sector Plan'!$I71=1,$E71&lt;&gt;0),1,0)</f>
        <v>0</v>
      </c>
      <c r="J71" s="67">
        <f>IF(OR('19_Agriculture Sector Plan'!$J71=1,$F71&lt;&gt;0),1,0)</f>
        <v>0</v>
      </c>
      <c r="K71" s="67">
        <f>IF(AND('19_Agriculture Sector Plan'!$I71=1,$E71=0),1,0)</f>
        <v>0</v>
      </c>
    </row>
    <row r="72" spans="1:11" ht="75" hidden="1" outlineLevel="1" x14ac:dyDescent="0.25">
      <c r="A72" s="37" t="s">
        <v>150</v>
      </c>
      <c r="B72" s="38" t="s">
        <v>76</v>
      </c>
      <c r="C72" s="20" t="str">
        <f>IF('Long Term Vision'!$C72=0,"",'Long Term Vision'!$C72)</f>
        <v/>
      </c>
      <c r="D72" s="38" t="s">
        <v>724</v>
      </c>
      <c r="E72" s="38" t="s">
        <v>782</v>
      </c>
      <c r="F72" s="38" t="s">
        <v>718</v>
      </c>
      <c r="G72" s="38" t="s">
        <v>729</v>
      </c>
      <c r="H72" s="39" t="s">
        <v>583</v>
      </c>
      <c r="I72" s="67">
        <f>IF(OR('19_Agriculture Sector Plan'!$I72=1,$E72&lt;&gt;0),1,0)</f>
        <v>1</v>
      </c>
      <c r="J72" s="67">
        <f>IF(OR('19_Agriculture Sector Plan'!$J72=1,$F72&lt;&gt;0),1,0)</f>
        <v>1</v>
      </c>
      <c r="K72" s="67">
        <f>IF(AND('19_Agriculture Sector Plan'!$I72=1,$E72=0),1,0)</f>
        <v>0</v>
      </c>
    </row>
    <row r="73" spans="1:11" ht="75" hidden="1" outlineLevel="1" x14ac:dyDescent="0.25">
      <c r="A73" s="37" t="s">
        <v>150</v>
      </c>
      <c r="B73" s="38" t="s">
        <v>77</v>
      </c>
      <c r="C73" s="20" t="str">
        <f>IF('Long Term Vision'!$C73=0,"",'Long Term Vision'!$C73)</f>
        <v/>
      </c>
      <c r="D73" s="38" t="s">
        <v>724</v>
      </c>
      <c r="E73" s="38" t="s">
        <v>728</v>
      </c>
      <c r="F73" s="38"/>
      <c r="G73" s="38" t="s">
        <v>729</v>
      </c>
      <c r="H73" s="39"/>
      <c r="I73" s="67">
        <f>IF(OR('19_Agriculture Sector Plan'!$I73=1,$E73&lt;&gt;0),1,0)</f>
        <v>1</v>
      </c>
      <c r="J73" s="67">
        <f>IF(OR('19_Agriculture Sector Plan'!$J73=1,$F73&lt;&gt;0),1,0)</f>
        <v>0</v>
      </c>
      <c r="K73" s="67">
        <f>IF(AND('19_Agriculture Sector Plan'!$I73=1,$E73=0),1,0)</f>
        <v>0</v>
      </c>
    </row>
    <row r="74" spans="1:11" ht="45" hidden="1" outlineLevel="1" x14ac:dyDescent="0.25">
      <c r="A74" s="37" t="s">
        <v>150</v>
      </c>
      <c r="B74" s="38" t="s">
        <v>78</v>
      </c>
      <c r="C74" s="20" t="str">
        <f>IF('Long Term Vision'!$C74=0,"",'Long Term Vision'!$C74)</f>
        <v/>
      </c>
      <c r="D74" s="38"/>
      <c r="E74" s="38"/>
      <c r="F74" s="38"/>
      <c r="G74" s="38"/>
      <c r="H74" s="39"/>
      <c r="I74" s="67">
        <f>IF(OR('19_Agriculture Sector Plan'!$I74=1,$E74&lt;&gt;0),1,0)</f>
        <v>0</v>
      </c>
      <c r="J74" s="67">
        <f>IF(OR('19_Agriculture Sector Plan'!$J74=1,$F74&lt;&gt;0),1,0)</f>
        <v>0</v>
      </c>
      <c r="K74" s="67">
        <f>IF(AND('19_Agriculture Sector Plan'!$I74=1,$E74=0),1,0)</f>
        <v>0</v>
      </c>
    </row>
    <row r="75" spans="1:11" ht="60" hidden="1" outlineLevel="1" x14ac:dyDescent="0.25">
      <c r="A75" s="37" t="s">
        <v>150</v>
      </c>
      <c r="B75" s="38" t="s">
        <v>79</v>
      </c>
      <c r="C75" s="20" t="str">
        <f>IF('Long Term Vision'!$C75=0,"",'Long Term Vision'!$C75)</f>
        <v/>
      </c>
      <c r="D75" s="38"/>
      <c r="E75" s="38"/>
      <c r="F75" s="38"/>
      <c r="G75" s="38"/>
      <c r="H75" s="39"/>
      <c r="I75" s="67">
        <f>IF(OR('19_Agriculture Sector Plan'!$I75=1,$E75&lt;&gt;0),1,0)</f>
        <v>1</v>
      </c>
      <c r="J75" s="67">
        <f>IF(OR('19_Agriculture Sector Plan'!$J75=1,$F75&lt;&gt;0),1,0)</f>
        <v>0</v>
      </c>
      <c r="K75" s="67">
        <f>IF(AND('19_Agriculture Sector Plan'!$I75=1,$E75=0),1,0)</f>
        <v>1</v>
      </c>
    </row>
    <row r="76" spans="1:11" ht="150" hidden="1" outlineLevel="1" x14ac:dyDescent="0.25">
      <c r="A76" s="37" t="s">
        <v>150</v>
      </c>
      <c r="B76" s="38" t="s">
        <v>80</v>
      </c>
      <c r="C76" s="20" t="str">
        <f>IF('Long Term Vision'!$C76=0,"",'Long Term Vision'!$C76)</f>
        <v/>
      </c>
      <c r="D76" s="38" t="s">
        <v>742</v>
      </c>
      <c r="E76" s="38" t="s">
        <v>759</v>
      </c>
      <c r="F76" s="38"/>
      <c r="G76" s="38" t="s">
        <v>760</v>
      </c>
      <c r="H76" s="39"/>
      <c r="I76" s="67">
        <f>IF(OR('19_Agriculture Sector Plan'!$I76=1,$E76&lt;&gt;0),1,0)</f>
        <v>1</v>
      </c>
      <c r="J76" s="67">
        <f>IF(OR('19_Agriculture Sector Plan'!$J76=1,$F76&lt;&gt;0),1,0)</f>
        <v>0</v>
      </c>
      <c r="K76" s="67">
        <f>IF(AND('19_Agriculture Sector Plan'!$I76=1,$E76=0),1,0)</f>
        <v>0</v>
      </c>
    </row>
    <row r="77" spans="1:11" collapsed="1" x14ac:dyDescent="0.25">
      <c r="A77" s="37" t="s">
        <v>151</v>
      </c>
      <c r="B77" s="115" t="s">
        <v>81</v>
      </c>
      <c r="C77" s="115"/>
      <c r="D77" s="115"/>
      <c r="E77" s="115"/>
      <c r="F77" s="115"/>
      <c r="G77" s="115"/>
      <c r="H77" s="116"/>
      <c r="I77" s="67">
        <f>SUM(I78:I80)</f>
        <v>2</v>
      </c>
      <c r="J77" s="67">
        <f>SUM(J78:J80)</f>
        <v>2</v>
      </c>
      <c r="K77" s="67">
        <f>SUM(K78:K80)</f>
        <v>0</v>
      </c>
    </row>
    <row r="78" spans="1:11" ht="30" hidden="1" outlineLevel="1" x14ac:dyDescent="0.25">
      <c r="A78" s="37" t="s">
        <v>151</v>
      </c>
      <c r="B78" s="38" t="s">
        <v>82</v>
      </c>
      <c r="C78" s="20" t="str">
        <f>IF('Long Term Vision'!$C78=0,"",'Long Term Vision'!$C78)</f>
        <v/>
      </c>
      <c r="D78" s="38"/>
      <c r="E78" s="38"/>
      <c r="F78" s="38"/>
      <c r="G78" s="38"/>
      <c r="H78" s="39"/>
      <c r="I78" s="67">
        <f>IF(OR('19_Agriculture Sector Plan'!$I78=1,$E78&lt;&gt;0),1,0)</f>
        <v>0</v>
      </c>
      <c r="J78" s="67">
        <f>IF(OR('19_Agriculture Sector Plan'!$J78=1,$F78&lt;&gt;0),1,0)</f>
        <v>0</v>
      </c>
      <c r="K78" s="67">
        <f>IF(AND('19_Agriculture Sector Plan'!$I78=1,$E78=0),1,0)</f>
        <v>0</v>
      </c>
    </row>
    <row r="79" spans="1:11" ht="60" hidden="1" outlineLevel="1" x14ac:dyDescent="0.25">
      <c r="A79" s="37" t="s">
        <v>151</v>
      </c>
      <c r="B79" s="38" t="s">
        <v>83</v>
      </c>
      <c r="C79" s="20" t="str">
        <f>IF('Long Term Vision'!$C79=0,"",'Long Term Vision'!$C79)</f>
        <v/>
      </c>
      <c r="D79" s="38" t="s">
        <v>748</v>
      </c>
      <c r="E79" s="38" t="s">
        <v>752</v>
      </c>
      <c r="F79" s="38" t="s">
        <v>721</v>
      </c>
      <c r="G79" s="38" t="s">
        <v>755</v>
      </c>
      <c r="H79" s="39" t="s">
        <v>583</v>
      </c>
      <c r="I79" s="67">
        <f>IF(OR('19_Agriculture Sector Plan'!$I79=1,$E79&lt;&gt;0),1,0)</f>
        <v>1</v>
      </c>
      <c r="J79" s="67">
        <f>IF(OR('19_Agriculture Sector Plan'!$J79=1,$F79&lt;&gt;0),1,0)</f>
        <v>1</v>
      </c>
      <c r="K79" s="67">
        <f>IF(AND('19_Agriculture Sector Plan'!$I79=1,$E79=0),1,0)</f>
        <v>0</v>
      </c>
    </row>
    <row r="80" spans="1:11" ht="75" hidden="1" outlineLevel="1" x14ac:dyDescent="0.25">
      <c r="A80" s="37" t="s">
        <v>151</v>
      </c>
      <c r="B80" s="38" t="s">
        <v>84</v>
      </c>
      <c r="C80" s="20" t="str">
        <f>IF('Long Term Vision'!$C80=0,"",'Long Term Vision'!$C80)</f>
        <v/>
      </c>
      <c r="D80" s="38" t="s">
        <v>748</v>
      </c>
      <c r="E80" s="38" t="s">
        <v>753</v>
      </c>
      <c r="F80" s="38"/>
      <c r="G80" s="38" t="s">
        <v>754</v>
      </c>
      <c r="H80" s="39" t="s">
        <v>583</v>
      </c>
      <c r="I80" s="67">
        <f>IF(OR('19_Agriculture Sector Plan'!$I80=1,$E80&lt;&gt;0),1,0)</f>
        <v>1</v>
      </c>
      <c r="J80" s="67">
        <f>IF(OR('19_Agriculture Sector Plan'!$J80=1,$F80&lt;&gt;0),1,0)</f>
        <v>1</v>
      </c>
      <c r="K80" s="67">
        <f>IF(AND('19_Agriculture Sector Plan'!$I80=1,$E80=0),1,0)</f>
        <v>0</v>
      </c>
    </row>
    <row r="81" spans="1:11" collapsed="1" x14ac:dyDescent="0.25">
      <c r="A81" s="37" t="s">
        <v>151</v>
      </c>
      <c r="B81" s="117" t="s">
        <v>85</v>
      </c>
      <c r="C81" s="117"/>
      <c r="D81" s="117"/>
      <c r="E81" s="117"/>
      <c r="F81" s="117"/>
      <c r="G81" s="117"/>
      <c r="H81" s="118"/>
      <c r="I81" s="67">
        <f>SUM(I82:I91)</f>
        <v>8</v>
      </c>
      <c r="J81" s="67">
        <f>SUM(J82:J91)</f>
        <v>7</v>
      </c>
      <c r="K81" s="67">
        <f>SUM(K82:K91)</f>
        <v>7</v>
      </c>
    </row>
    <row r="82" spans="1:11" ht="60" hidden="1" outlineLevel="1" x14ac:dyDescent="0.25">
      <c r="A82" s="37" t="s">
        <v>151</v>
      </c>
      <c r="B82" s="38" t="s">
        <v>86</v>
      </c>
      <c r="C82" s="20" t="str">
        <f>IF('Long Term Vision'!$C82=0,"",'Long Term Vision'!$C82)</f>
        <v/>
      </c>
      <c r="D82" s="38"/>
      <c r="E82" s="38"/>
      <c r="F82" s="38"/>
      <c r="G82" s="38"/>
      <c r="H82" s="39"/>
      <c r="I82" s="67">
        <f>IF(OR('19_Agriculture Sector Plan'!$I82=1,$E82&lt;&gt;0),1,0)</f>
        <v>1</v>
      </c>
      <c r="J82" s="67">
        <f>IF(OR('19_Agriculture Sector Plan'!$J82=1,$F82&lt;&gt;0),1,0)</f>
        <v>1</v>
      </c>
      <c r="K82" s="67">
        <f>IF(AND('19_Agriculture Sector Plan'!$I82=1,$E82=0),1,0)</f>
        <v>1</v>
      </c>
    </row>
    <row r="83" spans="1:11" ht="60" hidden="1" outlineLevel="1" x14ac:dyDescent="0.25">
      <c r="A83" s="37" t="s">
        <v>151</v>
      </c>
      <c r="B83" s="38" t="s">
        <v>87</v>
      </c>
      <c r="C83" s="20" t="str">
        <f>IF('Long Term Vision'!$C83=0,"",'Long Term Vision'!$C83)</f>
        <v/>
      </c>
      <c r="D83" s="38"/>
      <c r="E83" s="38"/>
      <c r="F83" s="38"/>
      <c r="G83" s="38"/>
      <c r="H83" s="39"/>
      <c r="I83" s="67">
        <f>IF(OR('19_Agriculture Sector Plan'!$I83=1,$E83&lt;&gt;0),1,0)</f>
        <v>1</v>
      </c>
      <c r="J83" s="67">
        <f>IF(OR('19_Agriculture Sector Plan'!$J83=1,$F83&lt;&gt;0),1,0)</f>
        <v>1</v>
      </c>
      <c r="K83" s="67">
        <f>IF(AND('19_Agriculture Sector Plan'!$I83=1,$E83=0),1,0)</f>
        <v>1</v>
      </c>
    </row>
    <row r="84" spans="1:11" ht="75" hidden="1" outlineLevel="1" x14ac:dyDescent="0.25">
      <c r="A84" s="37" t="s">
        <v>151</v>
      </c>
      <c r="B84" s="38" t="s">
        <v>88</v>
      </c>
      <c r="C84" s="20" t="str">
        <f>IF('Long Term Vision'!$C84=0,"",'Long Term Vision'!$C84)</f>
        <v/>
      </c>
      <c r="D84" s="38" t="s">
        <v>724</v>
      </c>
      <c r="E84" s="38" t="s">
        <v>738</v>
      </c>
      <c r="F84" s="38"/>
      <c r="G84" s="38" t="s">
        <v>737</v>
      </c>
      <c r="H84" s="39"/>
      <c r="I84" s="67">
        <f>IF(OR('19_Agriculture Sector Plan'!$I84=1,$E84&lt;&gt;0),1,0)</f>
        <v>1</v>
      </c>
      <c r="J84" s="67">
        <f>IF(OR('19_Agriculture Sector Plan'!$J84=1,$F84&lt;&gt;0),1,0)</f>
        <v>1</v>
      </c>
      <c r="K84" s="67">
        <f>IF(AND('19_Agriculture Sector Plan'!$I84=1,$E84=0),1,0)</f>
        <v>0</v>
      </c>
    </row>
    <row r="85" spans="1:11" ht="90" hidden="1" outlineLevel="1" x14ac:dyDescent="0.25">
      <c r="A85" s="37" t="s">
        <v>151</v>
      </c>
      <c r="B85" s="38" t="s">
        <v>89</v>
      </c>
      <c r="C85" s="20" t="str">
        <f>IF('Long Term Vision'!$C85=0,"",'Long Term Vision'!$C85)</f>
        <v>NO</v>
      </c>
      <c r="D85" s="38"/>
      <c r="E85" s="38"/>
      <c r="F85" s="38"/>
      <c r="G85" s="38"/>
      <c r="H85" s="39"/>
      <c r="I85" s="67">
        <f>IF(OR('19_Agriculture Sector Plan'!$I85=1,$E85&lt;&gt;0),1,0)</f>
        <v>0</v>
      </c>
      <c r="J85" s="67">
        <f>IF(OR('19_Agriculture Sector Plan'!$J85=1,$F85&lt;&gt;0),1,0)</f>
        <v>0</v>
      </c>
      <c r="K85" s="67">
        <f>IF(AND('19_Agriculture Sector Plan'!$I85=1,$E85=0),1,0)</f>
        <v>0</v>
      </c>
    </row>
    <row r="86" spans="1:11" ht="45" hidden="1" outlineLevel="1" x14ac:dyDescent="0.25">
      <c r="A86" s="37" t="s">
        <v>151</v>
      </c>
      <c r="B86" s="38" t="s">
        <v>90</v>
      </c>
      <c r="C86" s="20" t="str">
        <f>IF('Long Term Vision'!$C86=0,"",'Long Term Vision'!$C86)</f>
        <v/>
      </c>
      <c r="D86" s="38"/>
      <c r="E86" s="38"/>
      <c r="F86" s="38"/>
      <c r="G86" s="38"/>
      <c r="H86" s="39"/>
      <c r="I86" s="67">
        <f>IF(OR('19_Agriculture Sector Plan'!$I86=1,$E86&lt;&gt;0),1,0)</f>
        <v>1</v>
      </c>
      <c r="J86" s="67">
        <f>IF(OR('19_Agriculture Sector Plan'!$J86=1,$F86&lt;&gt;0),1,0)</f>
        <v>1</v>
      </c>
      <c r="K86" s="67">
        <f>IF(AND('19_Agriculture Sector Plan'!$I86=1,$E86=0),1,0)</f>
        <v>1</v>
      </c>
    </row>
    <row r="87" spans="1:11" ht="30" hidden="1" outlineLevel="1" x14ac:dyDescent="0.25">
      <c r="A87" s="37" t="s">
        <v>151</v>
      </c>
      <c r="B87" s="38" t="s">
        <v>91</v>
      </c>
      <c r="C87" s="20" t="str">
        <f>IF('Long Term Vision'!$C87=0,"",'Long Term Vision'!$C87)</f>
        <v/>
      </c>
      <c r="D87" s="38"/>
      <c r="E87" s="38"/>
      <c r="F87" s="38"/>
      <c r="G87" s="38"/>
      <c r="H87" s="39"/>
      <c r="I87" s="67">
        <f>IF(OR('19_Agriculture Sector Plan'!$I87=1,$E87&lt;&gt;0),1,0)</f>
        <v>1</v>
      </c>
      <c r="J87" s="67">
        <f>IF(OR('19_Agriculture Sector Plan'!$J87=1,$F87&lt;&gt;0),1,0)</f>
        <v>1</v>
      </c>
      <c r="K87" s="67">
        <f>IF(AND('19_Agriculture Sector Plan'!$I87=1,$E87=0),1,0)</f>
        <v>1</v>
      </c>
    </row>
    <row r="88" spans="1:11" ht="75" hidden="1" outlineLevel="1" x14ac:dyDescent="0.25">
      <c r="A88" s="37" t="s">
        <v>151</v>
      </c>
      <c r="B88" s="38" t="s">
        <v>92</v>
      </c>
      <c r="C88" s="20" t="str">
        <f>IF('Long Term Vision'!$C88=0,"",'Long Term Vision'!$C88)</f>
        <v/>
      </c>
      <c r="D88" s="38"/>
      <c r="E88" s="38"/>
      <c r="F88" s="38"/>
      <c r="G88" s="38"/>
      <c r="H88" s="39"/>
      <c r="I88" s="67">
        <f>IF(OR('19_Agriculture Sector Plan'!$I88=1,$E88&lt;&gt;0),1,0)</f>
        <v>0</v>
      </c>
      <c r="J88" s="67">
        <f>IF(OR('19_Agriculture Sector Plan'!$J88=1,$F88&lt;&gt;0),1,0)</f>
        <v>0</v>
      </c>
      <c r="K88" s="67">
        <f>IF(AND('19_Agriculture Sector Plan'!$I88=1,$E88=0),1,0)</f>
        <v>0</v>
      </c>
    </row>
    <row r="89" spans="1:11" ht="45" hidden="1" outlineLevel="1" x14ac:dyDescent="0.25">
      <c r="A89" s="37" t="s">
        <v>151</v>
      </c>
      <c r="B89" s="38" t="s">
        <v>93</v>
      </c>
      <c r="C89" s="20" t="str">
        <f>IF('Long Term Vision'!$C89=0,"",'Long Term Vision'!$C89)</f>
        <v/>
      </c>
      <c r="D89" s="38"/>
      <c r="E89" s="38"/>
      <c r="F89" s="38"/>
      <c r="G89" s="38"/>
      <c r="H89" s="39"/>
      <c r="I89" s="67">
        <f>IF(OR('19_Agriculture Sector Plan'!$I89=1,$E89&lt;&gt;0),1,0)</f>
        <v>1</v>
      </c>
      <c r="J89" s="67">
        <f>IF(OR('19_Agriculture Sector Plan'!$J89=1,$F89&lt;&gt;0),1,0)</f>
        <v>1</v>
      </c>
      <c r="K89" s="67">
        <f>IF(AND('19_Agriculture Sector Plan'!$I89=1,$E89=0),1,0)</f>
        <v>1</v>
      </c>
    </row>
    <row r="90" spans="1:11" ht="45" hidden="1" outlineLevel="1" x14ac:dyDescent="0.25">
      <c r="A90" s="37" t="s">
        <v>151</v>
      </c>
      <c r="B90" s="38" t="s">
        <v>94</v>
      </c>
      <c r="C90" s="20" t="str">
        <f>IF('Long Term Vision'!$C90=0,"",'Long Term Vision'!$C90)</f>
        <v/>
      </c>
      <c r="D90" s="38"/>
      <c r="E90" s="38"/>
      <c r="F90" s="38"/>
      <c r="G90" s="38"/>
      <c r="H90" s="39"/>
      <c r="I90" s="67">
        <f>IF(OR('19_Agriculture Sector Plan'!$I90=1,$E90&lt;&gt;0),1,0)</f>
        <v>1</v>
      </c>
      <c r="J90" s="67">
        <f>IF(OR('19_Agriculture Sector Plan'!$J90=1,$F90&lt;&gt;0),1,0)</f>
        <v>1</v>
      </c>
      <c r="K90" s="67">
        <f>IF(AND('19_Agriculture Sector Plan'!$I90=1,$E90=0),1,0)</f>
        <v>1</v>
      </c>
    </row>
    <row r="91" spans="1:11" ht="45" hidden="1" outlineLevel="1" x14ac:dyDescent="0.25">
      <c r="A91" s="37" t="s">
        <v>151</v>
      </c>
      <c r="B91" s="38" t="s">
        <v>95</v>
      </c>
      <c r="C91" s="20" t="str">
        <f>IF('Long Term Vision'!$C91=0,"",'Long Term Vision'!$C91)</f>
        <v/>
      </c>
      <c r="D91" s="38"/>
      <c r="E91" s="38"/>
      <c r="F91" s="38"/>
      <c r="G91" s="38"/>
      <c r="H91" s="39"/>
      <c r="I91" s="67">
        <f>IF(OR('19_Agriculture Sector Plan'!$I91=1,$E91&lt;&gt;0),1,0)</f>
        <v>1</v>
      </c>
      <c r="J91" s="67">
        <f>IF(OR('19_Agriculture Sector Plan'!$J91=1,$F91&lt;&gt;0),1,0)</f>
        <v>0</v>
      </c>
      <c r="K91" s="67">
        <f>IF(AND('19_Agriculture Sector Plan'!$I91=1,$E91=0),1,0)</f>
        <v>1</v>
      </c>
    </row>
    <row r="92" spans="1:11" collapsed="1" x14ac:dyDescent="0.25">
      <c r="A92" s="37" t="s">
        <v>151</v>
      </c>
      <c r="B92" s="119" t="s">
        <v>96</v>
      </c>
      <c r="C92" s="119"/>
      <c r="D92" s="119"/>
      <c r="E92" s="119"/>
      <c r="F92" s="119"/>
      <c r="G92" s="119"/>
      <c r="H92" s="120"/>
      <c r="I92" s="67">
        <f>SUM(I93:I97)</f>
        <v>5</v>
      </c>
      <c r="J92" s="67">
        <f>SUM(J93:J97)</f>
        <v>4</v>
      </c>
      <c r="K92" s="67">
        <f>SUM(K93:K97)</f>
        <v>3</v>
      </c>
    </row>
    <row r="93" spans="1:11" ht="60" hidden="1" outlineLevel="1" x14ac:dyDescent="0.25">
      <c r="A93" s="37" t="s">
        <v>151</v>
      </c>
      <c r="B93" s="38" t="s">
        <v>97</v>
      </c>
      <c r="C93" s="20" t="str">
        <f>IF('Long Term Vision'!$C93=0,"",'Long Term Vision'!$C93)</f>
        <v/>
      </c>
      <c r="D93" s="38"/>
      <c r="E93" s="38"/>
      <c r="F93" s="38"/>
      <c r="G93" s="38"/>
      <c r="H93" s="39"/>
      <c r="I93" s="67">
        <f>IF(OR('19_Agriculture Sector Plan'!$I93=1,$E93&lt;&gt;0),1,0)</f>
        <v>1</v>
      </c>
      <c r="J93" s="67">
        <f>IF(OR('19_Agriculture Sector Plan'!$J93=1,$F93&lt;&gt;0),1,0)</f>
        <v>1</v>
      </c>
      <c r="K93" s="67">
        <f>IF(AND('19_Agriculture Sector Plan'!$I93=1,$E93=0),1,0)</f>
        <v>1</v>
      </c>
    </row>
    <row r="94" spans="1:11" ht="60" hidden="1" outlineLevel="1" x14ac:dyDescent="0.25">
      <c r="A94" s="37" t="s">
        <v>151</v>
      </c>
      <c r="B94" s="38" t="s">
        <v>98</v>
      </c>
      <c r="C94" s="20" t="str">
        <f>IF('Long Term Vision'!$C94=0,"",'Long Term Vision'!$C94)</f>
        <v/>
      </c>
      <c r="D94" s="38"/>
      <c r="E94" s="38"/>
      <c r="F94" s="38"/>
      <c r="G94" s="38"/>
      <c r="H94" s="39"/>
      <c r="I94" s="67">
        <f>IF(OR('19_Agriculture Sector Plan'!$I94=1,$E94&lt;&gt;0),1,0)</f>
        <v>1</v>
      </c>
      <c r="J94" s="67">
        <f>IF(OR('19_Agriculture Sector Plan'!$J94=1,$F94&lt;&gt;0),1,0)</f>
        <v>1</v>
      </c>
      <c r="K94" s="67">
        <f>IF(AND('19_Agriculture Sector Plan'!$I94=1,$E94=0),1,0)</f>
        <v>1</v>
      </c>
    </row>
    <row r="95" spans="1:11" ht="60" hidden="1" outlineLevel="1" x14ac:dyDescent="0.25">
      <c r="A95" s="37" t="s">
        <v>151</v>
      </c>
      <c r="B95" s="38" t="s">
        <v>99</v>
      </c>
      <c r="C95" s="20" t="str">
        <f>IF('Long Term Vision'!$C95=0,"",'Long Term Vision'!$C95)</f>
        <v/>
      </c>
      <c r="D95" s="38"/>
      <c r="E95" s="38"/>
      <c r="F95" s="38"/>
      <c r="G95" s="38"/>
      <c r="H95" s="39"/>
      <c r="I95" s="67">
        <f>IF(OR('19_Agriculture Sector Plan'!$I95=1,$E95&lt;&gt;0),1,0)</f>
        <v>1</v>
      </c>
      <c r="J95" s="67">
        <f>IF(OR('19_Agriculture Sector Plan'!$J95=1,$F95&lt;&gt;0),1,0)</f>
        <v>0</v>
      </c>
      <c r="K95" s="67">
        <f>IF(AND('19_Agriculture Sector Plan'!$I95=1,$E95=0),1,0)</f>
        <v>1</v>
      </c>
    </row>
    <row r="96" spans="1:11" ht="120" hidden="1" outlineLevel="1" x14ac:dyDescent="0.25">
      <c r="A96" s="37" t="s">
        <v>151</v>
      </c>
      <c r="B96" s="38" t="s">
        <v>100</v>
      </c>
      <c r="C96" s="20" t="str">
        <f>IF('Long Term Vision'!$C96=0,"",'Long Term Vision'!$C96)</f>
        <v/>
      </c>
      <c r="D96" s="38" t="s">
        <v>748</v>
      </c>
      <c r="E96" s="38" t="s">
        <v>750</v>
      </c>
      <c r="F96" s="38" t="s">
        <v>722</v>
      </c>
      <c r="G96" s="38" t="s">
        <v>751</v>
      </c>
      <c r="H96" s="39" t="s">
        <v>583</v>
      </c>
      <c r="I96" s="67">
        <f>IF(OR('19_Agriculture Sector Plan'!$I96=1,$E96&lt;&gt;0),1,0)</f>
        <v>1</v>
      </c>
      <c r="J96" s="67">
        <f>IF(OR('19_Agriculture Sector Plan'!$J96=1,$F96&lt;&gt;0),1,0)</f>
        <v>1</v>
      </c>
      <c r="K96" s="67">
        <f>IF(AND('19_Agriculture Sector Plan'!$I96=1,$E96=0),1,0)</f>
        <v>0</v>
      </c>
    </row>
    <row r="97" spans="1:11" ht="90" hidden="1" outlineLevel="1" x14ac:dyDescent="0.25">
      <c r="A97" s="37" t="s">
        <v>151</v>
      </c>
      <c r="B97" s="38" t="s">
        <v>101</v>
      </c>
      <c r="C97" s="20" t="str">
        <f>IF('Long Term Vision'!$C97=0,"",'Long Term Vision'!$C97)</f>
        <v/>
      </c>
      <c r="D97" s="38" t="s">
        <v>724</v>
      </c>
      <c r="E97" s="38" t="s">
        <v>733</v>
      </c>
      <c r="F97" s="38"/>
      <c r="G97" s="38" t="s">
        <v>734</v>
      </c>
      <c r="H97" s="39"/>
      <c r="I97" s="67">
        <f>IF(OR('19_Agriculture Sector Plan'!$I97=1,$E97&lt;&gt;0),1,0)</f>
        <v>1</v>
      </c>
      <c r="J97" s="67">
        <f>IF(OR('19_Agriculture Sector Plan'!$J97=1,$F97&lt;&gt;0),1,0)</f>
        <v>1</v>
      </c>
      <c r="K97" s="67">
        <f>IF(AND('19_Agriculture Sector Plan'!$I97=1,$E97=0),1,0)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IF(OR('19_Agriculture Sector Plan'!$I99=1,$E99&lt;&gt;0),1,0)</f>
        <v>0</v>
      </c>
      <c r="J99" s="67">
        <f>IF(OR('19_Agriculture Sector Plan'!$J99=1,$F99&lt;&gt;0),1,0)</f>
        <v>0</v>
      </c>
      <c r="K99" s="67">
        <f>IF(AND('19_Agriculture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IF(OR('19_Agriculture Sector Plan'!$I100=1,$E100&lt;&gt;0),1,0)</f>
        <v>1</v>
      </c>
      <c r="J100" s="67">
        <f>IF(OR('19_Agriculture Sector Plan'!$J100=1,$F100&lt;&gt;0),1,0)</f>
        <v>1</v>
      </c>
      <c r="K100" s="67">
        <f>IF(AND('19_Agriculture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IF(OR('19_Agriculture Sector Plan'!$I101=1,$E101&lt;&gt;0),1,0)</f>
        <v>1</v>
      </c>
      <c r="J101" s="67">
        <f>IF(OR('19_Agriculture Sector Plan'!$J101=1,$F101&lt;&gt;0),1,0)</f>
        <v>1</v>
      </c>
      <c r="K101" s="67">
        <f>IF(AND('19_Agriculture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IF(OR('19_Agriculture Sector Plan'!$I102=1,$E102&lt;&gt;0),1,0)</f>
        <v>1</v>
      </c>
      <c r="J102" s="67">
        <f>IF(OR('19_Agriculture Sector Plan'!$J102=1,$F102&lt;&gt;0),1,0)</f>
        <v>0</v>
      </c>
      <c r="K102" s="67">
        <f>IF(AND('19_Agriculture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IF(OR('19_Agriculture Sector Plan'!$I103=1,$E103&lt;&gt;0),1,0)</f>
        <v>0</v>
      </c>
      <c r="J103" s="67">
        <f>IF(OR('19_Agriculture Sector Plan'!$J103=1,$F103&lt;&gt;0),1,0)</f>
        <v>0</v>
      </c>
      <c r="K103" s="67">
        <f>IF(AND('19_Agriculture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IF(OR('19_Agriculture Sector Plan'!$I104=1,$E104&lt;&gt;0),1,0)</f>
        <v>0</v>
      </c>
      <c r="J104" s="67">
        <f>IF(OR('19_Agriculture Sector Plan'!$J104=1,$F104&lt;&gt;0),1,0)</f>
        <v>0</v>
      </c>
      <c r="K104" s="67">
        <f>IF(AND('19_Agriculture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IF(OR('19_Agriculture Sector Plan'!$I105=1,$E105&lt;&gt;0),1,0)</f>
        <v>1</v>
      </c>
      <c r="J105" s="67">
        <f>IF(OR('19_Agriculture Sector Plan'!$J105=1,$F105&lt;&gt;0),1,0)</f>
        <v>1</v>
      </c>
      <c r="K105" s="67">
        <f>IF(AND('19_Agriculture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4</v>
      </c>
    </row>
    <row r="107" spans="1:11" ht="30" hidden="1" outlineLevel="1" x14ac:dyDescent="0.25">
      <c r="A107" s="37" t="s">
        <v>151</v>
      </c>
      <c r="B107" s="38" t="s">
        <v>111</v>
      </c>
      <c r="C107" s="20" t="str">
        <f>IF('Long Term Vision'!$C107=0,"",'Long Term Vision'!$C107)</f>
        <v/>
      </c>
      <c r="D107" s="38"/>
      <c r="E107" s="38"/>
      <c r="F107" s="38"/>
      <c r="G107" s="38"/>
      <c r="H107" s="39"/>
      <c r="I107" s="67">
        <f>IF(OR('19_Agriculture Sector Plan'!$I107=1,$E107&lt;&gt;0),1,0)</f>
        <v>1</v>
      </c>
      <c r="J107" s="67">
        <f>IF(OR('19_Agriculture Sector Plan'!$J107=1,$F107&lt;&gt;0),1,0)</f>
        <v>1</v>
      </c>
      <c r="K107" s="67">
        <f>IF(AND('19_Agriculture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IF(OR('19_Agriculture Sector Plan'!$I108=1,$E108&lt;&gt;0),1,0)</f>
        <v>1</v>
      </c>
      <c r="J108" s="67">
        <f>IF(OR('19_Agriculture Sector Plan'!$J108=1,$F108&lt;&gt;0),1,0)</f>
        <v>1</v>
      </c>
      <c r="K108" s="67">
        <f>IF(AND('19_Agriculture Sector Plan'!$I108=1,$E108=0),1,0)</f>
        <v>1</v>
      </c>
    </row>
    <row r="109" spans="1:11" ht="90" hidden="1" outlineLevel="1" x14ac:dyDescent="0.25">
      <c r="A109" s="37" t="s">
        <v>151</v>
      </c>
      <c r="B109" s="38" t="s">
        <v>113</v>
      </c>
      <c r="C109" s="20" t="str">
        <f>IF('Long Term Vision'!$C109=0,"",'Long Term Vision'!$C109)</f>
        <v/>
      </c>
      <c r="D109" s="38" t="s">
        <v>742</v>
      </c>
      <c r="E109" s="38" t="s">
        <v>756</v>
      </c>
      <c r="F109" s="38" t="s">
        <v>757</v>
      </c>
      <c r="G109" s="38"/>
      <c r="H109" s="39" t="s">
        <v>583</v>
      </c>
      <c r="I109" s="67">
        <f>IF(OR('19_Agriculture Sector Plan'!$I109=1,$E109&lt;&gt;0),1,0)</f>
        <v>1</v>
      </c>
      <c r="J109" s="67">
        <f>IF(OR('19_Agriculture Sector Plan'!$J109=1,$F109&lt;&gt;0),1,0)</f>
        <v>1</v>
      </c>
      <c r="K109" s="67">
        <f>IF(AND('19_Agriculture Sector Plan'!$I109=1,$E109=0),1,0)</f>
        <v>0</v>
      </c>
    </row>
    <row r="110" spans="1:11" ht="75" hidden="1" outlineLevel="1" x14ac:dyDescent="0.25">
      <c r="A110" s="37" t="s">
        <v>151</v>
      </c>
      <c r="B110" s="38" t="s">
        <v>114</v>
      </c>
      <c r="C110" s="20" t="str">
        <f>IF('Long Term Vision'!$C110=0,"",'Long Term Vision'!$C110)</f>
        <v/>
      </c>
      <c r="D110" s="38" t="s">
        <v>748</v>
      </c>
      <c r="E110" s="38" t="s">
        <v>747</v>
      </c>
      <c r="F110" s="38" t="s">
        <v>749</v>
      </c>
      <c r="G110" s="38"/>
      <c r="H110" s="39"/>
      <c r="I110" s="67">
        <f>IF(OR('19_Agriculture Sector Plan'!$I110=1,$E110&lt;&gt;0),1,0)</f>
        <v>1</v>
      </c>
      <c r="J110" s="67">
        <f>IF(OR('19_Agriculture Sector Plan'!$J110=1,$F110&lt;&gt;0),1,0)</f>
        <v>1</v>
      </c>
      <c r="K110" s="67">
        <f>IF(AND('19_Agriculture Sector Plan'!$I110=1,$E110=0),1,0)</f>
        <v>0</v>
      </c>
    </row>
    <row r="111" spans="1:11" ht="135" hidden="1" outlineLevel="1" x14ac:dyDescent="0.25">
      <c r="A111" s="37" t="s">
        <v>151</v>
      </c>
      <c r="B111" s="38" t="s">
        <v>115</v>
      </c>
      <c r="C111" s="20" t="str">
        <f>IF('Long Term Vision'!$C111=0,"",'Long Term Vision'!$C111)</f>
        <v/>
      </c>
      <c r="D111" s="38" t="s">
        <v>768</v>
      </c>
      <c r="E111" s="38" t="s">
        <v>771</v>
      </c>
      <c r="F111" s="38" t="s">
        <v>781</v>
      </c>
      <c r="G111" s="38" t="s">
        <v>772</v>
      </c>
      <c r="H111" s="39"/>
      <c r="I111" s="67">
        <f>IF(OR('19_Agriculture Sector Plan'!$I111=1,$E111&lt;&gt;0),1,0)</f>
        <v>1</v>
      </c>
      <c r="J111" s="67">
        <f>IF(OR('19_Agriculture Sector Plan'!$J111=1,$F111&lt;&gt;0),1,0)</f>
        <v>1</v>
      </c>
      <c r="K111" s="67">
        <f>IF(AND('19_Agriculture Sector Plan'!$I111=1,$E111=0),1,0)</f>
        <v>0</v>
      </c>
    </row>
    <row r="112" spans="1:11" ht="45" hidden="1" outlineLevel="1" x14ac:dyDescent="0.25">
      <c r="A112" s="37" t="s">
        <v>151</v>
      </c>
      <c r="B112" s="38" t="s">
        <v>116</v>
      </c>
      <c r="C112" s="20" t="str">
        <f>IF('Long Term Vision'!$C112=0,"",'Long Term Vision'!$C112)</f>
        <v/>
      </c>
      <c r="D112" s="38"/>
      <c r="E112" s="38"/>
      <c r="F112" s="38" t="s">
        <v>715</v>
      </c>
      <c r="G112" s="38"/>
      <c r="H112" s="39"/>
      <c r="I112" s="67">
        <f>IF(OR('19_Agriculture Sector Plan'!$I112=1,$E112&lt;&gt;0),1,0)</f>
        <v>1</v>
      </c>
      <c r="J112" s="67">
        <f>IF(OR('19_Agriculture Sector Plan'!$J112=1,$F112&lt;&gt;0),1,0)</f>
        <v>1</v>
      </c>
      <c r="K112" s="67">
        <f>IF(AND('19_Agriculture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IF(OR('19_Agriculture Sector Plan'!$I113=1,$E113&lt;&gt;0),1,0)</f>
        <v>1</v>
      </c>
      <c r="J113" s="67">
        <f>IF(OR('19_Agriculture Sector Plan'!$J113=1,$F113&lt;&gt;0),1,0)</f>
        <v>0</v>
      </c>
      <c r="K113" s="67">
        <f>IF(AND('19_Agriculture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7</v>
      </c>
    </row>
    <row r="115" spans="1:11" ht="30" hidden="1" outlineLevel="1" x14ac:dyDescent="0.25">
      <c r="A115" s="37" t="s">
        <v>152</v>
      </c>
      <c r="B115" s="38" t="s">
        <v>119</v>
      </c>
      <c r="C115" s="20" t="str">
        <f>IF('Long Term Vision'!$C115=0,"",'Long Term Vision'!$C115)</f>
        <v/>
      </c>
      <c r="D115" s="38"/>
      <c r="E115" s="38"/>
      <c r="F115" s="38"/>
      <c r="G115" s="38"/>
      <c r="H115" s="39"/>
      <c r="I115" s="67">
        <f>IF(OR('19_Agriculture Sector Plan'!$I115=1,$E115&lt;&gt;0),1,0)</f>
        <v>1</v>
      </c>
      <c r="J115" s="67">
        <f>IF(OR('19_Agriculture Sector Plan'!$J115=1,$F115&lt;&gt;0),1,0)</f>
        <v>1</v>
      </c>
      <c r="K115" s="67">
        <f>IF(AND('19_Agriculture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IF(OR('19_Agriculture Sector Plan'!$I116=1,$E116&lt;&gt;0),1,0)</f>
        <v>1</v>
      </c>
      <c r="J116" s="67">
        <f>IF(OR('19_Agriculture Sector Plan'!$J116=1,$F116&lt;&gt;0),1,0)</f>
        <v>1</v>
      </c>
      <c r="K116" s="67">
        <f>IF(AND('19_Agriculture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IF(OR('19_Agriculture Sector Plan'!$I117=1,$E117&lt;&gt;0),1,0)</f>
        <v>1</v>
      </c>
      <c r="J117" s="67">
        <f>IF(OR('19_Agriculture Sector Plan'!$J117=1,$F117&lt;&gt;0),1,0)</f>
        <v>1</v>
      </c>
      <c r="K117" s="67">
        <f>IF(AND('19_Agriculture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IF(OR('19_Agriculture Sector Plan'!$I118=1,$E118&lt;&gt;0),1,0)</f>
        <v>1</v>
      </c>
      <c r="J118" s="67">
        <f>IF(OR('19_Agriculture Sector Plan'!$J118=1,$F118&lt;&gt;0),1,0)</f>
        <v>1</v>
      </c>
      <c r="K118" s="67">
        <f>IF(AND('19_Agriculture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IF(OR('19_Agriculture Sector Plan'!$I119=1,$E119&lt;&gt;0),1,0)</f>
        <v>1</v>
      </c>
      <c r="J119" s="67">
        <f>IF(OR('19_Agriculture Sector Plan'!$J119=1,$F119&lt;&gt;0),1,0)</f>
        <v>1</v>
      </c>
      <c r="K119" s="67">
        <f>IF(AND('19_Agriculture Sector Plan'!$I119=1,$E119=0),1,0)</f>
        <v>1</v>
      </c>
    </row>
    <row r="120" spans="1:11" ht="60" hidden="1" outlineLevel="1" x14ac:dyDescent="0.25">
      <c r="A120" s="37" t="s">
        <v>152</v>
      </c>
      <c r="B120" s="38" t="s">
        <v>124</v>
      </c>
      <c r="C120" s="20" t="str">
        <f>IF('Long Term Vision'!$C120=0,"",'Long Term Vision'!$C120)</f>
        <v/>
      </c>
      <c r="D120" s="38" t="s">
        <v>762</v>
      </c>
      <c r="E120" s="38" t="s">
        <v>761</v>
      </c>
      <c r="F120" s="38"/>
      <c r="G120" s="38"/>
      <c r="H120" s="39" t="s">
        <v>583</v>
      </c>
      <c r="I120" s="67">
        <f>IF(OR('19_Agriculture Sector Plan'!$I120=1,$E120&lt;&gt;0),1,0)</f>
        <v>1</v>
      </c>
      <c r="J120" s="67">
        <f>IF(OR('19_Agriculture Sector Plan'!$J120=1,$F120&lt;&gt;0),1,0)</f>
        <v>1</v>
      </c>
      <c r="K120" s="67">
        <f>IF(AND('19_Agriculture Sector Plan'!$I120=1,$E120=0),1,0)</f>
        <v>0</v>
      </c>
    </row>
    <row r="121" spans="1:11" ht="90" hidden="1" outlineLevel="1" x14ac:dyDescent="0.25">
      <c r="A121" s="37" t="s">
        <v>152</v>
      </c>
      <c r="B121" s="38" t="s">
        <v>125</v>
      </c>
      <c r="C121" s="20" t="str">
        <f>IF('Long Term Vision'!$C121=0,"",'Long Term Vision'!$C121)</f>
        <v/>
      </c>
      <c r="D121" s="38" t="s">
        <v>748</v>
      </c>
      <c r="E121" s="38" t="s">
        <v>764</v>
      </c>
      <c r="F121" s="38"/>
      <c r="G121" s="38" t="s">
        <v>758</v>
      </c>
      <c r="H121" s="39"/>
      <c r="I121" s="67">
        <f>IF(OR('19_Agriculture Sector Plan'!$I121=1,$E121&lt;&gt;0),1,0)</f>
        <v>1</v>
      </c>
      <c r="J121" s="67">
        <f>IF(OR('19_Agriculture Sector Plan'!$J121=1,$F121&lt;&gt;0),1,0)</f>
        <v>1</v>
      </c>
      <c r="K121" s="67">
        <f>IF(AND('19_Agriculture Sector Plan'!$I121=1,$E121=0),1,0)</f>
        <v>0</v>
      </c>
    </row>
    <row r="122" spans="1:11" ht="30" hidden="1" outlineLevel="1" x14ac:dyDescent="0.25">
      <c r="A122" s="37" t="s">
        <v>152</v>
      </c>
      <c r="B122" s="38" t="s">
        <v>126</v>
      </c>
      <c r="C122" s="20" t="str">
        <f>IF('Long Term Vision'!$C122=0,"",'Long Term Vision'!$C122)</f>
        <v/>
      </c>
      <c r="D122" s="38"/>
      <c r="E122" s="38"/>
      <c r="F122" s="38"/>
      <c r="G122" s="38"/>
      <c r="H122" s="39"/>
      <c r="I122" s="67">
        <f>IF(OR('19_Agriculture Sector Plan'!$I122=1,$E122&lt;&gt;0),1,0)</f>
        <v>0</v>
      </c>
      <c r="J122" s="67">
        <f>IF(OR('19_Agriculture Sector Plan'!$J122=1,$F122&lt;&gt;0),1,0)</f>
        <v>0</v>
      </c>
      <c r="K122" s="67">
        <f>IF(AND('19_Agriculture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IF(OR('19_Agriculture Sector Plan'!$I123=1,$E123&lt;&gt;0),1,0)</f>
        <v>1</v>
      </c>
      <c r="J123" s="67">
        <f>IF(OR('19_Agriculture Sector Plan'!$J123=1,$F123&lt;&gt;0),1,0)</f>
        <v>0</v>
      </c>
      <c r="K123" s="67">
        <f>IF(AND('19_Agriculture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IF(OR('19_Agriculture Sector Plan'!$I124=1,$E124&lt;&gt;0),1,0)</f>
        <v>1</v>
      </c>
      <c r="J124" s="67">
        <f>IF(OR('19_Agriculture Sector Plan'!$J124=1,$F124&lt;&gt;0),1,0)</f>
        <v>1</v>
      </c>
      <c r="K124" s="67">
        <f>IF(AND('19_Agriculture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IF(OR('19_Agriculture Sector Plan'!$I126=1,$E126&lt;&gt;0),1,0)</f>
        <v>1</v>
      </c>
      <c r="J126" s="67">
        <f>IF(OR('19_Agriculture Sector Plan'!$J126=1,$F126&lt;&gt;0),1,0)</f>
        <v>0</v>
      </c>
      <c r="K126" s="67">
        <f>IF(AND('19_Agriculture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IF(OR('19_Agriculture Sector Plan'!$I127=1,$E127&lt;&gt;0),1,0)</f>
        <v>0</v>
      </c>
      <c r="J127" s="67">
        <f>IF(OR('19_Agriculture Sector Plan'!$J127=1,$F127&lt;&gt;0),1,0)</f>
        <v>0</v>
      </c>
      <c r="K127" s="67">
        <f>IF(AND('19_Agriculture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IF(OR('19_Agriculture Sector Plan'!$I128=1,$E128&lt;&gt;0),1,0)</f>
        <v>0</v>
      </c>
      <c r="J128" s="67">
        <f>IF(OR('19_Agriculture Sector Plan'!$J128=1,$F128&lt;&gt;0),1,0)</f>
        <v>0</v>
      </c>
      <c r="K128" s="67">
        <f>IF(AND('19_Agriculture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IF(OR('19_Agriculture Sector Plan'!$I129=1,$E129&lt;&gt;0),1,0)</f>
        <v>0</v>
      </c>
      <c r="J129" s="67">
        <f>IF(OR('19_Agriculture Sector Plan'!$J129=1,$F129&lt;&gt;0),1,0)</f>
        <v>0</v>
      </c>
      <c r="K129" s="67">
        <f>IF(AND('19_Agriculture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IF(OR('19_Agriculture Sector Plan'!$I130=1,$E130&lt;&gt;0),1,0)</f>
        <v>1</v>
      </c>
      <c r="J130" s="67">
        <f>IF(OR('19_Agriculture Sector Plan'!$J130=1,$F130&lt;&gt;0),1,0)</f>
        <v>0</v>
      </c>
      <c r="K130" s="67">
        <f>IF(AND('19_Agriculture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IF(OR('19_Agriculture Sector Plan'!$I131=1,$E131&lt;&gt;0),1,0)</f>
        <v>1</v>
      </c>
      <c r="J131" s="67">
        <f>IF(OR('19_Agriculture Sector Plan'!$J131=1,$F131&lt;&gt;0),1,0)</f>
        <v>0</v>
      </c>
      <c r="K131" s="67">
        <f>IF(AND('19_Agriculture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IF(OR('19_Agriculture Sector Plan'!$I132=1,$E132&lt;&gt;0),1,0)</f>
        <v>0</v>
      </c>
      <c r="J132" s="67">
        <f>IF(OR('19_Agriculture Sector Plan'!$J132=1,$F132&lt;&gt;0),1,0)</f>
        <v>0</v>
      </c>
      <c r="K132" s="67">
        <f>IF(AND('19_Agriculture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IF(OR('19_Agriculture Sector Plan'!$I133=1,$E133&lt;&gt;0),1,0)</f>
        <v>0</v>
      </c>
      <c r="J133" s="67">
        <f>IF(OR('19_Agriculture Sector Plan'!$J133=1,$F133&lt;&gt;0),1,0)</f>
        <v>0</v>
      </c>
      <c r="K133" s="67">
        <f>IF(AND('19_Agriculture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IF(OR('19_Agriculture Sector Plan'!$I134=1,$E134&lt;&gt;0),1,0)</f>
        <v>0</v>
      </c>
      <c r="J134" s="67">
        <f>IF(OR('19_Agriculture Sector Plan'!$J134=1,$F134&lt;&gt;0),1,0)</f>
        <v>0</v>
      </c>
      <c r="K134" s="67">
        <f>IF(AND('19_Agriculture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IF(OR('19_Agriculture Sector Plan'!$I135=1,$E135&lt;&gt;0),1,0)</f>
        <v>1</v>
      </c>
      <c r="J135" s="67">
        <f>IF(OR('19_Agriculture Sector Plan'!$J135=1,$F135&lt;&gt;0),1,0)</f>
        <v>0</v>
      </c>
      <c r="K135" s="67">
        <f>IF(AND('19_Agriculture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IF(OR('19_Agriculture Sector Plan'!$I136=1,$E136&lt;&gt;0),1,0)</f>
        <v>1</v>
      </c>
      <c r="J136" s="67">
        <f>IF(OR('19_Agriculture Sector Plan'!$J136=1,$F136&lt;&gt;0),1,0)</f>
        <v>1</v>
      </c>
      <c r="K136" s="67">
        <f>IF(AND('19_Agriculture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IF(OR('19_Agriculture Sector Plan'!$I137=1,$E137&lt;&gt;0),1,0)</f>
        <v>0</v>
      </c>
      <c r="J137" s="67">
        <f>IF(OR('19_Agriculture Sector Plan'!$J137=1,$F137&lt;&gt;0),1,0)</f>
        <v>0</v>
      </c>
      <c r="K137" s="67">
        <f>IF(AND('19_Agriculture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IF(OR('19_Agriculture Sector Plan'!$I138=1,$E138&lt;&gt;0),1,0)</f>
        <v>0</v>
      </c>
      <c r="J138" s="67">
        <f>IF(OR('19_Agriculture Sector Plan'!$J138=1,$F138&lt;&gt;0),1,0)</f>
        <v>0</v>
      </c>
      <c r="K138" s="67">
        <f>IF(AND('19_Agriculture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IF(OR('19_Agriculture Sector Plan'!$I139=1,$E139&lt;&gt;0),1,0)</f>
        <v>1</v>
      </c>
      <c r="J139" s="67">
        <f>IF(OR('19_Agriculture Sector Plan'!$J139=1,$F139&lt;&gt;0),1,0)</f>
        <v>0</v>
      </c>
      <c r="K139" s="67">
        <f>IF(AND('19_Agriculture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IF(OR('19_Agriculture Sector Plan'!$I140=1,$E140&lt;&gt;0),1,0)</f>
        <v>1</v>
      </c>
      <c r="J140" s="67">
        <f>IF(OR('19_Agriculture Sector Plan'!$J140=1,$F140&lt;&gt;0),1,0)</f>
        <v>0</v>
      </c>
      <c r="K140" s="67">
        <f>IF(AND('19_Agriculture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IF(OR('19_Agriculture Sector Plan'!$I141=1,$E141&lt;&gt;0),1,0)</f>
        <v>0</v>
      </c>
      <c r="J141" s="67">
        <f>IF(OR('19_Agriculture Sector Plan'!$J141=1,$F141&lt;&gt;0),1,0)</f>
        <v>0</v>
      </c>
      <c r="K141" s="67">
        <f>IF(AND('19_Agriculture Sector Plan'!$I141=1,$E141=0),1,0)</f>
        <v>0</v>
      </c>
    </row>
    <row r="142" spans="1:11" ht="60" hidden="1" outlineLevel="1" x14ac:dyDescent="0.25">
      <c r="A142" s="37" t="s">
        <v>153</v>
      </c>
      <c r="B142" s="38" t="s">
        <v>146</v>
      </c>
      <c r="C142" s="20" t="str">
        <f>IF('Long Term Vision'!$C142=0,"",'Long Term Vision'!$C142)</f>
        <v/>
      </c>
      <c r="D142" s="38" t="s">
        <v>724</v>
      </c>
      <c r="E142" s="38" t="s">
        <v>726</v>
      </c>
      <c r="F142" s="38"/>
      <c r="G142" s="38" t="s">
        <v>727</v>
      </c>
      <c r="H142" s="39"/>
      <c r="I142" s="67">
        <f>IF(OR('19_Agriculture Sector Plan'!$I142=1,$E142&lt;&gt;0),1,0)</f>
        <v>1</v>
      </c>
      <c r="J142" s="67">
        <f>IF(OR('19_Agriculture Sector Plan'!$J142=1,$F142&lt;&gt;0),1,0)</f>
        <v>0</v>
      </c>
      <c r="K142" s="67">
        <f>IF(AND('19_Agriculture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IF(OR('19_Agriculture Sector Plan'!$I143=1,$E143&lt;&gt;0),1,0)</f>
        <v>1</v>
      </c>
      <c r="J143" s="67">
        <f>IF(OR('19_Agriculture Sector Plan'!$J143=1,$F143&lt;&gt;0),1,0)</f>
        <v>0</v>
      </c>
      <c r="K143" s="67">
        <f>IF(AND('19_Agriculture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IF(OR('19_Agriculture Sector Plan'!$I144=1,$E144&lt;&gt;0),1,0)</f>
        <v>1</v>
      </c>
      <c r="J144" s="67">
        <f>IF(OR('19_Agriculture Sector Plan'!$J144=1,$F144&lt;&gt;0),1,0)</f>
        <v>0</v>
      </c>
      <c r="K144" s="67">
        <f>IF(AND('19_Agriculture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714</v>
      </c>
      <c r="C149" s="71">
        <f>SUM(K2,K8,K14,K24,K32,K39,K46,K55,K59,K67,K77,K81,K92,K98,K106,K114,K125)</f>
        <v>73</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1</v>
      </c>
      <c r="E158" s="49">
        <f>COUNTA(F$25:F$31)</f>
        <v>0</v>
      </c>
      <c r="F158" s="50">
        <f t="shared" si="0"/>
        <v>0.14285714285714285</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1</v>
      </c>
      <c r="E160" s="49">
        <f>COUNTA(F$40:F$45)</f>
        <v>1</v>
      </c>
      <c r="F160" s="50">
        <f t="shared" si="0"/>
        <v>0.16666666666666666</v>
      </c>
      <c r="G160" s="74">
        <f t="shared" si="1"/>
        <v>1</v>
      </c>
      <c r="H160" s="65"/>
      <c r="I160" s="66"/>
    </row>
    <row r="161" spans="1:9" x14ac:dyDescent="0.25">
      <c r="A161" s="52">
        <v>7</v>
      </c>
      <c r="B161" s="53" t="s">
        <v>163</v>
      </c>
      <c r="C161" s="54">
        <f>'Long Term Vision'!$C161</f>
        <v>3</v>
      </c>
      <c r="D161" s="54">
        <f>COUNTA(E$78:E$80)</f>
        <v>2</v>
      </c>
      <c r="E161" s="54">
        <f>COUNTA(F$78:F$80)</f>
        <v>1</v>
      </c>
      <c r="F161" s="55">
        <f t="shared" si="0"/>
        <v>0.66666666666666663</v>
      </c>
      <c r="G161" s="73">
        <f t="shared" si="1"/>
        <v>0.5</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2</v>
      </c>
      <c r="E163" s="54">
        <f>COUNTA(F$93:F$97)</f>
        <v>1</v>
      </c>
      <c r="F163" s="55">
        <f t="shared" si="0"/>
        <v>0.4</v>
      </c>
      <c r="G163" s="73">
        <f t="shared" si="1"/>
        <v>0.5</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3</v>
      </c>
      <c r="E165" s="54">
        <f>COUNTA(F$107:F$113)</f>
        <v>4</v>
      </c>
      <c r="F165" s="55">
        <f t="shared" si="0"/>
        <v>0.42857142857142855</v>
      </c>
      <c r="G165" s="73">
        <f t="shared" si="1"/>
        <v>1.3333333333333333</v>
      </c>
      <c r="H165" s="65"/>
      <c r="I165" s="66"/>
    </row>
    <row r="166" spans="1:9" x14ac:dyDescent="0.25">
      <c r="A166" s="47">
        <v>12</v>
      </c>
      <c r="B166" s="48" t="s">
        <v>168</v>
      </c>
      <c r="C166" s="49">
        <f>'Long Term Vision'!$C166</f>
        <v>7</v>
      </c>
      <c r="D166" s="49">
        <f>COUNTA(E$47:E$54)</f>
        <v>5</v>
      </c>
      <c r="E166" s="49">
        <f>COUNTA(F$47:F$54)</f>
        <v>1</v>
      </c>
      <c r="F166" s="50">
        <f t="shared" si="0"/>
        <v>0.7142857142857143</v>
      </c>
      <c r="G166" s="74">
        <f t="shared" si="1"/>
        <v>0.2</v>
      </c>
      <c r="H166" s="65"/>
      <c r="I166" s="66"/>
    </row>
    <row r="167" spans="1:9" x14ac:dyDescent="0.25">
      <c r="A167" s="52">
        <v>13</v>
      </c>
      <c r="B167" s="53" t="s">
        <v>169</v>
      </c>
      <c r="C167" s="54">
        <f>'Long Term Vision'!$C167</f>
        <v>3</v>
      </c>
      <c r="D167" s="54">
        <f>COUNTA(E$56:E$58)</f>
        <v>3</v>
      </c>
      <c r="E167" s="54">
        <f>COUNTA(F$56:F$58)</f>
        <v>1</v>
      </c>
      <c r="F167" s="55">
        <f t="shared" si="0"/>
        <v>1</v>
      </c>
      <c r="G167" s="73">
        <f t="shared" si="1"/>
        <v>0.33333333333333331</v>
      </c>
      <c r="H167" s="65"/>
    </row>
    <row r="168" spans="1:9" x14ac:dyDescent="0.25">
      <c r="A168" s="47">
        <v>14</v>
      </c>
      <c r="B168" s="48" t="s">
        <v>170</v>
      </c>
      <c r="C168" s="49">
        <f>'Long Term Vision'!$C168</f>
        <v>7</v>
      </c>
      <c r="D168" s="49">
        <f>COUNTA(E$60:E$66)</f>
        <v>1</v>
      </c>
      <c r="E168" s="49">
        <f>COUNTA(F$60:F$66)</f>
        <v>1</v>
      </c>
      <c r="F168" s="50">
        <f t="shared" si="0"/>
        <v>0.14285714285714285</v>
      </c>
      <c r="G168" s="74">
        <f t="shared" si="1"/>
        <v>1</v>
      </c>
      <c r="H168" s="65"/>
    </row>
    <row r="169" spans="1:9" x14ac:dyDescent="0.25">
      <c r="A169" s="52">
        <v>15</v>
      </c>
      <c r="B169" s="53" t="s">
        <v>171</v>
      </c>
      <c r="C169" s="54">
        <f>'Long Term Vision'!$C169</f>
        <v>9</v>
      </c>
      <c r="D169" s="54">
        <f>COUNTA(E$68:E$76)</f>
        <v>6</v>
      </c>
      <c r="E169" s="54">
        <f>COUNTA(F$68:F$76)</f>
        <v>4</v>
      </c>
      <c r="F169" s="55">
        <f t="shared" si="0"/>
        <v>0.66666666666666663</v>
      </c>
      <c r="G169" s="73">
        <f t="shared" si="1"/>
        <v>0.66666666666666663</v>
      </c>
      <c r="H169" s="65"/>
    </row>
    <row r="170" spans="1:9" x14ac:dyDescent="0.25">
      <c r="A170" s="47">
        <v>16</v>
      </c>
      <c r="B170" s="48" t="s">
        <v>172</v>
      </c>
      <c r="C170" s="49">
        <f>'Long Term Vision'!$C170</f>
        <v>10</v>
      </c>
      <c r="D170" s="49">
        <f>COUNTA(E$115:E$124)</f>
        <v>2</v>
      </c>
      <c r="E170" s="49">
        <f>COUNTA(F$115:F$124)</f>
        <v>0</v>
      </c>
      <c r="F170" s="50">
        <f t="shared" si="0"/>
        <v>0.2</v>
      </c>
      <c r="G170" s="74">
        <f t="shared" si="1"/>
        <v>0</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3.3333333333333333E-2</v>
      </c>
      <c r="G172" s="76">
        <f>IFERROR(SUM($E$155:$E$159)/SUM($D$155:$D$159),"N/A")</f>
        <v>0</v>
      </c>
      <c r="H172" s="65"/>
    </row>
    <row r="173" spans="1:9" x14ac:dyDescent="0.25">
      <c r="A173" s="65"/>
      <c r="B173" s="65"/>
      <c r="C173" s="65"/>
      <c r="D173" s="65"/>
      <c r="E173" s="60" t="s">
        <v>150</v>
      </c>
      <c r="F173" s="55">
        <f>SUM($D$160,$D$166:$D$169)/SUM($C$160,$C$166:$C$169)</f>
        <v>0.5</v>
      </c>
      <c r="G173" s="73">
        <f>IFERROR(SUM($E$160,$E$166:$E$169)/SUM($D$160,$D$166:$D$169),"N/A")</f>
        <v>0.5</v>
      </c>
      <c r="H173" s="65"/>
    </row>
    <row r="174" spans="1:9" x14ac:dyDescent="0.25">
      <c r="A174" s="65"/>
      <c r="B174" s="65"/>
      <c r="C174" s="65"/>
      <c r="D174" s="65"/>
      <c r="E174" s="63" t="s">
        <v>151</v>
      </c>
      <c r="F174" s="50">
        <f>SUM($D$161:$D$165)/SUM($C$161:$C$165)</f>
        <v>0.27586206896551724</v>
      </c>
      <c r="G174" s="74">
        <f>IFERROR(SUM($E$161:$E$165)/SUM($D$161:$D$165),"N/A")</f>
        <v>0.75</v>
      </c>
      <c r="H174" s="65"/>
    </row>
    <row r="175" spans="1:9" x14ac:dyDescent="0.25">
      <c r="A175" s="65"/>
      <c r="B175" s="65"/>
      <c r="C175" s="65"/>
      <c r="D175" s="65"/>
      <c r="E175" s="60" t="s">
        <v>152</v>
      </c>
      <c r="F175" s="55">
        <f>$D$170/$C$170</f>
        <v>0.2</v>
      </c>
      <c r="G175" s="73">
        <f>IFERROR($E$170/$D$170,"N/A")</f>
        <v>0</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764" priority="38">
      <formula>$C3="NO"</formula>
    </cfRule>
  </conditionalFormatting>
  <conditionalFormatting sqref="C99:H105 C33:H38 C25:H31 C15:H23 C9:H13 C4:H7 C60:H66 C126:H144 C40:H45 C82:H91 C93:H97 C115:H124 C47:H54 C56:H58 C107:H113 C78:H80 C68:H76">
    <cfRule type="expression" dxfId="763" priority="37">
      <formula>$C4="NO"</formula>
    </cfRule>
  </conditionalFormatting>
  <conditionalFormatting sqref="I1:K1">
    <cfRule type="expression" dxfId="762" priority="36">
      <formula>$C1="NO"</formula>
    </cfRule>
  </conditionalFormatting>
  <conditionalFormatting sqref="B3">
    <cfRule type="expression" dxfId="761" priority="35">
      <formula>$K3=1</formula>
    </cfRule>
  </conditionalFormatting>
  <conditionalFormatting sqref="B4:B7">
    <cfRule type="expression" dxfId="760" priority="34">
      <formula>$C4="NO"</formula>
    </cfRule>
  </conditionalFormatting>
  <conditionalFormatting sqref="B4:B7">
    <cfRule type="expression" dxfId="759" priority="33">
      <formula>$K4=1</formula>
    </cfRule>
  </conditionalFormatting>
  <conditionalFormatting sqref="B9:B13">
    <cfRule type="expression" dxfId="758" priority="32">
      <formula>$C9="NO"</formula>
    </cfRule>
  </conditionalFormatting>
  <conditionalFormatting sqref="B9:B13">
    <cfRule type="expression" dxfId="757" priority="31">
      <formula>$K9=1</formula>
    </cfRule>
  </conditionalFormatting>
  <conditionalFormatting sqref="B15:B23">
    <cfRule type="expression" dxfId="756" priority="30">
      <formula>$C15="NO"</formula>
    </cfRule>
  </conditionalFormatting>
  <conditionalFormatting sqref="B15:B23">
    <cfRule type="expression" dxfId="755" priority="29">
      <formula>$K15=1</formula>
    </cfRule>
  </conditionalFormatting>
  <conditionalFormatting sqref="B25:B31">
    <cfRule type="expression" dxfId="754" priority="28">
      <formula>$C25="NO"</formula>
    </cfRule>
  </conditionalFormatting>
  <conditionalFormatting sqref="B25:B31">
    <cfRule type="expression" dxfId="753" priority="27">
      <formula>$K25=1</formula>
    </cfRule>
  </conditionalFormatting>
  <conditionalFormatting sqref="B33:B38">
    <cfRule type="expression" dxfId="752" priority="26">
      <formula>$C33="NO"</formula>
    </cfRule>
  </conditionalFormatting>
  <conditionalFormatting sqref="B33:B38">
    <cfRule type="expression" dxfId="751" priority="25">
      <formula>$K33=1</formula>
    </cfRule>
  </conditionalFormatting>
  <conditionalFormatting sqref="B40:B45">
    <cfRule type="expression" dxfId="750" priority="24">
      <formula>$C40="NO"</formula>
    </cfRule>
  </conditionalFormatting>
  <conditionalFormatting sqref="B40:B45">
    <cfRule type="expression" dxfId="749" priority="23">
      <formula>$K40=1</formula>
    </cfRule>
  </conditionalFormatting>
  <conditionalFormatting sqref="B47:B54">
    <cfRule type="expression" dxfId="748" priority="22">
      <formula>$C47="NO"</formula>
    </cfRule>
  </conditionalFormatting>
  <conditionalFormatting sqref="B47:B54">
    <cfRule type="expression" dxfId="747" priority="21">
      <formula>$K47=1</formula>
    </cfRule>
  </conditionalFormatting>
  <conditionalFormatting sqref="B56:B58">
    <cfRule type="expression" dxfId="746" priority="20">
      <formula>$C56="NO"</formula>
    </cfRule>
  </conditionalFormatting>
  <conditionalFormatting sqref="B56:B58">
    <cfRule type="expression" dxfId="745" priority="19">
      <formula>$K56=1</formula>
    </cfRule>
  </conditionalFormatting>
  <conditionalFormatting sqref="B60:B66">
    <cfRule type="expression" dxfId="744" priority="18">
      <formula>$C60="NO"</formula>
    </cfRule>
  </conditionalFormatting>
  <conditionalFormatting sqref="B60:B66">
    <cfRule type="expression" dxfId="743" priority="17">
      <formula>$K60=1</formula>
    </cfRule>
  </conditionalFormatting>
  <conditionalFormatting sqref="B68:B76">
    <cfRule type="expression" dxfId="742" priority="16">
      <formula>$C68="NO"</formula>
    </cfRule>
  </conditionalFormatting>
  <conditionalFormatting sqref="B68:B76">
    <cfRule type="expression" dxfId="741" priority="15">
      <formula>$K68=1</formula>
    </cfRule>
  </conditionalFormatting>
  <conditionalFormatting sqref="B78:B80">
    <cfRule type="expression" dxfId="740" priority="14">
      <formula>$C78="NO"</formula>
    </cfRule>
  </conditionalFormatting>
  <conditionalFormatting sqref="B78:B80">
    <cfRule type="expression" dxfId="739" priority="13">
      <formula>$K78=1</formula>
    </cfRule>
  </conditionalFormatting>
  <conditionalFormatting sqref="B82:B91">
    <cfRule type="expression" dxfId="738" priority="12">
      <formula>$C82="NO"</formula>
    </cfRule>
  </conditionalFormatting>
  <conditionalFormatting sqref="B82:B91">
    <cfRule type="expression" dxfId="737" priority="11">
      <formula>$K82=1</formula>
    </cfRule>
  </conditionalFormatting>
  <conditionalFormatting sqref="B93:B97">
    <cfRule type="expression" dxfId="736" priority="10">
      <formula>$C93="NO"</formula>
    </cfRule>
  </conditionalFormatting>
  <conditionalFormatting sqref="B93:B97">
    <cfRule type="expression" dxfId="735" priority="9">
      <formula>$K93=1</formula>
    </cfRule>
  </conditionalFormatting>
  <conditionalFormatting sqref="B99:B105">
    <cfRule type="expression" dxfId="734" priority="8">
      <formula>$C99="NO"</formula>
    </cfRule>
  </conditionalFormatting>
  <conditionalFormatting sqref="B99:B105">
    <cfRule type="expression" dxfId="733" priority="7">
      <formula>$K99=1</formula>
    </cfRule>
  </conditionalFormatting>
  <conditionalFormatting sqref="B107:B113">
    <cfRule type="expression" dxfId="732" priority="6">
      <formula>$C107="NO"</formula>
    </cfRule>
  </conditionalFormatting>
  <conditionalFormatting sqref="B107:B113">
    <cfRule type="expression" dxfId="731" priority="5">
      <formula>$K107=1</formula>
    </cfRule>
  </conditionalFormatting>
  <conditionalFormatting sqref="B115:B124">
    <cfRule type="expression" dxfId="730" priority="4">
      <formula>$C115="NO"</formula>
    </cfRule>
  </conditionalFormatting>
  <conditionalFormatting sqref="B115:B124">
    <cfRule type="expression" dxfId="729" priority="3">
      <formula>$K115=1</formula>
    </cfRule>
  </conditionalFormatting>
  <conditionalFormatting sqref="B126:B144">
    <cfRule type="expression" dxfId="728" priority="2">
      <formula>$C126="NO"</formula>
    </cfRule>
  </conditionalFormatting>
  <conditionalFormatting sqref="B126:B144">
    <cfRule type="expression" dxfId="727" priority="1">
      <formula>$K126=1</formula>
    </cfRule>
  </conditionalFormatting>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C177" sqref="C177"/>
      <selection pane="topRight" activeCell="C177" sqref="C177"/>
      <selection pane="bottomLeft" activeCell="C177" sqref="C177"/>
      <selection pane="bottomRight" activeCell="L141" sqref="L141"/>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1" t="s">
        <v>1</v>
      </c>
      <c r="E1" s="81" t="s">
        <v>2</v>
      </c>
      <c r="F1" s="81" t="s">
        <v>3</v>
      </c>
      <c r="G1" s="81"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IF(OR('20_Environment Climate'!$I3=1,$E3&lt;&gt;0),1,0)</f>
        <v>0</v>
      </c>
      <c r="J3" s="67">
        <f>IF(OR('20_Environment Climate'!$J3=1,$F3&lt;&gt;0),1,0)</f>
        <v>0</v>
      </c>
      <c r="K3" s="67">
        <f>IF(AND('20_Environment Climate'!$I3=1,$E3=0),1,0)</f>
        <v>0</v>
      </c>
    </row>
    <row r="4" spans="1:12" ht="45" hidden="1" outlineLevel="1" x14ac:dyDescent="0.25">
      <c r="A4" s="37" t="s">
        <v>149</v>
      </c>
      <c r="B4" s="38" t="s">
        <v>8</v>
      </c>
      <c r="C4" s="20" t="str">
        <f>IF('Long Term Vision'!$C4=0,"",'Long Term Vision'!$C4)</f>
        <v/>
      </c>
      <c r="D4" s="38"/>
      <c r="E4" s="38"/>
      <c r="F4" s="38"/>
      <c r="G4" s="38"/>
      <c r="H4" s="39"/>
      <c r="I4" s="67">
        <f>IF(OR('20_Environment Climate'!$I4=1,$E4&lt;&gt;0),1,0)</f>
        <v>1</v>
      </c>
      <c r="J4" s="67">
        <f>IF(OR('20_Environment Climate'!$J4=1,$F4&lt;&gt;0),1,0)</f>
        <v>1</v>
      </c>
      <c r="K4" s="67">
        <f>IF(AND('20_Environment Climate'!$I4=1,$E4=0),1,0)</f>
        <v>1</v>
      </c>
    </row>
    <row r="5" spans="1:12" ht="45" hidden="1" outlineLevel="1" x14ac:dyDescent="0.25">
      <c r="A5" s="37" t="s">
        <v>149</v>
      </c>
      <c r="B5" s="38" t="s">
        <v>9</v>
      </c>
      <c r="C5" s="20" t="str">
        <f>IF('Long Term Vision'!$C5=0,"",'Long Term Vision'!$C5)</f>
        <v/>
      </c>
      <c r="D5" s="38"/>
      <c r="E5" s="38"/>
      <c r="F5" s="38"/>
      <c r="G5" s="38"/>
      <c r="H5" s="39"/>
      <c r="I5" s="67">
        <f>IF(OR('20_Environment Climate'!$I5=1,$E5&lt;&gt;0),1,0)</f>
        <v>1</v>
      </c>
      <c r="J5" s="67">
        <f>IF(OR('20_Environment Climate'!$J5=1,$F5&lt;&gt;0),1,0)</f>
        <v>1</v>
      </c>
      <c r="K5" s="67">
        <f>IF(AND('20_Environment Climate'!$I5=1,$E5=0),1,0)</f>
        <v>1</v>
      </c>
    </row>
    <row r="6" spans="1:12" ht="90" hidden="1" outlineLevel="1" x14ac:dyDescent="0.25">
      <c r="A6" s="37" t="s">
        <v>149</v>
      </c>
      <c r="B6" s="38" t="s">
        <v>10</v>
      </c>
      <c r="C6" s="20" t="str">
        <f>IF('Long Term Vision'!$C6=0,"",'Long Term Vision'!$C6)</f>
        <v/>
      </c>
      <c r="D6" s="38" t="s">
        <v>822</v>
      </c>
      <c r="E6" s="38" t="s">
        <v>823</v>
      </c>
      <c r="F6" s="38" t="s">
        <v>784</v>
      </c>
      <c r="G6" s="38" t="s">
        <v>824</v>
      </c>
      <c r="H6" s="39" t="s">
        <v>583</v>
      </c>
      <c r="I6" s="67">
        <f>IF(OR('20_Environment Climate'!$I6=1,$E6&lt;&gt;0),1,0)</f>
        <v>1</v>
      </c>
      <c r="J6" s="67">
        <f>IF(OR('20_Environment Climate'!$J6=1,$F6&lt;&gt;0),1,0)</f>
        <v>1</v>
      </c>
      <c r="K6" s="67">
        <f>IF(AND('20_Environment Climate'!$I6=1,$E6=0),1,0)</f>
        <v>0</v>
      </c>
    </row>
    <row r="7" spans="1:12" ht="60" hidden="1" outlineLevel="1" x14ac:dyDescent="0.25">
      <c r="A7" s="37" t="s">
        <v>149</v>
      </c>
      <c r="B7" s="38" t="s">
        <v>11</v>
      </c>
      <c r="C7" s="20" t="str">
        <f>IF('Long Term Vision'!$C7=0,"",'Long Term Vision'!$C7)</f>
        <v/>
      </c>
      <c r="D7" s="38"/>
      <c r="E7" s="38"/>
      <c r="F7" s="38"/>
      <c r="G7" s="38"/>
      <c r="H7" s="39"/>
      <c r="I7" s="67">
        <f>IF(OR('20_Environment Climate'!$I7=1,$E7&lt;&gt;0),1,0)</f>
        <v>1</v>
      </c>
      <c r="J7" s="67">
        <f>IF(OR('20_Environment Climate'!$J7=1,$F7&lt;&gt;0),1,0)</f>
        <v>1</v>
      </c>
      <c r="K7" s="67">
        <f>IF(AND('20_Environment Climate'!$I7=1,$E7=0),1,0)</f>
        <v>1</v>
      </c>
    </row>
    <row r="8" spans="1:12" collapsed="1" x14ac:dyDescent="0.25">
      <c r="A8" s="37" t="s">
        <v>149</v>
      </c>
      <c r="B8" s="97" t="s">
        <v>12</v>
      </c>
      <c r="C8" s="97"/>
      <c r="D8" s="97"/>
      <c r="E8" s="97"/>
      <c r="F8" s="97"/>
      <c r="G8" s="97"/>
      <c r="H8" s="98"/>
      <c r="I8" s="67">
        <f>SUM(I9:I13)</f>
        <v>5</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IF(OR('20_Environment Climate'!$I9=1,$E9&lt;&gt;0),1,0)</f>
        <v>1</v>
      </c>
      <c r="J9" s="67">
        <f>IF(OR('20_Environment Climate'!$J9=1,$F9&lt;&gt;0),1,0)</f>
        <v>0</v>
      </c>
      <c r="K9" s="67">
        <f>IF(AND('20_Environment Climate'!$I9=1,$E9=0),1,0)</f>
        <v>1</v>
      </c>
    </row>
    <row r="10" spans="1:12" ht="75" hidden="1" outlineLevel="1" x14ac:dyDescent="0.25">
      <c r="A10" s="37" t="s">
        <v>149</v>
      </c>
      <c r="B10" s="38" t="s">
        <v>14</v>
      </c>
      <c r="C10" s="20" t="str">
        <f>IF('Long Term Vision'!$C10=0,"",'Long Term Vision'!$C10)</f>
        <v/>
      </c>
      <c r="D10" s="38"/>
      <c r="E10" s="38"/>
      <c r="F10" s="38"/>
      <c r="G10" s="38"/>
      <c r="H10" s="39"/>
      <c r="I10" s="67">
        <f>IF(OR('20_Environment Climate'!$I10=1,$E10&lt;&gt;0),1,0)</f>
        <v>1</v>
      </c>
      <c r="J10" s="67">
        <f>IF(OR('20_Environment Climate'!$J10=1,$F10&lt;&gt;0),1,0)</f>
        <v>1</v>
      </c>
      <c r="K10" s="67">
        <f>IF(AND('20_Environment Climate'!$I10=1,$E10=0),1,0)</f>
        <v>1</v>
      </c>
    </row>
    <row r="11" spans="1:12" ht="90" hidden="1" outlineLevel="1" x14ac:dyDescent="0.25">
      <c r="A11" s="37" t="s">
        <v>149</v>
      </c>
      <c r="B11" s="38" t="s">
        <v>15</v>
      </c>
      <c r="C11" s="20" t="str">
        <f>IF('Long Term Vision'!$C11=0,"",'Long Term Vision'!$C11)</f>
        <v/>
      </c>
      <c r="D11" s="38"/>
      <c r="E11" s="38"/>
      <c r="F11" s="38"/>
      <c r="G11" s="38"/>
      <c r="H11" s="39"/>
      <c r="I11" s="67">
        <f>IF(OR('20_Environment Climate'!$I11=1,$E11&lt;&gt;0),1,0)</f>
        <v>1</v>
      </c>
      <c r="J11" s="67">
        <f>IF(OR('20_Environment Climate'!$J11=1,$F11&lt;&gt;0),1,0)</f>
        <v>1</v>
      </c>
      <c r="K11" s="67">
        <f>IF(AND('20_Environment Climate'!$I11=1,$E11=0),1,0)</f>
        <v>1</v>
      </c>
    </row>
    <row r="12" spans="1:12" ht="90" hidden="1" outlineLevel="1" x14ac:dyDescent="0.25">
      <c r="A12" s="37" t="s">
        <v>149</v>
      </c>
      <c r="B12" s="38" t="s">
        <v>16</v>
      </c>
      <c r="C12" s="20" t="str">
        <f>IF('Long Term Vision'!$C12=0,"",'Long Term Vision'!$C12)</f>
        <v/>
      </c>
      <c r="D12" s="38" t="s">
        <v>822</v>
      </c>
      <c r="E12" s="38" t="s">
        <v>825</v>
      </c>
      <c r="F12" s="38"/>
      <c r="G12" s="38" t="s">
        <v>826</v>
      </c>
      <c r="H12" s="39"/>
      <c r="I12" s="67">
        <f>IF(OR('20_Environment Climate'!$I12=1,$E12&lt;&gt;0),1,0)</f>
        <v>1</v>
      </c>
      <c r="J12" s="67">
        <f>IF(OR('20_Environment Climate'!$J12=1,$F12&lt;&gt;0),1,0)</f>
        <v>0</v>
      </c>
      <c r="K12" s="67">
        <f>IF(AND('20_Environment Climate'!$I12=1,$E12=0),1,0)</f>
        <v>0</v>
      </c>
    </row>
    <row r="13" spans="1:12" ht="105" hidden="1" outlineLevel="1" x14ac:dyDescent="0.25">
      <c r="A13" s="37" t="s">
        <v>149</v>
      </c>
      <c r="B13" s="38" t="s">
        <v>17</v>
      </c>
      <c r="C13" s="20" t="str">
        <f>IF('Long Term Vision'!$C13=0,"",'Long Term Vision'!$C13)</f>
        <v/>
      </c>
      <c r="D13" s="38"/>
      <c r="E13" s="38"/>
      <c r="F13" s="38"/>
      <c r="G13" s="38"/>
      <c r="H13" s="39"/>
      <c r="I13" s="67">
        <f>IF(OR('20_Environment Climate'!$I13=1,$E13&lt;&gt;0),1,0)</f>
        <v>1</v>
      </c>
      <c r="J13" s="67">
        <f>IF(OR('20_Environment Climate'!$J13=1,$F13&lt;&gt;0),1,0)</f>
        <v>0</v>
      </c>
      <c r="K13" s="67">
        <f>IF(AND('20_Environment Climate'!$I13=1,$E13=0),1,0)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IF(OR('20_Environment Climate'!$I15=1,$E15&lt;&gt;0),1,0)</f>
        <v>1</v>
      </c>
      <c r="J15" s="67">
        <f>IF(OR('20_Environment Climate'!$J15=1,$F15&lt;&gt;0),1,0)</f>
        <v>1</v>
      </c>
      <c r="K15" s="67">
        <f>IF(AND('20_Environment Climate'!$I15=1,$E15=0),1,0)</f>
        <v>1</v>
      </c>
    </row>
    <row r="16" spans="1:12" ht="60" hidden="1" outlineLevel="1" x14ac:dyDescent="0.25">
      <c r="A16" s="37" t="s">
        <v>149</v>
      </c>
      <c r="B16" s="38" t="s">
        <v>20</v>
      </c>
      <c r="C16" s="20" t="str">
        <f>IF('Long Term Vision'!$C16=0,"",'Long Term Vision'!$C16)</f>
        <v/>
      </c>
      <c r="D16" s="38"/>
      <c r="E16" s="38"/>
      <c r="F16" s="38"/>
      <c r="G16" s="38"/>
      <c r="H16" s="39"/>
      <c r="I16" s="67">
        <f>IF(OR('20_Environment Climate'!$I16=1,$E16&lt;&gt;0),1,0)</f>
        <v>1</v>
      </c>
      <c r="J16" s="67">
        <f>IF(OR('20_Environment Climate'!$J16=1,$F16&lt;&gt;0),1,0)</f>
        <v>1</v>
      </c>
      <c r="K16" s="67">
        <f>IF(AND('20_Environment Climate'!$I16=1,$E16=0),1,0)</f>
        <v>1</v>
      </c>
    </row>
    <row r="17" spans="1:11" ht="45" hidden="1" outlineLevel="1" x14ac:dyDescent="0.25">
      <c r="A17" s="37" t="s">
        <v>149</v>
      </c>
      <c r="B17" s="38" t="s">
        <v>21</v>
      </c>
      <c r="C17" s="20" t="str">
        <f>IF('Long Term Vision'!$C17=0,"",'Long Term Vision'!$C17)</f>
        <v/>
      </c>
      <c r="D17" s="38"/>
      <c r="E17" s="38"/>
      <c r="F17" s="38"/>
      <c r="G17" s="38"/>
      <c r="H17" s="39"/>
      <c r="I17" s="67">
        <f>IF(OR('20_Environment Climate'!$I17=1,$E17&lt;&gt;0),1,0)</f>
        <v>1</v>
      </c>
      <c r="J17" s="67">
        <f>IF(OR('20_Environment Climate'!$J17=1,$F17&lt;&gt;0),1,0)</f>
        <v>1</v>
      </c>
      <c r="K17" s="67">
        <f>IF(AND('20_Environment Climate'!$I17=1,$E17=0),1,0)</f>
        <v>1</v>
      </c>
    </row>
    <row r="18" spans="1:11" ht="45" hidden="1" outlineLevel="1" x14ac:dyDescent="0.25">
      <c r="A18" s="37" t="s">
        <v>149</v>
      </c>
      <c r="B18" s="38" t="s">
        <v>22</v>
      </c>
      <c r="C18" s="20" t="str">
        <f>IF('Long Term Vision'!$C18=0,"",'Long Term Vision'!$C18)</f>
        <v/>
      </c>
      <c r="D18" s="38"/>
      <c r="E18" s="38"/>
      <c r="F18" s="38"/>
      <c r="G18" s="38"/>
      <c r="H18" s="39"/>
      <c r="I18" s="67">
        <f>IF(OR('20_Environment Climate'!$I18=1,$E18&lt;&gt;0),1,0)</f>
        <v>1</v>
      </c>
      <c r="J18" s="67">
        <f>IF(OR('20_Environment Climate'!$J18=1,$F18&lt;&gt;0),1,0)</f>
        <v>1</v>
      </c>
      <c r="K18" s="67">
        <f>IF(AND('20_Environment Climate'!$I18=1,$E18=0),1,0)</f>
        <v>1</v>
      </c>
    </row>
    <row r="19" spans="1:11" ht="30" hidden="1" outlineLevel="1" x14ac:dyDescent="0.25">
      <c r="A19" s="37" t="s">
        <v>149</v>
      </c>
      <c r="B19" s="38" t="s">
        <v>23</v>
      </c>
      <c r="C19" s="20" t="str">
        <f>IF('Long Term Vision'!$C19=0,"",'Long Term Vision'!$C19)</f>
        <v/>
      </c>
      <c r="D19" s="38"/>
      <c r="E19" s="38"/>
      <c r="F19" s="38"/>
      <c r="G19" s="38"/>
      <c r="H19" s="39"/>
      <c r="I19" s="67">
        <f>IF(OR('20_Environment Climate'!$I19=1,$E19&lt;&gt;0),1,0)</f>
        <v>1</v>
      </c>
      <c r="J19" s="67">
        <f>IF(OR('20_Environment Climate'!$J19=1,$F19&lt;&gt;0),1,0)</f>
        <v>0</v>
      </c>
      <c r="K19" s="67">
        <f>IF(AND('20_Environment Climate'!$I19=1,$E19=0),1,0)</f>
        <v>1</v>
      </c>
    </row>
    <row r="20" spans="1:11" ht="30" hidden="1" outlineLevel="1" x14ac:dyDescent="0.25">
      <c r="A20" s="37" t="s">
        <v>149</v>
      </c>
      <c r="B20" s="38" t="s">
        <v>24</v>
      </c>
      <c r="C20" s="20" t="str">
        <f>IF('Long Term Vision'!$C20=0,"",'Long Term Vision'!$C20)</f>
        <v/>
      </c>
      <c r="D20" s="38"/>
      <c r="E20" s="38"/>
      <c r="F20" s="38"/>
      <c r="G20" s="38"/>
      <c r="H20" s="39"/>
      <c r="I20" s="67">
        <f>IF(OR('20_Environment Climate'!$I20=1,$E20&lt;&gt;0),1,0)</f>
        <v>1</v>
      </c>
      <c r="J20" s="67">
        <f>IF(OR('20_Environment Climate'!$J20=1,$F20&lt;&gt;0),1,0)</f>
        <v>0</v>
      </c>
      <c r="K20" s="67">
        <f>IF(AND('20_Environment Climate'!$I20=1,$E20=0),1,0)</f>
        <v>1</v>
      </c>
    </row>
    <row r="21" spans="1:11" ht="60" hidden="1" outlineLevel="1" x14ac:dyDescent="0.25">
      <c r="A21" s="37" t="s">
        <v>149</v>
      </c>
      <c r="B21" s="38" t="s">
        <v>25</v>
      </c>
      <c r="C21" s="20" t="str">
        <f>IF('Long Term Vision'!$C21=0,"",'Long Term Vision'!$C21)</f>
        <v/>
      </c>
      <c r="D21" s="38"/>
      <c r="E21" s="38"/>
      <c r="F21" s="38"/>
      <c r="G21" s="38"/>
      <c r="H21" s="39"/>
      <c r="I21" s="67">
        <f>IF(OR('20_Environment Climate'!$I21=1,$E21&lt;&gt;0),1,0)</f>
        <v>1</v>
      </c>
      <c r="J21" s="67">
        <f>IF(OR('20_Environment Climate'!$J21=1,$F21&lt;&gt;0),1,0)</f>
        <v>1</v>
      </c>
      <c r="K21" s="67">
        <f>IF(AND('20_Environment Climate'!$I21=1,$E21=0),1,0)</f>
        <v>1</v>
      </c>
    </row>
    <row r="22" spans="1:11" ht="60" hidden="1" outlineLevel="1" x14ac:dyDescent="0.25">
      <c r="A22" s="37" t="s">
        <v>149</v>
      </c>
      <c r="B22" s="38" t="s">
        <v>26</v>
      </c>
      <c r="C22" s="20" t="str">
        <f>IF('Long Term Vision'!$C22=0,"",'Long Term Vision'!$C22)</f>
        <v/>
      </c>
      <c r="D22" s="38"/>
      <c r="E22" s="38"/>
      <c r="F22" s="38"/>
      <c r="G22" s="38"/>
      <c r="H22" s="39"/>
      <c r="I22" s="67">
        <f>IF(OR('20_Environment Climate'!$I22=1,$E22&lt;&gt;0),1,0)</f>
        <v>1</v>
      </c>
      <c r="J22" s="67">
        <f>IF(OR('20_Environment Climate'!$J22=1,$F22&lt;&gt;0),1,0)</f>
        <v>1</v>
      </c>
      <c r="K22" s="67">
        <f>IF(AND('20_Environment Climate'!$I22=1,$E22=0),1,0)</f>
        <v>1</v>
      </c>
    </row>
    <row r="23" spans="1:11" ht="45" hidden="1" outlineLevel="1" x14ac:dyDescent="0.25">
      <c r="A23" s="37" t="s">
        <v>149</v>
      </c>
      <c r="B23" s="38" t="s">
        <v>27</v>
      </c>
      <c r="C23" s="20" t="str">
        <f>IF('Long Term Vision'!$C23=0,"",'Long Term Vision'!$C23)</f>
        <v/>
      </c>
      <c r="D23" s="38"/>
      <c r="E23" s="38"/>
      <c r="F23" s="38"/>
      <c r="G23" s="38"/>
      <c r="H23" s="39"/>
      <c r="I23" s="67">
        <f>IF(OR('20_Environment Climate'!$I23=1,$E23&lt;&gt;0),1,0)</f>
        <v>1</v>
      </c>
      <c r="J23" s="67">
        <f>IF(OR('20_Environment Climate'!$J23=1,$F23&lt;&gt;0),1,0)</f>
        <v>0</v>
      </c>
      <c r="K23" s="67">
        <f>IF(AND('20_Environment Climate'!$I23=1,$E23=0),1,0)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IF(OR('20_Environment Climate'!$I25=1,$E25&lt;&gt;0),1,0)</f>
        <v>1</v>
      </c>
      <c r="J25" s="67">
        <f>IF(OR('20_Environment Climate'!$J25=1,$F25&lt;&gt;0),1,0)</f>
        <v>1</v>
      </c>
      <c r="K25" s="67">
        <f>IF(AND('20_Environment Climate'!$I25=1,$E25=0),1,0)</f>
        <v>1</v>
      </c>
    </row>
    <row r="26" spans="1:11" ht="45" hidden="1" outlineLevel="1" x14ac:dyDescent="0.25">
      <c r="A26" s="37" t="s">
        <v>149</v>
      </c>
      <c r="B26" s="38" t="s">
        <v>30</v>
      </c>
      <c r="C26" s="20" t="str">
        <f>IF('Long Term Vision'!$C26=0,"",'Long Term Vision'!$C26)</f>
        <v/>
      </c>
      <c r="D26" s="38"/>
      <c r="E26" s="38"/>
      <c r="F26" s="38"/>
      <c r="G26" s="38"/>
      <c r="H26" s="39"/>
      <c r="I26" s="67">
        <f>IF(OR('20_Environment Climate'!$I26=1,$E26&lt;&gt;0),1,0)</f>
        <v>1</v>
      </c>
      <c r="J26" s="67">
        <f>IF(OR('20_Environment Climate'!$J26=1,$F26&lt;&gt;0),1,0)</f>
        <v>0</v>
      </c>
      <c r="K26" s="67">
        <f>IF(AND('20_Environment Climate'!$I26=1,$E26=0),1,0)</f>
        <v>1</v>
      </c>
    </row>
    <row r="27" spans="1:11" ht="45" hidden="1" outlineLevel="1" x14ac:dyDescent="0.25">
      <c r="A27" s="37" t="s">
        <v>149</v>
      </c>
      <c r="B27" s="38" t="s">
        <v>31</v>
      </c>
      <c r="C27" s="20" t="str">
        <f>IF('Long Term Vision'!$C27=0,"",'Long Term Vision'!$C27)</f>
        <v/>
      </c>
      <c r="D27" s="38"/>
      <c r="E27" s="38"/>
      <c r="F27" s="38"/>
      <c r="G27" s="38"/>
      <c r="H27" s="39"/>
      <c r="I27" s="67">
        <f>IF(OR('20_Environment Climate'!$I27=1,$E27&lt;&gt;0),1,0)</f>
        <v>1</v>
      </c>
      <c r="J27" s="67">
        <f>IF(OR('20_Environment Climate'!$J27=1,$F27&lt;&gt;0),1,0)</f>
        <v>1</v>
      </c>
      <c r="K27" s="67">
        <f>IF(AND('20_Environment Climate'!$I27=1,$E27=0),1,0)</f>
        <v>1</v>
      </c>
    </row>
    <row r="28" spans="1:11" ht="60" hidden="1" outlineLevel="1" x14ac:dyDescent="0.25">
      <c r="A28" s="37" t="s">
        <v>149</v>
      </c>
      <c r="B28" s="38" t="s">
        <v>32</v>
      </c>
      <c r="C28" s="20" t="str">
        <f>IF('Long Term Vision'!$C28=0,"",'Long Term Vision'!$C28)</f>
        <v/>
      </c>
      <c r="D28" s="38"/>
      <c r="E28" s="38"/>
      <c r="F28" s="38"/>
      <c r="G28" s="38"/>
      <c r="H28" s="39"/>
      <c r="I28" s="67">
        <f>IF(OR('20_Environment Climate'!$I28=1,$E28&lt;&gt;0),1,0)</f>
        <v>1</v>
      </c>
      <c r="J28" s="67">
        <f>IF(OR('20_Environment Climate'!$J28=1,$F28&lt;&gt;0),1,0)</f>
        <v>1</v>
      </c>
      <c r="K28" s="67">
        <f>IF(AND('20_Environment Climate'!$I28=1,$E28=0),1,0)</f>
        <v>1</v>
      </c>
    </row>
    <row r="29" spans="1:11" ht="60" hidden="1" outlineLevel="1" x14ac:dyDescent="0.25">
      <c r="A29" s="37" t="s">
        <v>149</v>
      </c>
      <c r="B29" s="38" t="s">
        <v>33</v>
      </c>
      <c r="C29" s="20" t="str">
        <f>IF('Long Term Vision'!$C29=0,"",'Long Term Vision'!$C29)</f>
        <v/>
      </c>
      <c r="D29" s="38"/>
      <c r="E29" s="38"/>
      <c r="F29" s="38"/>
      <c r="G29" s="38"/>
      <c r="H29" s="39"/>
      <c r="I29" s="67">
        <f>IF(OR('20_Environment Climate'!$I29=1,$E29&lt;&gt;0),1,0)</f>
        <v>1</v>
      </c>
      <c r="J29" s="67">
        <f>IF(OR('20_Environment Climate'!$J29=1,$F29&lt;&gt;0),1,0)</f>
        <v>0</v>
      </c>
      <c r="K29" s="67">
        <f>IF(AND('20_Environment Climate'!$I29=1,$E29=0),1,0)</f>
        <v>1</v>
      </c>
    </row>
    <row r="30" spans="1:11" ht="30" hidden="1" outlineLevel="1" x14ac:dyDescent="0.25">
      <c r="A30" s="37" t="s">
        <v>149</v>
      </c>
      <c r="B30" s="38" t="s">
        <v>34</v>
      </c>
      <c r="C30" s="20" t="str">
        <f>IF('Long Term Vision'!$C30=0,"",'Long Term Vision'!$C30)</f>
        <v/>
      </c>
      <c r="D30" s="38"/>
      <c r="E30" s="38"/>
      <c r="F30" s="38"/>
      <c r="G30" s="38"/>
      <c r="H30" s="39"/>
      <c r="I30" s="67">
        <f>IF(OR('20_Environment Climate'!$I30=1,$E30&lt;&gt;0),1,0)</f>
        <v>1</v>
      </c>
      <c r="J30" s="67">
        <f>IF(OR('20_Environment Climate'!$J30=1,$F30&lt;&gt;0),1,0)</f>
        <v>1</v>
      </c>
      <c r="K30" s="67">
        <f>IF(AND('20_Environment Climate'!$I30=1,$E30=0),1,0)</f>
        <v>1</v>
      </c>
    </row>
    <row r="31" spans="1:11" ht="105" hidden="1" outlineLevel="1" x14ac:dyDescent="0.25">
      <c r="A31" s="37" t="s">
        <v>149</v>
      </c>
      <c r="B31" s="38" t="s">
        <v>35</v>
      </c>
      <c r="C31" s="20" t="str">
        <f>IF('Long Term Vision'!$C31=0,"",'Long Term Vision'!$C31)</f>
        <v/>
      </c>
      <c r="D31" s="38"/>
      <c r="E31" s="38"/>
      <c r="F31" s="38"/>
      <c r="G31" s="38"/>
      <c r="H31" s="39"/>
      <c r="I31" s="67">
        <f>IF(OR('20_Environment Climate'!$I31=1,$E31&lt;&gt;0),1,0)</f>
        <v>1</v>
      </c>
      <c r="J31" s="67">
        <f>IF(OR('20_Environment Climate'!$J31=1,$F31&lt;&gt;0),1,0)</f>
        <v>0</v>
      </c>
      <c r="K31" s="67">
        <f>IF(AND('20_Environment Climate'!$I31=1,$E31=0),1,0)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IF(OR('20_Environment Climate'!$I33=1,$E33&lt;&gt;0),1,0)</f>
        <v>1</v>
      </c>
      <c r="J33" s="67">
        <f>IF(OR('20_Environment Climate'!$J33=1,$F33&lt;&gt;0),1,0)</f>
        <v>0</v>
      </c>
      <c r="K33" s="67">
        <f>IF(AND('20_Environment Climate'!$I33=1,$E33=0),1,0)</f>
        <v>1</v>
      </c>
    </row>
    <row r="34" spans="1:11" ht="45" hidden="1" outlineLevel="1" x14ac:dyDescent="0.25">
      <c r="A34" s="37" t="s">
        <v>149</v>
      </c>
      <c r="B34" s="38" t="s">
        <v>38</v>
      </c>
      <c r="C34" s="20" t="str">
        <f>IF('Long Term Vision'!$C34=0,"",'Long Term Vision'!$C34)</f>
        <v/>
      </c>
      <c r="D34" s="38"/>
      <c r="E34" s="38"/>
      <c r="F34" s="38"/>
      <c r="G34" s="38"/>
      <c r="H34" s="39"/>
      <c r="I34" s="67">
        <f>IF(OR('20_Environment Climate'!$I34=1,$E34&lt;&gt;0),1,0)</f>
        <v>1</v>
      </c>
      <c r="J34" s="67">
        <f>IF(OR('20_Environment Climate'!$J34=1,$F34&lt;&gt;0),1,0)</f>
        <v>0</v>
      </c>
      <c r="K34" s="67">
        <f>IF(AND('20_Environment Climate'!$I34=1,$E34=0),1,0)</f>
        <v>1</v>
      </c>
    </row>
    <row r="35" spans="1:11" ht="30" hidden="1" outlineLevel="1" x14ac:dyDescent="0.25">
      <c r="A35" s="37" t="s">
        <v>149</v>
      </c>
      <c r="B35" s="38" t="s">
        <v>39</v>
      </c>
      <c r="C35" s="20" t="str">
        <f>IF('Long Term Vision'!$C35=0,"",'Long Term Vision'!$C35)</f>
        <v>NO</v>
      </c>
      <c r="D35" s="38"/>
      <c r="E35" s="38"/>
      <c r="F35" s="38"/>
      <c r="G35" s="38"/>
      <c r="H35" s="39"/>
      <c r="I35" s="67">
        <f>IF(OR('20_Environment Climate'!$I35=1,$E35&lt;&gt;0),1,0)</f>
        <v>0</v>
      </c>
      <c r="J35" s="67">
        <f>IF(OR('20_Environment Climate'!$J35=1,$F35&lt;&gt;0),1,0)</f>
        <v>0</v>
      </c>
      <c r="K35" s="67">
        <f>IF(AND('20_Environment Climate'!$I35=1,$E35=0),1,0)</f>
        <v>0</v>
      </c>
    </row>
    <row r="36" spans="1:11" ht="60" hidden="1" outlineLevel="1" x14ac:dyDescent="0.25">
      <c r="A36" s="37" t="s">
        <v>149</v>
      </c>
      <c r="B36" s="38" t="s">
        <v>40</v>
      </c>
      <c r="C36" s="20" t="str">
        <f>IF('Long Term Vision'!$C36=0,"",'Long Term Vision'!$C36)</f>
        <v/>
      </c>
      <c r="D36" s="38"/>
      <c r="E36" s="38"/>
      <c r="F36" s="38"/>
      <c r="G36" s="38"/>
      <c r="H36" s="39"/>
      <c r="I36" s="67">
        <f>IF(OR('20_Environment Climate'!$I36=1,$E36&lt;&gt;0),1,0)</f>
        <v>1</v>
      </c>
      <c r="J36" s="67">
        <f>IF(OR('20_Environment Climate'!$J36=1,$F36&lt;&gt;0),1,0)</f>
        <v>1</v>
      </c>
      <c r="K36" s="67">
        <f>IF(AND('20_Environment Climate'!$I36=1,$E36=0),1,0)</f>
        <v>1</v>
      </c>
    </row>
    <row r="37" spans="1:11" ht="45" hidden="1" outlineLevel="1" x14ac:dyDescent="0.25">
      <c r="A37" s="37" t="s">
        <v>149</v>
      </c>
      <c r="B37" s="38" t="s">
        <v>41</v>
      </c>
      <c r="C37" s="20" t="str">
        <f>IF('Long Term Vision'!$C37=0,"",'Long Term Vision'!$C37)</f>
        <v/>
      </c>
      <c r="D37" s="38"/>
      <c r="E37" s="38"/>
      <c r="F37" s="38"/>
      <c r="G37" s="38"/>
      <c r="H37" s="39"/>
      <c r="I37" s="67">
        <f>IF(OR('20_Environment Climate'!$I37=1,$E37&lt;&gt;0),1,0)</f>
        <v>1</v>
      </c>
      <c r="J37" s="67">
        <f>IF(OR('20_Environment Climate'!$J37=1,$F37&lt;&gt;0),1,0)</f>
        <v>0</v>
      </c>
      <c r="K37" s="67">
        <f>IF(AND('20_Environment Climate'!$I37=1,$E37=0),1,0)</f>
        <v>1</v>
      </c>
    </row>
    <row r="38" spans="1:11" ht="75" hidden="1" outlineLevel="1" x14ac:dyDescent="0.25">
      <c r="A38" s="37" t="s">
        <v>149</v>
      </c>
      <c r="B38" s="38" t="s">
        <v>42</v>
      </c>
      <c r="C38" s="20" t="str">
        <f>IF('Long Term Vision'!$C38=0,"",'Long Term Vision'!$C38)</f>
        <v/>
      </c>
      <c r="D38" s="38"/>
      <c r="E38" s="38"/>
      <c r="F38" s="38"/>
      <c r="G38" s="38"/>
      <c r="H38" s="39"/>
      <c r="I38" s="67">
        <f>IF(OR('20_Environment Climate'!$I38=1,$E38&lt;&gt;0),1,0)</f>
        <v>1</v>
      </c>
      <c r="J38" s="67">
        <f>IF(OR('20_Environment Climate'!$J38=1,$F38&lt;&gt;0),1,0)</f>
        <v>0</v>
      </c>
      <c r="K38" s="67">
        <f>IF(AND('20_Environment Climate'!$I38=1,$E38=0),1,0)</f>
        <v>1</v>
      </c>
    </row>
    <row r="39" spans="1:11" collapsed="1" x14ac:dyDescent="0.25">
      <c r="A39" s="37" t="s">
        <v>150</v>
      </c>
      <c r="B39" s="105" t="s">
        <v>43</v>
      </c>
      <c r="C39" s="105"/>
      <c r="D39" s="105"/>
      <c r="E39" s="105"/>
      <c r="F39" s="105"/>
      <c r="G39" s="105"/>
      <c r="H39" s="106"/>
      <c r="I39" s="67">
        <f>SUM(I40:I45)</f>
        <v>6</v>
      </c>
      <c r="J39" s="67">
        <f>SUM(J40:J45)</f>
        <v>3</v>
      </c>
      <c r="K39" s="67">
        <f>SUM(K40:K45)</f>
        <v>4</v>
      </c>
    </row>
    <row r="40" spans="1:11" ht="45" hidden="1" outlineLevel="1" x14ac:dyDescent="0.25">
      <c r="A40" s="37" t="s">
        <v>150</v>
      </c>
      <c r="B40" s="38" t="s">
        <v>44</v>
      </c>
      <c r="C40" s="20" t="str">
        <f>IF('Long Term Vision'!$C40=0,"",'Long Term Vision'!$C40)</f>
        <v/>
      </c>
      <c r="D40" s="38" t="s">
        <v>804</v>
      </c>
      <c r="E40" s="38" t="s">
        <v>812</v>
      </c>
      <c r="F40" s="38"/>
      <c r="G40" s="38" t="s">
        <v>813</v>
      </c>
      <c r="H40" s="39"/>
      <c r="I40" s="67">
        <f>IF(OR('20_Environment Climate'!$I40=1,$E40&lt;&gt;0),1,0)</f>
        <v>1</v>
      </c>
      <c r="J40" s="67">
        <f>IF(OR('20_Environment Climate'!$J40=1,$F40&lt;&gt;0),1,0)</f>
        <v>1</v>
      </c>
      <c r="K40" s="67">
        <f>IF(AND('20_Environment Climate'!$I40=1,$E40=0),1,0)</f>
        <v>0</v>
      </c>
    </row>
    <row r="41" spans="1:11" ht="60" hidden="1" outlineLevel="1" x14ac:dyDescent="0.25">
      <c r="A41" s="37" t="s">
        <v>150</v>
      </c>
      <c r="B41" s="38" t="s">
        <v>45</v>
      </c>
      <c r="C41" s="20" t="str">
        <f>IF('Long Term Vision'!$C41=0,"",'Long Term Vision'!$C41)</f>
        <v/>
      </c>
      <c r="D41" s="38" t="s">
        <v>804</v>
      </c>
      <c r="E41" s="38" t="s">
        <v>812</v>
      </c>
      <c r="F41" s="38" t="s">
        <v>791</v>
      </c>
      <c r="G41" s="38" t="s">
        <v>813</v>
      </c>
      <c r="H41" s="39"/>
      <c r="I41" s="67">
        <f>IF(OR('20_Environment Climate'!$I41=1,$E41&lt;&gt;0),1,0)</f>
        <v>1</v>
      </c>
      <c r="J41" s="67">
        <f>IF(OR('20_Environment Climate'!$J41=1,$F41&lt;&gt;0),1,0)</f>
        <v>1</v>
      </c>
      <c r="K41" s="67">
        <f>IF(AND('20_Environment Climate'!$I41=1,$E41=0),1,0)</f>
        <v>0</v>
      </c>
    </row>
    <row r="42" spans="1:11" ht="75" hidden="1" outlineLevel="1" x14ac:dyDescent="0.25">
      <c r="A42" s="37" t="s">
        <v>150</v>
      </c>
      <c r="B42" s="38" t="s">
        <v>46</v>
      </c>
      <c r="C42" s="20" t="str">
        <f>IF('Long Term Vision'!$C42=0,"",'Long Term Vision'!$C42)</f>
        <v/>
      </c>
      <c r="D42" s="38"/>
      <c r="E42" s="38"/>
      <c r="F42" s="38"/>
      <c r="G42" s="38"/>
      <c r="H42" s="39"/>
      <c r="I42" s="67">
        <f>IF(OR('20_Environment Climate'!$I42=1,$E42&lt;&gt;0),1,0)</f>
        <v>1</v>
      </c>
      <c r="J42" s="67">
        <f>IF(OR('20_Environment Climate'!$J42=1,$F42&lt;&gt;0),1,0)</f>
        <v>1</v>
      </c>
      <c r="K42" s="67">
        <f>IF(AND('20_Environment Climate'!$I42=1,$E42=0),1,0)</f>
        <v>1</v>
      </c>
    </row>
    <row r="43" spans="1:11" ht="60" hidden="1" outlineLevel="1" x14ac:dyDescent="0.25">
      <c r="A43" s="37" t="s">
        <v>150</v>
      </c>
      <c r="B43" s="38" t="s">
        <v>47</v>
      </c>
      <c r="C43" s="20" t="str">
        <f>IF('Long Term Vision'!$C43=0,"",'Long Term Vision'!$C43)</f>
        <v/>
      </c>
      <c r="D43" s="38"/>
      <c r="E43" s="38"/>
      <c r="F43" s="38"/>
      <c r="G43" s="38"/>
      <c r="H43" s="39"/>
      <c r="I43" s="67">
        <f>IF(OR('20_Environment Climate'!$I43=1,$E43&lt;&gt;0),1,0)</f>
        <v>1</v>
      </c>
      <c r="J43" s="67">
        <f>IF(OR('20_Environment Climate'!$J43=1,$F43&lt;&gt;0),1,0)</f>
        <v>0</v>
      </c>
      <c r="K43" s="67">
        <f>IF(AND('20_Environment Climate'!$I43=1,$E43=0),1,0)</f>
        <v>1</v>
      </c>
    </row>
    <row r="44" spans="1:11" ht="45" hidden="1" outlineLevel="1" x14ac:dyDescent="0.25">
      <c r="A44" s="37" t="s">
        <v>150</v>
      </c>
      <c r="B44" s="38" t="s">
        <v>48</v>
      </c>
      <c r="C44" s="20" t="str">
        <f>IF('Long Term Vision'!$C44=0,"",'Long Term Vision'!$C44)</f>
        <v/>
      </c>
      <c r="D44" s="38"/>
      <c r="E44" s="38"/>
      <c r="F44" s="38"/>
      <c r="G44" s="38"/>
      <c r="H44" s="39"/>
      <c r="I44" s="67">
        <f>IF(OR('20_Environment Climate'!$I44=1,$E44&lt;&gt;0),1,0)</f>
        <v>1</v>
      </c>
      <c r="J44" s="67">
        <f>IF(OR('20_Environment Climate'!$J44=1,$F44&lt;&gt;0),1,0)</f>
        <v>0</v>
      </c>
      <c r="K44" s="67">
        <f>IF(AND('20_Environment Climate'!$I44=1,$E44=0),1,0)</f>
        <v>1</v>
      </c>
    </row>
    <row r="45" spans="1:11" ht="30" hidden="1" outlineLevel="1" x14ac:dyDescent="0.25">
      <c r="A45" s="37" t="s">
        <v>150</v>
      </c>
      <c r="B45" s="38" t="s">
        <v>49</v>
      </c>
      <c r="C45" s="20" t="str">
        <f>IF('Long Term Vision'!$C45=0,"",'Long Term Vision'!$C45)</f>
        <v/>
      </c>
      <c r="D45" s="38"/>
      <c r="E45" s="38"/>
      <c r="F45" s="38"/>
      <c r="G45" s="38"/>
      <c r="H45" s="39"/>
      <c r="I45" s="67">
        <f>IF(OR('20_Environment Climate'!$I45=1,$E45&lt;&gt;0),1,0)</f>
        <v>1</v>
      </c>
      <c r="J45" s="67">
        <f>IF(OR('20_Environment Climate'!$J45=1,$F45&lt;&gt;0),1,0)</f>
        <v>0</v>
      </c>
      <c r="K45" s="67">
        <f>IF(AND('20_Environment Climate'!$I45=1,$E45=0),1,0)</f>
        <v>1</v>
      </c>
    </row>
    <row r="46" spans="1:11" collapsed="1" x14ac:dyDescent="0.25">
      <c r="A46" s="37" t="s">
        <v>150</v>
      </c>
      <c r="B46" s="107" t="s">
        <v>50</v>
      </c>
      <c r="C46" s="107"/>
      <c r="D46" s="107"/>
      <c r="E46" s="107"/>
      <c r="F46" s="107"/>
      <c r="G46" s="107"/>
      <c r="H46" s="108"/>
      <c r="I46" s="67">
        <f>SUM(I47:I54)</f>
        <v>7</v>
      </c>
      <c r="J46" s="67">
        <f>SUM(J47:J54)</f>
        <v>2</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IF(OR('20_Environment Climate'!$I47=1,$E47&lt;&gt;0),1,0)</f>
        <v>0</v>
      </c>
      <c r="J47" s="67">
        <f>IF(OR('20_Environment Climate'!$J47=1,$F47&lt;&gt;0),1,0)</f>
        <v>0</v>
      </c>
      <c r="K47" s="67">
        <f>IF(AND('20_Environment Climate'!$I47=1,$E47=0),1,0)</f>
        <v>0</v>
      </c>
    </row>
    <row r="48" spans="1:11" ht="105" hidden="1" outlineLevel="1" x14ac:dyDescent="0.25">
      <c r="A48" s="37" t="s">
        <v>150</v>
      </c>
      <c r="B48" s="38" t="s">
        <v>52</v>
      </c>
      <c r="C48" s="20" t="str">
        <f>IF('Long Term Vision'!$C48=0,"",'Long Term Vision'!$C48)</f>
        <v/>
      </c>
      <c r="D48" s="38" t="s">
        <v>833</v>
      </c>
      <c r="E48" s="38" t="s">
        <v>831</v>
      </c>
      <c r="F48" s="38"/>
      <c r="G48" s="38" t="s">
        <v>832</v>
      </c>
      <c r="H48" s="39"/>
      <c r="I48" s="67">
        <f>IF(OR('20_Environment Climate'!$I48=1,$E48&lt;&gt;0),1,0)</f>
        <v>1</v>
      </c>
      <c r="J48" s="67">
        <f>IF(OR('20_Environment Climate'!$J48=1,$F48&lt;&gt;0),1,0)</f>
        <v>0</v>
      </c>
      <c r="K48" s="67">
        <f>IF(AND('20_Environment Climate'!$I48=1,$E48=0),1,0)</f>
        <v>0</v>
      </c>
    </row>
    <row r="49" spans="1:11" ht="45" hidden="1" outlineLevel="1" x14ac:dyDescent="0.25">
      <c r="A49" s="37" t="s">
        <v>150</v>
      </c>
      <c r="B49" s="38" t="s">
        <v>53</v>
      </c>
      <c r="C49" s="20" t="str">
        <f>IF('Long Term Vision'!$C49=0,"",'Long Term Vision'!$C49)</f>
        <v/>
      </c>
      <c r="D49" s="38"/>
      <c r="E49" s="38"/>
      <c r="F49" s="38"/>
      <c r="G49" s="38"/>
      <c r="H49" s="39"/>
      <c r="I49" s="67">
        <f>IF(OR('20_Environment Climate'!$I49=1,$E49&lt;&gt;0),1,0)</f>
        <v>1</v>
      </c>
      <c r="J49" s="67">
        <f>IF(OR('20_Environment Climate'!$J49=1,$F49&lt;&gt;0),1,0)</f>
        <v>0</v>
      </c>
      <c r="K49" s="67">
        <f>IF(AND('20_Environment Climate'!$I49=1,$E49=0),1,0)</f>
        <v>1</v>
      </c>
    </row>
    <row r="50" spans="1:11" ht="90" hidden="1" outlineLevel="1" x14ac:dyDescent="0.25">
      <c r="A50" s="37" t="s">
        <v>150</v>
      </c>
      <c r="B50" s="38" t="s">
        <v>54</v>
      </c>
      <c r="C50" s="20" t="str">
        <f>IF('Long Term Vision'!$C50=0,"",'Long Term Vision'!$C50)</f>
        <v/>
      </c>
      <c r="D50" s="38"/>
      <c r="E50" s="38"/>
      <c r="F50" s="38" t="s">
        <v>790</v>
      </c>
      <c r="G50" s="38"/>
      <c r="H50" s="39"/>
      <c r="I50" s="67">
        <f>IF(OR('20_Environment Climate'!$I50=1,$E50&lt;&gt;0),1,0)</f>
        <v>1</v>
      </c>
      <c r="J50" s="67">
        <f>IF(OR('20_Environment Climate'!$J50=1,$F50&lt;&gt;0),1,0)</f>
        <v>1</v>
      </c>
      <c r="K50" s="67">
        <f>IF(AND('20_Environment Climate'!$I50=1,$E50=0),1,0)</f>
        <v>1</v>
      </c>
    </row>
    <row r="51" spans="1:11" ht="30" hidden="1" outlineLevel="1" x14ac:dyDescent="0.25">
      <c r="A51" s="37" t="s">
        <v>150</v>
      </c>
      <c r="B51" s="38" t="s">
        <v>55</v>
      </c>
      <c r="C51" s="20" t="str">
        <f>IF('Long Term Vision'!$C51=0,"",'Long Term Vision'!$C51)</f>
        <v/>
      </c>
      <c r="D51" s="38"/>
      <c r="E51" s="38"/>
      <c r="F51" s="38"/>
      <c r="G51" s="38"/>
      <c r="H51" s="39"/>
      <c r="I51" s="67">
        <f>IF(OR('20_Environment Climate'!$I51=1,$E51&lt;&gt;0),1,0)</f>
        <v>1</v>
      </c>
      <c r="J51" s="67">
        <f>IF(OR('20_Environment Climate'!$J51=1,$F51&lt;&gt;0),1,0)</f>
        <v>1</v>
      </c>
      <c r="K51" s="67">
        <f>IF(AND('20_Environment Climate'!$I51=1,$E51=0),1,0)</f>
        <v>1</v>
      </c>
    </row>
    <row r="52" spans="1:11" ht="45" hidden="1" outlineLevel="1" x14ac:dyDescent="0.25">
      <c r="A52" s="37" t="s">
        <v>150</v>
      </c>
      <c r="B52" s="38" t="s">
        <v>56</v>
      </c>
      <c r="C52" s="20" t="str">
        <f>IF('Long Term Vision'!$C52=0,"",'Long Term Vision'!$C52)</f>
        <v/>
      </c>
      <c r="D52" s="38"/>
      <c r="E52" s="38"/>
      <c r="F52" s="38"/>
      <c r="G52" s="38"/>
      <c r="H52" s="39"/>
      <c r="I52" s="67">
        <f>IF(OR('20_Environment Climate'!$I52=1,$E52&lt;&gt;0),1,0)</f>
        <v>1</v>
      </c>
      <c r="J52" s="67">
        <f>IF(OR('20_Environment Climate'!$J52=1,$F52&lt;&gt;0),1,0)</f>
        <v>0</v>
      </c>
      <c r="K52" s="67">
        <f>IF(AND('20_Environment Climate'!$I52=1,$E52=0),1,0)</f>
        <v>1</v>
      </c>
    </row>
    <row r="53" spans="1:11" ht="30" hidden="1" outlineLevel="1" x14ac:dyDescent="0.25">
      <c r="A53" s="37" t="s">
        <v>150</v>
      </c>
      <c r="B53" s="38" t="s">
        <v>57</v>
      </c>
      <c r="C53" s="20" t="str">
        <f>IF('Long Term Vision'!$C53=0,"",'Long Term Vision'!$C53)</f>
        <v/>
      </c>
      <c r="D53" s="38"/>
      <c r="E53" s="38"/>
      <c r="F53" s="38"/>
      <c r="G53" s="38"/>
      <c r="H53" s="39"/>
      <c r="I53" s="67">
        <f>IF(OR('20_Environment Climate'!$I53=1,$E53&lt;&gt;0),1,0)</f>
        <v>1</v>
      </c>
      <c r="J53" s="67">
        <f>IF(OR('20_Environment Climate'!$J53=1,$F53&lt;&gt;0),1,0)</f>
        <v>0</v>
      </c>
      <c r="K53" s="67">
        <f>IF(AND('20_Environment Climate'!$I53=1,$E53=0),1,0)</f>
        <v>1</v>
      </c>
    </row>
    <row r="54" spans="1:11" ht="45" hidden="1" outlineLevel="1" x14ac:dyDescent="0.25">
      <c r="A54" s="37" t="s">
        <v>150</v>
      </c>
      <c r="B54" s="38" t="s">
        <v>58</v>
      </c>
      <c r="C54" s="20" t="str">
        <f>IF('Long Term Vision'!$C54=0,"",'Long Term Vision'!$C54)</f>
        <v/>
      </c>
      <c r="D54" s="38"/>
      <c r="E54" s="38"/>
      <c r="F54" s="38"/>
      <c r="G54" s="38"/>
      <c r="H54" s="39"/>
      <c r="I54" s="67">
        <f>IF(OR('20_Environment Climate'!$I54=1,$E54&lt;&gt;0),1,0)</f>
        <v>1</v>
      </c>
      <c r="J54" s="67">
        <f>IF(OR('20_Environment Climate'!$J54=1,$F54&lt;&gt;0),1,0)</f>
        <v>0</v>
      </c>
      <c r="K54" s="67">
        <f>IF(AND('20_Environment Climate'!$I54=1,$E54=0),1,0)</f>
        <v>1</v>
      </c>
    </row>
    <row r="55" spans="1:11" collapsed="1" x14ac:dyDescent="0.25">
      <c r="A55" s="37" t="s">
        <v>150</v>
      </c>
      <c r="B55" s="109" t="s">
        <v>59</v>
      </c>
      <c r="C55" s="109"/>
      <c r="D55" s="109"/>
      <c r="E55" s="109"/>
      <c r="F55" s="109"/>
      <c r="G55" s="109"/>
      <c r="H55" s="110"/>
      <c r="I55" s="67">
        <f>SUM(I56:I58)</f>
        <v>3</v>
      </c>
      <c r="J55" s="67">
        <f>SUM(J56:J58)</f>
        <v>2</v>
      </c>
      <c r="K55" s="67">
        <f>SUM(K56:K58)</f>
        <v>1</v>
      </c>
    </row>
    <row r="56" spans="1:11" ht="60" hidden="1" outlineLevel="1" x14ac:dyDescent="0.25">
      <c r="A56" s="37" t="s">
        <v>150</v>
      </c>
      <c r="B56" s="38" t="s">
        <v>60</v>
      </c>
      <c r="C56" s="20" t="str">
        <f>IF('Long Term Vision'!$C56=0,"",'Long Term Vision'!$C56)</f>
        <v/>
      </c>
      <c r="D56" s="38" t="s">
        <v>792</v>
      </c>
      <c r="E56" s="38" t="s">
        <v>793</v>
      </c>
      <c r="F56" s="38"/>
      <c r="G56" s="38" t="s">
        <v>794</v>
      </c>
      <c r="H56" s="39"/>
      <c r="I56" s="67">
        <f>IF(OR('20_Environment Climate'!$I56=1,$E56&lt;&gt;0),1,0)</f>
        <v>1</v>
      </c>
      <c r="J56" s="67">
        <f>IF(OR('20_Environment Climate'!$J56=1,$F56&lt;&gt;0),1,0)</f>
        <v>1</v>
      </c>
      <c r="K56" s="67">
        <f>IF(AND('20_Environment Climate'!$I56=1,$E56=0),1,0)</f>
        <v>0</v>
      </c>
    </row>
    <row r="57" spans="1:11" ht="60" hidden="1" outlineLevel="1" x14ac:dyDescent="0.25">
      <c r="A57" s="37" t="s">
        <v>150</v>
      </c>
      <c r="B57" s="38" t="s">
        <v>61</v>
      </c>
      <c r="C57" s="20" t="str">
        <f>IF('Long Term Vision'!$C57=0,"",'Long Term Vision'!$C57)</f>
        <v/>
      </c>
      <c r="D57" s="38" t="s">
        <v>792</v>
      </c>
      <c r="E57" s="38" t="s">
        <v>793</v>
      </c>
      <c r="F57" s="38"/>
      <c r="G57" s="38" t="s">
        <v>794</v>
      </c>
      <c r="H57" s="39"/>
      <c r="I57" s="67">
        <f>IF(OR('20_Environment Climate'!$I57=1,$E57&lt;&gt;0),1,0)</f>
        <v>1</v>
      </c>
      <c r="J57" s="67">
        <f>IF(OR('20_Environment Climate'!$J57=1,$F57&lt;&gt;0),1,0)</f>
        <v>1</v>
      </c>
      <c r="K57" s="67">
        <f>IF(AND('20_Environment Climate'!$I57=1,$E57=0),1,0)</f>
        <v>0</v>
      </c>
    </row>
    <row r="58" spans="1:11" ht="45" hidden="1" outlineLevel="1" x14ac:dyDescent="0.25">
      <c r="A58" s="37" t="s">
        <v>150</v>
      </c>
      <c r="B58" s="38" t="s">
        <v>62</v>
      </c>
      <c r="C58" s="20" t="str">
        <f>IF('Long Term Vision'!$C58=0,"",'Long Term Vision'!$C58)</f>
        <v/>
      </c>
      <c r="D58" s="38"/>
      <c r="E58" s="38"/>
      <c r="F58" s="38"/>
      <c r="G58" s="38"/>
      <c r="H58" s="39"/>
      <c r="I58" s="67">
        <f>IF(OR('20_Environment Climate'!$I58=1,$E58&lt;&gt;0),1,0)</f>
        <v>1</v>
      </c>
      <c r="J58" s="67">
        <f>IF(OR('20_Environment Climate'!$J58=1,$F58&lt;&gt;0),1,0)</f>
        <v>0</v>
      </c>
      <c r="K58" s="67">
        <f>IF(AND('20_Environment Climate'!$I58=1,$E58=0),1,0)</f>
        <v>1</v>
      </c>
    </row>
    <row r="59" spans="1:11" collapsed="1" x14ac:dyDescent="0.25">
      <c r="A59" s="37" t="s">
        <v>150</v>
      </c>
      <c r="B59" s="111" t="s">
        <v>63</v>
      </c>
      <c r="C59" s="111"/>
      <c r="D59" s="111"/>
      <c r="E59" s="111"/>
      <c r="F59" s="111"/>
      <c r="G59" s="111"/>
      <c r="H59" s="112"/>
      <c r="I59" s="67">
        <f>SUM(I60:I66)</f>
        <v>3</v>
      </c>
      <c r="J59" s="67">
        <f>SUM(J60:J66)</f>
        <v>1</v>
      </c>
      <c r="K59" s="67">
        <f>SUM(K60:K66)</f>
        <v>2</v>
      </c>
    </row>
    <row r="60" spans="1:11" ht="45" hidden="1" outlineLevel="1" x14ac:dyDescent="0.25">
      <c r="A60" s="37" t="s">
        <v>150</v>
      </c>
      <c r="B60" s="38" t="s">
        <v>64</v>
      </c>
      <c r="C60" s="20" t="str">
        <f>IF('Long Term Vision'!$C60=0,"",'Long Term Vision'!$C60)</f>
        <v/>
      </c>
      <c r="D60" s="38"/>
      <c r="E60" s="38"/>
      <c r="F60" s="38"/>
      <c r="G60" s="38"/>
      <c r="H60" s="39"/>
      <c r="I60" s="67">
        <f>IF(OR('20_Environment Climate'!$I60=1,$E60&lt;&gt;0),1,0)</f>
        <v>0</v>
      </c>
      <c r="J60" s="67">
        <f>IF(OR('20_Environment Climate'!$J60=1,$F60&lt;&gt;0),1,0)</f>
        <v>0</v>
      </c>
      <c r="K60" s="67">
        <f>IF(AND('20_Environment Climate'!$I60=1,$E60=0),1,0)</f>
        <v>0</v>
      </c>
    </row>
    <row r="61" spans="1:11" ht="60" hidden="1" outlineLevel="1" x14ac:dyDescent="0.25">
      <c r="A61" s="37" t="s">
        <v>150</v>
      </c>
      <c r="B61" s="38" t="s">
        <v>65</v>
      </c>
      <c r="C61" s="20" t="str">
        <f>IF('Long Term Vision'!$C61=0,"",'Long Term Vision'!$C61)</f>
        <v/>
      </c>
      <c r="D61" s="38" t="s">
        <v>822</v>
      </c>
      <c r="E61" s="38" t="s">
        <v>836</v>
      </c>
      <c r="F61" s="38"/>
      <c r="G61" s="38" t="s">
        <v>837</v>
      </c>
      <c r="H61" s="39" t="s">
        <v>583</v>
      </c>
      <c r="I61" s="67">
        <f>IF(OR('20_Environment Climate'!$I61=1,$E61&lt;&gt;0),1,0)</f>
        <v>1</v>
      </c>
      <c r="J61" s="67">
        <f>IF(OR('20_Environment Climate'!$J61=1,$F61&lt;&gt;0),1,0)</f>
        <v>1</v>
      </c>
      <c r="K61" s="67">
        <f>IF(AND('20_Environment Climate'!$I61=1,$E61=0),1,0)</f>
        <v>0</v>
      </c>
    </row>
    <row r="62" spans="1:11" ht="30" hidden="1" outlineLevel="1" x14ac:dyDescent="0.25">
      <c r="A62" s="37" t="s">
        <v>150</v>
      </c>
      <c r="B62" s="38" t="s">
        <v>66</v>
      </c>
      <c r="C62" s="20" t="str">
        <f>IF('Long Term Vision'!$C62=0,"",'Long Term Vision'!$C62)</f>
        <v/>
      </c>
      <c r="D62" s="38"/>
      <c r="E62" s="38"/>
      <c r="F62" s="38"/>
      <c r="G62" s="38"/>
      <c r="H62" s="39"/>
      <c r="I62" s="67">
        <f>IF(OR('20_Environment Climate'!$I62=1,$E62&lt;&gt;0),1,0)</f>
        <v>0</v>
      </c>
      <c r="J62" s="67">
        <f>IF(OR('20_Environment Climate'!$J62=1,$F62&lt;&gt;0),1,0)</f>
        <v>0</v>
      </c>
      <c r="K62" s="67">
        <f>IF(AND('20_Environment Climate'!$I62=1,$E62=0),1,0)</f>
        <v>0</v>
      </c>
    </row>
    <row r="63" spans="1:11" ht="90" hidden="1" outlineLevel="1" x14ac:dyDescent="0.25">
      <c r="A63" s="37" t="s">
        <v>150</v>
      </c>
      <c r="B63" s="38" t="s">
        <v>67</v>
      </c>
      <c r="C63" s="20" t="str">
        <f>IF('Long Term Vision'!$C63=0,"",'Long Term Vision'!$C63)</f>
        <v/>
      </c>
      <c r="D63" s="38"/>
      <c r="E63" s="38"/>
      <c r="F63" s="38"/>
      <c r="G63" s="38"/>
      <c r="H63" s="39"/>
      <c r="I63" s="67">
        <f>IF(OR('20_Environment Climate'!$I63=1,$E63&lt;&gt;0),1,0)</f>
        <v>1</v>
      </c>
      <c r="J63" s="67">
        <f>IF(OR('20_Environment Climate'!$J63=1,$F63&lt;&gt;0),1,0)</f>
        <v>0</v>
      </c>
      <c r="K63" s="67">
        <f>IF(AND('20_Environment Climate'!$I63=1,$E63=0),1,0)</f>
        <v>1</v>
      </c>
    </row>
    <row r="64" spans="1:11" ht="45" hidden="1" outlineLevel="1" x14ac:dyDescent="0.25">
      <c r="A64" s="37" t="s">
        <v>150</v>
      </c>
      <c r="B64" s="38" t="s">
        <v>68</v>
      </c>
      <c r="C64" s="20" t="str">
        <f>IF('Long Term Vision'!$C64=0,"",'Long Term Vision'!$C64)</f>
        <v/>
      </c>
      <c r="D64" s="38"/>
      <c r="E64" s="38"/>
      <c r="F64" s="38"/>
      <c r="G64" s="38"/>
      <c r="H64" s="39"/>
      <c r="I64" s="67">
        <f>IF(OR('20_Environment Climate'!$I64=1,$E64&lt;&gt;0),1,0)</f>
        <v>1</v>
      </c>
      <c r="J64" s="67">
        <f>IF(OR('20_Environment Climate'!$J64=1,$F64&lt;&gt;0),1,0)</f>
        <v>0</v>
      </c>
      <c r="K64" s="67">
        <f>IF(AND('20_Environment Climate'!$I64=1,$E64=0),1,0)</f>
        <v>1</v>
      </c>
    </row>
    <row r="65" spans="1:11" ht="120" hidden="1" outlineLevel="1" x14ac:dyDescent="0.25">
      <c r="A65" s="37" t="s">
        <v>150</v>
      </c>
      <c r="B65" s="38" t="s">
        <v>69</v>
      </c>
      <c r="C65" s="20" t="str">
        <f>IF('Long Term Vision'!$C65=0,"",'Long Term Vision'!$C65)</f>
        <v/>
      </c>
      <c r="D65" s="38"/>
      <c r="E65" s="38"/>
      <c r="F65" s="38"/>
      <c r="G65" s="38"/>
      <c r="H65" s="39"/>
      <c r="I65" s="67">
        <f>IF(OR('20_Environment Climate'!$I65=1,$E65&lt;&gt;0),1,0)</f>
        <v>0</v>
      </c>
      <c r="J65" s="67">
        <f>IF(OR('20_Environment Climate'!$J65=1,$F65&lt;&gt;0),1,0)</f>
        <v>0</v>
      </c>
      <c r="K65" s="67">
        <f>IF(AND('20_Environment Climate'!$I65=1,$E65=0),1,0)</f>
        <v>0</v>
      </c>
    </row>
    <row r="66" spans="1:11" ht="60" hidden="1" outlineLevel="1" x14ac:dyDescent="0.25">
      <c r="A66" s="37" t="s">
        <v>150</v>
      </c>
      <c r="B66" s="38" t="s">
        <v>70</v>
      </c>
      <c r="C66" s="20" t="str">
        <f>IF('Long Term Vision'!$C66=0,"",'Long Term Vision'!$C66)</f>
        <v/>
      </c>
      <c r="D66" s="38"/>
      <c r="E66" s="38"/>
      <c r="F66" s="38"/>
      <c r="G66" s="38"/>
      <c r="H66" s="39"/>
      <c r="I66" s="67">
        <f>IF(OR('20_Environment Climate'!$I66=1,$E66&lt;&gt;0),1,0)</f>
        <v>0</v>
      </c>
      <c r="J66" s="67">
        <f>IF(OR('20_Environment Climate'!$J66=1,$F66&lt;&gt;0),1,0)</f>
        <v>0</v>
      </c>
      <c r="K66" s="67">
        <f>IF(AND('20_Environment Climate'!$I66=1,$E66=0),1,0)</f>
        <v>0</v>
      </c>
    </row>
    <row r="67" spans="1:11" collapsed="1" x14ac:dyDescent="0.25">
      <c r="A67" s="37" t="s">
        <v>150</v>
      </c>
      <c r="B67" s="113" t="s">
        <v>72</v>
      </c>
      <c r="C67" s="113"/>
      <c r="D67" s="113"/>
      <c r="E67" s="113"/>
      <c r="F67" s="113"/>
      <c r="G67" s="113"/>
      <c r="H67" s="114"/>
      <c r="I67" s="67">
        <f>SUM(I68:I76)</f>
        <v>7</v>
      </c>
      <c r="J67" s="67">
        <f>SUM(J68:J76)</f>
        <v>4</v>
      </c>
      <c r="K67" s="67">
        <f>SUM(K68:K76)</f>
        <v>6</v>
      </c>
    </row>
    <row r="68" spans="1:11" ht="60" hidden="1" outlineLevel="1" x14ac:dyDescent="0.25">
      <c r="A68" s="37" t="s">
        <v>150</v>
      </c>
      <c r="B68" s="38" t="s">
        <v>71</v>
      </c>
      <c r="C68" s="20" t="str">
        <f>IF('Long Term Vision'!$C68=0,"",'Long Term Vision'!$C68)</f>
        <v/>
      </c>
      <c r="D68" s="38" t="s">
        <v>804</v>
      </c>
      <c r="E68" s="38" t="s">
        <v>818</v>
      </c>
      <c r="F68" s="38"/>
      <c r="G68" s="38" t="s">
        <v>817</v>
      </c>
      <c r="H68" s="39"/>
      <c r="I68" s="67">
        <f>IF(OR('20_Environment Climate'!$I68=1,$E68&lt;&gt;0),1,0)</f>
        <v>1</v>
      </c>
      <c r="J68" s="67">
        <f>IF(OR('20_Environment Climate'!$J68=1,$F68&lt;&gt;0),1,0)</f>
        <v>1</v>
      </c>
      <c r="K68" s="67">
        <f>IF(AND('20_Environment Climate'!$I68=1,$E68=0),1,0)</f>
        <v>0</v>
      </c>
    </row>
    <row r="69" spans="1:11" ht="60" hidden="1" outlineLevel="1" x14ac:dyDescent="0.25">
      <c r="A69" s="37" t="s">
        <v>150</v>
      </c>
      <c r="B69" s="38" t="s">
        <v>73</v>
      </c>
      <c r="C69" s="20" t="str">
        <f>IF('Long Term Vision'!$C69=0,"",'Long Term Vision'!$C69)</f>
        <v/>
      </c>
      <c r="D69" s="38"/>
      <c r="E69" s="38"/>
      <c r="F69" s="38"/>
      <c r="G69" s="38"/>
      <c r="H69" s="39"/>
      <c r="I69" s="67">
        <f>IF(OR('20_Environment Climate'!$I69=1,$E69&lt;&gt;0),1,0)</f>
        <v>1</v>
      </c>
      <c r="J69" s="67">
        <f>IF(OR('20_Environment Climate'!$J69=1,$F69&lt;&gt;0),1,0)</f>
        <v>1</v>
      </c>
      <c r="K69" s="67">
        <f>IF(AND('20_Environment Climate'!$I69=1,$E69=0),1,0)</f>
        <v>1</v>
      </c>
    </row>
    <row r="70" spans="1:11" ht="45" hidden="1" outlineLevel="1" x14ac:dyDescent="0.25">
      <c r="A70" s="37" t="s">
        <v>150</v>
      </c>
      <c r="B70" s="38" t="s">
        <v>74</v>
      </c>
      <c r="C70" s="20" t="str">
        <f>IF('Long Term Vision'!$C70=0,"",'Long Term Vision'!$C70)</f>
        <v/>
      </c>
      <c r="D70" s="38"/>
      <c r="E70" s="38"/>
      <c r="F70" s="38"/>
      <c r="G70" s="38"/>
      <c r="H70" s="39"/>
      <c r="I70" s="67">
        <f>IF(OR('20_Environment Climate'!$I70=1,$E70&lt;&gt;0),1,0)</f>
        <v>1</v>
      </c>
      <c r="J70" s="67">
        <f>IF(OR('20_Environment Climate'!$J70=1,$F70&lt;&gt;0),1,0)</f>
        <v>1</v>
      </c>
      <c r="K70" s="67">
        <f>IF(AND('20_Environment Climate'!$I70=1,$E70=0),1,0)</f>
        <v>1</v>
      </c>
    </row>
    <row r="71" spans="1:11" ht="45" hidden="1" outlineLevel="1" x14ac:dyDescent="0.25">
      <c r="A71" s="37" t="s">
        <v>150</v>
      </c>
      <c r="B71" s="38" t="s">
        <v>75</v>
      </c>
      <c r="C71" s="20" t="str">
        <f>IF('Long Term Vision'!$C71=0,"",'Long Term Vision'!$C71)</f>
        <v/>
      </c>
      <c r="D71" s="38"/>
      <c r="E71" s="38"/>
      <c r="F71" s="38"/>
      <c r="G71" s="38"/>
      <c r="H71" s="39"/>
      <c r="I71" s="67">
        <f>IF(OR('20_Environment Climate'!$I71=1,$E71&lt;&gt;0),1,0)</f>
        <v>0</v>
      </c>
      <c r="J71" s="67">
        <f>IF(OR('20_Environment Climate'!$J71=1,$F71&lt;&gt;0),1,0)</f>
        <v>0</v>
      </c>
      <c r="K71" s="67">
        <f>IF(AND('20_Environment Climate'!$I71=1,$E71=0),1,0)</f>
        <v>0</v>
      </c>
    </row>
    <row r="72" spans="1:11" ht="45" hidden="1" outlineLevel="1" x14ac:dyDescent="0.25">
      <c r="A72" s="37" t="s">
        <v>150</v>
      </c>
      <c r="B72" s="38" t="s">
        <v>76</v>
      </c>
      <c r="C72" s="20" t="str">
        <f>IF('Long Term Vision'!$C72=0,"",'Long Term Vision'!$C72)</f>
        <v/>
      </c>
      <c r="D72" s="38"/>
      <c r="E72" s="38"/>
      <c r="F72" s="38"/>
      <c r="G72" s="38"/>
      <c r="H72" s="39"/>
      <c r="I72" s="67">
        <f>IF(OR('20_Environment Climate'!$I72=1,$E72&lt;&gt;0),1,0)</f>
        <v>1</v>
      </c>
      <c r="J72" s="67">
        <f>IF(OR('20_Environment Climate'!$J72=1,$F72&lt;&gt;0),1,0)</f>
        <v>1</v>
      </c>
      <c r="K72" s="67">
        <f>IF(AND('20_Environment Climate'!$I72=1,$E72=0),1,0)</f>
        <v>1</v>
      </c>
    </row>
    <row r="73" spans="1:11" ht="45" hidden="1" outlineLevel="1" x14ac:dyDescent="0.25">
      <c r="A73" s="37" t="s">
        <v>150</v>
      </c>
      <c r="B73" s="38" t="s">
        <v>77</v>
      </c>
      <c r="C73" s="20" t="str">
        <f>IF('Long Term Vision'!$C73=0,"",'Long Term Vision'!$C73)</f>
        <v/>
      </c>
      <c r="D73" s="38"/>
      <c r="E73" s="38"/>
      <c r="F73" s="38"/>
      <c r="G73" s="38"/>
      <c r="H73" s="39"/>
      <c r="I73" s="67">
        <f>IF(OR('20_Environment Climate'!$I73=1,$E73&lt;&gt;0),1,0)</f>
        <v>1</v>
      </c>
      <c r="J73" s="67">
        <f>IF(OR('20_Environment Climate'!$J73=1,$F73&lt;&gt;0),1,0)</f>
        <v>0</v>
      </c>
      <c r="K73" s="67">
        <f>IF(AND('20_Environment Climate'!$I73=1,$E73=0),1,0)</f>
        <v>1</v>
      </c>
    </row>
    <row r="74" spans="1:11" ht="45" hidden="1" outlineLevel="1" x14ac:dyDescent="0.25">
      <c r="A74" s="37" t="s">
        <v>150</v>
      </c>
      <c r="B74" s="38" t="s">
        <v>78</v>
      </c>
      <c r="C74" s="20" t="str">
        <f>IF('Long Term Vision'!$C74=0,"",'Long Term Vision'!$C74)</f>
        <v/>
      </c>
      <c r="D74" s="38"/>
      <c r="E74" s="38"/>
      <c r="F74" s="38"/>
      <c r="G74" s="38"/>
      <c r="H74" s="39"/>
      <c r="I74" s="67">
        <f>IF(OR('20_Environment Climate'!$I74=1,$E74&lt;&gt;0),1,0)</f>
        <v>0</v>
      </c>
      <c r="J74" s="67">
        <f>IF(OR('20_Environment Climate'!$J74=1,$F74&lt;&gt;0),1,0)</f>
        <v>0</v>
      </c>
      <c r="K74" s="67">
        <f>IF(AND('20_Environment Climate'!$I74=1,$E74=0),1,0)</f>
        <v>0</v>
      </c>
    </row>
    <row r="75" spans="1:11" ht="60" hidden="1" outlineLevel="1" x14ac:dyDescent="0.25">
      <c r="A75" s="37" t="s">
        <v>150</v>
      </c>
      <c r="B75" s="38" t="s">
        <v>79</v>
      </c>
      <c r="C75" s="20" t="str">
        <f>IF('Long Term Vision'!$C75=0,"",'Long Term Vision'!$C75)</f>
        <v/>
      </c>
      <c r="D75" s="38"/>
      <c r="E75" s="38"/>
      <c r="F75" s="38"/>
      <c r="G75" s="38"/>
      <c r="H75" s="39"/>
      <c r="I75" s="67">
        <f>IF(OR('20_Environment Climate'!$I75=1,$E75&lt;&gt;0),1,0)</f>
        <v>1</v>
      </c>
      <c r="J75" s="67">
        <f>IF(OR('20_Environment Climate'!$J75=1,$F75&lt;&gt;0),1,0)</f>
        <v>0</v>
      </c>
      <c r="K75" s="67">
        <f>IF(AND('20_Environment Climate'!$I75=1,$E75=0),1,0)</f>
        <v>1</v>
      </c>
    </row>
    <row r="76" spans="1:11" ht="45" hidden="1" outlineLevel="1" x14ac:dyDescent="0.25">
      <c r="A76" s="37" t="s">
        <v>150</v>
      </c>
      <c r="B76" s="38" t="s">
        <v>80</v>
      </c>
      <c r="C76" s="20" t="str">
        <f>IF('Long Term Vision'!$C76=0,"",'Long Term Vision'!$C76)</f>
        <v/>
      </c>
      <c r="D76" s="38"/>
      <c r="E76" s="38"/>
      <c r="F76" s="38"/>
      <c r="G76" s="38"/>
      <c r="H76" s="39"/>
      <c r="I76" s="67">
        <f>IF(OR('20_Environment Climate'!$I76=1,$E76&lt;&gt;0),1,0)</f>
        <v>1</v>
      </c>
      <c r="J76" s="67">
        <f>IF(OR('20_Environment Climate'!$J76=1,$F76&lt;&gt;0),1,0)</f>
        <v>0</v>
      </c>
      <c r="K76" s="67">
        <f>IF(AND('20_Environment Climate'!$I76=1,$E76=0),1,0)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IF(OR('20_Environment Climate'!$I78=1,$E78&lt;&gt;0),1,0)</f>
        <v>0</v>
      </c>
      <c r="J78" s="67">
        <f>IF(OR('20_Environment Climate'!$J78=1,$F78&lt;&gt;0),1,0)</f>
        <v>0</v>
      </c>
      <c r="K78" s="67">
        <f>IF(AND('20_Environment Climate'!$I78=1,$E78=0),1,0)</f>
        <v>0</v>
      </c>
    </row>
    <row r="79" spans="1:11" ht="30" hidden="1" outlineLevel="1" x14ac:dyDescent="0.25">
      <c r="A79" s="37" t="s">
        <v>151</v>
      </c>
      <c r="B79" s="38" t="s">
        <v>83</v>
      </c>
      <c r="C79" s="20" t="str">
        <f>IF('Long Term Vision'!$C79=0,"",'Long Term Vision'!$C79)</f>
        <v/>
      </c>
      <c r="D79" s="38"/>
      <c r="E79" s="38"/>
      <c r="F79" s="38"/>
      <c r="G79" s="38"/>
      <c r="H79" s="39"/>
      <c r="I79" s="67">
        <f>IF(OR('20_Environment Climate'!$I79=1,$E79&lt;&gt;0),1,0)</f>
        <v>1</v>
      </c>
      <c r="J79" s="67">
        <f>IF(OR('20_Environment Climate'!$J79=1,$F79&lt;&gt;0),1,0)</f>
        <v>1</v>
      </c>
      <c r="K79" s="67">
        <f>IF(AND('20_Environment Climate'!$I79=1,$E79=0),1,0)</f>
        <v>1</v>
      </c>
    </row>
    <row r="80" spans="1:11" ht="30" hidden="1" outlineLevel="1" x14ac:dyDescent="0.25">
      <c r="A80" s="37" t="s">
        <v>151</v>
      </c>
      <c r="B80" s="38" t="s">
        <v>84</v>
      </c>
      <c r="C80" s="20" t="str">
        <f>IF('Long Term Vision'!$C80=0,"",'Long Term Vision'!$C80)</f>
        <v/>
      </c>
      <c r="D80" s="38"/>
      <c r="E80" s="38"/>
      <c r="F80" s="38"/>
      <c r="G80" s="38"/>
      <c r="H80" s="39"/>
      <c r="I80" s="67">
        <f>IF(OR('20_Environment Climate'!$I80=1,$E80&lt;&gt;0),1,0)</f>
        <v>1</v>
      </c>
      <c r="J80" s="67">
        <f>IF(OR('20_Environment Climate'!$J80=1,$F80&lt;&gt;0),1,0)</f>
        <v>1</v>
      </c>
      <c r="K80" s="67">
        <f>IF(AND('20_Environment Climate'!$I80=1,$E80=0),1,0)</f>
        <v>1</v>
      </c>
    </row>
    <row r="81" spans="1:11" collapsed="1" x14ac:dyDescent="0.25">
      <c r="A81" s="37" t="s">
        <v>151</v>
      </c>
      <c r="B81" s="117" t="s">
        <v>85</v>
      </c>
      <c r="C81" s="117"/>
      <c r="D81" s="117"/>
      <c r="E81" s="117"/>
      <c r="F81" s="117"/>
      <c r="G81" s="117"/>
      <c r="H81" s="118"/>
      <c r="I81" s="67">
        <f>SUM(I82:I91)</f>
        <v>8</v>
      </c>
      <c r="J81" s="67">
        <f>SUM(J82:J91)</f>
        <v>7</v>
      </c>
      <c r="K81" s="67">
        <f>SUM(K82:K91)</f>
        <v>5</v>
      </c>
    </row>
    <row r="82" spans="1:11" ht="60" hidden="1" outlineLevel="1" x14ac:dyDescent="0.25">
      <c r="A82" s="37" t="s">
        <v>151</v>
      </c>
      <c r="B82" s="38" t="s">
        <v>86</v>
      </c>
      <c r="C82" s="20" t="str">
        <f>IF('Long Term Vision'!$C82=0,"",'Long Term Vision'!$C82)</f>
        <v/>
      </c>
      <c r="D82" s="38"/>
      <c r="E82" s="38"/>
      <c r="F82" s="38"/>
      <c r="G82" s="38"/>
      <c r="H82" s="39"/>
      <c r="I82" s="67">
        <f>IF(OR('20_Environment Climate'!$I82=1,$E82&lt;&gt;0),1,0)</f>
        <v>1</v>
      </c>
      <c r="J82" s="67">
        <f>IF(OR('20_Environment Climate'!$J82=1,$F82&lt;&gt;0),1,0)</f>
        <v>1</v>
      </c>
      <c r="K82" s="67">
        <f>IF(AND('20_Environment Climate'!$I82=1,$E82=0),1,0)</f>
        <v>1</v>
      </c>
    </row>
    <row r="83" spans="1:11" ht="60" hidden="1" outlineLevel="1" x14ac:dyDescent="0.25">
      <c r="A83" s="37" t="s">
        <v>151</v>
      </c>
      <c r="B83" s="38" t="s">
        <v>87</v>
      </c>
      <c r="C83" s="20" t="str">
        <f>IF('Long Term Vision'!$C83=0,"",'Long Term Vision'!$C83)</f>
        <v/>
      </c>
      <c r="D83" s="38" t="s">
        <v>822</v>
      </c>
      <c r="E83" s="38" t="s">
        <v>828</v>
      </c>
      <c r="F83" s="38"/>
      <c r="G83" s="38" t="s">
        <v>827</v>
      </c>
      <c r="H83" s="39" t="s">
        <v>583</v>
      </c>
      <c r="I83" s="67">
        <f>IF(OR('20_Environment Climate'!$I83=1,$E83&lt;&gt;0),1,0)</f>
        <v>1</v>
      </c>
      <c r="J83" s="67">
        <f>IF(OR('20_Environment Climate'!$J83=1,$F83&lt;&gt;0),1,0)</f>
        <v>1</v>
      </c>
      <c r="K83" s="67">
        <f>IF(AND('20_Environment Climate'!$I83=1,$E83=0),1,0)</f>
        <v>0</v>
      </c>
    </row>
    <row r="84" spans="1:11" ht="75" hidden="1" outlineLevel="1" x14ac:dyDescent="0.25">
      <c r="A84" s="37" t="s">
        <v>151</v>
      </c>
      <c r="B84" s="38" t="s">
        <v>88</v>
      </c>
      <c r="C84" s="20" t="str">
        <f>IF('Long Term Vision'!$C84=0,"",'Long Term Vision'!$C84)</f>
        <v/>
      </c>
      <c r="D84" s="38"/>
      <c r="E84" s="38"/>
      <c r="F84" s="38"/>
      <c r="G84" s="38"/>
      <c r="H84" s="39"/>
      <c r="I84" s="67">
        <f>IF(OR('20_Environment Climate'!$I84=1,$E84&lt;&gt;0),1,0)</f>
        <v>1</v>
      </c>
      <c r="J84" s="67">
        <f>IF(OR('20_Environment Climate'!$J84=1,$F84&lt;&gt;0),1,0)</f>
        <v>1</v>
      </c>
      <c r="K84" s="67">
        <f>IF(AND('20_Environment Climate'!$I84=1,$E84=0),1,0)</f>
        <v>1</v>
      </c>
    </row>
    <row r="85" spans="1:11" ht="90" hidden="1" outlineLevel="1" x14ac:dyDescent="0.25">
      <c r="A85" s="37" t="s">
        <v>151</v>
      </c>
      <c r="B85" s="38" t="s">
        <v>89</v>
      </c>
      <c r="C85" s="20" t="str">
        <f>IF('Long Term Vision'!$C85=0,"",'Long Term Vision'!$C85)</f>
        <v>NO</v>
      </c>
      <c r="D85" s="38"/>
      <c r="E85" s="38"/>
      <c r="F85" s="38"/>
      <c r="G85" s="38"/>
      <c r="H85" s="39"/>
      <c r="I85" s="67">
        <f>IF(OR('20_Environment Climate'!$I85=1,$E85&lt;&gt;0),1,0)</f>
        <v>0</v>
      </c>
      <c r="J85" s="67">
        <f>IF(OR('20_Environment Climate'!$J85=1,$F85&lt;&gt;0),1,0)</f>
        <v>0</v>
      </c>
      <c r="K85" s="67">
        <f>IF(AND('20_Environment Climate'!$I85=1,$E85=0),1,0)</f>
        <v>0</v>
      </c>
    </row>
    <row r="86" spans="1:11" ht="45" hidden="1" outlineLevel="1" x14ac:dyDescent="0.25">
      <c r="A86" s="37" t="s">
        <v>151</v>
      </c>
      <c r="B86" s="38" t="s">
        <v>90</v>
      </c>
      <c r="C86" s="20" t="str">
        <f>IF('Long Term Vision'!$C86=0,"",'Long Term Vision'!$C86)</f>
        <v/>
      </c>
      <c r="D86" s="38" t="s">
        <v>822</v>
      </c>
      <c r="E86" s="38" t="s">
        <v>828</v>
      </c>
      <c r="F86" s="38"/>
      <c r="G86" s="38" t="s">
        <v>827</v>
      </c>
      <c r="H86" s="39"/>
      <c r="I86" s="67">
        <f>IF(OR('20_Environment Climate'!$I86=1,$E86&lt;&gt;0),1,0)</f>
        <v>1</v>
      </c>
      <c r="J86" s="67">
        <f>IF(OR('20_Environment Climate'!$J86=1,$F86&lt;&gt;0),1,0)</f>
        <v>1</v>
      </c>
      <c r="K86" s="67">
        <f>IF(AND('20_Environment Climate'!$I86=1,$E86=0),1,0)</f>
        <v>0</v>
      </c>
    </row>
    <row r="87" spans="1:11" ht="30" hidden="1" outlineLevel="1" x14ac:dyDescent="0.25">
      <c r="A87" s="37" t="s">
        <v>151</v>
      </c>
      <c r="B87" s="38" t="s">
        <v>91</v>
      </c>
      <c r="C87" s="20" t="str">
        <f>IF('Long Term Vision'!$C87=0,"",'Long Term Vision'!$C87)</f>
        <v/>
      </c>
      <c r="D87" s="38"/>
      <c r="E87" s="38"/>
      <c r="F87" s="38"/>
      <c r="G87" s="38"/>
      <c r="H87" s="39"/>
      <c r="I87" s="67">
        <f>IF(OR('20_Environment Climate'!$I87=1,$E87&lt;&gt;0),1,0)</f>
        <v>1</v>
      </c>
      <c r="J87" s="67">
        <f>IF(OR('20_Environment Climate'!$J87=1,$F87&lt;&gt;0),1,0)</f>
        <v>1</v>
      </c>
      <c r="K87" s="67">
        <f>IF(AND('20_Environment Climate'!$I87=1,$E87=0),1,0)</f>
        <v>1</v>
      </c>
    </row>
    <row r="88" spans="1:11" ht="75" hidden="1" outlineLevel="1" x14ac:dyDescent="0.25">
      <c r="A88" s="37" t="s">
        <v>151</v>
      </c>
      <c r="B88" s="38" t="s">
        <v>92</v>
      </c>
      <c r="C88" s="20" t="str">
        <f>IF('Long Term Vision'!$C88=0,"",'Long Term Vision'!$C88)</f>
        <v/>
      </c>
      <c r="D88" s="38"/>
      <c r="E88" s="38"/>
      <c r="F88" s="38"/>
      <c r="G88" s="38"/>
      <c r="H88" s="39"/>
      <c r="I88" s="67">
        <f>IF(OR('20_Environment Climate'!$I88=1,$E88&lt;&gt;0),1,0)</f>
        <v>0</v>
      </c>
      <c r="J88" s="67">
        <f>IF(OR('20_Environment Climate'!$J88=1,$F88&lt;&gt;0),1,0)</f>
        <v>0</v>
      </c>
      <c r="K88" s="67">
        <f>IF(AND('20_Environment Climate'!$I88=1,$E88=0),1,0)</f>
        <v>0</v>
      </c>
    </row>
    <row r="89" spans="1:11" ht="45" hidden="1" outlineLevel="1" x14ac:dyDescent="0.25">
      <c r="A89" s="37" t="s">
        <v>151</v>
      </c>
      <c r="B89" s="38" t="s">
        <v>93</v>
      </c>
      <c r="C89" s="20" t="str">
        <f>IF('Long Term Vision'!$C89=0,"",'Long Term Vision'!$C89)</f>
        <v/>
      </c>
      <c r="D89" s="38"/>
      <c r="E89" s="38"/>
      <c r="F89" s="38"/>
      <c r="G89" s="38"/>
      <c r="H89" s="39"/>
      <c r="I89" s="67">
        <f>IF(OR('20_Environment Climate'!$I89=1,$E89&lt;&gt;0),1,0)</f>
        <v>1</v>
      </c>
      <c r="J89" s="67">
        <f>IF(OR('20_Environment Climate'!$J89=1,$F89&lt;&gt;0),1,0)</f>
        <v>1</v>
      </c>
      <c r="K89" s="67">
        <f>IF(AND('20_Environment Climate'!$I89=1,$E89=0),1,0)</f>
        <v>1</v>
      </c>
    </row>
    <row r="90" spans="1:11" ht="45" hidden="1" outlineLevel="1" x14ac:dyDescent="0.25">
      <c r="A90" s="37" t="s">
        <v>151</v>
      </c>
      <c r="B90" s="38" t="s">
        <v>94</v>
      </c>
      <c r="C90" s="20" t="str">
        <f>IF('Long Term Vision'!$C90=0,"",'Long Term Vision'!$C90)</f>
        <v/>
      </c>
      <c r="D90" s="38" t="s">
        <v>822</v>
      </c>
      <c r="E90" s="38" t="s">
        <v>829</v>
      </c>
      <c r="F90" s="38"/>
      <c r="G90" s="38" t="s">
        <v>830</v>
      </c>
      <c r="H90" s="39"/>
      <c r="I90" s="67">
        <f>IF(OR('20_Environment Climate'!$I90=1,$E90&lt;&gt;0),1,0)</f>
        <v>1</v>
      </c>
      <c r="J90" s="67">
        <f>IF(OR('20_Environment Climate'!$J90=1,$F90&lt;&gt;0),1,0)</f>
        <v>1</v>
      </c>
      <c r="K90" s="67">
        <f>IF(AND('20_Environment Climate'!$I90=1,$E90=0),1,0)</f>
        <v>0</v>
      </c>
    </row>
    <row r="91" spans="1:11" ht="45" hidden="1" outlineLevel="1" x14ac:dyDescent="0.25">
      <c r="A91" s="37" t="s">
        <v>151</v>
      </c>
      <c r="B91" s="38" t="s">
        <v>95</v>
      </c>
      <c r="C91" s="20" t="str">
        <f>IF('Long Term Vision'!$C91=0,"",'Long Term Vision'!$C91)</f>
        <v/>
      </c>
      <c r="D91" s="38"/>
      <c r="E91" s="38"/>
      <c r="F91" s="38"/>
      <c r="G91" s="38"/>
      <c r="H91" s="39"/>
      <c r="I91" s="67">
        <f>IF(OR('20_Environment Climate'!$I91=1,$E91&lt;&gt;0),1,0)</f>
        <v>1</v>
      </c>
      <c r="J91" s="67">
        <f>IF(OR('20_Environment Climate'!$J91=1,$F91&lt;&gt;0),1,0)</f>
        <v>0</v>
      </c>
      <c r="K91" s="67">
        <f>IF(AND('20_Environment Climate'!$I91=1,$E91=0),1,0)</f>
        <v>1</v>
      </c>
    </row>
    <row r="92" spans="1:11" collapsed="1" x14ac:dyDescent="0.25">
      <c r="A92" s="37" t="s">
        <v>151</v>
      </c>
      <c r="B92" s="119" t="s">
        <v>96</v>
      </c>
      <c r="C92" s="119"/>
      <c r="D92" s="119"/>
      <c r="E92" s="119"/>
      <c r="F92" s="119"/>
      <c r="G92" s="119"/>
      <c r="H92" s="120"/>
      <c r="I92" s="67">
        <f>SUM(I93:I97)</f>
        <v>5</v>
      </c>
      <c r="J92" s="67">
        <f>SUM(J93:J97)</f>
        <v>4</v>
      </c>
      <c r="K92" s="67">
        <f>SUM(K93:K97)</f>
        <v>3</v>
      </c>
    </row>
    <row r="93" spans="1:11" ht="135" hidden="1" outlineLevel="1" x14ac:dyDescent="0.25">
      <c r="A93" s="37" t="s">
        <v>151</v>
      </c>
      <c r="B93" s="38" t="s">
        <v>97</v>
      </c>
      <c r="C93" s="20" t="str">
        <f>IF('Long Term Vision'!$C93=0,"",'Long Term Vision'!$C93)</f>
        <v/>
      </c>
      <c r="D93" s="38" t="s">
        <v>802</v>
      </c>
      <c r="E93" s="38" t="s">
        <v>834</v>
      </c>
      <c r="F93" s="38"/>
      <c r="G93" s="38" t="s">
        <v>835</v>
      </c>
      <c r="H93" s="39"/>
      <c r="I93" s="67">
        <f>IF(OR('20_Environment Climate'!$I93=1,$E93&lt;&gt;0),1,0)</f>
        <v>1</v>
      </c>
      <c r="J93" s="67">
        <f>IF(OR('20_Environment Climate'!$J93=1,$F93&lt;&gt;0),1,0)</f>
        <v>1</v>
      </c>
      <c r="K93" s="67">
        <f>IF(AND('20_Environment Climate'!$I93=1,$E93=0),1,0)</f>
        <v>0</v>
      </c>
    </row>
    <row r="94" spans="1:11" ht="60" hidden="1" outlineLevel="1" x14ac:dyDescent="0.25">
      <c r="A94" s="37" t="s">
        <v>151</v>
      </c>
      <c r="B94" s="38" t="s">
        <v>98</v>
      </c>
      <c r="C94" s="20" t="str">
        <f>IF('Long Term Vision'!$C94=0,"",'Long Term Vision'!$C94)</f>
        <v/>
      </c>
      <c r="D94" s="38"/>
      <c r="E94" s="38"/>
      <c r="F94" s="38"/>
      <c r="G94" s="38"/>
      <c r="H94" s="39"/>
      <c r="I94" s="67">
        <f>IF(OR('20_Environment Climate'!$I94=1,$E94&lt;&gt;0),1,0)</f>
        <v>1</v>
      </c>
      <c r="J94" s="67">
        <f>IF(OR('20_Environment Climate'!$J94=1,$F94&lt;&gt;0),1,0)</f>
        <v>1</v>
      </c>
      <c r="K94" s="67">
        <f>IF(AND('20_Environment Climate'!$I94=1,$E94=0),1,0)</f>
        <v>1</v>
      </c>
    </row>
    <row r="95" spans="1:11" ht="60" hidden="1" outlineLevel="1" x14ac:dyDescent="0.25">
      <c r="A95" s="37" t="s">
        <v>151</v>
      </c>
      <c r="B95" s="38" t="s">
        <v>99</v>
      </c>
      <c r="C95" s="20" t="str">
        <f>IF('Long Term Vision'!$C95=0,"",'Long Term Vision'!$C95)</f>
        <v/>
      </c>
      <c r="D95" s="38"/>
      <c r="E95" s="38"/>
      <c r="F95" s="38"/>
      <c r="G95" s="38"/>
      <c r="H95" s="39"/>
      <c r="I95" s="67">
        <f>IF(OR('20_Environment Climate'!$I95=1,$E95&lt;&gt;0),1,0)</f>
        <v>1</v>
      </c>
      <c r="J95" s="67">
        <f>IF(OR('20_Environment Climate'!$J95=1,$F95&lt;&gt;0),1,0)</f>
        <v>0</v>
      </c>
      <c r="K95" s="67">
        <f>IF(AND('20_Environment Climate'!$I95=1,$E95=0),1,0)</f>
        <v>1</v>
      </c>
    </row>
    <row r="96" spans="1:11" ht="75" hidden="1" outlineLevel="1" x14ac:dyDescent="0.25">
      <c r="A96" s="37" t="s">
        <v>151</v>
      </c>
      <c r="B96" s="38" t="s">
        <v>100</v>
      </c>
      <c r="C96" s="20" t="str">
        <f>IF('Long Term Vision'!$C96=0,"",'Long Term Vision'!$C96)</f>
        <v/>
      </c>
      <c r="D96" s="38"/>
      <c r="E96" s="38"/>
      <c r="F96" s="38"/>
      <c r="G96" s="38"/>
      <c r="H96" s="39"/>
      <c r="I96" s="67">
        <f>IF(OR('20_Environment Climate'!$I96=1,$E96&lt;&gt;0),1,0)</f>
        <v>1</v>
      </c>
      <c r="J96" s="67">
        <f>IF(OR('20_Environment Climate'!$J96=1,$F96&lt;&gt;0),1,0)</f>
        <v>1</v>
      </c>
      <c r="K96" s="67">
        <f>IF(AND('20_Environment Climate'!$I96=1,$E96=0),1,0)</f>
        <v>1</v>
      </c>
    </row>
    <row r="97" spans="1:11" ht="90" hidden="1" outlineLevel="1" x14ac:dyDescent="0.25">
      <c r="A97" s="37" t="s">
        <v>151</v>
      </c>
      <c r="B97" s="38" t="s">
        <v>101</v>
      </c>
      <c r="C97" s="20" t="str">
        <f>IF('Long Term Vision'!$C97=0,"",'Long Term Vision'!$C97)</f>
        <v/>
      </c>
      <c r="D97" s="38" t="s">
        <v>792</v>
      </c>
      <c r="E97" s="38" t="s">
        <v>797</v>
      </c>
      <c r="F97" s="38"/>
      <c r="G97" s="38" t="s">
        <v>796</v>
      </c>
      <c r="H97" s="39"/>
      <c r="I97" s="67">
        <f>IF(OR('20_Environment Climate'!$I97=1,$E97&lt;&gt;0),1,0)</f>
        <v>1</v>
      </c>
      <c r="J97" s="67">
        <f>IF(OR('20_Environment Climate'!$J97=1,$F97&lt;&gt;0),1,0)</f>
        <v>1</v>
      </c>
      <c r="K97" s="67">
        <f>IF(AND('20_Environment Climate'!$I97=1,$E97=0),1,0)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IF(OR('20_Environment Climate'!$I99=1,$E99&lt;&gt;0),1,0)</f>
        <v>0</v>
      </c>
      <c r="J99" s="67">
        <f>IF(OR('20_Environment Climate'!$J99=1,$F99&lt;&gt;0),1,0)</f>
        <v>0</v>
      </c>
      <c r="K99" s="67">
        <f>IF(AND('20_Environment Climate'!$I99=1,$E99=0),1,0)</f>
        <v>0</v>
      </c>
    </row>
    <row r="100" spans="1:11" ht="45" hidden="1" outlineLevel="1" x14ac:dyDescent="0.25">
      <c r="A100" s="37" t="s">
        <v>151</v>
      </c>
      <c r="B100" s="38" t="s">
        <v>104</v>
      </c>
      <c r="C100" s="20" t="str">
        <f>IF('Long Term Vision'!$C100=0,"",'Long Term Vision'!$C100)</f>
        <v/>
      </c>
      <c r="D100" s="38"/>
      <c r="E100" s="38"/>
      <c r="F100" s="38"/>
      <c r="G100" s="38"/>
      <c r="H100" s="39"/>
      <c r="I100" s="67">
        <f>IF(OR('20_Environment Climate'!$I100=1,$E100&lt;&gt;0),1,0)</f>
        <v>1</v>
      </c>
      <c r="J100" s="67">
        <f>IF(OR('20_Environment Climate'!$J100=1,$F100&lt;&gt;0),1,0)</f>
        <v>1</v>
      </c>
      <c r="K100" s="67">
        <f>IF(AND('20_Environment Climate'!$I100=1,$E100=0),1,0)</f>
        <v>1</v>
      </c>
    </row>
    <row r="101" spans="1:11" ht="60" hidden="1" outlineLevel="1" x14ac:dyDescent="0.25">
      <c r="A101" s="37" t="s">
        <v>151</v>
      </c>
      <c r="B101" s="38" t="s">
        <v>105</v>
      </c>
      <c r="C101" s="20" t="str">
        <f>IF('Long Term Vision'!$C101=0,"",'Long Term Vision'!$C101)</f>
        <v/>
      </c>
      <c r="D101" s="38"/>
      <c r="E101" s="38"/>
      <c r="F101" s="38"/>
      <c r="G101" s="38"/>
      <c r="H101" s="39"/>
      <c r="I101" s="67">
        <f>IF(OR('20_Environment Climate'!$I101=1,$E101&lt;&gt;0),1,0)</f>
        <v>1</v>
      </c>
      <c r="J101" s="67">
        <f>IF(OR('20_Environment Climate'!$J101=1,$F101&lt;&gt;0),1,0)</f>
        <v>1</v>
      </c>
      <c r="K101" s="67">
        <f>IF(AND('20_Environment Climate'!$I101=1,$E101=0),1,0)</f>
        <v>1</v>
      </c>
    </row>
    <row r="102" spans="1:11" ht="30" hidden="1" outlineLevel="1" x14ac:dyDescent="0.25">
      <c r="A102" s="37" t="s">
        <v>151</v>
      </c>
      <c r="B102" s="38" t="s">
        <v>106</v>
      </c>
      <c r="C102" s="20" t="str">
        <f>IF('Long Term Vision'!$C102=0,"",'Long Term Vision'!$C102)</f>
        <v/>
      </c>
      <c r="D102" s="38"/>
      <c r="E102" s="38"/>
      <c r="F102" s="38"/>
      <c r="G102" s="38"/>
      <c r="H102" s="39"/>
      <c r="I102" s="67">
        <f>IF(OR('20_Environment Climate'!$I102=1,$E102&lt;&gt;0),1,0)</f>
        <v>1</v>
      </c>
      <c r="J102" s="67">
        <f>IF(OR('20_Environment Climate'!$J102=1,$F102&lt;&gt;0),1,0)</f>
        <v>0</v>
      </c>
      <c r="K102" s="67">
        <f>IF(AND('20_Environment Climate'!$I102=1,$E102=0),1,0)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IF(OR('20_Environment Climate'!$I103=1,$E103&lt;&gt;0),1,0)</f>
        <v>0</v>
      </c>
      <c r="J103" s="67">
        <f>IF(OR('20_Environment Climate'!$J103=1,$F103&lt;&gt;0),1,0)</f>
        <v>0</v>
      </c>
      <c r="K103" s="67">
        <f>IF(AND('20_Environment Climate'!$I103=1,$E103=0),1,0)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IF(OR('20_Environment Climate'!$I104=1,$E104&lt;&gt;0),1,0)</f>
        <v>0</v>
      </c>
      <c r="J104" s="67">
        <f>IF(OR('20_Environment Climate'!$J104=1,$F104&lt;&gt;0),1,0)</f>
        <v>0</v>
      </c>
      <c r="K104" s="67">
        <f>IF(AND('20_Environment Climate'!$I104=1,$E104=0),1,0)</f>
        <v>0</v>
      </c>
    </row>
    <row r="105" spans="1:11" ht="45" hidden="1" outlineLevel="1" x14ac:dyDescent="0.25">
      <c r="A105" s="37" t="s">
        <v>151</v>
      </c>
      <c r="B105" s="38" t="s">
        <v>109</v>
      </c>
      <c r="C105" s="20" t="str">
        <f>IF('Long Term Vision'!$C105=0,"",'Long Term Vision'!$C105)</f>
        <v/>
      </c>
      <c r="D105" s="38"/>
      <c r="E105" s="38"/>
      <c r="F105" s="38"/>
      <c r="G105" s="38"/>
      <c r="H105" s="39"/>
      <c r="I105" s="67">
        <f>IF(OR('20_Environment Climate'!$I105=1,$E105&lt;&gt;0),1,0)</f>
        <v>1</v>
      </c>
      <c r="J105" s="67">
        <f>IF(OR('20_Environment Climate'!$J105=1,$F105&lt;&gt;0),1,0)</f>
        <v>1</v>
      </c>
      <c r="K105" s="67">
        <f>IF(AND('20_Environment Climate'!$I105=1,$E105=0),1,0)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0</v>
      </c>
    </row>
    <row r="107" spans="1:11" ht="60" hidden="1" outlineLevel="1" x14ac:dyDescent="0.25">
      <c r="A107" s="37" t="s">
        <v>151</v>
      </c>
      <c r="B107" s="38" t="s">
        <v>111</v>
      </c>
      <c r="C107" s="20" t="str">
        <f>IF('Long Term Vision'!$C107=0,"",'Long Term Vision'!$C107)</f>
        <v/>
      </c>
      <c r="D107" s="38" t="s">
        <v>804</v>
      </c>
      <c r="E107" s="38" t="s">
        <v>810</v>
      </c>
      <c r="F107" s="38" t="s">
        <v>787</v>
      </c>
      <c r="G107" s="38" t="s">
        <v>811</v>
      </c>
      <c r="H107" s="39"/>
      <c r="I107" s="67">
        <f>IF(OR('20_Environment Climate'!$I107=1,$E107&lt;&gt;0),1,0)</f>
        <v>1</v>
      </c>
      <c r="J107" s="67">
        <f>IF(OR('20_Environment Climate'!$J107=1,$F107&lt;&gt;0),1,0)</f>
        <v>1</v>
      </c>
      <c r="K107" s="67">
        <f>IF(AND('20_Environment Climate'!$I107=1,$E107=0),1,0)</f>
        <v>0</v>
      </c>
    </row>
    <row r="108" spans="1:11" ht="75" hidden="1" outlineLevel="1" x14ac:dyDescent="0.25">
      <c r="A108" s="37" t="s">
        <v>151</v>
      </c>
      <c r="B108" s="38" t="s">
        <v>112</v>
      </c>
      <c r="C108" s="20" t="str">
        <f>IF('Long Term Vision'!$C108=0,"",'Long Term Vision'!$C108)</f>
        <v/>
      </c>
      <c r="D108" s="38" t="s">
        <v>804</v>
      </c>
      <c r="E108" s="38" t="s">
        <v>803</v>
      </c>
      <c r="F108" s="38" t="s">
        <v>788</v>
      </c>
      <c r="G108" s="38" t="s">
        <v>805</v>
      </c>
      <c r="H108" s="39"/>
      <c r="I108" s="67">
        <f>IF(OR('20_Environment Climate'!$I108=1,$E108&lt;&gt;0),1,0)</f>
        <v>1</v>
      </c>
      <c r="J108" s="67">
        <f>IF(OR('20_Environment Climate'!$J108=1,$F108&lt;&gt;0),1,0)</f>
        <v>1</v>
      </c>
      <c r="K108" s="67">
        <f>IF(AND('20_Environment Climate'!$I108=1,$E108=0),1,0)</f>
        <v>0</v>
      </c>
    </row>
    <row r="109" spans="1:11" ht="150" hidden="1" outlineLevel="1" x14ac:dyDescent="0.25">
      <c r="A109" s="37" t="s">
        <v>151</v>
      </c>
      <c r="B109" s="38" t="s">
        <v>113</v>
      </c>
      <c r="C109" s="20" t="str">
        <f>IF('Long Term Vision'!$C109=0,"",'Long Term Vision'!$C109)</f>
        <v/>
      </c>
      <c r="D109" s="38" t="s">
        <v>806</v>
      </c>
      <c r="E109" s="38" t="s">
        <v>819</v>
      </c>
      <c r="F109" s="38" t="s">
        <v>786</v>
      </c>
      <c r="G109" s="38" t="s">
        <v>807</v>
      </c>
      <c r="H109" s="39"/>
      <c r="I109" s="67">
        <f>IF(OR('20_Environment Climate'!$I109=1,$E109&lt;&gt;0),1,0)</f>
        <v>1</v>
      </c>
      <c r="J109" s="67">
        <f>IF(OR('20_Environment Climate'!$J109=1,$F109&lt;&gt;0),1,0)</f>
        <v>1</v>
      </c>
      <c r="K109" s="67">
        <f>IF(AND('20_Environment Climate'!$I109=1,$E109=0),1,0)</f>
        <v>0</v>
      </c>
    </row>
    <row r="110" spans="1:11" ht="60" hidden="1" outlineLevel="1" x14ac:dyDescent="0.25">
      <c r="A110" s="37" t="s">
        <v>151</v>
      </c>
      <c r="B110" s="38" t="s">
        <v>114</v>
      </c>
      <c r="C110" s="20" t="str">
        <f>IF('Long Term Vision'!$C110=0,"",'Long Term Vision'!$C110)</f>
        <v/>
      </c>
      <c r="D110" s="38" t="s">
        <v>804</v>
      </c>
      <c r="E110" s="38" t="s">
        <v>808</v>
      </c>
      <c r="F110" s="38"/>
      <c r="G110" s="38" t="s">
        <v>809</v>
      </c>
      <c r="H110" s="39"/>
      <c r="I110" s="67">
        <f>IF(OR('20_Environment Climate'!$I110=1,$E110&lt;&gt;0),1,0)</f>
        <v>1</v>
      </c>
      <c r="J110" s="67">
        <f>IF(OR('20_Environment Climate'!$J110=1,$F110&lt;&gt;0),1,0)</f>
        <v>1</v>
      </c>
      <c r="K110" s="67">
        <f>IF(AND('20_Environment Climate'!$I110=1,$E110=0),1,0)</f>
        <v>0</v>
      </c>
    </row>
    <row r="111" spans="1:11" ht="120" hidden="1" outlineLevel="1" x14ac:dyDescent="0.25">
      <c r="A111" s="37" t="s">
        <v>151</v>
      </c>
      <c r="B111" s="38" t="s">
        <v>115</v>
      </c>
      <c r="C111" s="20" t="str">
        <f>IF('Long Term Vision'!$C111=0,"",'Long Term Vision'!$C111)</f>
        <v/>
      </c>
      <c r="D111" s="38" t="s">
        <v>806</v>
      </c>
      <c r="E111" s="38" t="s">
        <v>815</v>
      </c>
      <c r="F111" s="38"/>
      <c r="G111" s="38" t="s">
        <v>814</v>
      </c>
      <c r="H111" s="39"/>
      <c r="I111" s="67">
        <f>IF(OR('20_Environment Climate'!$I111=1,$E111&lt;&gt;0),1,0)</f>
        <v>1</v>
      </c>
      <c r="J111" s="67">
        <f>IF(OR('20_Environment Climate'!$J111=1,$F111&lt;&gt;0),1,0)</f>
        <v>1</v>
      </c>
      <c r="K111" s="67">
        <f>IF(AND('20_Environment Climate'!$I111=1,$E111=0),1,0)</f>
        <v>0</v>
      </c>
    </row>
    <row r="112" spans="1:11" ht="45" hidden="1" outlineLevel="1" x14ac:dyDescent="0.25">
      <c r="A112" s="37" t="s">
        <v>151</v>
      </c>
      <c r="B112" s="38" t="s">
        <v>116</v>
      </c>
      <c r="C112" s="20" t="str">
        <f>IF('Long Term Vision'!$C112=0,"",'Long Term Vision'!$C112)</f>
        <v/>
      </c>
      <c r="D112" s="38" t="s">
        <v>804</v>
      </c>
      <c r="E112" s="38" t="s">
        <v>838</v>
      </c>
      <c r="F112" s="38" t="s">
        <v>789</v>
      </c>
      <c r="G112" s="38" t="s">
        <v>817</v>
      </c>
      <c r="H112" s="39" t="s">
        <v>583</v>
      </c>
      <c r="I112" s="67">
        <f>IF(OR('20_Environment Climate'!$I112=1,$E112&lt;&gt;0),1,0)</f>
        <v>1</v>
      </c>
      <c r="J112" s="67">
        <f>IF(OR('20_Environment Climate'!$J112=1,$F112&lt;&gt;0),1,0)</f>
        <v>1</v>
      </c>
      <c r="K112" s="67">
        <f>IF(AND('20_Environment Climate'!$I112=1,$E112=0),1,0)</f>
        <v>0</v>
      </c>
    </row>
    <row r="113" spans="1:11" ht="45" hidden="1" outlineLevel="1" x14ac:dyDescent="0.25">
      <c r="A113" s="37" t="s">
        <v>151</v>
      </c>
      <c r="B113" s="38" t="s">
        <v>117</v>
      </c>
      <c r="C113" s="20" t="str">
        <f>IF('Long Term Vision'!$C113=0,"",'Long Term Vision'!$C113)</f>
        <v/>
      </c>
      <c r="D113" s="38" t="s">
        <v>804</v>
      </c>
      <c r="E113" s="38" t="s">
        <v>816</v>
      </c>
      <c r="F113" s="38"/>
      <c r="G113" s="38" t="s">
        <v>817</v>
      </c>
      <c r="H113" s="39"/>
      <c r="I113" s="67">
        <f>IF(OR('20_Environment Climate'!$I113=1,$E113&lt;&gt;0),1,0)</f>
        <v>1</v>
      </c>
      <c r="J113" s="67">
        <f>IF(OR('20_Environment Climate'!$J113=1,$F113&lt;&gt;0),1,0)</f>
        <v>0</v>
      </c>
      <c r="K113" s="67">
        <f>IF(AND('20_Environment Climate'!$I113=1,$E113=0),1,0)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6</v>
      </c>
    </row>
    <row r="115" spans="1:11" ht="30" hidden="1" outlineLevel="1" x14ac:dyDescent="0.25">
      <c r="A115" s="37" t="s">
        <v>152</v>
      </c>
      <c r="B115" s="38" t="s">
        <v>119</v>
      </c>
      <c r="C115" s="20" t="str">
        <f>IF('Long Term Vision'!$C115=0,"",'Long Term Vision'!$C115)</f>
        <v/>
      </c>
      <c r="D115" s="38"/>
      <c r="E115" s="38"/>
      <c r="F115" s="38"/>
      <c r="G115" s="38"/>
      <c r="H115" s="39"/>
      <c r="I115" s="67">
        <f>IF(OR('20_Environment Climate'!$I115=1,$E115&lt;&gt;0),1,0)</f>
        <v>1</v>
      </c>
      <c r="J115" s="67">
        <f>IF(OR('20_Environment Climate'!$J115=1,$F115&lt;&gt;0),1,0)</f>
        <v>1</v>
      </c>
      <c r="K115" s="67">
        <f>IF(AND('20_Environment Climate'!$I115=1,$E115=0),1,0)</f>
        <v>1</v>
      </c>
    </row>
    <row r="116" spans="1:11" ht="30" hidden="1" outlineLevel="1" x14ac:dyDescent="0.25">
      <c r="A116" s="37" t="s">
        <v>152</v>
      </c>
      <c r="B116" s="38" t="s">
        <v>120</v>
      </c>
      <c r="C116" s="20" t="str">
        <f>IF('Long Term Vision'!$C116=0,"",'Long Term Vision'!$C116)</f>
        <v/>
      </c>
      <c r="D116" s="38"/>
      <c r="E116" s="38"/>
      <c r="F116" s="38"/>
      <c r="G116" s="38"/>
      <c r="H116" s="39"/>
      <c r="I116" s="67">
        <f>IF(OR('20_Environment Climate'!$I116=1,$E116&lt;&gt;0),1,0)</f>
        <v>1</v>
      </c>
      <c r="J116" s="67">
        <f>IF(OR('20_Environment Climate'!$J116=1,$F116&lt;&gt;0),1,0)</f>
        <v>1</v>
      </c>
      <c r="K116" s="67">
        <f>IF(AND('20_Environment Climate'!$I116=1,$E116=0),1,0)</f>
        <v>1</v>
      </c>
    </row>
    <row r="117" spans="1:11" ht="30" hidden="1" outlineLevel="1" x14ac:dyDescent="0.25">
      <c r="A117" s="37" t="s">
        <v>152</v>
      </c>
      <c r="B117" s="38" t="s">
        <v>121</v>
      </c>
      <c r="C117" s="20" t="str">
        <f>IF('Long Term Vision'!$C117=0,"",'Long Term Vision'!$C117)</f>
        <v/>
      </c>
      <c r="D117" s="38"/>
      <c r="E117" s="38"/>
      <c r="F117" s="38"/>
      <c r="G117" s="38"/>
      <c r="H117" s="39"/>
      <c r="I117" s="67">
        <f>IF(OR('20_Environment Climate'!$I117=1,$E117&lt;&gt;0),1,0)</f>
        <v>1</v>
      </c>
      <c r="J117" s="67">
        <f>IF(OR('20_Environment Climate'!$J117=1,$F117&lt;&gt;0),1,0)</f>
        <v>1</v>
      </c>
      <c r="K117" s="67">
        <f>IF(AND('20_Environment Climate'!$I117=1,$E117=0),1,0)</f>
        <v>1</v>
      </c>
    </row>
    <row r="118" spans="1:11" ht="45" hidden="1" outlineLevel="1" x14ac:dyDescent="0.25">
      <c r="A118" s="37" t="s">
        <v>152</v>
      </c>
      <c r="B118" s="38" t="s">
        <v>122</v>
      </c>
      <c r="C118" s="20" t="str">
        <f>IF('Long Term Vision'!$C118=0,"",'Long Term Vision'!$C118)</f>
        <v/>
      </c>
      <c r="D118" s="38"/>
      <c r="E118" s="38"/>
      <c r="F118" s="38"/>
      <c r="G118" s="38"/>
      <c r="H118" s="39"/>
      <c r="I118" s="67">
        <f>IF(OR('20_Environment Climate'!$I118=1,$E118&lt;&gt;0),1,0)</f>
        <v>1</v>
      </c>
      <c r="J118" s="67">
        <f>IF(OR('20_Environment Climate'!$J118=1,$F118&lt;&gt;0),1,0)</f>
        <v>1</v>
      </c>
      <c r="K118" s="67">
        <f>IF(AND('20_Environment Climate'!$I118=1,$E118=0),1,0)</f>
        <v>1</v>
      </c>
    </row>
    <row r="119" spans="1:11" hidden="1" outlineLevel="1" x14ac:dyDescent="0.25">
      <c r="A119" s="37" t="s">
        <v>152</v>
      </c>
      <c r="B119" s="38" t="s">
        <v>123</v>
      </c>
      <c r="C119" s="20" t="str">
        <f>IF('Long Term Vision'!$C119=0,"",'Long Term Vision'!$C119)</f>
        <v/>
      </c>
      <c r="D119" s="38"/>
      <c r="E119" s="38"/>
      <c r="F119" s="38"/>
      <c r="G119" s="38"/>
      <c r="H119" s="39"/>
      <c r="I119" s="67">
        <f>IF(OR('20_Environment Climate'!$I119=1,$E119&lt;&gt;0),1,0)</f>
        <v>1</v>
      </c>
      <c r="J119" s="67">
        <f>IF(OR('20_Environment Climate'!$J119=1,$F119&lt;&gt;0),1,0)</f>
        <v>1</v>
      </c>
      <c r="K119" s="67">
        <f>IF(AND('20_Environment Climate'!$I119=1,$E119=0),1,0)</f>
        <v>1</v>
      </c>
    </row>
    <row r="120" spans="1:11" ht="210" hidden="1" outlineLevel="1" x14ac:dyDescent="0.25">
      <c r="A120" s="37" t="s">
        <v>152</v>
      </c>
      <c r="B120" s="38" t="s">
        <v>124</v>
      </c>
      <c r="C120" s="20" t="str">
        <f>IF('Long Term Vision'!$C120=0,"",'Long Term Vision'!$C120)</f>
        <v/>
      </c>
      <c r="D120" s="38" t="s">
        <v>792</v>
      </c>
      <c r="E120" s="38" t="s">
        <v>798</v>
      </c>
      <c r="F120" s="38" t="s">
        <v>785</v>
      </c>
      <c r="G120" s="38" t="s">
        <v>799</v>
      </c>
      <c r="H120" s="39"/>
      <c r="I120" s="67">
        <f>IF(OR('20_Environment Climate'!$I120=1,$E120&lt;&gt;0),1,0)</f>
        <v>1</v>
      </c>
      <c r="J120" s="67">
        <f>IF(OR('20_Environment Climate'!$J120=1,$F120&lt;&gt;0),1,0)</f>
        <v>1</v>
      </c>
      <c r="K120" s="67">
        <f>IF(AND('20_Environment Climate'!$I120=1,$E120=0),1,0)</f>
        <v>0</v>
      </c>
    </row>
    <row r="121" spans="1:11" ht="45" hidden="1" outlineLevel="1" x14ac:dyDescent="0.25">
      <c r="A121" s="37" t="s">
        <v>152</v>
      </c>
      <c r="B121" s="38" t="s">
        <v>125</v>
      </c>
      <c r="C121" s="20" t="str">
        <f>IF('Long Term Vision'!$C121=0,"",'Long Term Vision'!$C121)</f>
        <v/>
      </c>
      <c r="D121" s="38" t="s">
        <v>792</v>
      </c>
      <c r="E121" s="38" t="s">
        <v>800</v>
      </c>
      <c r="F121" s="38"/>
      <c r="G121" s="38" t="s">
        <v>801</v>
      </c>
      <c r="H121" s="39"/>
      <c r="I121" s="67">
        <f>IF(OR('20_Environment Climate'!$I121=1,$E121&lt;&gt;0),1,0)</f>
        <v>1</v>
      </c>
      <c r="J121" s="67">
        <f>IF(OR('20_Environment Climate'!$J121=1,$F121&lt;&gt;0),1,0)</f>
        <v>1</v>
      </c>
      <c r="K121" s="67">
        <f>IF(AND('20_Environment Climate'!$I121=1,$E121=0),1,0)</f>
        <v>0</v>
      </c>
    </row>
    <row r="122" spans="1:11" ht="30" hidden="1" outlineLevel="1" x14ac:dyDescent="0.25">
      <c r="A122" s="37" t="s">
        <v>152</v>
      </c>
      <c r="B122" s="38" t="s">
        <v>126</v>
      </c>
      <c r="C122" s="20" t="str">
        <f>IF('Long Term Vision'!$C122=0,"",'Long Term Vision'!$C122)</f>
        <v/>
      </c>
      <c r="D122" s="38"/>
      <c r="E122" s="38"/>
      <c r="F122" s="38"/>
      <c r="G122" s="38"/>
      <c r="H122" s="39"/>
      <c r="I122" s="67">
        <f>IF(OR('20_Environment Climate'!$I122=1,$E122&lt;&gt;0),1,0)</f>
        <v>0</v>
      </c>
      <c r="J122" s="67">
        <f>IF(OR('20_Environment Climate'!$J122=1,$F122&lt;&gt;0),1,0)</f>
        <v>0</v>
      </c>
      <c r="K122" s="67">
        <f>IF(AND('20_Environment Climate'!$I122=1,$E122=0),1,0)</f>
        <v>0</v>
      </c>
    </row>
    <row r="123" spans="1:11" ht="30" hidden="1" outlineLevel="1" x14ac:dyDescent="0.25">
      <c r="A123" s="37" t="s">
        <v>152</v>
      </c>
      <c r="B123" s="38" t="s">
        <v>127</v>
      </c>
      <c r="C123" s="20" t="str">
        <f>IF('Long Term Vision'!$C123=0,"",'Long Term Vision'!$C123)</f>
        <v/>
      </c>
      <c r="D123" s="38"/>
      <c r="E123" s="38"/>
      <c r="F123" s="38"/>
      <c r="G123" s="38"/>
      <c r="H123" s="39"/>
      <c r="I123" s="67">
        <f>IF(OR('20_Environment Climate'!$I123=1,$E123&lt;&gt;0),1,0)</f>
        <v>1</v>
      </c>
      <c r="J123" s="67">
        <f>IF(OR('20_Environment Climate'!$J123=1,$F123&lt;&gt;0),1,0)</f>
        <v>0</v>
      </c>
      <c r="K123" s="67">
        <f>IF(AND('20_Environment Climate'!$I123=1,$E123=0),1,0)</f>
        <v>1</v>
      </c>
    </row>
    <row r="124" spans="1:11" ht="75" hidden="1" outlineLevel="1" x14ac:dyDescent="0.25">
      <c r="A124" s="37" t="s">
        <v>152</v>
      </c>
      <c r="B124" s="38" t="s">
        <v>128</v>
      </c>
      <c r="C124" s="20" t="str">
        <f>IF('Long Term Vision'!$C124=0,"",'Long Term Vision'!$C124)</f>
        <v/>
      </c>
      <c r="D124" s="38" t="s">
        <v>804</v>
      </c>
      <c r="E124" s="38" t="s">
        <v>820</v>
      </c>
      <c r="F124" s="38"/>
      <c r="G124" s="38" t="s">
        <v>821</v>
      </c>
      <c r="H124" s="39"/>
      <c r="I124" s="67">
        <f>IF(OR('20_Environment Climate'!$I124=1,$E124&lt;&gt;0),1,0)</f>
        <v>1</v>
      </c>
      <c r="J124" s="67">
        <f>IF(OR('20_Environment Climate'!$J124=1,$F124&lt;&gt;0),1,0)</f>
        <v>1</v>
      </c>
      <c r="K124" s="67">
        <f>IF(AND('20_Environment Climate'!$I124=1,$E124=0),1,0)</f>
        <v>0</v>
      </c>
    </row>
    <row r="125" spans="1:11" collapsed="1" x14ac:dyDescent="0.25">
      <c r="A125" s="37" t="s">
        <v>153</v>
      </c>
      <c r="B125" s="103" t="s">
        <v>129</v>
      </c>
      <c r="C125" s="103"/>
      <c r="D125" s="103"/>
      <c r="E125" s="103"/>
      <c r="F125" s="103"/>
      <c r="G125" s="103"/>
      <c r="H125" s="104"/>
      <c r="I125" s="67">
        <f>SUM(I126:I144)</f>
        <v>10</v>
      </c>
      <c r="J125" s="67">
        <f>SUM(J126:J144)</f>
        <v>1</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IF(OR('20_Environment Climate'!$I126=1,$E126&lt;&gt;0),1,0)</f>
        <v>1</v>
      </c>
      <c r="J126" s="67">
        <f>IF(OR('20_Environment Climate'!$J126=1,$F126&lt;&gt;0),1,0)</f>
        <v>0</v>
      </c>
      <c r="K126" s="67">
        <f>IF(AND('20_Environment Climate'!$I126=1,$E126=0),1,0)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IF(OR('20_Environment Climate'!$I127=1,$E127&lt;&gt;0),1,0)</f>
        <v>0</v>
      </c>
      <c r="J127" s="67">
        <f>IF(OR('20_Environment Climate'!$J127=1,$F127&lt;&gt;0),1,0)</f>
        <v>0</v>
      </c>
      <c r="K127" s="67">
        <f>IF(AND('20_Environment Climate'!$I127=1,$E127=0),1,0)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IF(OR('20_Environment Climate'!$I128=1,$E128&lt;&gt;0),1,0)</f>
        <v>0</v>
      </c>
      <c r="J128" s="67">
        <f>IF(OR('20_Environment Climate'!$J128=1,$F128&lt;&gt;0),1,0)</f>
        <v>0</v>
      </c>
      <c r="K128" s="67">
        <f>IF(AND('20_Environment Climate'!$I128=1,$E128=0),1,0)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IF(OR('20_Environment Climate'!$I129=1,$E129&lt;&gt;0),1,0)</f>
        <v>0</v>
      </c>
      <c r="J129" s="67">
        <f>IF(OR('20_Environment Climate'!$J129=1,$F129&lt;&gt;0),1,0)</f>
        <v>0</v>
      </c>
      <c r="K129" s="67">
        <f>IF(AND('20_Environment Climate'!$I129=1,$E129=0),1,0)</f>
        <v>0</v>
      </c>
    </row>
    <row r="130" spans="1:11" ht="30" hidden="1" outlineLevel="1" x14ac:dyDescent="0.25">
      <c r="A130" s="37" t="s">
        <v>153</v>
      </c>
      <c r="B130" s="38" t="s">
        <v>134</v>
      </c>
      <c r="C130" s="20" t="str">
        <f>IF('Long Term Vision'!$C130=0,"",'Long Term Vision'!$C130)</f>
        <v/>
      </c>
      <c r="D130" s="38"/>
      <c r="E130" s="38"/>
      <c r="F130" s="38"/>
      <c r="G130" s="38"/>
      <c r="H130" s="39"/>
      <c r="I130" s="67">
        <f>IF(OR('20_Environment Climate'!$I130=1,$E130&lt;&gt;0),1,0)</f>
        <v>1</v>
      </c>
      <c r="J130" s="67">
        <f>IF(OR('20_Environment Climate'!$J130=1,$F130&lt;&gt;0),1,0)</f>
        <v>0</v>
      </c>
      <c r="K130" s="67">
        <f>IF(AND('20_Environment Climate'!$I130=1,$E130=0),1,0)</f>
        <v>1</v>
      </c>
    </row>
    <row r="131" spans="1:11" ht="105" hidden="1" outlineLevel="1" x14ac:dyDescent="0.25">
      <c r="A131" s="37" t="s">
        <v>153</v>
      </c>
      <c r="B131" s="38" t="s">
        <v>135</v>
      </c>
      <c r="C131" s="20" t="str">
        <f>IF('Long Term Vision'!$C131=0,"",'Long Term Vision'!$C131)</f>
        <v/>
      </c>
      <c r="D131" s="38" t="s">
        <v>792</v>
      </c>
      <c r="E131" s="38" t="s">
        <v>795</v>
      </c>
      <c r="F131" s="38"/>
      <c r="G131" s="38" t="s">
        <v>796</v>
      </c>
      <c r="H131" s="39"/>
      <c r="I131" s="67">
        <f>IF(OR('20_Environment Climate'!$I131=1,$E131&lt;&gt;0),1,0)</f>
        <v>1</v>
      </c>
      <c r="J131" s="67">
        <f>IF(OR('20_Environment Climate'!$J131=1,$F131&lt;&gt;0),1,0)</f>
        <v>0</v>
      </c>
      <c r="K131" s="67">
        <f>IF(AND('20_Environment Climate'!$I131=1,$E131=0),1,0)</f>
        <v>0</v>
      </c>
    </row>
    <row r="132" spans="1:11" ht="75" hidden="1" outlineLevel="1" x14ac:dyDescent="0.25">
      <c r="A132" s="37" t="s">
        <v>153</v>
      </c>
      <c r="B132" s="38" t="s">
        <v>136</v>
      </c>
      <c r="C132" s="20" t="str">
        <f>IF('Long Term Vision'!$C132=0,"",'Long Term Vision'!$C132)</f>
        <v/>
      </c>
      <c r="D132" s="38"/>
      <c r="E132" s="38"/>
      <c r="F132" s="38"/>
      <c r="G132" s="38"/>
      <c r="H132" s="39"/>
      <c r="I132" s="67">
        <f>IF(OR('20_Environment Climate'!$I132=1,$E132&lt;&gt;0),1,0)</f>
        <v>0</v>
      </c>
      <c r="J132" s="67">
        <f>IF(OR('20_Environment Climate'!$J132=1,$F132&lt;&gt;0),1,0)</f>
        <v>0</v>
      </c>
      <c r="K132" s="67">
        <f>IF(AND('20_Environment Climate'!$I132=1,$E132=0),1,0)</f>
        <v>0</v>
      </c>
    </row>
    <row r="133" spans="1:11" ht="75" hidden="1" outlineLevel="1" x14ac:dyDescent="0.25">
      <c r="A133" s="37" t="s">
        <v>153</v>
      </c>
      <c r="B133" s="38" t="s">
        <v>137</v>
      </c>
      <c r="C133" s="20" t="str">
        <f>IF('Long Term Vision'!$C133=0,"",'Long Term Vision'!$C133)</f>
        <v/>
      </c>
      <c r="D133" s="38"/>
      <c r="E133" s="38"/>
      <c r="F133" s="38"/>
      <c r="G133" s="38"/>
      <c r="H133" s="39"/>
      <c r="I133" s="67">
        <f>IF(OR('20_Environment Climate'!$I133=1,$E133&lt;&gt;0),1,0)</f>
        <v>0</v>
      </c>
      <c r="J133" s="67">
        <f>IF(OR('20_Environment Climate'!$J133=1,$F133&lt;&gt;0),1,0)</f>
        <v>0</v>
      </c>
      <c r="K133" s="67">
        <f>IF(AND('20_Environment Climate'!$I133=1,$E133=0),1,0)</f>
        <v>0</v>
      </c>
    </row>
    <row r="134" spans="1:11" ht="75" hidden="1" outlineLevel="1" x14ac:dyDescent="0.25">
      <c r="A134" s="37" t="s">
        <v>153</v>
      </c>
      <c r="B134" s="38" t="s">
        <v>138</v>
      </c>
      <c r="C134" s="20" t="str">
        <f>IF('Long Term Vision'!$C134=0,"",'Long Term Vision'!$C134)</f>
        <v/>
      </c>
      <c r="D134" s="38"/>
      <c r="E134" s="38"/>
      <c r="F134" s="38"/>
      <c r="G134" s="38"/>
      <c r="H134" s="39"/>
      <c r="I134" s="67">
        <f>IF(OR('20_Environment Climate'!$I134=1,$E134&lt;&gt;0),1,0)</f>
        <v>0</v>
      </c>
      <c r="J134" s="67">
        <f>IF(OR('20_Environment Climate'!$J134=1,$F134&lt;&gt;0),1,0)</f>
        <v>0</v>
      </c>
      <c r="K134" s="67">
        <f>IF(AND('20_Environment Climate'!$I134=1,$E134=0),1,0)</f>
        <v>0</v>
      </c>
    </row>
    <row r="135" spans="1:11" ht="60" hidden="1" outlineLevel="1" x14ac:dyDescent="0.25">
      <c r="A135" s="37" t="s">
        <v>153</v>
      </c>
      <c r="B135" s="38" t="s">
        <v>139</v>
      </c>
      <c r="C135" s="20" t="str">
        <f>IF('Long Term Vision'!$C135=0,"",'Long Term Vision'!$C135)</f>
        <v/>
      </c>
      <c r="D135" s="38"/>
      <c r="E135" s="38"/>
      <c r="F135" s="38"/>
      <c r="G135" s="38"/>
      <c r="H135" s="39"/>
      <c r="I135" s="67">
        <f>IF(OR('20_Environment Climate'!$I135=1,$E135&lt;&gt;0),1,0)</f>
        <v>1</v>
      </c>
      <c r="J135" s="67">
        <f>IF(OR('20_Environment Climate'!$J135=1,$F135&lt;&gt;0),1,0)</f>
        <v>0</v>
      </c>
      <c r="K135" s="67">
        <f>IF(AND('20_Environment Climate'!$I135=1,$E135=0),1,0)</f>
        <v>1</v>
      </c>
    </row>
    <row r="136" spans="1:11" ht="45" hidden="1" outlineLevel="1" x14ac:dyDescent="0.25">
      <c r="A136" s="37" t="s">
        <v>153</v>
      </c>
      <c r="B136" s="38" t="s">
        <v>140</v>
      </c>
      <c r="C136" s="20" t="str">
        <f>IF('Long Term Vision'!$C136=0,"",'Long Term Vision'!$C136)</f>
        <v/>
      </c>
      <c r="D136" s="38"/>
      <c r="E136" s="38"/>
      <c r="F136" s="38"/>
      <c r="G136" s="38"/>
      <c r="H136" s="39"/>
      <c r="I136" s="67">
        <f>IF(OR('20_Environment Climate'!$I136=1,$E136&lt;&gt;0),1,0)</f>
        <v>1</v>
      </c>
      <c r="J136" s="67">
        <f>IF(OR('20_Environment Climate'!$J136=1,$F136&lt;&gt;0),1,0)</f>
        <v>1</v>
      </c>
      <c r="K136" s="67">
        <f>IF(AND('20_Environment Climate'!$I136=1,$E136=0),1,0)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IF(OR('20_Environment Climate'!$I137=1,$E137&lt;&gt;0),1,0)</f>
        <v>0</v>
      </c>
      <c r="J137" s="67">
        <f>IF(OR('20_Environment Climate'!$J137=1,$F137&lt;&gt;0),1,0)</f>
        <v>0</v>
      </c>
      <c r="K137" s="67">
        <f>IF(AND('20_Environment Climate'!$I137=1,$E137=0),1,0)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IF(OR('20_Environment Climate'!$I138=1,$E138&lt;&gt;0),1,0)</f>
        <v>0</v>
      </c>
      <c r="J138" s="67">
        <f>IF(OR('20_Environment Climate'!$J138=1,$F138&lt;&gt;0),1,0)</f>
        <v>0</v>
      </c>
      <c r="K138" s="67">
        <f>IF(AND('20_Environment Climate'!$I138=1,$E138=0),1,0)</f>
        <v>0</v>
      </c>
    </row>
    <row r="139" spans="1:11" ht="30" hidden="1" outlineLevel="1" x14ac:dyDescent="0.25">
      <c r="A139" s="37" t="s">
        <v>153</v>
      </c>
      <c r="B139" s="38" t="s">
        <v>143</v>
      </c>
      <c r="C139" s="20" t="str">
        <f>IF('Long Term Vision'!$C139=0,"",'Long Term Vision'!$C139)</f>
        <v/>
      </c>
      <c r="D139" s="38"/>
      <c r="E139" s="38"/>
      <c r="F139" s="38"/>
      <c r="G139" s="38"/>
      <c r="H139" s="39"/>
      <c r="I139" s="67">
        <f>IF(OR('20_Environment Climate'!$I139=1,$E139&lt;&gt;0),1,0)</f>
        <v>1</v>
      </c>
      <c r="J139" s="67">
        <f>IF(OR('20_Environment Climate'!$J139=1,$F139&lt;&gt;0),1,0)</f>
        <v>0</v>
      </c>
      <c r="K139" s="67">
        <f>IF(AND('20_Environment Climate'!$I139=1,$E139=0),1,0)</f>
        <v>1</v>
      </c>
    </row>
    <row r="140" spans="1:11" ht="45" hidden="1" outlineLevel="1" x14ac:dyDescent="0.25">
      <c r="A140" s="37" t="s">
        <v>153</v>
      </c>
      <c r="B140" s="38" t="s">
        <v>144</v>
      </c>
      <c r="C140" s="20" t="str">
        <f>IF('Long Term Vision'!$C140=0,"",'Long Term Vision'!$C140)</f>
        <v/>
      </c>
      <c r="D140" s="38"/>
      <c r="E140" s="38"/>
      <c r="F140" s="38"/>
      <c r="G140" s="38"/>
      <c r="H140" s="39"/>
      <c r="I140" s="67">
        <f>IF(OR('20_Environment Climate'!$I140=1,$E140&lt;&gt;0),1,0)</f>
        <v>1</v>
      </c>
      <c r="J140" s="67">
        <f>IF(OR('20_Environment Climate'!$J140=1,$F140&lt;&gt;0),1,0)</f>
        <v>0</v>
      </c>
      <c r="K140" s="67">
        <f>IF(AND('20_Environment Climate'!$I140=1,$E140=0),1,0)</f>
        <v>1</v>
      </c>
    </row>
    <row r="141" spans="1:11" ht="90" hidden="1" outlineLevel="1" x14ac:dyDescent="0.25">
      <c r="A141" s="37" t="s">
        <v>153</v>
      </c>
      <c r="B141" s="38" t="s">
        <v>145</v>
      </c>
      <c r="C141" s="20" t="str">
        <f>IF('Long Term Vision'!$C141=0,"",'Long Term Vision'!$C141)</f>
        <v/>
      </c>
      <c r="D141" s="38"/>
      <c r="E141" s="38"/>
      <c r="F141" s="38"/>
      <c r="G141" s="38"/>
      <c r="H141" s="39"/>
      <c r="I141" s="67">
        <f>IF(OR('20_Environment Climate'!$I141=1,$E141&lt;&gt;0),1,0)</f>
        <v>0</v>
      </c>
      <c r="J141" s="67">
        <f>IF(OR('20_Environment Climate'!$J141=1,$F141&lt;&gt;0),1,0)</f>
        <v>0</v>
      </c>
      <c r="K141" s="67">
        <f>IF(AND('20_Environment Climate'!$I141=1,$E141=0),1,0)</f>
        <v>0</v>
      </c>
    </row>
    <row r="142" spans="1:11" ht="60" hidden="1" outlineLevel="1" x14ac:dyDescent="0.25">
      <c r="A142" s="37" t="s">
        <v>153</v>
      </c>
      <c r="B142" s="38" t="s">
        <v>146</v>
      </c>
      <c r="C142" s="20" t="str">
        <f>IF('Long Term Vision'!$C142=0,"",'Long Term Vision'!$C142)</f>
        <v/>
      </c>
      <c r="D142" s="38"/>
      <c r="E142" s="38"/>
      <c r="F142" s="38"/>
      <c r="G142" s="38"/>
      <c r="H142" s="39"/>
      <c r="I142" s="67">
        <f>IF(OR('20_Environment Climate'!$I142=1,$E142&lt;&gt;0),1,0)</f>
        <v>1</v>
      </c>
      <c r="J142" s="67">
        <f>IF(OR('20_Environment Climate'!$J142=1,$F142&lt;&gt;0),1,0)</f>
        <v>0</v>
      </c>
      <c r="K142" s="67">
        <f>IF(AND('20_Environment Climate'!$I142=1,$E142=0),1,0)</f>
        <v>1</v>
      </c>
    </row>
    <row r="143" spans="1:11" ht="105" hidden="1" outlineLevel="1" x14ac:dyDescent="0.25">
      <c r="A143" s="37" t="s">
        <v>153</v>
      </c>
      <c r="B143" s="38" t="s">
        <v>147</v>
      </c>
      <c r="C143" s="20" t="str">
        <f>IF('Long Term Vision'!$C143=0,"",'Long Term Vision'!$C143)</f>
        <v/>
      </c>
      <c r="D143" s="38"/>
      <c r="E143" s="38"/>
      <c r="F143" s="38"/>
      <c r="G143" s="38"/>
      <c r="H143" s="39"/>
      <c r="I143" s="67">
        <f>IF(OR('20_Environment Climate'!$I143=1,$E143&lt;&gt;0),1,0)</f>
        <v>1</v>
      </c>
      <c r="J143" s="67">
        <f>IF(OR('20_Environment Climate'!$J143=1,$F143&lt;&gt;0),1,0)</f>
        <v>0</v>
      </c>
      <c r="K143" s="67">
        <f>IF(AND('20_Environment Climate'!$I143=1,$E143=0),1,0)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IF(OR('20_Environment Climate'!$I144=1,$E144&lt;&gt;0),1,0)</f>
        <v>1</v>
      </c>
      <c r="J144" s="67">
        <f>IF(OR('20_Environment Climate'!$J144=1,$F144&lt;&gt;0),1,0)</f>
        <v>0</v>
      </c>
      <c r="K144" s="67">
        <f>IF(AND('20_Environment Climate'!$I144=1,$E144=0),1,0)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783</v>
      </c>
      <c r="C149" s="71">
        <f>SUM(K2,K8,K14,K24,K32,K39,K46,K55,K59,K67,K77,K81,K92,K98,K106,K114,K125)</f>
        <v>76</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1</v>
      </c>
      <c r="F155" s="55">
        <f t="shared" ref="F155:F171" si="0">$D155/$C155</f>
        <v>0.25</v>
      </c>
      <c r="G155" s="73">
        <f t="shared" ref="G155:G171" si="1">IFERROR($E155/$D155,"N/A")</f>
        <v>1</v>
      </c>
      <c r="H155" s="65"/>
      <c r="I155" s="66"/>
    </row>
    <row r="156" spans="1:9" x14ac:dyDescent="0.25">
      <c r="A156" s="47">
        <v>2</v>
      </c>
      <c r="B156" s="48" t="s">
        <v>158</v>
      </c>
      <c r="C156" s="49">
        <f>'Long Term Vision'!$C156</f>
        <v>5</v>
      </c>
      <c r="D156" s="49">
        <f>COUNTA(E$9:E$13)</f>
        <v>1</v>
      </c>
      <c r="E156" s="49">
        <f>COUNTA(F$9:F$13)</f>
        <v>0</v>
      </c>
      <c r="F156" s="50">
        <f t="shared" si="0"/>
        <v>0.2</v>
      </c>
      <c r="G156" s="74">
        <f t="shared" si="1"/>
        <v>0</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2</v>
      </c>
      <c r="E160" s="49">
        <f>COUNTA(F$40:F$45)</f>
        <v>1</v>
      </c>
      <c r="F160" s="50">
        <f t="shared" si="0"/>
        <v>0.33333333333333331</v>
      </c>
      <c r="G160" s="74">
        <f t="shared" si="1"/>
        <v>0.5</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3</v>
      </c>
      <c r="E162" s="49">
        <f>COUNTA(F$82:F$91)</f>
        <v>0</v>
      </c>
      <c r="F162" s="50">
        <f t="shared" si="0"/>
        <v>0.33333333333333331</v>
      </c>
      <c r="G162" s="74">
        <f t="shared" si="1"/>
        <v>0</v>
      </c>
      <c r="H162" s="65"/>
      <c r="I162" s="66"/>
    </row>
    <row r="163" spans="1:9" x14ac:dyDescent="0.25">
      <c r="A163" s="52">
        <v>9</v>
      </c>
      <c r="B163" s="53" t="s">
        <v>165</v>
      </c>
      <c r="C163" s="54">
        <f>'Long Term Vision'!$C163</f>
        <v>5</v>
      </c>
      <c r="D163" s="54">
        <f>COUNTA(E$93:E$97)</f>
        <v>2</v>
      </c>
      <c r="E163" s="54">
        <f>COUNTA(F$93:F$97)</f>
        <v>0</v>
      </c>
      <c r="F163" s="55">
        <f t="shared" si="0"/>
        <v>0.4</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7</v>
      </c>
      <c r="E165" s="54">
        <f>COUNTA(F$107:F$113)</f>
        <v>4</v>
      </c>
      <c r="F165" s="55">
        <f t="shared" si="0"/>
        <v>1</v>
      </c>
      <c r="G165" s="73">
        <f t="shared" si="1"/>
        <v>0.5714285714285714</v>
      </c>
      <c r="H165" s="65"/>
      <c r="I165" s="66"/>
    </row>
    <row r="166" spans="1:9" x14ac:dyDescent="0.25">
      <c r="A166" s="47">
        <v>12</v>
      </c>
      <c r="B166" s="48" t="s">
        <v>168</v>
      </c>
      <c r="C166" s="49">
        <f>'Long Term Vision'!$C166</f>
        <v>7</v>
      </c>
      <c r="D166" s="49">
        <f>COUNTA(E$47:E$54)</f>
        <v>1</v>
      </c>
      <c r="E166" s="49">
        <f>COUNTA(F$47:F$54)</f>
        <v>1</v>
      </c>
      <c r="F166" s="50">
        <f t="shared" si="0"/>
        <v>0.14285714285714285</v>
      </c>
      <c r="G166" s="74">
        <f t="shared" si="1"/>
        <v>1</v>
      </c>
      <c r="H166" s="65"/>
      <c r="I166" s="66"/>
    </row>
    <row r="167" spans="1:9" x14ac:dyDescent="0.25">
      <c r="A167" s="52">
        <v>13</v>
      </c>
      <c r="B167" s="53" t="s">
        <v>169</v>
      </c>
      <c r="C167" s="54">
        <f>'Long Term Vision'!$C167</f>
        <v>3</v>
      </c>
      <c r="D167" s="54">
        <f>COUNTA(E$56:E$58)</f>
        <v>2</v>
      </c>
      <c r="E167" s="54">
        <f>COUNTA(F$56:F$58)</f>
        <v>0</v>
      </c>
      <c r="F167" s="55">
        <f t="shared" si="0"/>
        <v>0.66666666666666663</v>
      </c>
      <c r="G167" s="73">
        <f t="shared" si="1"/>
        <v>0</v>
      </c>
      <c r="H167" s="65"/>
    </row>
    <row r="168" spans="1:9" x14ac:dyDescent="0.25">
      <c r="A168" s="47">
        <v>14</v>
      </c>
      <c r="B168" s="48" t="s">
        <v>170</v>
      </c>
      <c r="C168" s="49">
        <f>'Long Term Vision'!$C168</f>
        <v>7</v>
      </c>
      <c r="D168" s="49">
        <f>COUNTA(E$60:E$66)</f>
        <v>1</v>
      </c>
      <c r="E168" s="49">
        <f>COUNTA(F$60:F$66)</f>
        <v>0</v>
      </c>
      <c r="F168" s="50">
        <f t="shared" si="0"/>
        <v>0.14285714285714285</v>
      </c>
      <c r="G168" s="74">
        <f t="shared" si="1"/>
        <v>0</v>
      </c>
      <c r="H168" s="65"/>
    </row>
    <row r="169" spans="1:9" x14ac:dyDescent="0.25">
      <c r="A169" s="52">
        <v>15</v>
      </c>
      <c r="B169" s="53" t="s">
        <v>171</v>
      </c>
      <c r="C169" s="54">
        <f>'Long Term Vision'!$C169</f>
        <v>9</v>
      </c>
      <c r="D169" s="54">
        <f>COUNTA(E$68:E$76)</f>
        <v>1</v>
      </c>
      <c r="E169" s="54">
        <f>COUNTA(F$68:F$76)</f>
        <v>0</v>
      </c>
      <c r="F169" s="55">
        <f t="shared" si="0"/>
        <v>0.1111111111111111</v>
      </c>
      <c r="G169" s="73">
        <f t="shared" si="1"/>
        <v>0</v>
      </c>
      <c r="H169" s="65"/>
    </row>
    <row r="170" spans="1:9" x14ac:dyDescent="0.25">
      <c r="A170" s="47">
        <v>16</v>
      </c>
      <c r="B170" s="48" t="s">
        <v>172</v>
      </c>
      <c r="C170" s="49">
        <f>'Long Term Vision'!$C170</f>
        <v>10</v>
      </c>
      <c r="D170" s="49">
        <f>COUNTA(E$115:E$124)</f>
        <v>3</v>
      </c>
      <c r="E170" s="49">
        <f>COUNTA(F$115:F$124)</f>
        <v>1</v>
      </c>
      <c r="F170" s="50">
        <f t="shared" si="0"/>
        <v>0.3</v>
      </c>
      <c r="G170" s="74">
        <f t="shared" si="1"/>
        <v>0.33333333333333331</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6.6666666666666666E-2</v>
      </c>
      <c r="G172" s="76">
        <f>IFERROR(SUM($E$155:$E$159)/SUM($D$155:$D$159),"N/A")</f>
        <v>0.5</v>
      </c>
      <c r="H172" s="65"/>
    </row>
    <row r="173" spans="1:9" x14ac:dyDescent="0.25">
      <c r="A173" s="65"/>
      <c r="B173" s="65"/>
      <c r="C173" s="65"/>
      <c r="D173" s="65"/>
      <c r="E173" s="60" t="s">
        <v>150</v>
      </c>
      <c r="F173" s="55">
        <f>SUM($D$160,$D$166:$D$169)/SUM($C$160,$C$166:$C$169)</f>
        <v>0.21875</v>
      </c>
      <c r="G173" s="73">
        <f>IFERROR(SUM($E$160,$E$166:$E$169)/SUM($D$160,$D$166:$D$169),"N/A")</f>
        <v>0.2857142857142857</v>
      </c>
      <c r="H173" s="65"/>
    </row>
    <row r="174" spans="1:9" x14ac:dyDescent="0.25">
      <c r="A174" s="65"/>
      <c r="B174" s="65"/>
      <c r="C174" s="65"/>
      <c r="D174" s="65"/>
      <c r="E174" s="63" t="s">
        <v>151</v>
      </c>
      <c r="F174" s="50">
        <f>SUM($D$161:$D$165)/SUM($C$161:$C$165)</f>
        <v>0.41379310344827586</v>
      </c>
      <c r="G174" s="74">
        <f>IFERROR(SUM($E$161:$E$165)/SUM($D$161:$D$165),"N/A")</f>
        <v>0.33333333333333331</v>
      </c>
      <c r="H174" s="65"/>
    </row>
    <row r="175" spans="1:9" x14ac:dyDescent="0.25">
      <c r="A175" s="65"/>
      <c r="B175" s="65"/>
      <c r="C175" s="65"/>
      <c r="D175" s="65"/>
      <c r="E175" s="60" t="s">
        <v>152</v>
      </c>
      <c r="F175" s="55">
        <f>$D$170/$C$170</f>
        <v>0.3</v>
      </c>
      <c r="G175" s="73">
        <f>IFERROR($E$170/$D$170,"N/A")</f>
        <v>0.33333333333333331</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82:H82 C84:H85 H83 C83">
    <cfRule type="expression" dxfId="726" priority="41">
      <formula>$C3="NO"</formula>
    </cfRule>
  </conditionalFormatting>
  <conditionalFormatting sqref="C99:H105 C78:H80 C47:H54 C33:H38 C25:H31 C15:H23 C56:H58 C126:H144 C93:H97 C40:H45 C68:H76 C115:H124 C9:H13 C87:H89 C86 E86:H86 C91:H91 C90 E90:H90 C60:H66 C4:H7 C107:H113">
    <cfRule type="expression" dxfId="725" priority="40">
      <formula>$C4="NO"</formula>
    </cfRule>
  </conditionalFormatting>
  <conditionalFormatting sqref="I1:K1">
    <cfRule type="expression" dxfId="724" priority="39">
      <formula>$C1="NO"</formula>
    </cfRule>
  </conditionalFormatting>
  <conditionalFormatting sqref="B3">
    <cfRule type="expression" dxfId="723" priority="38">
      <formula>$K3=1</formula>
    </cfRule>
  </conditionalFormatting>
  <conditionalFormatting sqref="B4:B7">
    <cfRule type="expression" dxfId="722" priority="37">
      <formula>$C4="NO"</formula>
    </cfRule>
  </conditionalFormatting>
  <conditionalFormatting sqref="B4:B7">
    <cfRule type="expression" dxfId="721" priority="36">
      <formula>$K4=1</formula>
    </cfRule>
  </conditionalFormatting>
  <conditionalFormatting sqref="B9:B13">
    <cfRule type="expression" dxfId="720" priority="35">
      <formula>$C9="NO"</formula>
    </cfRule>
  </conditionalFormatting>
  <conditionalFormatting sqref="B9:B13">
    <cfRule type="expression" dxfId="719" priority="34">
      <formula>$K9=1</formula>
    </cfRule>
  </conditionalFormatting>
  <conditionalFormatting sqref="B15:B23">
    <cfRule type="expression" dxfId="718" priority="33">
      <formula>$C15="NO"</formula>
    </cfRule>
  </conditionalFormatting>
  <conditionalFormatting sqref="B15:B23">
    <cfRule type="expression" dxfId="717" priority="32">
      <formula>$K15=1</formula>
    </cfRule>
  </conditionalFormatting>
  <conditionalFormatting sqref="B25:B31">
    <cfRule type="expression" dxfId="716" priority="31">
      <formula>$C25="NO"</formula>
    </cfRule>
  </conditionalFormatting>
  <conditionalFormatting sqref="B25:B31">
    <cfRule type="expression" dxfId="715" priority="30">
      <formula>$K25=1</formula>
    </cfRule>
  </conditionalFormatting>
  <conditionalFormatting sqref="B33:B38">
    <cfRule type="expression" dxfId="714" priority="29">
      <formula>$C33="NO"</formula>
    </cfRule>
  </conditionalFormatting>
  <conditionalFormatting sqref="B33:B38">
    <cfRule type="expression" dxfId="713" priority="28">
      <formula>$K33=1</formula>
    </cfRule>
  </conditionalFormatting>
  <conditionalFormatting sqref="B40:B45">
    <cfRule type="expression" dxfId="712" priority="27">
      <formula>$C40="NO"</formula>
    </cfRule>
  </conditionalFormatting>
  <conditionalFormatting sqref="B40:B45">
    <cfRule type="expression" dxfId="711" priority="26">
      <formula>$K40=1</formula>
    </cfRule>
  </conditionalFormatting>
  <conditionalFormatting sqref="B47:B54">
    <cfRule type="expression" dxfId="710" priority="25">
      <formula>$C47="NO"</formula>
    </cfRule>
  </conditionalFormatting>
  <conditionalFormatting sqref="B47:B54">
    <cfRule type="expression" dxfId="709" priority="24">
      <formula>$K47=1</formula>
    </cfRule>
  </conditionalFormatting>
  <conditionalFormatting sqref="B56:B58">
    <cfRule type="expression" dxfId="708" priority="23">
      <formula>$C56="NO"</formula>
    </cfRule>
  </conditionalFormatting>
  <conditionalFormatting sqref="B56:B58">
    <cfRule type="expression" dxfId="707" priority="22">
      <formula>$K56=1</formula>
    </cfRule>
  </conditionalFormatting>
  <conditionalFormatting sqref="B60:B66">
    <cfRule type="expression" dxfId="706" priority="21">
      <formula>$C60="NO"</formula>
    </cfRule>
  </conditionalFormatting>
  <conditionalFormatting sqref="B60:B66">
    <cfRule type="expression" dxfId="705" priority="20">
      <formula>$K60=1</formula>
    </cfRule>
  </conditionalFormatting>
  <conditionalFormatting sqref="B68:B76">
    <cfRule type="expression" dxfId="704" priority="19">
      <formula>$C68="NO"</formula>
    </cfRule>
  </conditionalFormatting>
  <conditionalFormatting sqref="B68:B76">
    <cfRule type="expression" dxfId="703" priority="18">
      <formula>$K68=1</formula>
    </cfRule>
  </conditionalFormatting>
  <conditionalFormatting sqref="B78:B80">
    <cfRule type="expression" dxfId="702" priority="17">
      <formula>$C78="NO"</formula>
    </cfRule>
  </conditionalFormatting>
  <conditionalFormatting sqref="B78:B80">
    <cfRule type="expression" dxfId="701" priority="16">
      <formula>$K78=1</formula>
    </cfRule>
  </conditionalFormatting>
  <conditionalFormatting sqref="B82:B91">
    <cfRule type="expression" dxfId="700" priority="15">
      <formula>$C82="NO"</formula>
    </cfRule>
  </conditionalFormatting>
  <conditionalFormatting sqref="B82:B91">
    <cfRule type="expression" dxfId="699" priority="14">
      <formula>$K82=1</formula>
    </cfRule>
  </conditionalFormatting>
  <conditionalFormatting sqref="B93:B97">
    <cfRule type="expression" dxfId="698" priority="13">
      <formula>$C93="NO"</formula>
    </cfRule>
  </conditionalFormatting>
  <conditionalFormatting sqref="B93:B97">
    <cfRule type="expression" dxfId="697" priority="12">
      <formula>$K93=1</formula>
    </cfRule>
  </conditionalFormatting>
  <conditionalFormatting sqref="B99:B105">
    <cfRule type="expression" dxfId="696" priority="11">
      <formula>$C99="NO"</formula>
    </cfRule>
  </conditionalFormatting>
  <conditionalFormatting sqref="B99:B105">
    <cfRule type="expression" dxfId="695" priority="10">
      <formula>$K99=1</formula>
    </cfRule>
  </conditionalFormatting>
  <conditionalFormatting sqref="B107:B113">
    <cfRule type="expression" dxfId="694" priority="9">
      <formula>$C107="NO"</formula>
    </cfRule>
  </conditionalFormatting>
  <conditionalFormatting sqref="B107:B113">
    <cfRule type="expression" dxfId="693" priority="8">
      <formula>$K107=1</formula>
    </cfRule>
  </conditionalFormatting>
  <conditionalFormatting sqref="B115:B124">
    <cfRule type="expression" dxfId="692" priority="7">
      <formula>$C115="NO"</formula>
    </cfRule>
  </conditionalFormatting>
  <conditionalFormatting sqref="B115:B124">
    <cfRule type="expression" dxfId="691" priority="6">
      <formula>$K115=1</formula>
    </cfRule>
  </conditionalFormatting>
  <conditionalFormatting sqref="B126:B144">
    <cfRule type="expression" dxfId="690" priority="5">
      <formula>$C126="NO"</formula>
    </cfRule>
  </conditionalFormatting>
  <conditionalFormatting sqref="B126:B144">
    <cfRule type="expression" dxfId="689" priority="4">
      <formula>$K126=1</formula>
    </cfRule>
  </conditionalFormatting>
  <conditionalFormatting sqref="D86">
    <cfRule type="expression" dxfId="688" priority="45">
      <formula>$C83="NO"</formula>
    </cfRule>
  </conditionalFormatting>
  <conditionalFormatting sqref="E83:G83">
    <cfRule type="expression" dxfId="687" priority="2">
      <formula>$C83="NO"</formula>
    </cfRule>
  </conditionalFormatting>
  <conditionalFormatting sqref="D83">
    <cfRule type="expression" dxfId="686" priority="3">
      <formula>$C80="NO"</formula>
    </cfRule>
  </conditionalFormatting>
  <conditionalFormatting sqref="D90">
    <cfRule type="expression" dxfId="685" priority="1">
      <formula>$C87="NO"</formula>
    </cfRule>
  </conditionalFormatting>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E143" sqref="E143"/>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IF(OR('21_Urban Planning'!$I3=1,$E3&lt;&gt;0),1,0)</f>
        <v>0</v>
      </c>
      <c r="J3" s="67">
        <f>IF(OR('21_Urban Planning'!$J3=1,$F3&lt;&gt;0),1,0)</f>
        <v>0</v>
      </c>
      <c r="K3" s="67">
        <f>IF(AND('21_Urban Planning'!$I3=1,$E3=0),1,0)</f>
        <v>0</v>
      </c>
    </row>
    <row r="4" spans="1:12" ht="45" hidden="1" outlineLevel="1" x14ac:dyDescent="0.25">
      <c r="A4" s="37" t="s">
        <v>149</v>
      </c>
      <c r="B4" s="38" t="s">
        <v>8</v>
      </c>
      <c r="C4" s="20" t="str">
        <f>IF('Long Term Vision'!$C4=0,"",'Long Term Vision'!$C4)</f>
        <v/>
      </c>
      <c r="D4" s="38"/>
      <c r="E4" s="38"/>
      <c r="F4" s="38"/>
      <c r="G4" s="38"/>
      <c r="H4" s="39"/>
      <c r="I4" s="67">
        <f>IF(OR('21_Urban Planning'!$I4=1,$E4&lt;&gt;0),1,0)</f>
        <v>1</v>
      </c>
      <c r="J4" s="67">
        <f>IF(OR('21_Urban Planning'!$J4=1,$F4&lt;&gt;0),1,0)</f>
        <v>1</v>
      </c>
      <c r="K4" s="67">
        <f>IF(AND('21_Urban Planning'!$I4=1,$E4=0),1,0)</f>
        <v>1</v>
      </c>
    </row>
    <row r="5" spans="1:12" ht="45" hidden="1" outlineLevel="1" x14ac:dyDescent="0.25">
      <c r="A5" s="37" t="s">
        <v>149</v>
      </c>
      <c r="B5" s="38" t="s">
        <v>9</v>
      </c>
      <c r="C5" s="20" t="str">
        <f>IF('Long Term Vision'!$C5=0,"",'Long Term Vision'!$C5)</f>
        <v/>
      </c>
      <c r="D5" s="38"/>
      <c r="E5" s="38"/>
      <c r="F5" s="38"/>
      <c r="G5" s="38"/>
      <c r="H5" s="39"/>
      <c r="I5" s="67">
        <f>IF(OR('21_Urban Planning'!$I5=1,$E5&lt;&gt;0),1,0)</f>
        <v>1</v>
      </c>
      <c r="J5" s="67">
        <f>IF(OR('21_Urban Planning'!$J5=1,$F5&lt;&gt;0),1,0)</f>
        <v>1</v>
      </c>
      <c r="K5" s="67">
        <f>IF(AND('21_Urban Planning'!$I5=1,$E5=0),1,0)</f>
        <v>1</v>
      </c>
    </row>
    <row r="6" spans="1:12" ht="90" hidden="1" outlineLevel="1" x14ac:dyDescent="0.25">
      <c r="A6" s="37" t="s">
        <v>149</v>
      </c>
      <c r="B6" s="38" t="s">
        <v>10</v>
      </c>
      <c r="C6" s="20" t="str">
        <f>IF('Long Term Vision'!$C6=0,"",'Long Term Vision'!$C6)</f>
        <v/>
      </c>
      <c r="D6" s="38"/>
      <c r="E6" s="38"/>
      <c r="F6" s="38"/>
      <c r="G6" s="38"/>
      <c r="H6" s="39"/>
      <c r="I6" s="67">
        <f>IF(OR('21_Urban Planning'!$I6=1,$E6&lt;&gt;0),1,0)</f>
        <v>1</v>
      </c>
      <c r="J6" s="67">
        <f>IF(OR('21_Urban Planning'!$J6=1,$F6&lt;&gt;0),1,0)</f>
        <v>1</v>
      </c>
      <c r="K6" s="67">
        <f>IF(AND('21_Urban Planning'!$I6=1,$E6=0),1,0)</f>
        <v>1</v>
      </c>
    </row>
    <row r="7" spans="1:12" ht="60" hidden="1" outlineLevel="1" x14ac:dyDescent="0.25">
      <c r="A7" s="37" t="s">
        <v>149</v>
      </c>
      <c r="B7" s="38" t="s">
        <v>11</v>
      </c>
      <c r="C7" s="20" t="str">
        <f>IF('Long Term Vision'!$C7=0,"",'Long Term Vision'!$C7)</f>
        <v/>
      </c>
      <c r="D7" s="38"/>
      <c r="E7" s="38"/>
      <c r="F7" s="38"/>
      <c r="G7" s="38"/>
      <c r="H7" s="39"/>
      <c r="I7" s="67">
        <f>IF(OR('21_Urban Planning'!$I7=1,$E7&lt;&gt;0),1,0)</f>
        <v>1</v>
      </c>
      <c r="J7" s="67">
        <f>IF(OR('21_Urban Planning'!$J7=1,$F7&lt;&gt;0),1,0)</f>
        <v>1</v>
      </c>
      <c r="K7" s="67">
        <f>IF(AND('21_Urban Planning'!$I7=1,$E7=0),1,0)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IF(OR('21_Urban Planning'!$I9=1,$E9&lt;&gt;0),1,0)</f>
        <v>1</v>
      </c>
      <c r="J9" s="67">
        <f>IF(OR('21_Urban Planning'!$J9=1,$F9&lt;&gt;0),1,0)</f>
        <v>0</v>
      </c>
      <c r="K9" s="67">
        <f>IF(AND('21_Urban Planning'!$I9=1,$E9=0),1,0)</f>
        <v>1</v>
      </c>
    </row>
    <row r="10" spans="1:12" ht="75" hidden="1" outlineLevel="1" x14ac:dyDescent="0.25">
      <c r="A10" s="37" t="s">
        <v>149</v>
      </c>
      <c r="B10" s="38" t="s">
        <v>14</v>
      </c>
      <c r="C10" s="20" t="str">
        <f>IF('Long Term Vision'!$C10=0,"",'Long Term Vision'!$C10)</f>
        <v/>
      </c>
      <c r="D10" s="38"/>
      <c r="E10" s="38"/>
      <c r="F10" s="38"/>
      <c r="G10" s="38"/>
      <c r="H10" s="39"/>
      <c r="I10" s="67">
        <f>IF(OR('21_Urban Planning'!$I10=1,$E10&lt;&gt;0),1,0)</f>
        <v>1</v>
      </c>
      <c r="J10" s="67">
        <f>IF(OR('21_Urban Planning'!$J10=1,$F10&lt;&gt;0),1,0)</f>
        <v>1</v>
      </c>
      <c r="K10" s="67">
        <f>IF(AND('21_Urban Planning'!$I10=1,$E10=0),1,0)</f>
        <v>1</v>
      </c>
    </row>
    <row r="11" spans="1:12" ht="90" hidden="1" outlineLevel="1" x14ac:dyDescent="0.25">
      <c r="A11" s="37" t="s">
        <v>149</v>
      </c>
      <c r="B11" s="38" t="s">
        <v>15</v>
      </c>
      <c r="C11" s="20" t="str">
        <f>IF('Long Term Vision'!$C11=0,"",'Long Term Vision'!$C11)</f>
        <v/>
      </c>
      <c r="D11" s="38"/>
      <c r="E11" s="38"/>
      <c r="F11" s="38"/>
      <c r="G11" s="38"/>
      <c r="H11" s="39"/>
      <c r="I11" s="67">
        <f>IF(OR('21_Urban Planning'!$I11=1,$E11&lt;&gt;0),1,0)</f>
        <v>1</v>
      </c>
      <c r="J11" s="67">
        <f>IF(OR('21_Urban Planning'!$J11=1,$F11&lt;&gt;0),1,0)</f>
        <v>1</v>
      </c>
      <c r="K11" s="67">
        <f>IF(AND('21_Urban Planning'!$I11=1,$E11=0),1,0)</f>
        <v>1</v>
      </c>
    </row>
    <row r="12" spans="1:12" ht="90" hidden="1" outlineLevel="1" x14ac:dyDescent="0.25">
      <c r="A12" s="37" t="s">
        <v>149</v>
      </c>
      <c r="B12" s="38" t="s">
        <v>16</v>
      </c>
      <c r="C12" s="20" t="str">
        <f>IF('Long Term Vision'!$C12=0,"",'Long Term Vision'!$C12)</f>
        <v/>
      </c>
      <c r="D12" s="38"/>
      <c r="E12" s="38"/>
      <c r="F12" s="38"/>
      <c r="G12" s="38"/>
      <c r="H12" s="39"/>
      <c r="I12" s="67">
        <f>IF(OR('21_Urban Planning'!$I12=1,$E12&lt;&gt;0),1,0)</f>
        <v>1</v>
      </c>
      <c r="J12" s="67">
        <f>IF(OR('21_Urban Planning'!$J12=1,$F12&lt;&gt;0),1,0)</f>
        <v>0</v>
      </c>
      <c r="K12" s="67">
        <f>IF(AND('21_Urban Planning'!$I12=1,$E12=0),1,0)</f>
        <v>1</v>
      </c>
    </row>
    <row r="13" spans="1:12" ht="105" hidden="1" outlineLevel="1" x14ac:dyDescent="0.25">
      <c r="A13" s="37" t="s">
        <v>149</v>
      </c>
      <c r="B13" s="38" t="s">
        <v>17</v>
      </c>
      <c r="C13" s="20" t="str">
        <f>IF('Long Term Vision'!$C13=0,"",'Long Term Vision'!$C13)</f>
        <v/>
      </c>
      <c r="D13" s="38"/>
      <c r="E13" s="38"/>
      <c r="F13" s="38"/>
      <c r="G13" s="38"/>
      <c r="H13" s="39"/>
      <c r="I13" s="67">
        <f>IF(OR('21_Urban Planning'!$I13=1,$E13&lt;&gt;0),1,0)</f>
        <v>1</v>
      </c>
      <c r="J13" s="67">
        <f>IF(OR('21_Urban Planning'!$J13=1,$F13&lt;&gt;0),1,0)</f>
        <v>0</v>
      </c>
      <c r="K13" s="67">
        <f>IF(AND('21_Urban Planning'!$I13=1,$E13=0),1,0)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IF(OR('21_Urban Planning'!$I15=1,$E15&lt;&gt;0),1,0)</f>
        <v>1</v>
      </c>
      <c r="J15" s="67">
        <f>IF(OR('21_Urban Planning'!$J15=1,$F15&lt;&gt;0),1,0)</f>
        <v>1</v>
      </c>
      <c r="K15" s="67">
        <f>IF(AND('21_Urban Planning'!$I15=1,$E15=0),1,0)</f>
        <v>1</v>
      </c>
    </row>
    <row r="16" spans="1:12" ht="60" hidden="1" outlineLevel="1" x14ac:dyDescent="0.25">
      <c r="A16" s="37" t="s">
        <v>149</v>
      </c>
      <c r="B16" s="38" t="s">
        <v>20</v>
      </c>
      <c r="C16" s="20" t="str">
        <f>IF('Long Term Vision'!$C16=0,"",'Long Term Vision'!$C16)</f>
        <v/>
      </c>
      <c r="D16" s="38"/>
      <c r="E16" s="38"/>
      <c r="F16" s="38"/>
      <c r="G16" s="38"/>
      <c r="H16" s="39"/>
      <c r="I16" s="67">
        <f>IF(OR('21_Urban Planning'!$I16=1,$E16&lt;&gt;0),1,0)</f>
        <v>1</v>
      </c>
      <c r="J16" s="67">
        <f>IF(OR('21_Urban Planning'!$J16=1,$F16&lt;&gt;0),1,0)</f>
        <v>1</v>
      </c>
      <c r="K16" s="67">
        <f>IF(AND('21_Urban Planning'!$I16=1,$E16=0),1,0)</f>
        <v>1</v>
      </c>
    </row>
    <row r="17" spans="1:11" ht="45" hidden="1" outlineLevel="1" x14ac:dyDescent="0.25">
      <c r="A17" s="37" t="s">
        <v>149</v>
      </c>
      <c r="B17" s="38" t="s">
        <v>21</v>
      </c>
      <c r="C17" s="20" t="str">
        <f>IF('Long Term Vision'!$C17=0,"",'Long Term Vision'!$C17)</f>
        <v/>
      </c>
      <c r="D17" s="38"/>
      <c r="E17" s="38"/>
      <c r="F17" s="38"/>
      <c r="G17" s="38"/>
      <c r="H17" s="39"/>
      <c r="I17" s="67">
        <f>IF(OR('21_Urban Planning'!$I17=1,$E17&lt;&gt;0),1,0)</f>
        <v>1</v>
      </c>
      <c r="J17" s="67">
        <f>IF(OR('21_Urban Planning'!$J17=1,$F17&lt;&gt;0),1,0)</f>
        <v>1</v>
      </c>
      <c r="K17" s="67">
        <f>IF(AND('21_Urban Planning'!$I17=1,$E17=0),1,0)</f>
        <v>1</v>
      </c>
    </row>
    <row r="18" spans="1:11" ht="45" hidden="1" outlineLevel="1" x14ac:dyDescent="0.25">
      <c r="A18" s="37" t="s">
        <v>149</v>
      </c>
      <c r="B18" s="38" t="s">
        <v>22</v>
      </c>
      <c r="C18" s="20" t="str">
        <f>IF('Long Term Vision'!$C18=0,"",'Long Term Vision'!$C18)</f>
        <v/>
      </c>
      <c r="D18" s="38"/>
      <c r="E18" s="38"/>
      <c r="F18" s="38"/>
      <c r="G18" s="38"/>
      <c r="H18" s="39"/>
      <c r="I18" s="67">
        <f>IF(OR('21_Urban Planning'!$I18=1,$E18&lt;&gt;0),1,0)</f>
        <v>1</v>
      </c>
      <c r="J18" s="67">
        <f>IF(OR('21_Urban Planning'!$J18=1,$F18&lt;&gt;0),1,0)</f>
        <v>1</v>
      </c>
      <c r="K18" s="67">
        <f>IF(AND('21_Urban Planning'!$I18=1,$E18=0),1,0)</f>
        <v>1</v>
      </c>
    </row>
    <row r="19" spans="1:11" ht="30" hidden="1" outlineLevel="1" x14ac:dyDescent="0.25">
      <c r="A19" s="37" t="s">
        <v>149</v>
      </c>
      <c r="B19" s="38" t="s">
        <v>23</v>
      </c>
      <c r="C19" s="20" t="str">
        <f>IF('Long Term Vision'!$C19=0,"",'Long Term Vision'!$C19)</f>
        <v/>
      </c>
      <c r="D19" s="38"/>
      <c r="E19" s="38"/>
      <c r="F19" s="38"/>
      <c r="G19" s="38"/>
      <c r="H19" s="39"/>
      <c r="I19" s="67">
        <f>IF(OR('21_Urban Planning'!$I19=1,$E19&lt;&gt;0),1,0)</f>
        <v>1</v>
      </c>
      <c r="J19" s="67">
        <f>IF(OR('21_Urban Planning'!$J19=1,$F19&lt;&gt;0),1,0)</f>
        <v>0</v>
      </c>
      <c r="K19" s="67">
        <f>IF(AND('21_Urban Planning'!$I19=1,$E19=0),1,0)</f>
        <v>1</v>
      </c>
    </row>
    <row r="20" spans="1:11" ht="30" hidden="1" outlineLevel="1" x14ac:dyDescent="0.25">
      <c r="A20" s="37" t="s">
        <v>149</v>
      </c>
      <c r="B20" s="38" t="s">
        <v>24</v>
      </c>
      <c r="C20" s="20" t="str">
        <f>IF('Long Term Vision'!$C20=0,"",'Long Term Vision'!$C20)</f>
        <v/>
      </c>
      <c r="D20" s="38"/>
      <c r="E20" s="38"/>
      <c r="F20" s="38"/>
      <c r="G20" s="38"/>
      <c r="H20" s="39"/>
      <c r="I20" s="67">
        <f>IF(OR('21_Urban Planning'!$I20=1,$E20&lt;&gt;0),1,0)</f>
        <v>1</v>
      </c>
      <c r="J20" s="67">
        <f>IF(OR('21_Urban Planning'!$J20=1,$F20&lt;&gt;0),1,0)</f>
        <v>0</v>
      </c>
      <c r="K20" s="67">
        <f>IF(AND('21_Urban Planning'!$I20=1,$E20=0),1,0)</f>
        <v>1</v>
      </c>
    </row>
    <row r="21" spans="1:11" ht="60" hidden="1" outlineLevel="1" x14ac:dyDescent="0.25">
      <c r="A21" s="37" t="s">
        <v>149</v>
      </c>
      <c r="B21" s="38" t="s">
        <v>25</v>
      </c>
      <c r="C21" s="20" t="str">
        <f>IF('Long Term Vision'!$C21=0,"",'Long Term Vision'!$C21)</f>
        <v/>
      </c>
      <c r="D21" s="38"/>
      <c r="E21" s="38"/>
      <c r="F21" s="38"/>
      <c r="G21" s="38"/>
      <c r="H21" s="39"/>
      <c r="I21" s="67">
        <f>IF(OR('21_Urban Planning'!$I21=1,$E21&lt;&gt;0),1,0)</f>
        <v>1</v>
      </c>
      <c r="J21" s="67">
        <f>IF(OR('21_Urban Planning'!$J21=1,$F21&lt;&gt;0),1,0)</f>
        <v>1</v>
      </c>
      <c r="K21" s="67">
        <f>IF(AND('21_Urban Planning'!$I21=1,$E21=0),1,0)</f>
        <v>1</v>
      </c>
    </row>
    <row r="22" spans="1:11" ht="60" hidden="1" outlineLevel="1" x14ac:dyDescent="0.25">
      <c r="A22" s="37" t="s">
        <v>149</v>
      </c>
      <c r="B22" s="38" t="s">
        <v>26</v>
      </c>
      <c r="C22" s="20" t="str">
        <f>IF('Long Term Vision'!$C22=0,"",'Long Term Vision'!$C22)</f>
        <v/>
      </c>
      <c r="D22" s="38"/>
      <c r="E22" s="38"/>
      <c r="F22" s="38"/>
      <c r="G22" s="38"/>
      <c r="H22" s="39"/>
      <c r="I22" s="67">
        <f>IF(OR('21_Urban Planning'!$I22=1,$E22&lt;&gt;0),1,0)</f>
        <v>1</v>
      </c>
      <c r="J22" s="67">
        <f>IF(OR('21_Urban Planning'!$J22=1,$F22&lt;&gt;0),1,0)</f>
        <v>1</v>
      </c>
      <c r="K22" s="67">
        <f>IF(AND('21_Urban Planning'!$I22=1,$E22=0),1,0)</f>
        <v>1</v>
      </c>
    </row>
    <row r="23" spans="1:11" ht="45" hidden="1" outlineLevel="1" x14ac:dyDescent="0.25">
      <c r="A23" s="37" t="s">
        <v>149</v>
      </c>
      <c r="B23" s="38" t="s">
        <v>27</v>
      </c>
      <c r="C23" s="20" t="str">
        <f>IF('Long Term Vision'!$C23=0,"",'Long Term Vision'!$C23)</f>
        <v/>
      </c>
      <c r="D23" s="38"/>
      <c r="E23" s="38"/>
      <c r="F23" s="38"/>
      <c r="G23" s="38"/>
      <c r="H23" s="39"/>
      <c r="I23" s="67">
        <f>IF(OR('21_Urban Planning'!$I23=1,$E23&lt;&gt;0),1,0)</f>
        <v>1</v>
      </c>
      <c r="J23" s="67">
        <f>IF(OR('21_Urban Planning'!$J23=1,$F23&lt;&gt;0),1,0)</f>
        <v>0</v>
      </c>
      <c r="K23" s="67">
        <f>IF(AND('21_Urban Planning'!$I23=1,$E23=0),1,0)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IF(OR('21_Urban Planning'!$I25=1,$E25&lt;&gt;0),1,0)</f>
        <v>1</v>
      </c>
      <c r="J25" s="67">
        <f>IF(OR('21_Urban Planning'!$J25=1,$F25&lt;&gt;0),1,0)</f>
        <v>1</v>
      </c>
      <c r="K25" s="67">
        <f>IF(AND('21_Urban Planning'!$I25=1,$E25=0),1,0)</f>
        <v>1</v>
      </c>
    </row>
    <row r="26" spans="1:11" ht="45" hidden="1" outlineLevel="1" x14ac:dyDescent="0.25">
      <c r="A26" s="37" t="s">
        <v>149</v>
      </c>
      <c r="B26" s="38" t="s">
        <v>30</v>
      </c>
      <c r="C26" s="20" t="str">
        <f>IF('Long Term Vision'!$C26=0,"",'Long Term Vision'!$C26)</f>
        <v/>
      </c>
      <c r="D26" s="38"/>
      <c r="E26" s="38"/>
      <c r="F26" s="38"/>
      <c r="G26" s="38"/>
      <c r="H26" s="39"/>
      <c r="I26" s="67">
        <f>IF(OR('21_Urban Planning'!$I26=1,$E26&lt;&gt;0),1,0)</f>
        <v>1</v>
      </c>
      <c r="J26" s="67">
        <f>IF(OR('21_Urban Planning'!$J26=1,$F26&lt;&gt;0),1,0)</f>
        <v>0</v>
      </c>
      <c r="K26" s="67">
        <f>IF(AND('21_Urban Planning'!$I26=1,$E26=0),1,0)</f>
        <v>1</v>
      </c>
    </row>
    <row r="27" spans="1:11" ht="45" hidden="1" outlineLevel="1" x14ac:dyDescent="0.25">
      <c r="A27" s="37" t="s">
        <v>149</v>
      </c>
      <c r="B27" s="38" t="s">
        <v>31</v>
      </c>
      <c r="C27" s="20" t="str">
        <f>IF('Long Term Vision'!$C27=0,"",'Long Term Vision'!$C27)</f>
        <v/>
      </c>
      <c r="D27" s="38"/>
      <c r="E27" s="38"/>
      <c r="F27" s="38"/>
      <c r="G27" s="38"/>
      <c r="H27" s="39"/>
      <c r="I27" s="67">
        <f>IF(OR('21_Urban Planning'!$I27=1,$E27&lt;&gt;0),1,0)</f>
        <v>1</v>
      </c>
      <c r="J27" s="67">
        <f>IF(OR('21_Urban Planning'!$J27=1,$F27&lt;&gt;0),1,0)</f>
        <v>1</v>
      </c>
      <c r="K27" s="67">
        <f>IF(AND('21_Urban Planning'!$I27=1,$E27=0),1,0)</f>
        <v>1</v>
      </c>
    </row>
    <row r="28" spans="1:11" ht="60" hidden="1" outlineLevel="1" x14ac:dyDescent="0.25">
      <c r="A28" s="37" t="s">
        <v>149</v>
      </c>
      <c r="B28" s="38" t="s">
        <v>32</v>
      </c>
      <c r="C28" s="20" t="str">
        <f>IF('Long Term Vision'!$C28=0,"",'Long Term Vision'!$C28)</f>
        <v/>
      </c>
      <c r="D28" s="38"/>
      <c r="E28" s="38"/>
      <c r="F28" s="38"/>
      <c r="G28" s="38"/>
      <c r="H28" s="39"/>
      <c r="I28" s="67">
        <f>IF(OR('21_Urban Planning'!$I28=1,$E28&lt;&gt;0),1,0)</f>
        <v>1</v>
      </c>
      <c r="J28" s="67">
        <f>IF(OR('21_Urban Planning'!$J28=1,$F28&lt;&gt;0),1,0)</f>
        <v>1</v>
      </c>
      <c r="K28" s="67">
        <f>IF(AND('21_Urban Planning'!$I28=1,$E28=0),1,0)</f>
        <v>1</v>
      </c>
    </row>
    <row r="29" spans="1:11" ht="60" hidden="1" outlineLevel="1" x14ac:dyDescent="0.25">
      <c r="A29" s="37" t="s">
        <v>149</v>
      </c>
      <c r="B29" s="38" t="s">
        <v>33</v>
      </c>
      <c r="C29" s="20" t="str">
        <f>IF('Long Term Vision'!$C29=0,"",'Long Term Vision'!$C29)</f>
        <v/>
      </c>
      <c r="D29" s="38"/>
      <c r="E29" s="38"/>
      <c r="F29" s="38"/>
      <c r="G29" s="38"/>
      <c r="H29" s="39"/>
      <c r="I29" s="67">
        <f>IF(OR('21_Urban Planning'!$I29=1,$E29&lt;&gt;0),1,0)</f>
        <v>1</v>
      </c>
      <c r="J29" s="67">
        <f>IF(OR('21_Urban Planning'!$J29=1,$F29&lt;&gt;0),1,0)</f>
        <v>0</v>
      </c>
      <c r="K29" s="67">
        <f>IF(AND('21_Urban Planning'!$I29=1,$E29=0),1,0)</f>
        <v>1</v>
      </c>
    </row>
    <row r="30" spans="1:11" ht="30" hidden="1" outlineLevel="1" x14ac:dyDescent="0.25">
      <c r="A30" s="37" t="s">
        <v>149</v>
      </c>
      <c r="B30" s="38" t="s">
        <v>34</v>
      </c>
      <c r="C30" s="20" t="str">
        <f>IF('Long Term Vision'!$C30=0,"",'Long Term Vision'!$C30)</f>
        <v/>
      </c>
      <c r="D30" s="38"/>
      <c r="E30" s="38"/>
      <c r="F30" s="38"/>
      <c r="G30" s="38"/>
      <c r="H30" s="39"/>
      <c r="I30" s="67">
        <f>IF(OR('21_Urban Planning'!$I30=1,$E30&lt;&gt;0),1,0)</f>
        <v>1</v>
      </c>
      <c r="J30" s="67">
        <f>IF(OR('21_Urban Planning'!$J30=1,$F30&lt;&gt;0),1,0)</f>
        <v>1</v>
      </c>
      <c r="K30" s="67">
        <f>IF(AND('21_Urban Planning'!$I30=1,$E30=0),1,0)</f>
        <v>1</v>
      </c>
    </row>
    <row r="31" spans="1:11" ht="105" hidden="1" outlineLevel="1" x14ac:dyDescent="0.25">
      <c r="A31" s="37" t="s">
        <v>149</v>
      </c>
      <c r="B31" s="38" t="s">
        <v>35</v>
      </c>
      <c r="C31" s="20" t="str">
        <f>IF('Long Term Vision'!$C31=0,"",'Long Term Vision'!$C31)</f>
        <v/>
      </c>
      <c r="D31" s="38"/>
      <c r="E31" s="38"/>
      <c r="F31" s="38"/>
      <c r="G31" s="38"/>
      <c r="H31" s="39"/>
      <c r="I31" s="67">
        <f>IF(OR('21_Urban Planning'!$I31=1,$E31&lt;&gt;0),1,0)</f>
        <v>1</v>
      </c>
      <c r="J31" s="67">
        <f>IF(OR('21_Urban Planning'!$J31=1,$F31&lt;&gt;0),1,0)</f>
        <v>0</v>
      </c>
      <c r="K31" s="67">
        <f>IF(AND('21_Urban Planning'!$I31=1,$E31=0),1,0)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IF(OR('21_Urban Planning'!$I33=1,$E33&lt;&gt;0),1,0)</f>
        <v>1</v>
      </c>
      <c r="J33" s="67">
        <f>IF(OR('21_Urban Planning'!$J33=1,$F33&lt;&gt;0),1,0)</f>
        <v>0</v>
      </c>
      <c r="K33" s="67">
        <f>IF(AND('21_Urban Planning'!$I33=1,$E33=0),1,0)</f>
        <v>1</v>
      </c>
    </row>
    <row r="34" spans="1:11" ht="45" hidden="1" outlineLevel="1" x14ac:dyDescent="0.25">
      <c r="A34" s="37" t="s">
        <v>149</v>
      </c>
      <c r="B34" s="38" t="s">
        <v>38</v>
      </c>
      <c r="C34" s="20" t="str">
        <f>IF('Long Term Vision'!$C34=0,"",'Long Term Vision'!$C34)</f>
        <v/>
      </c>
      <c r="D34" s="38"/>
      <c r="E34" s="38"/>
      <c r="F34" s="38"/>
      <c r="G34" s="38"/>
      <c r="H34" s="39"/>
      <c r="I34" s="67">
        <f>IF(OR('21_Urban Planning'!$I34=1,$E34&lt;&gt;0),1,0)</f>
        <v>1</v>
      </c>
      <c r="J34" s="67">
        <f>IF(OR('21_Urban Planning'!$J34=1,$F34&lt;&gt;0),1,0)</f>
        <v>0</v>
      </c>
      <c r="K34" s="67">
        <f>IF(AND('21_Urban Planning'!$I34=1,$E34=0),1,0)</f>
        <v>1</v>
      </c>
    </row>
    <row r="35" spans="1:11" ht="30" hidden="1" outlineLevel="1" x14ac:dyDescent="0.25">
      <c r="A35" s="37" t="s">
        <v>149</v>
      </c>
      <c r="B35" s="38" t="s">
        <v>39</v>
      </c>
      <c r="C35" s="20" t="str">
        <f>IF('Long Term Vision'!$C35=0,"",'Long Term Vision'!$C35)</f>
        <v>NO</v>
      </c>
      <c r="D35" s="38"/>
      <c r="E35" s="38"/>
      <c r="F35" s="38"/>
      <c r="G35" s="38"/>
      <c r="H35" s="39"/>
      <c r="I35" s="67">
        <f>IF(OR('21_Urban Planning'!$I35=1,$E35&lt;&gt;0),1,0)</f>
        <v>0</v>
      </c>
      <c r="J35" s="67">
        <f>IF(OR('21_Urban Planning'!$J35=1,$F35&lt;&gt;0),1,0)</f>
        <v>0</v>
      </c>
      <c r="K35" s="67">
        <f>IF(AND('21_Urban Planning'!$I35=1,$E35=0),1,0)</f>
        <v>0</v>
      </c>
    </row>
    <row r="36" spans="1:11" ht="60" hidden="1" outlineLevel="1" x14ac:dyDescent="0.25">
      <c r="A36" s="37" t="s">
        <v>149</v>
      </c>
      <c r="B36" s="38" t="s">
        <v>40</v>
      </c>
      <c r="C36" s="20" t="str">
        <f>IF('Long Term Vision'!$C36=0,"",'Long Term Vision'!$C36)</f>
        <v/>
      </c>
      <c r="D36" s="38"/>
      <c r="E36" s="38"/>
      <c r="F36" s="38"/>
      <c r="G36" s="38"/>
      <c r="H36" s="39"/>
      <c r="I36" s="67">
        <f>IF(OR('21_Urban Planning'!$I36=1,$E36&lt;&gt;0),1,0)</f>
        <v>1</v>
      </c>
      <c r="J36" s="67">
        <f>IF(OR('21_Urban Planning'!$J36=1,$F36&lt;&gt;0),1,0)</f>
        <v>1</v>
      </c>
      <c r="K36" s="67">
        <f>IF(AND('21_Urban Planning'!$I36=1,$E36=0),1,0)</f>
        <v>1</v>
      </c>
    </row>
    <row r="37" spans="1:11" ht="45" hidden="1" outlineLevel="1" x14ac:dyDescent="0.25">
      <c r="A37" s="37" t="s">
        <v>149</v>
      </c>
      <c r="B37" s="38" t="s">
        <v>41</v>
      </c>
      <c r="C37" s="20" t="str">
        <f>IF('Long Term Vision'!$C37=0,"",'Long Term Vision'!$C37)</f>
        <v/>
      </c>
      <c r="D37" s="38"/>
      <c r="E37" s="38"/>
      <c r="F37" s="38"/>
      <c r="G37" s="38"/>
      <c r="H37" s="39"/>
      <c r="I37" s="67">
        <f>IF(OR('21_Urban Planning'!$I37=1,$E37&lt;&gt;0),1,0)</f>
        <v>1</v>
      </c>
      <c r="J37" s="67">
        <f>IF(OR('21_Urban Planning'!$J37=1,$F37&lt;&gt;0),1,0)</f>
        <v>0</v>
      </c>
      <c r="K37" s="67">
        <f>IF(AND('21_Urban Planning'!$I37=1,$E37=0),1,0)</f>
        <v>1</v>
      </c>
    </row>
    <row r="38" spans="1:11" ht="75" hidden="1" outlineLevel="1" x14ac:dyDescent="0.25">
      <c r="A38" s="37" t="s">
        <v>149</v>
      </c>
      <c r="B38" s="38" t="s">
        <v>42</v>
      </c>
      <c r="C38" s="20" t="str">
        <f>IF('Long Term Vision'!$C38=0,"",'Long Term Vision'!$C38)</f>
        <v/>
      </c>
      <c r="D38" s="38"/>
      <c r="E38" s="38"/>
      <c r="F38" s="38"/>
      <c r="G38" s="38"/>
      <c r="H38" s="39"/>
      <c r="I38" s="67">
        <f>IF(OR('21_Urban Planning'!$I38=1,$E38&lt;&gt;0),1,0)</f>
        <v>1</v>
      </c>
      <c r="J38" s="67">
        <f>IF(OR('21_Urban Planning'!$J38=1,$F38&lt;&gt;0),1,0)</f>
        <v>0</v>
      </c>
      <c r="K38" s="67">
        <f>IF(AND('21_Urban Planning'!$I38=1,$E38=0),1,0)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IF(OR('21_Urban Planning'!$I40=1,$E40&lt;&gt;0),1,0)</f>
        <v>1</v>
      </c>
      <c r="J40" s="67">
        <f>IF(OR('21_Urban Planning'!$J40=1,$F40&lt;&gt;0),1,0)</f>
        <v>1</v>
      </c>
      <c r="K40" s="67">
        <f>IF(AND('21_Urban Planning'!$I40=1,$E40=0),1,0)</f>
        <v>1</v>
      </c>
    </row>
    <row r="41" spans="1:11" ht="60" hidden="1" outlineLevel="1" x14ac:dyDescent="0.25">
      <c r="A41" s="37" t="s">
        <v>150</v>
      </c>
      <c r="B41" s="38" t="s">
        <v>45</v>
      </c>
      <c r="C41" s="20" t="str">
        <f>IF('Long Term Vision'!$C41=0,"",'Long Term Vision'!$C41)</f>
        <v/>
      </c>
      <c r="D41" s="38"/>
      <c r="E41" s="38"/>
      <c r="F41" s="38"/>
      <c r="G41" s="38"/>
      <c r="H41" s="39"/>
      <c r="I41" s="67">
        <f>IF(OR('21_Urban Planning'!$I41=1,$E41&lt;&gt;0),1,0)</f>
        <v>1</v>
      </c>
      <c r="J41" s="67">
        <f>IF(OR('21_Urban Planning'!$J41=1,$F41&lt;&gt;0),1,0)</f>
        <v>1</v>
      </c>
      <c r="K41" s="67">
        <f>IF(AND('21_Urban Planning'!$I41=1,$E41=0),1,0)</f>
        <v>1</v>
      </c>
    </row>
    <row r="42" spans="1:11" ht="75" hidden="1" outlineLevel="1" x14ac:dyDescent="0.25">
      <c r="A42" s="37" t="s">
        <v>150</v>
      </c>
      <c r="B42" s="38" t="s">
        <v>46</v>
      </c>
      <c r="C42" s="20" t="str">
        <f>IF('Long Term Vision'!$C42=0,"",'Long Term Vision'!$C42)</f>
        <v/>
      </c>
      <c r="D42" s="38"/>
      <c r="E42" s="38"/>
      <c r="F42" s="38"/>
      <c r="G42" s="38"/>
      <c r="H42" s="39"/>
      <c r="I42" s="67">
        <f>IF(OR('21_Urban Planning'!$I42=1,$E42&lt;&gt;0),1,0)</f>
        <v>1</v>
      </c>
      <c r="J42" s="67">
        <f>IF(OR('21_Urban Planning'!$J42=1,$F42&lt;&gt;0),1,0)</f>
        <v>1</v>
      </c>
      <c r="K42" s="67">
        <f>IF(AND('21_Urban Planning'!$I42=1,$E42=0),1,0)</f>
        <v>1</v>
      </c>
    </row>
    <row r="43" spans="1:11" ht="60" hidden="1" outlineLevel="1" x14ac:dyDescent="0.25">
      <c r="A43" s="37" t="s">
        <v>150</v>
      </c>
      <c r="B43" s="38" t="s">
        <v>47</v>
      </c>
      <c r="C43" s="20" t="str">
        <f>IF('Long Term Vision'!$C43=0,"",'Long Term Vision'!$C43)</f>
        <v/>
      </c>
      <c r="D43" s="38"/>
      <c r="E43" s="38"/>
      <c r="F43" s="38"/>
      <c r="G43" s="38"/>
      <c r="H43" s="39"/>
      <c r="I43" s="67">
        <f>IF(OR('21_Urban Planning'!$I43=1,$E43&lt;&gt;0),1,0)</f>
        <v>1</v>
      </c>
      <c r="J43" s="67">
        <f>IF(OR('21_Urban Planning'!$J43=1,$F43&lt;&gt;0),1,0)</f>
        <v>0</v>
      </c>
      <c r="K43" s="67">
        <f>IF(AND('21_Urban Planning'!$I43=1,$E43=0),1,0)</f>
        <v>1</v>
      </c>
    </row>
    <row r="44" spans="1:11" ht="45" hidden="1" outlineLevel="1" x14ac:dyDescent="0.25">
      <c r="A44" s="37" t="s">
        <v>150</v>
      </c>
      <c r="B44" s="38" t="s">
        <v>48</v>
      </c>
      <c r="C44" s="20" t="str">
        <f>IF('Long Term Vision'!$C44=0,"",'Long Term Vision'!$C44)</f>
        <v/>
      </c>
      <c r="D44" s="38"/>
      <c r="E44" s="38"/>
      <c r="F44" s="38"/>
      <c r="G44" s="38"/>
      <c r="H44" s="39"/>
      <c r="I44" s="67">
        <f>IF(OR('21_Urban Planning'!$I44=1,$E44&lt;&gt;0),1,0)</f>
        <v>1</v>
      </c>
      <c r="J44" s="67">
        <f>IF(OR('21_Urban Planning'!$J44=1,$F44&lt;&gt;0),1,0)</f>
        <v>0</v>
      </c>
      <c r="K44" s="67">
        <f>IF(AND('21_Urban Planning'!$I44=1,$E44=0),1,0)</f>
        <v>1</v>
      </c>
    </row>
    <row r="45" spans="1:11" ht="30" hidden="1" outlineLevel="1" x14ac:dyDescent="0.25">
      <c r="A45" s="37" t="s">
        <v>150</v>
      </c>
      <c r="B45" s="38" t="s">
        <v>49</v>
      </c>
      <c r="C45" s="20" t="str">
        <f>IF('Long Term Vision'!$C45=0,"",'Long Term Vision'!$C45)</f>
        <v/>
      </c>
      <c r="D45" s="38"/>
      <c r="E45" s="38"/>
      <c r="F45" s="38"/>
      <c r="G45" s="38"/>
      <c r="H45" s="39"/>
      <c r="I45" s="67">
        <f>IF(OR('21_Urban Planning'!$I45=1,$E45&lt;&gt;0),1,0)</f>
        <v>1</v>
      </c>
      <c r="J45" s="67">
        <f>IF(OR('21_Urban Planning'!$J45=1,$F45&lt;&gt;0),1,0)</f>
        <v>0</v>
      </c>
      <c r="K45" s="67">
        <f>IF(AND('21_Urban Planning'!$I45=1,$E45=0),1,0)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IF(OR('21_Urban Planning'!$I47=1,$E47&lt;&gt;0),1,0)</f>
        <v>0</v>
      </c>
      <c r="J47" s="67">
        <f>IF(OR('21_Urban Planning'!$J47=1,$F47&lt;&gt;0),1,0)</f>
        <v>0</v>
      </c>
      <c r="K47" s="67">
        <f>IF(AND('21_Urban Planning'!$I47=1,$E47=0),1,0)</f>
        <v>0</v>
      </c>
    </row>
    <row r="48" spans="1:11" ht="30" hidden="1" outlineLevel="1" x14ac:dyDescent="0.25">
      <c r="A48" s="37" t="s">
        <v>150</v>
      </c>
      <c r="B48" s="38" t="s">
        <v>52</v>
      </c>
      <c r="C48" s="20" t="str">
        <f>IF('Long Term Vision'!$C48=0,"",'Long Term Vision'!$C48)</f>
        <v/>
      </c>
      <c r="D48" s="38"/>
      <c r="E48" s="38"/>
      <c r="F48" s="38"/>
      <c r="G48" s="38"/>
      <c r="H48" s="39"/>
      <c r="I48" s="67">
        <f>IF(OR('21_Urban Planning'!$I48=1,$E48&lt;&gt;0),1,0)</f>
        <v>1</v>
      </c>
      <c r="J48" s="67">
        <f>IF(OR('21_Urban Planning'!$J48=1,$F48&lt;&gt;0),1,0)</f>
        <v>0</v>
      </c>
      <c r="K48" s="67">
        <f>IF(AND('21_Urban Planning'!$I48=1,$E48=0),1,0)</f>
        <v>1</v>
      </c>
    </row>
    <row r="49" spans="1:11" ht="45" hidden="1" outlineLevel="1" x14ac:dyDescent="0.25">
      <c r="A49" s="37" t="s">
        <v>150</v>
      </c>
      <c r="B49" s="38" t="s">
        <v>53</v>
      </c>
      <c r="C49" s="20" t="str">
        <f>IF('Long Term Vision'!$C49=0,"",'Long Term Vision'!$C49)</f>
        <v/>
      </c>
      <c r="D49" s="38"/>
      <c r="E49" s="38"/>
      <c r="F49" s="38"/>
      <c r="G49" s="38"/>
      <c r="H49" s="39"/>
      <c r="I49" s="67">
        <f>IF(OR('21_Urban Planning'!$I49=1,$E49&lt;&gt;0),1,0)</f>
        <v>1</v>
      </c>
      <c r="J49" s="67">
        <f>IF(OR('21_Urban Planning'!$J49=1,$F49&lt;&gt;0),1,0)</f>
        <v>0</v>
      </c>
      <c r="K49" s="67">
        <f>IF(AND('21_Urban Planning'!$I49=1,$E49=0),1,0)</f>
        <v>1</v>
      </c>
    </row>
    <row r="50" spans="1:11" ht="90" hidden="1" outlineLevel="1" x14ac:dyDescent="0.25">
      <c r="A50" s="37" t="s">
        <v>150</v>
      </c>
      <c r="B50" s="38" t="s">
        <v>54</v>
      </c>
      <c r="C50" s="20" t="str">
        <f>IF('Long Term Vision'!$C50=0,"",'Long Term Vision'!$C50)</f>
        <v/>
      </c>
      <c r="D50" s="38"/>
      <c r="E50" s="38"/>
      <c r="F50" s="38"/>
      <c r="G50" s="38"/>
      <c r="H50" s="39"/>
      <c r="I50" s="67">
        <f>IF(OR('21_Urban Planning'!$I50=1,$E50&lt;&gt;0),1,0)</f>
        <v>1</v>
      </c>
      <c r="J50" s="67">
        <f>IF(OR('21_Urban Planning'!$J50=1,$F50&lt;&gt;0),1,0)</f>
        <v>1</v>
      </c>
      <c r="K50" s="67">
        <f>IF(AND('21_Urban Planning'!$I50=1,$E50=0),1,0)</f>
        <v>1</v>
      </c>
    </row>
    <row r="51" spans="1:11" ht="30" hidden="1" outlineLevel="1" x14ac:dyDescent="0.25">
      <c r="A51" s="37" t="s">
        <v>150</v>
      </c>
      <c r="B51" s="38" t="s">
        <v>55</v>
      </c>
      <c r="C51" s="20" t="str">
        <f>IF('Long Term Vision'!$C51=0,"",'Long Term Vision'!$C51)</f>
        <v/>
      </c>
      <c r="D51" s="38"/>
      <c r="E51" s="38"/>
      <c r="F51" s="38"/>
      <c r="G51" s="38"/>
      <c r="H51" s="39"/>
      <c r="I51" s="67">
        <f>IF(OR('21_Urban Planning'!$I51=1,$E51&lt;&gt;0),1,0)</f>
        <v>1</v>
      </c>
      <c r="J51" s="67">
        <f>IF(OR('21_Urban Planning'!$J51=1,$F51&lt;&gt;0),1,0)</f>
        <v>1</v>
      </c>
      <c r="K51" s="67">
        <f>IF(AND('21_Urban Planning'!$I51=1,$E51=0),1,0)</f>
        <v>1</v>
      </c>
    </row>
    <row r="52" spans="1:11" ht="45" hidden="1" outlineLevel="1" x14ac:dyDescent="0.25">
      <c r="A52" s="37" t="s">
        <v>150</v>
      </c>
      <c r="B52" s="38" t="s">
        <v>56</v>
      </c>
      <c r="C52" s="20" t="str">
        <f>IF('Long Term Vision'!$C52=0,"",'Long Term Vision'!$C52)</f>
        <v/>
      </c>
      <c r="D52" s="38"/>
      <c r="E52" s="38"/>
      <c r="F52" s="38"/>
      <c r="G52" s="38"/>
      <c r="H52" s="39"/>
      <c r="I52" s="67">
        <f>IF(OR('21_Urban Planning'!$I52=1,$E52&lt;&gt;0),1,0)</f>
        <v>1</v>
      </c>
      <c r="J52" s="67">
        <f>IF(OR('21_Urban Planning'!$J52=1,$F52&lt;&gt;0),1,0)</f>
        <v>0</v>
      </c>
      <c r="K52" s="67">
        <f>IF(AND('21_Urban Planning'!$I52=1,$E52=0),1,0)</f>
        <v>1</v>
      </c>
    </row>
    <row r="53" spans="1:11" ht="30" hidden="1" outlineLevel="1" x14ac:dyDescent="0.25">
      <c r="A53" s="37" t="s">
        <v>150</v>
      </c>
      <c r="B53" s="38" t="s">
        <v>57</v>
      </c>
      <c r="C53" s="20" t="str">
        <f>IF('Long Term Vision'!$C53=0,"",'Long Term Vision'!$C53)</f>
        <v/>
      </c>
      <c r="D53" s="38"/>
      <c r="E53" s="38"/>
      <c r="F53" s="38"/>
      <c r="G53" s="38"/>
      <c r="H53" s="39"/>
      <c r="I53" s="67">
        <f>IF(OR('21_Urban Planning'!$I53=1,$E53&lt;&gt;0),1,0)</f>
        <v>1</v>
      </c>
      <c r="J53" s="67">
        <f>IF(OR('21_Urban Planning'!$J53=1,$F53&lt;&gt;0),1,0)</f>
        <v>0</v>
      </c>
      <c r="K53" s="67">
        <f>IF(AND('21_Urban Planning'!$I53=1,$E53=0),1,0)</f>
        <v>1</v>
      </c>
    </row>
    <row r="54" spans="1:11" ht="45" hidden="1" outlineLevel="1" x14ac:dyDescent="0.25">
      <c r="A54" s="37" t="s">
        <v>150</v>
      </c>
      <c r="B54" s="38" t="s">
        <v>58</v>
      </c>
      <c r="C54" s="20" t="str">
        <f>IF('Long Term Vision'!$C54=0,"",'Long Term Vision'!$C54)</f>
        <v/>
      </c>
      <c r="D54" s="38"/>
      <c r="E54" s="38"/>
      <c r="F54" s="38"/>
      <c r="G54" s="38"/>
      <c r="H54" s="39"/>
      <c r="I54" s="67">
        <f>IF(OR('21_Urban Planning'!$I54=1,$E54&lt;&gt;0),1,0)</f>
        <v>1</v>
      </c>
      <c r="J54" s="67">
        <f>IF(OR('21_Urban Planning'!$J54=1,$F54&lt;&gt;0),1,0)</f>
        <v>0</v>
      </c>
      <c r="K54" s="67">
        <f>IF(AND('21_Urban Planning'!$I54=1,$E54=0),1,0)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IF(OR('21_Urban Planning'!$I56=1,$E56&lt;&gt;0),1,0)</f>
        <v>1</v>
      </c>
      <c r="J56" s="67">
        <f>IF(OR('21_Urban Planning'!$J56=1,$F56&lt;&gt;0),1,0)</f>
        <v>1</v>
      </c>
      <c r="K56" s="67">
        <f>IF(AND('21_Urban Planning'!$I56=1,$E56=0),1,0)</f>
        <v>1</v>
      </c>
    </row>
    <row r="57" spans="1:11" ht="30" hidden="1" outlineLevel="1" x14ac:dyDescent="0.25">
      <c r="A57" s="37" t="s">
        <v>150</v>
      </c>
      <c r="B57" s="38" t="s">
        <v>61</v>
      </c>
      <c r="C57" s="20" t="str">
        <f>IF('Long Term Vision'!$C57=0,"",'Long Term Vision'!$C57)</f>
        <v/>
      </c>
      <c r="D57" s="38"/>
      <c r="E57" s="38"/>
      <c r="F57" s="38"/>
      <c r="G57" s="38"/>
      <c r="H57" s="39"/>
      <c r="I57" s="67">
        <f>IF(OR('21_Urban Planning'!$I57=1,$E57&lt;&gt;0),1,0)</f>
        <v>1</v>
      </c>
      <c r="J57" s="67">
        <f>IF(OR('21_Urban Planning'!$J57=1,$F57&lt;&gt;0),1,0)</f>
        <v>1</v>
      </c>
      <c r="K57" s="67">
        <f>IF(AND('21_Urban Planning'!$I57=1,$E57=0),1,0)</f>
        <v>1</v>
      </c>
    </row>
    <row r="58" spans="1:11" ht="45" hidden="1" outlineLevel="1" x14ac:dyDescent="0.25">
      <c r="A58" s="37" t="s">
        <v>150</v>
      </c>
      <c r="B58" s="38" t="s">
        <v>62</v>
      </c>
      <c r="C58" s="20" t="str">
        <f>IF('Long Term Vision'!$C58=0,"",'Long Term Vision'!$C58)</f>
        <v/>
      </c>
      <c r="D58" s="38"/>
      <c r="E58" s="38"/>
      <c r="F58" s="38"/>
      <c r="G58" s="38"/>
      <c r="H58" s="39"/>
      <c r="I58" s="67">
        <f>IF(OR('21_Urban Planning'!$I58=1,$E58&lt;&gt;0),1,0)</f>
        <v>1</v>
      </c>
      <c r="J58" s="67">
        <f>IF(OR('21_Urban Planning'!$J58=1,$F58&lt;&gt;0),1,0)</f>
        <v>0</v>
      </c>
      <c r="K58" s="67">
        <f>IF(AND('21_Urban Planning'!$I58=1,$E58=0),1,0)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IF(OR('21_Urban Planning'!$I60=1,$E60&lt;&gt;0),1,0)</f>
        <v>0</v>
      </c>
      <c r="J60" s="67">
        <f>IF(OR('21_Urban Planning'!$J60=1,$F60&lt;&gt;0),1,0)</f>
        <v>0</v>
      </c>
      <c r="K60" s="67">
        <f>IF(AND('21_Urban Planning'!$I60=1,$E60=0),1,0)</f>
        <v>0</v>
      </c>
    </row>
    <row r="61" spans="1:11" ht="60" hidden="1" outlineLevel="1" x14ac:dyDescent="0.25">
      <c r="A61" s="37" t="s">
        <v>150</v>
      </c>
      <c r="B61" s="38" t="s">
        <v>65</v>
      </c>
      <c r="C61" s="20" t="str">
        <f>IF('Long Term Vision'!$C61=0,"",'Long Term Vision'!$C61)</f>
        <v/>
      </c>
      <c r="D61" s="38"/>
      <c r="E61" s="38"/>
      <c r="F61" s="38"/>
      <c r="G61" s="38"/>
      <c r="H61" s="39"/>
      <c r="I61" s="67">
        <f>IF(OR('21_Urban Planning'!$I61=1,$E61&lt;&gt;0),1,0)</f>
        <v>1</v>
      </c>
      <c r="J61" s="67">
        <f>IF(OR('21_Urban Planning'!$J61=1,$F61&lt;&gt;0),1,0)</f>
        <v>1</v>
      </c>
      <c r="K61" s="67">
        <f>IF(AND('21_Urban Planning'!$I61=1,$E61=0),1,0)</f>
        <v>1</v>
      </c>
    </row>
    <row r="62" spans="1:11" ht="30" hidden="1" outlineLevel="1" x14ac:dyDescent="0.25">
      <c r="A62" s="37" t="s">
        <v>150</v>
      </c>
      <c r="B62" s="38" t="s">
        <v>66</v>
      </c>
      <c r="C62" s="20" t="str">
        <f>IF('Long Term Vision'!$C62=0,"",'Long Term Vision'!$C62)</f>
        <v/>
      </c>
      <c r="D62" s="38"/>
      <c r="E62" s="38"/>
      <c r="F62" s="38"/>
      <c r="G62" s="38"/>
      <c r="H62" s="39"/>
      <c r="I62" s="67">
        <f>IF(OR('21_Urban Planning'!$I62=1,$E62&lt;&gt;0),1,0)</f>
        <v>0</v>
      </c>
      <c r="J62" s="67">
        <f>IF(OR('21_Urban Planning'!$J62=1,$F62&lt;&gt;0),1,0)</f>
        <v>0</v>
      </c>
      <c r="K62" s="67">
        <f>IF(AND('21_Urban Planning'!$I62=1,$E62=0),1,0)</f>
        <v>0</v>
      </c>
    </row>
    <row r="63" spans="1:11" ht="90" hidden="1" outlineLevel="1" x14ac:dyDescent="0.25">
      <c r="A63" s="37" t="s">
        <v>150</v>
      </c>
      <c r="B63" s="38" t="s">
        <v>67</v>
      </c>
      <c r="C63" s="20" t="str">
        <f>IF('Long Term Vision'!$C63=0,"",'Long Term Vision'!$C63)</f>
        <v/>
      </c>
      <c r="D63" s="38"/>
      <c r="E63" s="38"/>
      <c r="F63" s="38"/>
      <c r="G63" s="38"/>
      <c r="H63" s="39"/>
      <c r="I63" s="67">
        <f>IF(OR('21_Urban Planning'!$I63=1,$E63&lt;&gt;0),1,0)</f>
        <v>1</v>
      </c>
      <c r="J63" s="67">
        <f>IF(OR('21_Urban Planning'!$J63=1,$F63&lt;&gt;0),1,0)</f>
        <v>0</v>
      </c>
      <c r="K63" s="67">
        <f>IF(AND('21_Urban Planning'!$I63=1,$E63=0),1,0)</f>
        <v>1</v>
      </c>
    </row>
    <row r="64" spans="1:11" ht="45" hidden="1" outlineLevel="1" x14ac:dyDescent="0.25">
      <c r="A64" s="37" t="s">
        <v>150</v>
      </c>
      <c r="B64" s="38" t="s">
        <v>68</v>
      </c>
      <c r="C64" s="20" t="str">
        <f>IF('Long Term Vision'!$C64=0,"",'Long Term Vision'!$C64)</f>
        <v/>
      </c>
      <c r="D64" s="38"/>
      <c r="E64" s="38"/>
      <c r="F64" s="38"/>
      <c r="G64" s="38"/>
      <c r="H64" s="39"/>
      <c r="I64" s="67">
        <f>IF(OR('21_Urban Planning'!$I64=1,$E64&lt;&gt;0),1,0)</f>
        <v>1</v>
      </c>
      <c r="J64" s="67">
        <f>IF(OR('21_Urban Planning'!$J64=1,$F64&lt;&gt;0),1,0)</f>
        <v>0</v>
      </c>
      <c r="K64" s="67">
        <f>IF(AND('21_Urban Planning'!$I64=1,$E64=0),1,0)</f>
        <v>1</v>
      </c>
    </row>
    <row r="65" spans="1:11" ht="120" hidden="1" outlineLevel="1" x14ac:dyDescent="0.25">
      <c r="A65" s="37" t="s">
        <v>150</v>
      </c>
      <c r="B65" s="38" t="s">
        <v>69</v>
      </c>
      <c r="C65" s="20" t="str">
        <f>IF('Long Term Vision'!$C65=0,"",'Long Term Vision'!$C65)</f>
        <v/>
      </c>
      <c r="D65" s="38"/>
      <c r="E65" s="38"/>
      <c r="F65" s="38"/>
      <c r="G65" s="38"/>
      <c r="H65" s="39"/>
      <c r="I65" s="67">
        <f>IF(OR('21_Urban Planning'!$I65=1,$E65&lt;&gt;0),1,0)</f>
        <v>0</v>
      </c>
      <c r="J65" s="67">
        <f>IF(OR('21_Urban Planning'!$J65=1,$F65&lt;&gt;0),1,0)</f>
        <v>0</v>
      </c>
      <c r="K65" s="67">
        <f>IF(AND('21_Urban Planning'!$I65=1,$E65=0),1,0)</f>
        <v>0</v>
      </c>
    </row>
    <row r="66" spans="1:11" ht="60" hidden="1" outlineLevel="1" x14ac:dyDescent="0.25">
      <c r="A66" s="37" t="s">
        <v>150</v>
      </c>
      <c r="B66" s="38" t="s">
        <v>70</v>
      </c>
      <c r="C66" s="20" t="str">
        <f>IF('Long Term Vision'!$C66=0,"",'Long Term Vision'!$C66)</f>
        <v/>
      </c>
      <c r="D66" s="38"/>
      <c r="E66" s="38"/>
      <c r="F66" s="38"/>
      <c r="G66" s="38"/>
      <c r="H66" s="39"/>
      <c r="I66" s="67">
        <f>IF(OR('21_Urban Planning'!$I66=1,$E66&lt;&gt;0),1,0)</f>
        <v>0</v>
      </c>
      <c r="J66" s="67">
        <f>IF(OR('21_Urban Planning'!$J66=1,$F66&lt;&gt;0),1,0)</f>
        <v>0</v>
      </c>
      <c r="K66" s="67">
        <f>IF(AND('21_Urban Planning'!$I66=1,$E66=0),1,0)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IF(OR('21_Urban Planning'!$I68=1,$E68&lt;&gt;0),1,0)</f>
        <v>1</v>
      </c>
      <c r="J68" s="67">
        <f>IF(OR('21_Urban Planning'!$J68=1,$F68&lt;&gt;0),1,0)</f>
        <v>1</v>
      </c>
      <c r="K68" s="67">
        <f>IF(AND('21_Urban Planning'!$I68=1,$E68=0),1,0)</f>
        <v>1</v>
      </c>
    </row>
    <row r="69" spans="1:11" ht="60" hidden="1" outlineLevel="1" x14ac:dyDescent="0.25">
      <c r="A69" s="37" t="s">
        <v>150</v>
      </c>
      <c r="B69" s="38" t="s">
        <v>73</v>
      </c>
      <c r="C69" s="20" t="str">
        <f>IF('Long Term Vision'!$C69=0,"",'Long Term Vision'!$C69)</f>
        <v/>
      </c>
      <c r="D69" s="38"/>
      <c r="E69" s="38"/>
      <c r="F69" s="38"/>
      <c r="G69" s="38"/>
      <c r="H69" s="39"/>
      <c r="I69" s="67">
        <f>IF(OR('21_Urban Planning'!$I69=1,$E69&lt;&gt;0),1,0)</f>
        <v>1</v>
      </c>
      <c r="J69" s="67">
        <f>IF(OR('21_Urban Planning'!$J69=1,$F69&lt;&gt;0),1,0)</f>
        <v>1</v>
      </c>
      <c r="K69" s="67">
        <f>IF(AND('21_Urban Planning'!$I69=1,$E69=0),1,0)</f>
        <v>1</v>
      </c>
    </row>
    <row r="70" spans="1:11" ht="45" hidden="1" outlineLevel="1" x14ac:dyDescent="0.25">
      <c r="A70" s="37" t="s">
        <v>150</v>
      </c>
      <c r="B70" s="38" t="s">
        <v>74</v>
      </c>
      <c r="C70" s="20" t="str">
        <f>IF('Long Term Vision'!$C70=0,"",'Long Term Vision'!$C70)</f>
        <v/>
      </c>
      <c r="D70" s="38"/>
      <c r="E70" s="38"/>
      <c r="F70" s="38"/>
      <c r="G70" s="38"/>
      <c r="H70" s="39"/>
      <c r="I70" s="67">
        <f>IF(OR('21_Urban Planning'!$I70=1,$E70&lt;&gt;0),1,0)</f>
        <v>1</v>
      </c>
      <c r="J70" s="67">
        <f>IF(OR('21_Urban Planning'!$J70=1,$F70&lt;&gt;0),1,0)</f>
        <v>1</v>
      </c>
      <c r="K70" s="67">
        <f>IF(AND('21_Urban Planning'!$I70=1,$E70=0),1,0)</f>
        <v>1</v>
      </c>
    </row>
    <row r="71" spans="1:11" ht="45" hidden="1" outlineLevel="1" x14ac:dyDescent="0.25">
      <c r="A71" s="37" t="s">
        <v>150</v>
      </c>
      <c r="B71" s="38" t="s">
        <v>75</v>
      </c>
      <c r="C71" s="20" t="str">
        <f>IF('Long Term Vision'!$C71=0,"",'Long Term Vision'!$C71)</f>
        <v/>
      </c>
      <c r="D71" s="38"/>
      <c r="E71" s="38"/>
      <c r="F71" s="38"/>
      <c r="G71" s="38"/>
      <c r="H71" s="39"/>
      <c r="I71" s="67">
        <f>IF(OR('21_Urban Planning'!$I71=1,$E71&lt;&gt;0),1,0)</f>
        <v>0</v>
      </c>
      <c r="J71" s="67">
        <f>IF(OR('21_Urban Planning'!$J71=1,$F71&lt;&gt;0),1,0)</f>
        <v>0</v>
      </c>
      <c r="K71" s="67">
        <f>IF(AND('21_Urban Planning'!$I71=1,$E71=0),1,0)</f>
        <v>0</v>
      </c>
    </row>
    <row r="72" spans="1:11" ht="45" hidden="1" outlineLevel="1" x14ac:dyDescent="0.25">
      <c r="A72" s="37" t="s">
        <v>150</v>
      </c>
      <c r="B72" s="38" t="s">
        <v>76</v>
      </c>
      <c r="C72" s="20" t="str">
        <f>IF('Long Term Vision'!$C72=0,"",'Long Term Vision'!$C72)</f>
        <v/>
      </c>
      <c r="D72" s="38"/>
      <c r="E72" s="38"/>
      <c r="F72" s="38"/>
      <c r="G72" s="38"/>
      <c r="H72" s="39"/>
      <c r="I72" s="67">
        <f>IF(OR('21_Urban Planning'!$I72=1,$E72&lt;&gt;0),1,0)</f>
        <v>1</v>
      </c>
      <c r="J72" s="67">
        <f>IF(OR('21_Urban Planning'!$J72=1,$F72&lt;&gt;0),1,0)</f>
        <v>1</v>
      </c>
      <c r="K72" s="67">
        <f>IF(AND('21_Urban Planning'!$I72=1,$E72=0),1,0)</f>
        <v>1</v>
      </c>
    </row>
    <row r="73" spans="1:11" ht="45" hidden="1" outlineLevel="1" x14ac:dyDescent="0.25">
      <c r="A73" s="37" t="s">
        <v>150</v>
      </c>
      <c r="B73" s="38" t="s">
        <v>77</v>
      </c>
      <c r="C73" s="20" t="str">
        <f>IF('Long Term Vision'!$C73=0,"",'Long Term Vision'!$C73)</f>
        <v/>
      </c>
      <c r="D73" s="38"/>
      <c r="E73" s="38"/>
      <c r="F73" s="38"/>
      <c r="G73" s="38"/>
      <c r="H73" s="39"/>
      <c r="I73" s="67">
        <f>IF(OR('21_Urban Planning'!$I73=1,$E73&lt;&gt;0),1,0)</f>
        <v>1</v>
      </c>
      <c r="J73" s="67">
        <f>IF(OR('21_Urban Planning'!$J73=1,$F73&lt;&gt;0),1,0)</f>
        <v>0</v>
      </c>
      <c r="K73" s="67">
        <f>IF(AND('21_Urban Planning'!$I73=1,$E73=0),1,0)</f>
        <v>1</v>
      </c>
    </row>
    <row r="74" spans="1:11" ht="45" hidden="1" outlineLevel="1" x14ac:dyDescent="0.25">
      <c r="A74" s="37" t="s">
        <v>150</v>
      </c>
      <c r="B74" s="38" t="s">
        <v>78</v>
      </c>
      <c r="C74" s="20" t="str">
        <f>IF('Long Term Vision'!$C74=0,"",'Long Term Vision'!$C74)</f>
        <v/>
      </c>
      <c r="D74" s="38"/>
      <c r="E74" s="38"/>
      <c r="F74" s="38"/>
      <c r="G74" s="38"/>
      <c r="H74" s="39"/>
      <c r="I74" s="67">
        <f>IF(OR('21_Urban Planning'!$I74=1,$E74&lt;&gt;0),1,0)</f>
        <v>0</v>
      </c>
      <c r="J74" s="67">
        <f>IF(OR('21_Urban Planning'!$J74=1,$F74&lt;&gt;0),1,0)</f>
        <v>0</v>
      </c>
      <c r="K74" s="67">
        <f>IF(AND('21_Urban Planning'!$I74=1,$E74=0),1,0)</f>
        <v>0</v>
      </c>
    </row>
    <row r="75" spans="1:11" ht="60" hidden="1" outlineLevel="1" x14ac:dyDescent="0.25">
      <c r="A75" s="37" t="s">
        <v>150</v>
      </c>
      <c r="B75" s="38" t="s">
        <v>79</v>
      </c>
      <c r="C75" s="20" t="str">
        <f>IF('Long Term Vision'!$C75=0,"",'Long Term Vision'!$C75)</f>
        <v/>
      </c>
      <c r="D75" s="38"/>
      <c r="E75" s="38"/>
      <c r="F75" s="38"/>
      <c r="G75" s="38"/>
      <c r="H75" s="39"/>
      <c r="I75" s="67">
        <f>IF(OR('21_Urban Planning'!$I75=1,$E75&lt;&gt;0),1,0)</f>
        <v>1</v>
      </c>
      <c r="J75" s="67">
        <f>IF(OR('21_Urban Planning'!$J75=1,$F75&lt;&gt;0),1,0)</f>
        <v>0</v>
      </c>
      <c r="K75" s="67">
        <f>IF(AND('21_Urban Planning'!$I75=1,$E75=0),1,0)</f>
        <v>1</v>
      </c>
    </row>
    <row r="76" spans="1:11" ht="45" hidden="1" outlineLevel="1" x14ac:dyDescent="0.25">
      <c r="A76" s="37" t="s">
        <v>150</v>
      </c>
      <c r="B76" s="38" t="s">
        <v>80</v>
      </c>
      <c r="C76" s="20" t="str">
        <f>IF('Long Term Vision'!$C76=0,"",'Long Term Vision'!$C76)</f>
        <v/>
      </c>
      <c r="D76" s="38"/>
      <c r="E76" s="38"/>
      <c r="F76" s="38"/>
      <c r="G76" s="38"/>
      <c r="H76" s="39"/>
      <c r="I76" s="67">
        <f>IF(OR('21_Urban Planning'!$I76=1,$E76&lt;&gt;0),1,0)</f>
        <v>1</v>
      </c>
      <c r="J76" s="67">
        <f>IF(OR('21_Urban Planning'!$J76=1,$F76&lt;&gt;0),1,0)</f>
        <v>0</v>
      </c>
      <c r="K76" s="67">
        <f>IF(AND('21_Urban Planning'!$I76=1,$E76=0),1,0)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IF(OR('21_Urban Planning'!$I78=1,$E78&lt;&gt;0),1,0)</f>
        <v>0</v>
      </c>
      <c r="J78" s="67">
        <f>IF(OR('21_Urban Planning'!$J78=1,$F78&lt;&gt;0),1,0)</f>
        <v>0</v>
      </c>
      <c r="K78" s="67">
        <f>IF(AND('21_Urban Planning'!$I78=1,$E78=0),1,0)</f>
        <v>0</v>
      </c>
    </row>
    <row r="79" spans="1:11" ht="30" hidden="1" outlineLevel="1" x14ac:dyDescent="0.25">
      <c r="A79" s="37" t="s">
        <v>151</v>
      </c>
      <c r="B79" s="38" t="s">
        <v>83</v>
      </c>
      <c r="C79" s="20" t="str">
        <f>IF('Long Term Vision'!$C79=0,"",'Long Term Vision'!$C79)</f>
        <v/>
      </c>
      <c r="D79" s="38"/>
      <c r="E79" s="38"/>
      <c r="F79" s="38"/>
      <c r="G79" s="38"/>
      <c r="H79" s="39"/>
      <c r="I79" s="67">
        <f>IF(OR('21_Urban Planning'!$I79=1,$E79&lt;&gt;0),1,0)</f>
        <v>1</v>
      </c>
      <c r="J79" s="67">
        <f>IF(OR('21_Urban Planning'!$J79=1,$F79&lt;&gt;0),1,0)</f>
        <v>1</v>
      </c>
      <c r="K79" s="67">
        <f>IF(AND('21_Urban Planning'!$I79=1,$E79=0),1,0)</f>
        <v>1</v>
      </c>
    </row>
    <row r="80" spans="1:11" ht="30" hidden="1" outlineLevel="1" x14ac:dyDescent="0.25">
      <c r="A80" s="37" t="s">
        <v>151</v>
      </c>
      <c r="B80" s="38" t="s">
        <v>84</v>
      </c>
      <c r="C80" s="20" t="str">
        <f>IF('Long Term Vision'!$C80=0,"",'Long Term Vision'!$C80)</f>
        <v/>
      </c>
      <c r="D80" s="38"/>
      <c r="E80" s="38"/>
      <c r="F80" s="38"/>
      <c r="G80" s="38"/>
      <c r="H80" s="39"/>
      <c r="I80" s="67">
        <f>IF(OR('21_Urban Planning'!$I80=1,$E80&lt;&gt;0),1,0)</f>
        <v>1</v>
      </c>
      <c r="J80" s="67">
        <f>IF(OR('21_Urban Planning'!$J80=1,$F80&lt;&gt;0),1,0)</f>
        <v>1</v>
      </c>
      <c r="K80" s="67">
        <f>IF(AND('21_Urban Planning'!$I80=1,$E80=0),1,0)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IF(OR('21_Urban Planning'!$I82=1,$E82&lt;&gt;0),1,0)</f>
        <v>1</v>
      </c>
      <c r="J82" s="67">
        <f>IF(OR('21_Urban Planning'!$J82=1,$F82&lt;&gt;0),1,0)</f>
        <v>1</v>
      </c>
      <c r="K82" s="67">
        <f>IF(AND('21_Urban Planning'!$I82=1,$E82=0),1,0)</f>
        <v>1</v>
      </c>
    </row>
    <row r="83" spans="1:11" ht="60" hidden="1" outlineLevel="1" x14ac:dyDescent="0.25">
      <c r="A83" s="37" t="s">
        <v>151</v>
      </c>
      <c r="B83" s="38" t="s">
        <v>87</v>
      </c>
      <c r="C83" s="20" t="str">
        <f>IF('Long Term Vision'!$C83=0,"",'Long Term Vision'!$C83)</f>
        <v/>
      </c>
      <c r="D83" s="38"/>
      <c r="E83" s="38"/>
      <c r="F83" s="38"/>
      <c r="G83" s="38"/>
      <c r="H83" s="39"/>
      <c r="I83" s="67">
        <f>IF(OR('21_Urban Planning'!$I83=1,$E83&lt;&gt;0),1,0)</f>
        <v>1</v>
      </c>
      <c r="J83" s="67">
        <f>IF(OR('21_Urban Planning'!$J83=1,$F83&lt;&gt;0),1,0)</f>
        <v>1</v>
      </c>
      <c r="K83" s="67">
        <f>IF(AND('21_Urban Planning'!$I83=1,$E83=0),1,0)</f>
        <v>1</v>
      </c>
    </row>
    <row r="84" spans="1:11" ht="75" hidden="1" outlineLevel="1" x14ac:dyDescent="0.25">
      <c r="A84" s="37" t="s">
        <v>151</v>
      </c>
      <c r="B84" s="38" t="s">
        <v>88</v>
      </c>
      <c r="C84" s="20" t="str">
        <f>IF('Long Term Vision'!$C84=0,"",'Long Term Vision'!$C84)</f>
        <v/>
      </c>
      <c r="D84" s="38"/>
      <c r="E84" s="38"/>
      <c r="F84" s="38"/>
      <c r="G84" s="38"/>
      <c r="H84" s="39"/>
      <c r="I84" s="67">
        <f>IF(OR('21_Urban Planning'!$I84=1,$E84&lt;&gt;0),1,0)</f>
        <v>1</v>
      </c>
      <c r="J84" s="67">
        <f>IF(OR('21_Urban Planning'!$J84=1,$F84&lt;&gt;0),1,0)</f>
        <v>1</v>
      </c>
      <c r="K84" s="67">
        <f>IF(AND('21_Urban Planning'!$I84=1,$E84=0),1,0)</f>
        <v>1</v>
      </c>
    </row>
    <row r="85" spans="1:11" ht="90" hidden="1" outlineLevel="1" x14ac:dyDescent="0.25">
      <c r="A85" s="37" t="s">
        <v>151</v>
      </c>
      <c r="B85" s="38" t="s">
        <v>89</v>
      </c>
      <c r="C85" s="20" t="str">
        <f>IF('Long Term Vision'!$C85=0,"",'Long Term Vision'!$C85)</f>
        <v>NO</v>
      </c>
      <c r="D85" s="38"/>
      <c r="E85" s="38"/>
      <c r="F85" s="38"/>
      <c r="G85" s="38"/>
      <c r="H85" s="39"/>
      <c r="I85" s="67">
        <f>IF(OR('21_Urban Planning'!$I85=1,$E85&lt;&gt;0),1,0)</f>
        <v>0</v>
      </c>
      <c r="J85" s="67">
        <f>IF(OR('21_Urban Planning'!$J85=1,$F85&lt;&gt;0),1,0)</f>
        <v>0</v>
      </c>
      <c r="K85" s="67">
        <f>IF(AND('21_Urban Planning'!$I85=1,$E85=0),1,0)</f>
        <v>0</v>
      </c>
    </row>
    <row r="86" spans="1:11" ht="45" hidden="1" outlineLevel="1" x14ac:dyDescent="0.25">
      <c r="A86" s="37" t="s">
        <v>151</v>
      </c>
      <c r="B86" s="38" t="s">
        <v>90</v>
      </c>
      <c r="C86" s="20" t="str">
        <f>IF('Long Term Vision'!$C86=0,"",'Long Term Vision'!$C86)</f>
        <v/>
      </c>
      <c r="D86" s="38"/>
      <c r="E86" s="38"/>
      <c r="F86" s="38"/>
      <c r="G86" s="38"/>
      <c r="H86" s="39"/>
      <c r="I86" s="67">
        <f>IF(OR('21_Urban Planning'!$I86=1,$E86&lt;&gt;0),1,0)</f>
        <v>1</v>
      </c>
      <c r="J86" s="67">
        <f>IF(OR('21_Urban Planning'!$J86=1,$F86&lt;&gt;0),1,0)</f>
        <v>1</v>
      </c>
      <c r="K86" s="67">
        <f>IF(AND('21_Urban Planning'!$I86=1,$E86=0),1,0)</f>
        <v>1</v>
      </c>
    </row>
    <row r="87" spans="1:11" ht="30" hidden="1" outlineLevel="1" x14ac:dyDescent="0.25">
      <c r="A87" s="37" t="s">
        <v>151</v>
      </c>
      <c r="B87" s="38" t="s">
        <v>91</v>
      </c>
      <c r="C87" s="20" t="str">
        <f>IF('Long Term Vision'!$C87=0,"",'Long Term Vision'!$C87)</f>
        <v/>
      </c>
      <c r="D87" s="38"/>
      <c r="E87" s="38"/>
      <c r="F87" s="38"/>
      <c r="G87" s="38"/>
      <c r="H87" s="39"/>
      <c r="I87" s="67">
        <f>IF(OR('21_Urban Planning'!$I87=1,$E87&lt;&gt;0),1,0)</f>
        <v>1</v>
      </c>
      <c r="J87" s="67">
        <f>IF(OR('21_Urban Planning'!$J87=1,$F87&lt;&gt;0),1,0)</f>
        <v>1</v>
      </c>
      <c r="K87" s="67">
        <f>IF(AND('21_Urban Planning'!$I87=1,$E87=0),1,0)</f>
        <v>1</v>
      </c>
    </row>
    <row r="88" spans="1:11" ht="75" hidden="1" outlineLevel="1" x14ac:dyDescent="0.25">
      <c r="A88" s="37" t="s">
        <v>151</v>
      </c>
      <c r="B88" s="38" t="s">
        <v>92</v>
      </c>
      <c r="C88" s="20" t="str">
        <f>IF('Long Term Vision'!$C88=0,"",'Long Term Vision'!$C88)</f>
        <v/>
      </c>
      <c r="D88" s="38"/>
      <c r="E88" s="38"/>
      <c r="F88" s="38"/>
      <c r="G88" s="38"/>
      <c r="H88" s="39"/>
      <c r="I88" s="67">
        <f>IF(OR('21_Urban Planning'!$I88=1,$E88&lt;&gt;0),1,0)</f>
        <v>0</v>
      </c>
      <c r="J88" s="67">
        <f>IF(OR('21_Urban Planning'!$J88=1,$F88&lt;&gt;0),1,0)</f>
        <v>0</v>
      </c>
      <c r="K88" s="67">
        <f>IF(AND('21_Urban Planning'!$I88=1,$E88=0),1,0)</f>
        <v>0</v>
      </c>
    </row>
    <row r="89" spans="1:11" ht="45" hidden="1" outlineLevel="1" x14ac:dyDescent="0.25">
      <c r="A89" s="37" t="s">
        <v>151</v>
      </c>
      <c r="B89" s="38" t="s">
        <v>93</v>
      </c>
      <c r="C89" s="20" t="str">
        <f>IF('Long Term Vision'!$C89=0,"",'Long Term Vision'!$C89)</f>
        <v/>
      </c>
      <c r="D89" s="38"/>
      <c r="E89" s="38"/>
      <c r="F89" s="38"/>
      <c r="G89" s="38"/>
      <c r="H89" s="39"/>
      <c r="I89" s="67">
        <f>IF(OR('21_Urban Planning'!$I89=1,$E89&lt;&gt;0),1,0)</f>
        <v>1</v>
      </c>
      <c r="J89" s="67">
        <f>IF(OR('21_Urban Planning'!$J89=1,$F89&lt;&gt;0),1,0)</f>
        <v>1</v>
      </c>
      <c r="K89" s="67">
        <f>IF(AND('21_Urban Planning'!$I89=1,$E89=0),1,0)</f>
        <v>1</v>
      </c>
    </row>
    <row r="90" spans="1:11" ht="45" hidden="1" outlineLevel="1" x14ac:dyDescent="0.25">
      <c r="A90" s="37" t="s">
        <v>151</v>
      </c>
      <c r="B90" s="38" t="s">
        <v>94</v>
      </c>
      <c r="C90" s="20" t="str">
        <f>IF('Long Term Vision'!$C90=0,"",'Long Term Vision'!$C90)</f>
        <v/>
      </c>
      <c r="D90" s="38"/>
      <c r="E90" s="38"/>
      <c r="F90" s="38"/>
      <c r="G90" s="38"/>
      <c r="H90" s="39"/>
      <c r="I90" s="67">
        <f>IF(OR('21_Urban Planning'!$I90=1,$E90&lt;&gt;0),1,0)</f>
        <v>1</v>
      </c>
      <c r="J90" s="67">
        <f>IF(OR('21_Urban Planning'!$J90=1,$F90&lt;&gt;0),1,0)</f>
        <v>1</v>
      </c>
      <c r="K90" s="67">
        <f>IF(AND('21_Urban Planning'!$I90=1,$E90=0),1,0)</f>
        <v>1</v>
      </c>
    </row>
    <row r="91" spans="1:11" ht="45" hidden="1" outlineLevel="1" x14ac:dyDescent="0.25">
      <c r="A91" s="37" t="s">
        <v>151</v>
      </c>
      <c r="B91" s="38" t="s">
        <v>95</v>
      </c>
      <c r="C91" s="20" t="str">
        <f>IF('Long Term Vision'!$C91=0,"",'Long Term Vision'!$C91)</f>
        <v/>
      </c>
      <c r="D91" s="38"/>
      <c r="E91" s="38"/>
      <c r="F91" s="38"/>
      <c r="G91" s="38"/>
      <c r="H91" s="39"/>
      <c r="I91" s="67">
        <f>IF(OR('21_Urban Planning'!$I91=1,$E91&lt;&gt;0),1,0)</f>
        <v>1</v>
      </c>
      <c r="J91" s="67">
        <f>IF(OR('21_Urban Planning'!$J91=1,$F91&lt;&gt;0),1,0)</f>
        <v>0</v>
      </c>
      <c r="K91" s="67">
        <f>IF(AND('21_Urban Planning'!$I91=1,$E91=0),1,0)</f>
        <v>1</v>
      </c>
    </row>
    <row r="92" spans="1:11" collapsed="1" x14ac:dyDescent="0.25">
      <c r="A92" s="37" t="s">
        <v>151</v>
      </c>
      <c r="B92" s="119" t="s">
        <v>96</v>
      </c>
      <c r="C92" s="119"/>
      <c r="D92" s="119"/>
      <c r="E92" s="119"/>
      <c r="F92" s="119"/>
      <c r="G92" s="119"/>
      <c r="H92" s="120"/>
      <c r="I92" s="67">
        <f>SUM(I93:I97)</f>
        <v>5</v>
      </c>
      <c r="J92" s="67">
        <f>SUM(J93:J97)</f>
        <v>5</v>
      </c>
      <c r="K92" s="67">
        <f>SUM(K93:K97)</f>
        <v>1</v>
      </c>
    </row>
    <row r="93" spans="1:11" ht="60" hidden="1" outlineLevel="1" x14ac:dyDescent="0.25">
      <c r="A93" s="37" t="s">
        <v>151</v>
      </c>
      <c r="B93" s="38" t="s">
        <v>97</v>
      </c>
      <c r="C93" s="20" t="s">
        <v>1055</v>
      </c>
      <c r="D93" s="38"/>
      <c r="E93" s="38"/>
      <c r="F93" s="38"/>
      <c r="G93" s="38"/>
      <c r="H93" s="39"/>
      <c r="I93" s="67">
        <f>IF(OR('21_Urban Planning'!$I93=1,$E93&lt;&gt;0),1,0)</f>
        <v>1</v>
      </c>
      <c r="J93" s="67">
        <f>IF(OR('21_Urban Planning'!$J93=1,$F93&lt;&gt;0),1,0)</f>
        <v>1</v>
      </c>
      <c r="K93" s="67">
        <f>IF(AND('21_Urban Planning'!$I93=1,$E93=0),1,0)</f>
        <v>1</v>
      </c>
    </row>
    <row r="94" spans="1:11" ht="225" hidden="1" outlineLevel="1" x14ac:dyDescent="0.25">
      <c r="A94" s="37" t="s">
        <v>151</v>
      </c>
      <c r="B94" s="38" t="s">
        <v>98</v>
      </c>
      <c r="C94" s="20" t="s">
        <v>1055</v>
      </c>
      <c r="D94" s="38" t="s">
        <v>1271</v>
      </c>
      <c r="E94" s="38" t="s">
        <v>1272</v>
      </c>
      <c r="F94" s="38" t="s">
        <v>1273</v>
      </c>
      <c r="G94" s="38" t="s">
        <v>1274</v>
      </c>
      <c r="H94" s="39" t="s">
        <v>1275</v>
      </c>
      <c r="I94" s="67">
        <f>IF(OR('21_Urban Planning'!$I94=1,$E94&lt;&gt;0),1,0)</f>
        <v>1</v>
      </c>
      <c r="J94" s="67">
        <f>IF(OR('21_Urban Planning'!$J94=1,$F94&lt;&gt;0),1,0)</f>
        <v>1</v>
      </c>
      <c r="K94" s="67">
        <f>IF(AND('21_Urban Planning'!$I94=1,$E94=0),1,0)</f>
        <v>0</v>
      </c>
    </row>
    <row r="95" spans="1:11" ht="150" hidden="1" outlineLevel="1" x14ac:dyDescent="0.25">
      <c r="A95" s="37" t="s">
        <v>151</v>
      </c>
      <c r="B95" s="38" t="s">
        <v>99</v>
      </c>
      <c r="C95" s="20" t="s">
        <v>1055</v>
      </c>
      <c r="D95" s="38" t="s">
        <v>1271</v>
      </c>
      <c r="E95" s="38" t="s">
        <v>1276</v>
      </c>
      <c r="F95" s="38" t="s">
        <v>1277</v>
      </c>
      <c r="G95" s="38" t="s">
        <v>1278</v>
      </c>
      <c r="H95" s="39" t="s">
        <v>1279</v>
      </c>
      <c r="I95" s="67">
        <f>IF(OR('21_Urban Planning'!$I95=1,$E95&lt;&gt;0),1,0)</f>
        <v>1</v>
      </c>
      <c r="J95" s="67">
        <f>IF(OR('21_Urban Planning'!$J95=1,$F95&lt;&gt;0),1,0)</f>
        <v>1</v>
      </c>
      <c r="K95" s="67">
        <f>IF(AND('21_Urban Planning'!$I95=1,$E95=0),1,0)</f>
        <v>0</v>
      </c>
    </row>
    <row r="96" spans="1:11" ht="150" hidden="1" outlineLevel="1" x14ac:dyDescent="0.25">
      <c r="A96" s="37" t="s">
        <v>151</v>
      </c>
      <c r="B96" s="38" t="s">
        <v>100</v>
      </c>
      <c r="C96" s="20" t="s">
        <v>1055</v>
      </c>
      <c r="D96" s="38" t="s">
        <v>1271</v>
      </c>
      <c r="E96" s="38" t="s">
        <v>1280</v>
      </c>
      <c r="F96" s="38" t="s">
        <v>1281</v>
      </c>
      <c r="G96" s="38" t="s">
        <v>1278</v>
      </c>
      <c r="H96" s="39" t="s">
        <v>1275</v>
      </c>
      <c r="I96" s="67">
        <f>IF(OR('21_Urban Planning'!$I96=1,$E96&lt;&gt;0),1,0)</f>
        <v>1</v>
      </c>
      <c r="J96" s="67">
        <f>IF(OR('21_Urban Planning'!$J96=1,$F96&lt;&gt;0),1,0)</f>
        <v>1</v>
      </c>
      <c r="K96" s="67">
        <f>IF(AND('21_Urban Planning'!$I96=1,$E96=0),1,0)</f>
        <v>0</v>
      </c>
    </row>
    <row r="97" spans="1:11" ht="90" hidden="1" outlineLevel="1" x14ac:dyDescent="0.25">
      <c r="A97" s="37" t="s">
        <v>151</v>
      </c>
      <c r="B97" s="38" t="s">
        <v>101</v>
      </c>
      <c r="C97" s="20" t="s">
        <v>1055</v>
      </c>
      <c r="D97" s="38" t="s">
        <v>1271</v>
      </c>
      <c r="E97" s="38" t="s">
        <v>1282</v>
      </c>
      <c r="F97" s="38" t="s">
        <v>1283</v>
      </c>
      <c r="G97" s="38" t="s">
        <v>1284</v>
      </c>
      <c r="H97" s="39" t="s">
        <v>1275</v>
      </c>
      <c r="I97" s="67">
        <f>IF(OR('21_Urban Planning'!$I97=1,$E97&lt;&gt;0),1,0)</f>
        <v>1</v>
      </c>
      <c r="J97" s="67">
        <f>IF(OR('21_Urban Planning'!$J97=1,$F97&lt;&gt;0),1,0)</f>
        <v>1</v>
      </c>
      <c r="K97" s="67">
        <f>IF(AND('21_Urban Planning'!$I97=1,$E97=0),1,0)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IF(OR('21_Urban Planning'!$I99=1,$E99&lt;&gt;0),1,0)</f>
        <v>0</v>
      </c>
      <c r="J99" s="67">
        <f>IF(OR('21_Urban Planning'!$J99=1,$F99&lt;&gt;0),1,0)</f>
        <v>0</v>
      </c>
      <c r="K99" s="67">
        <f>IF(AND('21_Urban Planning'!$I99=1,$E99=0),1,0)</f>
        <v>0</v>
      </c>
    </row>
    <row r="100" spans="1:11" ht="45" hidden="1" outlineLevel="1" x14ac:dyDescent="0.25">
      <c r="A100" s="37" t="s">
        <v>151</v>
      </c>
      <c r="B100" s="38" t="s">
        <v>104</v>
      </c>
      <c r="C100" s="20" t="str">
        <f>IF('Long Term Vision'!$C100=0,"",'Long Term Vision'!$C100)</f>
        <v/>
      </c>
      <c r="D100" s="38"/>
      <c r="E100" s="38"/>
      <c r="F100" s="38"/>
      <c r="G100" s="38"/>
      <c r="H100" s="39"/>
      <c r="I100" s="67">
        <f>IF(OR('21_Urban Planning'!$I100=1,$E100&lt;&gt;0),1,0)</f>
        <v>1</v>
      </c>
      <c r="J100" s="67">
        <f>IF(OR('21_Urban Planning'!$J100=1,$F100&lt;&gt;0),1,0)</f>
        <v>1</v>
      </c>
      <c r="K100" s="67">
        <f>IF(AND('21_Urban Planning'!$I100=1,$E100=0),1,0)</f>
        <v>1</v>
      </c>
    </row>
    <row r="101" spans="1:11" ht="60" hidden="1" outlineLevel="1" x14ac:dyDescent="0.25">
      <c r="A101" s="37" t="s">
        <v>151</v>
      </c>
      <c r="B101" s="38" t="s">
        <v>105</v>
      </c>
      <c r="C101" s="20" t="str">
        <f>IF('Long Term Vision'!$C101=0,"",'Long Term Vision'!$C101)</f>
        <v/>
      </c>
      <c r="D101" s="38"/>
      <c r="E101" s="38"/>
      <c r="F101" s="38"/>
      <c r="G101" s="38"/>
      <c r="H101" s="39"/>
      <c r="I101" s="67">
        <f>IF(OR('21_Urban Planning'!$I101=1,$E101&lt;&gt;0),1,0)</f>
        <v>1</v>
      </c>
      <c r="J101" s="67">
        <f>IF(OR('21_Urban Planning'!$J101=1,$F101&lt;&gt;0),1,0)</f>
        <v>1</v>
      </c>
      <c r="K101" s="67">
        <f>IF(AND('21_Urban Planning'!$I101=1,$E101=0),1,0)</f>
        <v>1</v>
      </c>
    </row>
    <row r="102" spans="1:11" ht="30" hidden="1" outlineLevel="1" x14ac:dyDescent="0.25">
      <c r="A102" s="37" t="s">
        <v>151</v>
      </c>
      <c r="B102" s="38" t="s">
        <v>106</v>
      </c>
      <c r="C102" s="20" t="str">
        <f>IF('Long Term Vision'!$C102=0,"",'Long Term Vision'!$C102)</f>
        <v/>
      </c>
      <c r="D102" s="38"/>
      <c r="E102" s="38"/>
      <c r="F102" s="38"/>
      <c r="G102" s="38"/>
      <c r="H102" s="39"/>
      <c r="I102" s="67">
        <f>IF(OR('21_Urban Planning'!$I102=1,$E102&lt;&gt;0),1,0)</f>
        <v>1</v>
      </c>
      <c r="J102" s="67">
        <f>IF(OR('21_Urban Planning'!$J102=1,$F102&lt;&gt;0),1,0)</f>
        <v>0</v>
      </c>
      <c r="K102" s="67">
        <f>IF(AND('21_Urban Planning'!$I102=1,$E102=0),1,0)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IF(OR('21_Urban Planning'!$I103=1,$E103&lt;&gt;0),1,0)</f>
        <v>0</v>
      </c>
      <c r="J103" s="67">
        <f>IF(OR('21_Urban Planning'!$J103=1,$F103&lt;&gt;0),1,0)</f>
        <v>0</v>
      </c>
      <c r="K103" s="67">
        <f>IF(AND('21_Urban Planning'!$I103=1,$E103=0),1,0)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IF(OR('21_Urban Planning'!$I104=1,$E104&lt;&gt;0),1,0)</f>
        <v>0</v>
      </c>
      <c r="J104" s="67">
        <f>IF(OR('21_Urban Planning'!$J104=1,$F104&lt;&gt;0),1,0)</f>
        <v>0</v>
      </c>
      <c r="K104" s="67">
        <f>IF(AND('21_Urban Planning'!$I104=1,$E104=0),1,0)</f>
        <v>0</v>
      </c>
    </row>
    <row r="105" spans="1:11" ht="45" hidden="1" outlineLevel="1" x14ac:dyDescent="0.25">
      <c r="A105" s="37" t="s">
        <v>151</v>
      </c>
      <c r="B105" s="38" t="s">
        <v>109</v>
      </c>
      <c r="C105" s="20" t="str">
        <f>IF('Long Term Vision'!$C105=0,"",'Long Term Vision'!$C105)</f>
        <v/>
      </c>
      <c r="D105" s="38"/>
      <c r="E105" s="38"/>
      <c r="F105" s="38"/>
      <c r="G105" s="38"/>
      <c r="H105" s="39"/>
      <c r="I105" s="67">
        <f>IF(OR('21_Urban Planning'!$I105=1,$E105&lt;&gt;0),1,0)</f>
        <v>1</v>
      </c>
      <c r="J105" s="67">
        <f>IF(OR('21_Urban Planning'!$J105=1,$F105&lt;&gt;0),1,0)</f>
        <v>1</v>
      </c>
      <c r="K105" s="67">
        <f>IF(AND('21_Urban Planning'!$I105=1,$E105=0),1,0)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IF(OR('21_Urban Planning'!$I107=1,$E107&lt;&gt;0),1,0)</f>
        <v>1</v>
      </c>
      <c r="J107" s="67">
        <f>IF(OR('21_Urban Planning'!$J107=1,$F107&lt;&gt;0),1,0)</f>
        <v>1</v>
      </c>
      <c r="K107" s="67">
        <f>IF(AND('21_Urban Planning'!$I107=1,$E107=0),1,0)</f>
        <v>1</v>
      </c>
    </row>
    <row r="108" spans="1:11" ht="75" hidden="1" outlineLevel="1" x14ac:dyDescent="0.25">
      <c r="A108" s="37" t="s">
        <v>151</v>
      </c>
      <c r="B108" s="38" t="s">
        <v>112</v>
      </c>
      <c r="C108" s="20" t="str">
        <f>IF('Long Term Vision'!$C108=0,"",'Long Term Vision'!$C108)</f>
        <v/>
      </c>
      <c r="D108" s="38"/>
      <c r="E108" s="38"/>
      <c r="F108" s="38"/>
      <c r="G108" s="38"/>
      <c r="H108" s="39"/>
      <c r="I108" s="67">
        <f>IF(OR('21_Urban Planning'!$I108=1,$E108&lt;&gt;0),1,0)</f>
        <v>1</v>
      </c>
      <c r="J108" s="67">
        <f>IF(OR('21_Urban Planning'!$J108=1,$F108&lt;&gt;0),1,0)</f>
        <v>1</v>
      </c>
      <c r="K108" s="67">
        <f>IF(AND('21_Urban Planning'!$I108=1,$E108=0),1,0)</f>
        <v>1</v>
      </c>
    </row>
    <row r="109" spans="1:11" ht="45" hidden="1" outlineLevel="1" x14ac:dyDescent="0.25">
      <c r="A109" s="37" t="s">
        <v>151</v>
      </c>
      <c r="B109" s="38" t="s">
        <v>113</v>
      </c>
      <c r="C109" s="20" t="str">
        <f>IF('Long Term Vision'!$C109=0,"",'Long Term Vision'!$C109)</f>
        <v/>
      </c>
      <c r="D109" s="38"/>
      <c r="E109" s="38"/>
      <c r="F109" s="38"/>
      <c r="G109" s="38"/>
      <c r="H109" s="39"/>
      <c r="I109" s="67">
        <f>IF(OR('21_Urban Planning'!$I109=1,$E109&lt;&gt;0),1,0)</f>
        <v>1</v>
      </c>
      <c r="J109" s="67">
        <f>IF(OR('21_Urban Planning'!$J109=1,$F109&lt;&gt;0),1,0)</f>
        <v>1</v>
      </c>
      <c r="K109" s="67">
        <f>IF(AND('21_Urban Planning'!$I109=1,$E109=0),1,0)</f>
        <v>1</v>
      </c>
    </row>
    <row r="110" spans="1:11" ht="30" hidden="1" outlineLevel="1" x14ac:dyDescent="0.25">
      <c r="A110" s="37" t="s">
        <v>151</v>
      </c>
      <c r="B110" s="38" t="s">
        <v>114</v>
      </c>
      <c r="C110" s="20" t="str">
        <f>IF('Long Term Vision'!$C110=0,"",'Long Term Vision'!$C110)</f>
        <v/>
      </c>
      <c r="D110" s="38"/>
      <c r="E110" s="38"/>
      <c r="F110" s="38"/>
      <c r="G110" s="38"/>
      <c r="H110" s="39"/>
      <c r="I110" s="67">
        <f>IF(OR('21_Urban Planning'!$I110=1,$E110&lt;&gt;0),1,0)</f>
        <v>1</v>
      </c>
      <c r="J110" s="67">
        <f>IF(OR('21_Urban Planning'!$J110=1,$F110&lt;&gt;0),1,0)</f>
        <v>1</v>
      </c>
      <c r="K110" s="67">
        <f>IF(AND('21_Urban Planning'!$I110=1,$E110=0),1,0)</f>
        <v>1</v>
      </c>
    </row>
    <row r="111" spans="1:11" ht="75" hidden="1" outlineLevel="1" x14ac:dyDescent="0.25">
      <c r="A111" s="37" t="s">
        <v>151</v>
      </c>
      <c r="B111" s="38" t="s">
        <v>115</v>
      </c>
      <c r="C111" s="20" t="str">
        <f>IF('Long Term Vision'!$C111=0,"",'Long Term Vision'!$C111)</f>
        <v/>
      </c>
      <c r="D111" s="38"/>
      <c r="E111" s="38"/>
      <c r="F111" s="38"/>
      <c r="G111" s="38"/>
      <c r="H111" s="39"/>
      <c r="I111" s="67">
        <f>IF(OR('21_Urban Planning'!$I111=1,$E111&lt;&gt;0),1,0)</f>
        <v>1</v>
      </c>
      <c r="J111" s="67">
        <f>IF(OR('21_Urban Planning'!$J111=1,$F111&lt;&gt;0),1,0)</f>
        <v>1</v>
      </c>
      <c r="K111" s="67">
        <f>IF(AND('21_Urban Planning'!$I111=1,$E111=0),1,0)</f>
        <v>1</v>
      </c>
    </row>
    <row r="112" spans="1:11" ht="45" hidden="1" outlineLevel="1" x14ac:dyDescent="0.25">
      <c r="A112" s="37" t="s">
        <v>151</v>
      </c>
      <c r="B112" s="38" t="s">
        <v>116</v>
      </c>
      <c r="C112" s="20" t="str">
        <f>IF('Long Term Vision'!$C112=0,"",'Long Term Vision'!$C112)</f>
        <v/>
      </c>
      <c r="D112" s="38"/>
      <c r="E112" s="38"/>
      <c r="F112" s="38"/>
      <c r="G112" s="38"/>
      <c r="H112" s="39"/>
      <c r="I112" s="67">
        <f>IF(OR('21_Urban Planning'!$I112=1,$E112&lt;&gt;0),1,0)</f>
        <v>1</v>
      </c>
      <c r="J112" s="67">
        <f>IF(OR('21_Urban Planning'!$J112=1,$F112&lt;&gt;0),1,0)</f>
        <v>1</v>
      </c>
      <c r="K112" s="67">
        <f>IF(AND('21_Urban Planning'!$I112=1,$E112=0),1,0)</f>
        <v>1</v>
      </c>
    </row>
    <row r="113" spans="1:11" ht="45" hidden="1" outlineLevel="1" x14ac:dyDescent="0.25">
      <c r="A113" s="37" t="s">
        <v>151</v>
      </c>
      <c r="B113" s="38" t="s">
        <v>117</v>
      </c>
      <c r="C113" s="20" t="str">
        <f>IF('Long Term Vision'!$C113=0,"",'Long Term Vision'!$C113)</f>
        <v/>
      </c>
      <c r="D113" s="38"/>
      <c r="E113" s="38"/>
      <c r="F113" s="38"/>
      <c r="G113" s="38"/>
      <c r="H113" s="39"/>
      <c r="I113" s="67">
        <f>IF(OR('21_Urban Planning'!$I113=1,$E113&lt;&gt;0),1,0)</f>
        <v>1</v>
      </c>
      <c r="J113" s="67">
        <f>IF(OR('21_Urban Planning'!$J113=1,$F113&lt;&gt;0),1,0)</f>
        <v>0</v>
      </c>
      <c r="K113" s="67">
        <f>IF(AND('21_Urban Planning'!$I113=1,$E113=0),1,0)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IF(OR('21_Urban Planning'!$I115=1,$E115&lt;&gt;0),1,0)</f>
        <v>1</v>
      </c>
      <c r="J115" s="67">
        <f>IF(OR('21_Urban Planning'!$J115=1,$F115&lt;&gt;0),1,0)</f>
        <v>1</v>
      </c>
      <c r="K115" s="67">
        <f>IF(AND('21_Urban Planning'!$I115=1,$E115=0),1,0)</f>
        <v>1</v>
      </c>
    </row>
    <row r="116" spans="1:11" ht="30" hidden="1" outlineLevel="1" x14ac:dyDescent="0.25">
      <c r="A116" s="37" t="s">
        <v>152</v>
      </c>
      <c r="B116" s="38" t="s">
        <v>120</v>
      </c>
      <c r="C116" s="20" t="str">
        <f>IF('Long Term Vision'!$C116=0,"",'Long Term Vision'!$C116)</f>
        <v/>
      </c>
      <c r="D116" s="38"/>
      <c r="E116" s="38"/>
      <c r="F116" s="38"/>
      <c r="G116" s="38"/>
      <c r="H116" s="39"/>
      <c r="I116" s="67">
        <f>IF(OR('21_Urban Planning'!$I116=1,$E116&lt;&gt;0),1,0)</f>
        <v>1</v>
      </c>
      <c r="J116" s="67">
        <f>IF(OR('21_Urban Planning'!$J116=1,$F116&lt;&gt;0),1,0)</f>
        <v>1</v>
      </c>
      <c r="K116" s="67">
        <f>IF(AND('21_Urban Planning'!$I116=1,$E116=0),1,0)</f>
        <v>1</v>
      </c>
    </row>
    <row r="117" spans="1:11" ht="30" hidden="1" outlineLevel="1" x14ac:dyDescent="0.25">
      <c r="A117" s="37" t="s">
        <v>152</v>
      </c>
      <c r="B117" s="38" t="s">
        <v>121</v>
      </c>
      <c r="C117" s="20" t="str">
        <f>IF('Long Term Vision'!$C117=0,"",'Long Term Vision'!$C117)</f>
        <v/>
      </c>
      <c r="D117" s="38"/>
      <c r="E117" s="38"/>
      <c r="F117" s="38"/>
      <c r="G117" s="38"/>
      <c r="H117" s="39"/>
      <c r="I117" s="67">
        <f>IF(OR('21_Urban Planning'!$I117=1,$E117&lt;&gt;0),1,0)</f>
        <v>1</v>
      </c>
      <c r="J117" s="67">
        <f>IF(OR('21_Urban Planning'!$J117=1,$F117&lt;&gt;0),1,0)</f>
        <v>1</v>
      </c>
      <c r="K117" s="67">
        <f>IF(AND('21_Urban Planning'!$I117=1,$E117=0),1,0)</f>
        <v>1</v>
      </c>
    </row>
    <row r="118" spans="1:11" ht="45" hidden="1" outlineLevel="1" x14ac:dyDescent="0.25">
      <c r="A118" s="37" t="s">
        <v>152</v>
      </c>
      <c r="B118" s="38" t="s">
        <v>122</v>
      </c>
      <c r="C118" s="20" t="str">
        <f>IF('Long Term Vision'!$C118=0,"",'Long Term Vision'!$C118)</f>
        <v/>
      </c>
      <c r="D118" s="38"/>
      <c r="E118" s="38"/>
      <c r="F118" s="38"/>
      <c r="G118" s="38"/>
      <c r="H118" s="39"/>
      <c r="I118" s="67">
        <f>IF(OR('21_Urban Planning'!$I118=1,$E118&lt;&gt;0),1,0)</f>
        <v>1</v>
      </c>
      <c r="J118" s="67">
        <f>IF(OR('21_Urban Planning'!$J118=1,$F118&lt;&gt;0),1,0)</f>
        <v>1</v>
      </c>
      <c r="K118" s="67">
        <f>IF(AND('21_Urban Planning'!$I118=1,$E118=0),1,0)</f>
        <v>1</v>
      </c>
    </row>
    <row r="119" spans="1:11" hidden="1" outlineLevel="1" x14ac:dyDescent="0.25">
      <c r="A119" s="37" t="s">
        <v>152</v>
      </c>
      <c r="B119" s="38" t="s">
        <v>123</v>
      </c>
      <c r="C119" s="20" t="str">
        <f>IF('Long Term Vision'!$C119=0,"",'Long Term Vision'!$C119)</f>
        <v/>
      </c>
      <c r="D119" s="38"/>
      <c r="E119" s="38"/>
      <c r="F119" s="38"/>
      <c r="G119" s="38"/>
      <c r="H119" s="39"/>
      <c r="I119" s="67">
        <f>IF(OR('21_Urban Planning'!$I119=1,$E119&lt;&gt;0),1,0)</f>
        <v>1</v>
      </c>
      <c r="J119" s="67">
        <f>IF(OR('21_Urban Planning'!$J119=1,$F119&lt;&gt;0),1,0)</f>
        <v>1</v>
      </c>
      <c r="K119" s="67">
        <f>IF(AND('21_Urban Planning'!$I119=1,$E119=0),1,0)</f>
        <v>1</v>
      </c>
    </row>
    <row r="120" spans="1:11" ht="30" hidden="1" outlineLevel="1" x14ac:dyDescent="0.25">
      <c r="A120" s="37" t="s">
        <v>152</v>
      </c>
      <c r="B120" s="38" t="s">
        <v>124</v>
      </c>
      <c r="C120" s="20" t="str">
        <f>IF('Long Term Vision'!$C120=0,"",'Long Term Vision'!$C120)</f>
        <v/>
      </c>
      <c r="D120" s="38"/>
      <c r="E120" s="38"/>
      <c r="F120" s="38"/>
      <c r="G120" s="38"/>
      <c r="H120" s="39"/>
      <c r="I120" s="67">
        <f>IF(OR('21_Urban Planning'!$I120=1,$E120&lt;&gt;0),1,0)</f>
        <v>1</v>
      </c>
      <c r="J120" s="67">
        <f>IF(OR('21_Urban Planning'!$J120=1,$F120&lt;&gt;0),1,0)</f>
        <v>1</v>
      </c>
      <c r="K120" s="67">
        <f>IF(AND('21_Urban Planning'!$I120=1,$E120=0),1,0)</f>
        <v>1</v>
      </c>
    </row>
    <row r="121" spans="1:11" ht="30" hidden="1" outlineLevel="1" x14ac:dyDescent="0.25">
      <c r="A121" s="37" t="s">
        <v>152</v>
      </c>
      <c r="B121" s="38" t="s">
        <v>125</v>
      </c>
      <c r="C121" s="20" t="str">
        <f>IF('Long Term Vision'!$C121=0,"",'Long Term Vision'!$C121)</f>
        <v/>
      </c>
      <c r="D121" s="38"/>
      <c r="E121" s="38"/>
      <c r="F121" s="38"/>
      <c r="G121" s="38"/>
      <c r="H121" s="39"/>
      <c r="I121" s="67">
        <f>IF(OR('21_Urban Planning'!$I121=1,$E121&lt;&gt;0),1,0)</f>
        <v>1</v>
      </c>
      <c r="J121" s="67">
        <f>IF(OR('21_Urban Planning'!$J121=1,$F121&lt;&gt;0),1,0)</f>
        <v>1</v>
      </c>
      <c r="K121" s="67">
        <f>IF(AND('21_Urban Planning'!$I121=1,$E121=0),1,0)</f>
        <v>1</v>
      </c>
    </row>
    <row r="122" spans="1:11" ht="30" hidden="1" outlineLevel="1" x14ac:dyDescent="0.25">
      <c r="A122" s="37" t="s">
        <v>152</v>
      </c>
      <c r="B122" s="38" t="s">
        <v>126</v>
      </c>
      <c r="C122" s="20" t="str">
        <f>IF('Long Term Vision'!$C122=0,"",'Long Term Vision'!$C122)</f>
        <v/>
      </c>
      <c r="D122" s="38"/>
      <c r="E122" s="38"/>
      <c r="F122" s="38"/>
      <c r="G122" s="38"/>
      <c r="H122" s="39"/>
      <c r="I122" s="67">
        <f>IF(OR('21_Urban Planning'!$I122=1,$E122&lt;&gt;0),1,0)</f>
        <v>0</v>
      </c>
      <c r="J122" s="67">
        <f>IF(OR('21_Urban Planning'!$J122=1,$F122&lt;&gt;0),1,0)</f>
        <v>0</v>
      </c>
      <c r="K122" s="67">
        <f>IF(AND('21_Urban Planning'!$I122=1,$E122=0),1,0)</f>
        <v>0</v>
      </c>
    </row>
    <row r="123" spans="1:11" ht="30" hidden="1" outlineLevel="1" x14ac:dyDescent="0.25">
      <c r="A123" s="37" t="s">
        <v>152</v>
      </c>
      <c r="B123" s="38" t="s">
        <v>127</v>
      </c>
      <c r="C123" s="20" t="str">
        <f>IF('Long Term Vision'!$C123=0,"",'Long Term Vision'!$C123)</f>
        <v/>
      </c>
      <c r="D123" s="38"/>
      <c r="E123" s="38"/>
      <c r="F123" s="38"/>
      <c r="G123" s="38"/>
      <c r="H123" s="39"/>
      <c r="I123" s="67">
        <f>IF(OR('21_Urban Planning'!$I123=1,$E123&lt;&gt;0),1,0)</f>
        <v>1</v>
      </c>
      <c r="J123" s="67">
        <f>IF(OR('21_Urban Planning'!$J123=1,$F123&lt;&gt;0),1,0)</f>
        <v>0</v>
      </c>
      <c r="K123" s="67">
        <f>IF(AND('21_Urban Planning'!$I123=1,$E123=0),1,0)</f>
        <v>1</v>
      </c>
    </row>
    <row r="124" spans="1:11" ht="45" hidden="1" outlineLevel="1" x14ac:dyDescent="0.25">
      <c r="A124" s="37" t="s">
        <v>152</v>
      </c>
      <c r="B124" s="38" t="s">
        <v>128</v>
      </c>
      <c r="C124" s="20" t="str">
        <f>IF('Long Term Vision'!$C124=0,"",'Long Term Vision'!$C124)</f>
        <v/>
      </c>
      <c r="D124" s="38"/>
      <c r="E124" s="38"/>
      <c r="F124" s="38"/>
      <c r="G124" s="38"/>
      <c r="H124" s="39"/>
      <c r="I124" s="67">
        <f>IF(OR('21_Urban Planning'!$I124=1,$E124&lt;&gt;0),1,0)</f>
        <v>1</v>
      </c>
      <c r="J124" s="67">
        <f>IF(OR('21_Urban Planning'!$J124=1,$F124&lt;&gt;0),1,0)</f>
        <v>1</v>
      </c>
      <c r="K124" s="67">
        <f>IF(AND('21_Urban Planning'!$I124=1,$E124=0),1,0)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IF(OR('21_Urban Planning'!$I126=1,$E126&lt;&gt;0),1,0)</f>
        <v>1</v>
      </c>
      <c r="J126" s="67">
        <f>IF(OR('21_Urban Planning'!$J126=1,$F126&lt;&gt;0),1,0)</f>
        <v>0</v>
      </c>
      <c r="K126" s="67">
        <f>IF(AND('21_Urban Planning'!$I126=1,$E126=0),1,0)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IF(OR('21_Urban Planning'!$I127=1,$E127&lt;&gt;0),1,0)</f>
        <v>0</v>
      </c>
      <c r="J127" s="67">
        <f>IF(OR('21_Urban Planning'!$J127=1,$F127&lt;&gt;0),1,0)</f>
        <v>0</v>
      </c>
      <c r="K127" s="67">
        <f>IF(AND('21_Urban Planning'!$I127=1,$E127=0),1,0)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IF(OR('21_Urban Planning'!$I128=1,$E128&lt;&gt;0),1,0)</f>
        <v>0</v>
      </c>
      <c r="J128" s="67">
        <f>IF(OR('21_Urban Planning'!$J128=1,$F128&lt;&gt;0),1,0)</f>
        <v>0</v>
      </c>
      <c r="K128" s="67">
        <f>IF(AND('21_Urban Planning'!$I128=1,$E128=0),1,0)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IF(OR('21_Urban Planning'!$I129=1,$E129&lt;&gt;0),1,0)</f>
        <v>0</v>
      </c>
      <c r="J129" s="67">
        <f>IF(OR('21_Urban Planning'!$J129=1,$F129&lt;&gt;0),1,0)</f>
        <v>0</v>
      </c>
      <c r="K129" s="67">
        <f>IF(AND('21_Urban Planning'!$I129=1,$E129=0),1,0)</f>
        <v>0</v>
      </c>
    </row>
    <row r="130" spans="1:11" ht="30" hidden="1" outlineLevel="1" x14ac:dyDescent="0.25">
      <c r="A130" s="37" t="s">
        <v>153</v>
      </c>
      <c r="B130" s="38" t="s">
        <v>134</v>
      </c>
      <c r="C130" s="20" t="str">
        <f>IF('Long Term Vision'!$C130=0,"",'Long Term Vision'!$C130)</f>
        <v/>
      </c>
      <c r="D130" s="38"/>
      <c r="E130" s="38"/>
      <c r="F130" s="38"/>
      <c r="G130" s="38"/>
      <c r="H130" s="39"/>
      <c r="I130" s="67">
        <f>IF(OR('21_Urban Planning'!$I130=1,$E130&lt;&gt;0),1,0)</f>
        <v>1</v>
      </c>
      <c r="J130" s="67">
        <f>IF(OR('21_Urban Planning'!$J130=1,$F130&lt;&gt;0),1,0)</f>
        <v>0</v>
      </c>
      <c r="K130" s="67">
        <f>IF(AND('21_Urban Planning'!$I130=1,$E130=0),1,0)</f>
        <v>1</v>
      </c>
    </row>
    <row r="131" spans="1:11" ht="105" hidden="1" outlineLevel="1" x14ac:dyDescent="0.25">
      <c r="A131" s="37" t="s">
        <v>153</v>
      </c>
      <c r="B131" s="38" t="s">
        <v>135</v>
      </c>
      <c r="C131" s="20" t="str">
        <f>IF('Long Term Vision'!$C131=0,"",'Long Term Vision'!$C131)</f>
        <v/>
      </c>
      <c r="D131" s="38"/>
      <c r="E131" s="38"/>
      <c r="F131" s="38"/>
      <c r="G131" s="38"/>
      <c r="H131" s="39"/>
      <c r="I131" s="67">
        <f>IF(OR('21_Urban Planning'!$I131=1,$E131&lt;&gt;0),1,0)</f>
        <v>1</v>
      </c>
      <c r="J131" s="67">
        <f>IF(OR('21_Urban Planning'!$J131=1,$F131&lt;&gt;0),1,0)</f>
        <v>0</v>
      </c>
      <c r="K131" s="67">
        <f>IF(AND('21_Urban Planning'!$I131=1,$E131=0),1,0)</f>
        <v>1</v>
      </c>
    </row>
    <row r="132" spans="1:11" ht="75" hidden="1" outlineLevel="1" x14ac:dyDescent="0.25">
      <c r="A132" s="37" t="s">
        <v>153</v>
      </c>
      <c r="B132" s="38" t="s">
        <v>136</v>
      </c>
      <c r="C132" s="20" t="str">
        <f>IF('Long Term Vision'!$C132=0,"",'Long Term Vision'!$C132)</f>
        <v/>
      </c>
      <c r="D132" s="38"/>
      <c r="E132" s="38"/>
      <c r="F132" s="38"/>
      <c r="G132" s="38"/>
      <c r="H132" s="39"/>
      <c r="I132" s="67">
        <f>IF(OR('21_Urban Planning'!$I132=1,$E132&lt;&gt;0),1,0)</f>
        <v>0</v>
      </c>
      <c r="J132" s="67">
        <f>IF(OR('21_Urban Planning'!$J132=1,$F132&lt;&gt;0),1,0)</f>
        <v>0</v>
      </c>
      <c r="K132" s="67">
        <f>IF(AND('21_Urban Planning'!$I132=1,$E132=0),1,0)</f>
        <v>0</v>
      </c>
    </row>
    <row r="133" spans="1:11" ht="75" hidden="1" outlineLevel="1" x14ac:dyDescent="0.25">
      <c r="A133" s="37" t="s">
        <v>153</v>
      </c>
      <c r="B133" s="38" t="s">
        <v>137</v>
      </c>
      <c r="C133" s="20" t="str">
        <f>IF('Long Term Vision'!$C133=0,"",'Long Term Vision'!$C133)</f>
        <v/>
      </c>
      <c r="D133" s="38"/>
      <c r="E133" s="38"/>
      <c r="F133" s="38"/>
      <c r="G133" s="38"/>
      <c r="H133" s="39"/>
      <c r="I133" s="67">
        <f>IF(OR('21_Urban Planning'!$I133=1,$E133&lt;&gt;0),1,0)</f>
        <v>0</v>
      </c>
      <c r="J133" s="67">
        <f>IF(OR('21_Urban Planning'!$J133=1,$F133&lt;&gt;0),1,0)</f>
        <v>0</v>
      </c>
      <c r="K133" s="67">
        <f>IF(AND('21_Urban Planning'!$I133=1,$E133=0),1,0)</f>
        <v>0</v>
      </c>
    </row>
    <row r="134" spans="1:11" ht="75" hidden="1" outlineLevel="1" x14ac:dyDescent="0.25">
      <c r="A134" s="37" t="s">
        <v>153</v>
      </c>
      <c r="B134" s="38" t="s">
        <v>138</v>
      </c>
      <c r="C134" s="20" t="str">
        <f>IF('Long Term Vision'!$C134=0,"",'Long Term Vision'!$C134)</f>
        <v/>
      </c>
      <c r="D134" s="38"/>
      <c r="E134" s="38"/>
      <c r="F134" s="38"/>
      <c r="G134" s="38"/>
      <c r="H134" s="39"/>
      <c r="I134" s="67">
        <f>IF(OR('21_Urban Planning'!$I134=1,$E134&lt;&gt;0),1,0)</f>
        <v>0</v>
      </c>
      <c r="J134" s="67">
        <f>IF(OR('21_Urban Planning'!$J134=1,$F134&lt;&gt;0),1,0)</f>
        <v>0</v>
      </c>
      <c r="K134" s="67">
        <f>IF(AND('21_Urban Planning'!$I134=1,$E134=0),1,0)</f>
        <v>0</v>
      </c>
    </row>
    <row r="135" spans="1:11" ht="60" hidden="1" outlineLevel="1" x14ac:dyDescent="0.25">
      <c r="A135" s="37" t="s">
        <v>153</v>
      </c>
      <c r="B135" s="38" t="s">
        <v>139</v>
      </c>
      <c r="C135" s="20" t="str">
        <f>IF('Long Term Vision'!$C135=0,"",'Long Term Vision'!$C135)</f>
        <v/>
      </c>
      <c r="D135" s="38"/>
      <c r="E135" s="38"/>
      <c r="F135" s="38"/>
      <c r="G135" s="38"/>
      <c r="H135" s="39"/>
      <c r="I135" s="67">
        <f>IF(OR('21_Urban Planning'!$I135=1,$E135&lt;&gt;0),1,0)</f>
        <v>1</v>
      </c>
      <c r="J135" s="67">
        <f>IF(OR('21_Urban Planning'!$J135=1,$F135&lt;&gt;0),1,0)</f>
        <v>0</v>
      </c>
      <c r="K135" s="67">
        <f>IF(AND('21_Urban Planning'!$I135=1,$E135=0),1,0)</f>
        <v>1</v>
      </c>
    </row>
    <row r="136" spans="1:11" ht="45" hidden="1" outlineLevel="1" x14ac:dyDescent="0.25">
      <c r="A136" s="37" t="s">
        <v>153</v>
      </c>
      <c r="B136" s="38" t="s">
        <v>140</v>
      </c>
      <c r="C136" s="20" t="str">
        <f>IF('Long Term Vision'!$C136=0,"",'Long Term Vision'!$C136)</f>
        <v/>
      </c>
      <c r="D136" s="38"/>
      <c r="E136" s="38"/>
      <c r="F136" s="38"/>
      <c r="G136" s="38"/>
      <c r="H136" s="39"/>
      <c r="I136" s="67">
        <f>IF(OR('21_Urban Planning'!$I136=1,$E136&lt;&gt;0),1,0)</f>
        <v>1</v>
      </c>
      <c r="J136" s="67">
        <f>IF(OR('21_Urban Planning'!$J136=1,$F136&lt;&gt;0),1,0)</f>
        <v>1</v>
      </c>
      <c r="K136" s="67">
        <f>IF(AND('21_Urban Planning'!$I136=1,$E136=0),1,0)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IF(OR('21_Urban Planning'!$I137=1,$E137&lt;&gt;0),1,0)</f>
        <v>0</v>
      </c>
      <c r="J137" s="67">
        <f>IF(OR('21_Urban Planning'!$J137=1,$F137&lt;&gt;0),1,0)</f>
        <v>0</v>
      </c>
      <c r="K137" s="67">
        <f>IF(AND('21_Urban Planning'!$I137=1,$E137=0),1,0)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IF(OR('21_Urban Planning'!$I138=1,$E138&lt;&gt;0),1,0)</f>
        <v>0</v>
      </c>
      <c r="J138" s="67">
        <f>IF(OR('21_Urban Planning'!$J138=1,$F138&lt;&gt;0),1,0)</f>
        <v>0</v>
      </c>
      <c r="K138" s="67">
        <f>IF(AND('21_Urban Planning'!$I138=1,$E138=0),1,0)</f>
        <v>0</v>
      </c>
    </row>
    <row r="139" spans="1:11" ht="30" hidden="1" outlineLevel="1" x14ac:dyDescent="0.25">
      <c r="A139" s="37" t="s">
        <v>153</v>
      </c>
      <c r="B139" s="38" t="s">
        <v>143</v>
      </c>
      <c r="C139" s="20" t="str">
        <f>IF('Long Term Vision'!$C139=0,"",'Long Term Vision'!$C139)</f>
        <v/>
      </c>
      <c r="D139" s="38"/>
      <c r="E139" s="38"/>
      <c r="F139" s="38"/>
      <c r="G139" s="38"/>
      <c r="H139" s="39"/>
      <c r="I139" s="67">
        <f>IF(OR('21_Urban Planning'!$I139=1,$E139&lt;&gt;0),1,0)</f>
        <v>1</v>
      </c>
      <c r="J139" s="67">
        <f>IF(OR('21_Urban Planning'!$J139=1,$F139&lt;&gt;0),1,0)</f>
        <v>0</v>
      </c>
      <c r="K139" s="67">
        <f>IF(AND('21_Urban Planning'!$I139=1,$E139=0),1,0)</f>
        <v>1</v>
      </c>
    </row>
    <row r="140" spans="1:11" ht="45" hidden="1" outlineLevel="1" x14ac:dyDescent="0.25">
      <c r="A140" s="37" t="s">
        <v>153</v>
      </c>
      <c r="B140" s="38" t="s">
        <v>144</v>
      </c>
      <c r="C140" s="20" t="str">
        <f>IF('Long Term Vision'!$C140=0,"",'Long Term Vision'!$C140)</f>
        <v/>
      </c>
      <c r="D140" s="38"/>
      <c r="E140" s="38"/>
      <c r="F140" s="38"/>
      <c r="G140" s="38"/>
      <c r="H140" s="39"/>
      <c r="I140" s="67">
        <f>IF(OR('21_Urban Planning'!$I140=1,$E140&lt;&gt;0),1,0)</f>
        <v>1</v>
      </c>
      <c r="J140" s="67">
        <f>IF(OR('21_Urban Planning'!$J140=1,$F140&lt;&gt;0),1,0)</f>
        <v>0</v>
      </c>
      <c r="K140" s="67">
        <f>IF(AND('21_Urban Planning'!$I140=1,$E140=0),1,0)</f>
        <v>1</v>
      </c>
    </row>
    <row r="141" spans="1:11" ht="90" hidden="1" outlineLevel="1" x14ac:dyDescent="0.25">
      <c r="A141" s="37" t="s">
        <v>153</v>
      </c>
      <c r="B141" s="38" t="s">
        <v>145</v>
      </c>
      <c r="C141" s="20" t="str">
        <f>IF('Long Term Vision'!$C141=0,"",'Long Term Vision'!$C141)</f>
        <v/>
      </c>
      <c r="D141" s="38"/>
      <c r="E141" s="38"/>
      <c r="F141" s="38"/>
      <c r="G141" s="38"/>
      <c r="H141" s="39"/>
      <c r="I141" s="67">
        <f>IF(OR('21_Urban Planning'!$I141=1,$E141&lt;&gt;0),1,0)</f>
        <v>0</v>
      </c>
      <c r="J141" s="67">
        <f>IF(OR('21_Urban Planning'!$J141=1,$F141&lt;&gt;0),1,0)</f>
        <v>0</v>
      </c>
      <c r="K141" s="67">
        <f>IF(AND('21_Urban Planning'!$I141=1,$E141=0),1,0)</f>
        <v>0</v>
      </c>
    </row>
    <row r="142" spans="1:11" ht="60" hidden="1" outlineLevel="1" x14ac:dyDescent="0.25">
      <c r="A142" s="37" t="s">
        <v>153</v>
      </c>
      <c r="B142" s="38" t="s">
        <v>146</v>
      </c>
      <c r="C142" s="20" t="str">
        <f>IF('Long Term Vision'!$C142=0,"",'Long Term Vision'!$C142)</f>
        <v/>
      </c>
      <c r="D142" s="38"/>
      <c r="E142" s="38"/>
      <c r="F142" s="38"/>
      <c r="G142" s="38"/>
      <c r="H142" s="39"/>
      <c r="I142" s="67">
        <f>IF(OR('21_Urban Planning'!$I142=1,$E142&lt;&gt;0),1,0)</f>
        <v>1</v>
      </c>
      <c r="J142" s="67">
        <f>IF(OR('21_Urban Planning'!$J142=1,$F142&lt;&gt;0),1,0)</f>
        <v>0</v>
      </c>
      <c r="K142" s="67">
        <f>IF(AND('21_Urban Planning'!$I142=1,$E142=0),1,0)</f>
        <v>1</v>
      </c>
    </row>
    <row r="143" spans="1:11" ht="105" hidden="1" outlineLevel="1" x14ac:dyDescent="0.25">
      <c r="A143" s="37" t="s">
        <v>153</v>
      </c>
      <c r="B143" s="38" t="s">
        <v>147</v>
      </c>
      <c r="C143" s="20" t="str">
        <f>IF('Long Term Vision'!$C143=0,"",'Long Term Vision'!$C143)</f>
        <v/>
      </c>
      <c r="D143" s="38"/>
      <c r="E143" s="38"/>
      <c r="F143" s="38"/>
      <c r="G143" s="38"/>
      <c r="H143" s="39"/>
      <c r="I143" s="67">
        <f>IF(OR('21_Urban Planning'!$I143=1,$E143&lt;&gt;0),1,0)</f>
        <v>1</v>
      </c>
      <c r="J143" s="67">
        <f>IF(OR('21_Urban Planning'!$J143=1,$F143&lt;&gt;0),1,0)</f>
        <v>0</v>
      </c>
      <c r="K143" s="67">
        <f>IF(AND('21_Urban Planning'!$I143=1,$E143=0),1,0)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IF(OR('21_Urban Planning'!$I144=1,$E144&lt;&gt;0),1,0)</f>
        <v>1</v>
      </c>
      <c r="J144" s="67">
        <f>IF(OR('21_Urban Planning'!$J144=1,$F144&lt;&gt;0),1,0)</f>
        <v>0</v>
      </c>
      <c r="K144" s="67">
        <f>IF(AND('21_Urban Planning'!$I144=1,$E144=0),1,0)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1266</v>
      </c>
      <c r="C149" s="71">
        <f>SUM(K2,K8,K14,K24,K32,K39,K46,K55,K59,K67,K77,K81,K92,K98,K106,K114,K125)</f>
        <v>97</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4</v>
      </c>
      <c r="E163" s="54">
        <f>COUNTA(F$93:F$97)</f>
        <v>4</v>
      </c>
      <c r="F163" s="55">
        <f t="shared" si="0"/>
        <v>0.8</v>
      </c>
      <c r="G163" s="73">
        <f t="shared" si="1"/>
        <v>1</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0.13793103448275862</v>
      </c>
      <c r="G174" s="74">
        <f>IFERROR(SUM($E$161:$E$165)/SUM($D$161:$D$165),"N/A")</f>
        <v>1</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684" priority="38">
      <formula>$C3="NO"</formula>
    </cfRule>
  </conditionalFormatting>
  <conditionalFormatting sqref="C126:H144 C115:H124 C107:H113 C99:H105 C93:H97 C82:H91 C78:H80 C68:H76 C60:H66 C56:H58 C47:H54 C40:H45 C33:H38 C25:H31 C15:H23 C9:H13 C4:H7">
    <cfRule type="expression" dxfId="683" priority="37">
      <formula>$C4="NO"</formula>
    </cfRule>
  </conditionalFormatting>
  <conditionalFormatting sqref="I1:K1">
    <cfRule type="expression" dxfId="682" priority="36">
      <formula>$C1="NO"</formula>
    </cfRule>
  </conditionalFormatting>
  <conditionalFormatting sqref="B3">
    <cfRule type="expression" dxfId="681" priority="35">
      <formula>$K3=1</formula>
    </cfRule>
  </conditionalFormatting>
  <conditionalFormatting sqref="B4:B7">
    <cfRule type="expression" dxfId="680" priority="34">
      <formula>$C4="NO"</formula>
    </cfRule>
  </conditionalFormatting>
  <conditionalFormatting sqref="B4:B7">
    <cfRule type="expression" dxfId="679" priority="33">
      <formula>$K4=1</formula>
    </cfRule>
  </conditionalFormatting>
  <conditionalFormatting sqref="B9:B13">
    <cfRule type="expression" dxfId="678" priority="32">
      <formula>$C9="NO"</formula>
    </cfRule>
  </conditionalFormatting>
  <conditionalFormatting sqref="B9:B13">
    <cfRule type="expression" dxfId="677" priority="31">
      <formula>$K9=1</formula>
    </cfRule>
  </conditionalFormatting>
  <conditionalFormatting sqref="B15:B23">
    <cfRule type="expression" dxfId="676" priority="30">
      <formula>$C15="NO"</formula>
    </cfRule>
  </conditionalFormatting>
  <conditionalFormatting sqref="B15:B23">
    <cfRule type="expression" dxfId="675" priority="29">
      <formula>$K15=1</formula>
    </cfRule>
  </conditionalFormatting>
  <conditionalFormatting sqref="B25:B31">
    <cfRule type="expression" dxfId="674" priority="28">
      <formula>$C25="NO"</formula>
    </cfRule>
  </conditionalFormatting>
  <conditionalFormatting sqref="B25:B31">
    <cfRule type="expression" dxfId="673" priority="27">
      <formula>$K25=1</formula>
    </cfRule>
  </conditionalFormatting>
  <conditionalFormatting sqref="B33:B38">
    <cfRule type="expression" dxfId="672" priority="26">
      <formula>$C33="NO"</formula>
    </cfRule>
  </conditionalFormatting>
  <conditionalFormatting sqref="B33:B38">
    <cfRule type="expression" dxfId="671" priority="25">
      <formula>$K33=1</formula>
    </cfRule>
  </conditionalFormatting>
  <conditionalFormatting sqref="B40:B45">
    <cfRule type="expression" dxfId="670" priority="24">
      <formula>$C40="NO"</formula>
    </cfRule>
  </conditionalFormatting>
  <conditionalFormatting sqref="B40:B45">
    <cfRule type="expression" dxfId="669" priority="23">
      <formula>$K40=1</formula>
    </cfRule>
  </conditionalFormatting>
  <conditionalFormatting sqref="B47:B54">
    <cfRule type="expression" dxfId="668" priority="22">
      <formula>$C47="NO"</formula>
    </cfRule>
  </conditionalFormatting>
  <conditionalFormatting sqref="B47:B54">
    <cfRule type="expression" dxfId="667" priority="21">
      <formula>$K47=1</formula>
    </cfRule>
  </conditionalFormatting>
  <conditionalFormatting sqref="B56:B58">
    <cfRule type="expression" dxfId="666" priority="20">
      <formula>$C56="NO"</formula>
    </cfRule>
  </conditionalFormatting>
  <conditionalFormatting sqref="B56:B58">
    <cfRule type="expression" dxfId="665" priority="19">
      <formula>$K56=1</formula>
    </cfRule>
  </conditionalFormatting>
  <conditionalFormatting sqref="B60:B66">
    <cfRule type="expression" dxfId="664" priority="18">
      <formula>$C60="NO"</formula>
    </cfRule>
  </conditionalFormatting>
  <conditionalFormatting sqref="B60:B66">
    <cfRule type="expression" dxfId="663" priority="17">
      <formula>$K60=1</formula>
    </cfRule>
  </conditionalFormatting>
  <conditionalFormatting sqref="B68:B76">
    <cfRule type="expression" dxfId="662" priority="16">
      <formula>$C68="NO"</formula>
    </cfRule>
  </conditionalFormatting>
  <conditionalFormatting sqref="B68:B76">
    <cfRule type="expression" dxfId="661" priority="15">
      <formula>$K68=1</formula>
    </cfRule>
  </conditionalFormatting>
  <conditionalFormatting sqref="B78:B80">
    <cfRule type="expression" dxfId="660" priority="14">
      <formula>$C78="NO"</formula>
    </cfRule>
  </conditionalFormatting>
  <conditionalFormatting sqref="B78:B80">
    <cfRule type="expression" dxfId="659" priority="13">
      <formula>$K78=1</formula>
    </cfRule>
  </conditionalFormatting>
  <conditionalFormatting sqref="B82:B91">
    <cfRule type="expression" dxfId="658" priority="12">
      <formula>$C82="NO"</formula>
    </cfRule>
  </conditionalFormatting>
  <conditionalFormatting sqref="B82:B91">
    <cfRule type="expression" dxfId="657" priority="11">
      <formula>$K82=1</formula>
    </cfRule>
  </conditionalFormatting>
  <conditionalFormatting sqref="B93:B97">
    <cfRule type="expression" dxfId="656" priority="10">
      <formula>$C93="NO"</formula>
    </cfRule>
  </conditionalFormatting>
  <conditionalFormatting sqref="B93:B97">
    <cfRule type="expression" dxfId="655" priority="9">
      <formula>$K93=1</formula>
    </cfRule>
  </conditionalFormatting>
  <conditionalFormatting sqref="B99:B105">
    <cfRule type="expression" dxfId="654" priority="8">
      <formula>$C99="NO"</formula>
    </cfRule>
  </conditionalFormatting>
  <conditionalFormatting sqref="B99:B105">
    <cfRule type="expression" dxfId="653" priority="7">
      <formula>$K99=1</formula>
    </cfRule>
  </conditionalFormatting>
  <conditionalFormatting sqref="B107:B113">
    <cfRule type="expression" dxfId="652" priority="6">
      <formula>$C107="NO"</formula>
    </cfRule>
  </conditionalFormatting>
  <conditionalFormatting sqref="B107:B113">
    <cfRule type="expression" dxfId="651" priority="5">
      <formula>$K107=1</formula>
    </cfRule>
  </conditionalFormatting>
  <conditionalFormatting sqref="B115:B124">
    <cfRule type="expression" dxfId="650" priority="4">
      <formula>$C115="NO"</formula>
    </cfRule>
  </conditionalFormatting>
  <conditionalFormatting sqref="B115:B124">
    <cfRule type="expression" dxfId="649" priority="3">
      <formula>$K115=1</formula>
    </cfRule>
  </conditionalFormatting>
  <conditionalFormatting sqref="B126:B144">
    <cfRule type="expression" dxfId="648" priority="2">
      <formula>$C126="NO"</formula>
    </cfRule>
  </conditionalFormatting>
  <conditionalFormatting sqref="B126:B144">
    <cfRule type="expression" dxfId="647" priority="1">
      <formula>$K126=1</formula>
    </cfRule>
  </conditionalFormatting>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IF(OR('22_Construction Sector Plan'!$I3=1,$E3&lt;&gt;0),1,0)</f>
        <v>0</v>
      </c>
      <c r="J3" s="67">
        <f>IF(OR('22_Construction Sector Plan'!$J3=1,$F3&lt;&gt;0),1,0)</f>
        <v>0</v>
      </c>
      <c r="K3" s="67">
        <f>IF(AND('22_Construction Sector Plan'!$I3=1,$E3=0),1,0)</f>
        <v>0</v>
      </c>
    </row>
    <row r="4" spans="1:12" ht="45" hidden="1" outlineLevel="1" x14ac:dyDescent="0.25">
      <c r="A4" s="37" t="s">
        <v>149</v>
      </c>
      <c r="B4" s="38" t="s">
        <v>8</v>
      </c>
      <c r="C4" s="20" t="str">
        <f>IF('Long Term Vision'!$C4=0,"",'Long Term Vision'!$C4)</f>
        <v/>
      </c>
      <c r="D4" s="38"/>
      <c r="E4" s="38"/>
      <c r="F4" s="38"/>
      <c r="G4" s="38"/>
      <c r="H4" s="39"/>
      <c r="I4" s="67">
        <f>IF(OR('22_Construction Sector Plan'!$I4=1,$E4&lt;&gt;0),1,0)</f>
        <v>1</v>
      </c>
      <c r="J4" s="67">
        <f>IF(OR('22_Construction Sector Plan'!$J4=1,$F4&lt;&gt;0),1,0)</f>
        <v>1</v>
      </c>
      <c r="K4" s="67">
        <f>IF(AND('22_Construction Sector Plan'!$I4=1,$E4=0),1,0)</f>
        <v>1</v>
      </c>
    </row>
    <row r="5" spans="1:12" ht="45" hidden="1" outlineLevel="1" x14ac:dyDescent="0.25">
      <c r="A5" s="37" t="s">
        <v>149</v>
      </c>
      <c r="B5" s="38" t="s">
        <v>9</v>
      </c>
      <c r="C5" s="20" t="str">
        <f>IF('Long Term Vision'!$C5=0,"",'Long Term Vision'!$C5)</f>
        <v/>
      </c>
      <c r="D5" s="38"/>
      <c r="E5" s="38"/>
      <c r="F5" s="38"/>
      <c r="G5" s="38"/>
      <c r="H5" s="39"/>
      <c r="I5" s="67">
        <f>IF(OR('22_Construction Sector Plan'!$I5=1,$E5&lt;&gt;0),1,0)</f>
        <v>1</v>
      </c>
      <c r="J5" s="67">
        <f>IF(OR('22_Construction Sector Plan'!$J5=1,$F5&lt;&gt;0),1,0)</f>
        <v>1</v>
      </c>
      <c r="K5" s="67">
        <f>IF(AND('22_Construction Sector Plan'!$I5=1,$E5=0),1,0)</f>
        <v>1</v>
      </c>
    </row>
    <row r="6" spans="1:12" ht="90" hidden="1" outlineLevel="1" x14ac:dyDescent="0.25">
      <c r="A6" s="37" t="s">
        <v>149</v>
      </c>
      <c r="B6" s="38" t="s">
        <v>10</v>
      </c>
      <c r="C6" s="20" t="str">
        <f>IF('Long Term Vision'!$C6=0,"",'Long Term Vision'!$C6)</f>
        <v/>
      </c>
      <c r="D6" s="38"/>
      <c r="E6" s="38"/>
      <c r="F6" s="38"/>
      <c r="G6" s="38"/>
      <c r="H6" s="39"/>
      <c r="I6" s="67">
        <f>IF(OR('22_Construction Sector Plan'!$I6=1,$E6&lt;&gt;0),1,0)</f>
        <v>1</v>
      </c>
      <c r="J6" s="67">
        <f>IF(OR('22_Construction Sector Plan'!$J6=1,$F6&lt;&gt;0),1,0)</f>
        <v>1</v>
      </c>
      <c r="K6" s="67">
        <f>IF(AND('22_Construction Sector Plan'!$I6=1,$E6=0),1,0)</f>
        <v>1</v>
      </c>
    </row>
    <row r="7" spans="1:12" ht="60" hidden="1" outlineLevel="1" x14ac:dyDescent="0.25">
      <c r="A7" s="37" t="s">
        <v>149</v>
      </c>
      <c r="B7" s="38" t="s">
        <v>11</v>
      </c>
      <c r="C7" s="20" t="str">
        <f>IF('Long Term Vision'!$C7=0,"",'Long Term Vision'!$C7)</f>
        <v/>
      </c>
      <c r="D7" s="38"/>
      <c r="E7" s="38"/>
      <c r="F7" s="38"/>
      <c r="G7" s="38"/>
      <c r="H7" s="39"/>
      <c r="I7" s="67">
        <f>IF(OR('22_Construction Sector Plan'!$I7=1,$E7&lt;&gt;0),1,0)</f>
        <v>1</v>
      </c>
      <c r="J7" s="67">
        <f>IF(OR('22_Construction Sector Plan'!$J7=1,$F7&lt;&gt;0),1,0)</f>
        <v>1</v>
      </c>
      <c r="K7" s="67">
        <f>IF(AND('22_Construction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IF(OR('22_Construction Sector Plan'!$I9=1,$E9&lt;&gt;0),1,0)</f>
        <v>1</v>
      </c>
      <c r="J9" s="67">
        <f>IF(OR('22_Construction Sector Plan'!$J9=1,$F9&lt;&gt;0),1,0)</f>
        <v>0</v>
      </c>
      <c r="K9" s="67">
        <f>IF(AND('22_Construction Sector Plan'!$I9=1,$E9=0),1,0)</f>
        <v>1</v>
      </c>
    </row>
    <row r="10" spans="1:12" ht="75" hidden="1" outlineLevel="1" x14ac:dyDescent="0.25">
      <c r="A10" s="37" t="s">
        <v>149</v>
      </c>
      <c r="B10" s="38" t="s">
        <v>14</v>
      </c>
      <c r="C10" s="20" t="str">
        <f>IF('Long Term Vision'!$C10=0,"",'Long Term Vision'!$C10)</f>
        <v/>
      </c>
      <c r="D10" s="38"/>
      <c r="E10" s="38"/>
      <c r="F10" s="38"/>
      <c r="G10" s="38"/>
      <c r="H10" s="39"/>
      <c r="I10" s="67">
        <f>IF(OR('22_Construction Sector Plan'!$I10=1,$E10&lt;&gt;0),1,0)</f>
        <v>1</v>
      </c>
      <c r="J10" s="67">
        <f>IF(OR('22_Construction Sector Plan'!$J10=1,$F10&lt;&gt;0),1,0)</f>
        <v>1</v>
      </c>
      <c r="K10" s="67">
        <f>IF(AND('22_Construction Sector Plan'!$I10=1,$E10=0),1,0)</f>
        <v>1</v>
      </c>
    </row>
    <row r="11" spans="1:12" ht="90" hidden="1" outlineLevel="1" x14ac:dyDescent="0.25">
      <c r="A11" s="37" t="s">
        <v>149</v>
      </c>
      <c r="B11" s="38" t="s">
        <v>15</v>
      </c>
      <c r="C11" s="20" t="str">
        <f>IF('Long Term Vision'!$C11=0,"",'Long Term Vision'!$C11)</f>
        <v/>
      </c>
      <c r="D11" s="38"/>
      <c r="E11" s="38"/>
      <c r="F11" s="38"/>
      <c r="G11" s="38"/>
      <c r="H11" s="39"/>
      <c r="I11" s="67">
        <f>IF(OR('22_Construction Sector Plan'!$I11=1,$E11&lt;&gt;0),1,0)</f>
        <v>1</v>
      </c>
      <c r="J11" s="67">
        <f>IF(OR('22_Construction Sector Plan'!$J11=1,$F11&lt;&gt;0),1,0)</f>
        <v>1</v>
      </c>
      <c r="K11" s="67">
        <f>IF(AND('22_Construction Sector Plan'!$I11=1,$E11=0),1,0)</f>
        <v>1</v>
      </c>
    </row>
    <row r="12" spans="1:12" ht="90" hidden="1" outlineLevel="1" x14ac:dyDescent="0.25">
      <c r="A12" s="37" t="s">
        <v>149</v>
      </c>
      <c r="B12" s="38" t="s">
        <v>16</v>
      </c>
      <c r="C12" s="20" t="str">
        <f>IF('Long Term Vision'!$C12=0,"",'Long Term Vision'!$C12)</f>
        <v/>
      </c>
      <c r="D12" s="38"/>
      <c r="E12" s="38"/>
      <c r="F12" s="38"/>
      <c r="G12" s="38"/>
      <c r="H12" s="39"/>
      <c r="I12" s="67">
        <f>IF(OR('22_Construction Sector Plan'!$I12=1,$E12&lt;&gt;0),1,0)</f>
        <v>1</v>
      </c>
      <c r="J12" s="67">
        <f>IF(OR('22_Construction Sector Plan'!$J12=1,$F12&lt;&gt;0),1,0)</f>
        <v>0</v>
      </c>
      <c r="K12" s="67">
        <f>IF(AND('22_Construction Sector Plan'!$I12=1,$E12=0),1,0)</f>
        <v>1</v>
      </c>
    </row>
    <row r="13" spans="1:12" ht="105" hidden="1" outlineLevel="1" x14ac:dyDescent="0.25">
      <c r="A13" s="37" t="s">
        <v>149</v>
      </c>
      <c r="B13" s="38" t="s">
        <v>17</v>
      </c>
      <c r="C13" s="20" t="str">
        <f>IF('Long Term Vision'!$C13=0,"",'Long Term Vision'!$C13)</f>
        <v/>
      </c>
      <c r="D13" s="38"/>
      <c r="E13" s="38"/>
      <c r="F13" s="38"/>
      <c r="G13" s="38"/>
      <c r="H13" s="39"/>
      <c r="I13" s="67">
        <f>IF(OR('22_Construction Sector Plan'!$I13=1,$E13&lt;&gt;0),1,0)</f>
        <v>1</v>
      </c>
      <c r="J13" s="67">
        <f>IF(OR('22_Construction Sector Plan'!$J13=1,$F13&lt;&gt;0),1,0)</f>
        <v>0</v>
      </c>
      <c r="K13" s="67">
        <f>IF(AND('22_Construction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IF(OR('22_Construction Sector Plan'!$I15=1,$E15&lt;&gt;0),1,0)</f>
        <v>1</v>
      </c>
      <c r="J15" s="67">
        <f>IF(OR('22_Construction Sector Plan'!$J15=1,$F15&lt;&gt;0),1,0)</f>
        <v>1</v>
      </c>
      <c r="K15" s="67">
        <f>IF(AND('22_Construction Sector Plan'!$I15=1,$E15=0),1,0)</f>
        <v>1</v>
      </c>
    </row>
    <row r="16" spans="1:12" ht="60" hidden="1" outlineLevel="1" x14ac:dyDescent="0.25">
      <c r="A16" s="37" t="s">
        <v>149</v>
      </c>
      <c r="B16" s="38" t="s">
        <v>20</v>
      </c>
      <c r="C16" s="20" t="str">
        <f>IF('Long Term Vision'!$C16=0,"",'Long Term Vision'!$C16)</f>
        <v/>
      </c>
      <c r="D16" s="38"/>
      <c r="E16" s="38"/>
      <c r="F16" s="38"/>
      <c r="G16" s="38"/>
      <c r="H16" s="39"/>
      <c r="I16" s="67">
        <f>IF(OR('22_Construction Sector Plan'!$I16=1,$E16&lt;&gt;0),1,0)</f>
        <v>1</v>
      </c>
      <c r="J16" s="67">
        <f>IF(OR('22_Construction Sector Plan'!$J16=1,$F16&lt;&gt;0),1,0)</f>
        <v>1</v>
      </c>
      <c r="K16" s="67">
        <f>IF(AND('22_Construction Sector Plan'!$I16=1,$E16=0),1,0)</f>
        <v>1</v>
      </c>
    </row>
    <row r="17" spans="1:11" ht="45" hidden="1" outlineLevel="1" x14ac:dyDescent="0.25">
      <c r="A17" s="37" t="s">
        <v>149</v>
      </c>
      <c r="B17" s="38" t="s">
        <v>21</v>
      </c>
      <c r="C17" s="20" t="str">
        <f>IF('Long Term Vision'!$C17=0,"",'Long Term Vision'!$C17)</f>
        <v/>
      </c>
      <c r="D17" s="38"/>
      <c r="E17" s="38"/>
      <c r="F17" s="38"/>
      <c r="G17" s="38"/>
      <c r="H17" s="39"/>
      <c r="I17" s="67">
        <f>IF(OR('22_Construction Sector Plan'!$I17=1,$E17&lt;&gt;0),1,0)</f>
        <v>1</v>
      </c>
      <c r="J17" s="67">
        <f>IF(OR('22_Construction Sector Plan'!$J17=1,$F17&lt;&gt;0),1,0)</f>
        <v>1</v>
      </c>
      <c r="K17" s="67">
        <f>IF(AND('22_Construction Sector Plan'!$I17=1,$E17=0),1,0)</f>
        <v>1</v>
      </c>
    </row>
    <row r="18" spans="1:11" ht="45" hidden="1" outlineLevel="1" x14ac:dyDescent="0.25">
      <c r="A18" s="37" t="s">
        <v>149</v>
      </c>
      <c r="B18" s="38" t="s">
        <v>22</v>
      </c>
      <c r="C18" s="20" t="str">
        <f>IF('Long Term Vision'!$C18=0,"",'Long Term Vision'!$C18)</f>
        <v/>
      </c>
      <c r="D18" s="38"/>
      <c r="E18" s="38"/>
      <c r="F18" s="38"/>
      <c r="G18" s="38"/>
      <c r="H18" s="39"/>
      <c r="I18" s="67">
        <f>IF(OR('22_Construction Sector Plan'!$I18=1,$E18&lt;&gt;0),1,0)</f>
        <v>1</v>
      </c>
      <c r="J18" s="67">
        <f>IF(OR('22_Construction Sector Plan'!$J18=1,$F18&lt;&gt;0),1,0)</f>
        <v>1</v>
      </c>
      <c r="K18" s="67">
        <f>IF(AND('22_Construction Sector Plan'!$I18=1,$E18=0),1,0)</f>
        <v>1</v>
      </c>
    </row>
    <row r="19" spans="1:11" ht="30" hidden="1" outlineLevel="1" x14ac:dyDescent="0.25">
      <c r="A19" s="37" t="s">
        <v>149</v>
      </c>
      <c r="B19" s="38" t="s">
        <v>23</v>
      </c>
      <c r="C19" s="20" t="str">
        <f>IF('Long Term Vision'!$C19=0,"",'Long Term Vision'!$C19)</f>
        <v/>
      </c>
      <c r="D19" s="38"/>
      <c r="E19" s="38"/>
      <c r="F19" s="38"/>
      <c r="G19" s="38"/>
      <c r="H19" s="39"/>
      <c r="I19" s="67">
        <f>IF(OR('22_Construction Sector Plan'!$I19=1,$E19&lt;&gt;0),1,0)</f>
        <v>1</v>
      </c>
      <c r="J19" s="67">
        <f>IF(OR('22_Construction Sector Plan'!$J19=1,$F19&lt;&gt;0),1,0)</f>
        <v>0</v>
      </c>
      <c r="K19" s="67">
        <f>IF(AND('22_Construction Sector Plan'!$I19=1,$E19=0),1,0)</f>
        <v>1</v>
      </c>
    </row>
    <row r="20" spans="1:11" ht="30" hidden="1" outlineLevel="1" x14ac:dyDescent="0.25">
      <c r="A20" s="37" t="s">
        <v>149</v>
      </c>
      <c r="B20" s="38" t="s">
        <v>24</v>
      </c>
      <c r="C20" s="20" t="str">
        <f>IF('Long Term Vision'!$C20=0,"",'Long Term Vision'!$C20)</f>
        <v/>
      </c>
      <c r="D20" s="38"/>
      <c r="E20" s="38"/>
      <c r="F20" s="38"/>
      <c r="G20" s="38"/>
      <c r="H20" s="39"/>
      <c r="I20" s="67">
        <f>IF(OR('22_Construction Sector Plan'!$I20=1,$E20&lt;&gt;0),1,0)</f>
        <v>1</v>
      </c>
      <c r="J20" s="67">
        <f>IF(OR('22_Construction Sector Plan'!$J20=1,$F20&lt;&gt;0),1,0)</f>
        <v>0</v>
      </c>
      <c r="K20" s="67">
        <f>IF(AND('22_Construction Sector Plan'!$I20=1,$E20=0),1,0)</f>
        <v>1</v>
      </c>
    </row>
    <row r="21" spans="1:11" ht="60" hidden="1" outlineLevel="1" x14ac:dyDescent="0.25">
      <c r="A21" s="37" t="s">
        <v>149</v>
      </c>
      <c r="B21" s="38" t="s">
        <v>25</v>
      </c>
      <c r="C21" s="20" t="str">
        <f>IF('Long Term Vision'!$C21=0,"",'Long Term Vision'!$C21)</f>
        <v/>
      </c>
      <c r="D21" s="38"/>
      <c r="E21" s="38"/>
      <c r="F21" s="38"/>
      <c r="G21" s="38"/>
      <c r="H21" s="39"/>
      <c r="I21" s="67">
        <f>IF(OR('22_Construction Sector Plan'!$I21=1,$E21&lt;&gt;0),1,0)</f>
        <v>1</v>
      </c>
      <c r="J21" s="67">
        <f>IF(OR('22_Construction Sector Plan'!$J21=1,$F21&lt;&gt;0),1,0)</f>
        <v>1</v>
      </c>
      <c r="K21" s="67">
        <f>IF(AND('22_Construction Sector Plan'!$I21=1,$E21=0),1,0)</f>
        <v>1</v>
      </c>
    </row>
    <row r="22" spans="1:11" ht="60" hidden="1" outlineLevel="1" x14ac:dyDescent="0.25">
      <c r="A22" s="37" t="s">
        <v>149</v>
      </c>
      <c r="B22" s="38" t="s">
        <v>26</v>
      </c>
      <c r="C22" s="20" t="str">
        <f>IF('Long Term Vision'!$C22=0,"",'Long Term Vision'!$C22)</f>
        <v/>
      </c>
      <c r="D22" s="38"/>
      <c r="E22" s="38"/>
      <c r="F22" s="38"/>
      <c r="G22" s="38"/>
      <c r="H22" s="39"/>
      <c r="I22" s="67">
        <f>IF(OR('22_Construction Sector Plan'!$I22=1,$E22&lt;&gt;0),1,0)</f>
        <v>1</v>
      </c>
      <c r="J22" s="67">
        <f>IF(OR('22_Construction Sector Plan'!$J22=1,$F22&lt;&gt;0),1,0)</f>
        <v>1</v>
      </c>
      <c r="K22" s="67">
        <f>IF(AND('22_Construction Sector Plan'!$I22=1,$E22=0),1,0)</f>
        <v>1</v>
      </c>
    </row>
    <row r="23" spans="1:11" ht="45" hidden="1" outlineLevel="1" x14ac:dyDescent="0.25">
      <c r="A23" s="37" t="s">
        <v>149</v>
      </c>
      <c r="B23" s="38" t="s">
        <v>27</v>
      </c>
      <c r="C23" s="20" t="str">
        <f>IF('Long Term Vision'!$C23=0,"",'Long Term Vision'!$C23)</f>
        <v/>
      </c>
      <c r="D23" s="38"/>
      <c r="E23" s="38"/>
      <c r="F23" s="38"/>
      <c r="G23" s="38"/>
      <c r="H23" s="39"/>
      <c r="I23" s="67">
        <f>IF(OR('22_Construction Sector Plan'!$I23=1,$E23&lt;&gt;0),1,0)</f>
        <v>1</v>
      </c>
      <c r="J23" s="67">
        <f>IF(OR('22_Construction Sector Plan'!$J23=1,$F23&lt;&gt;0),1,0)</f>
        <v>0</v>
      </c>
      <c r="K23" s="67">
        <f>IF(AND('22_Construction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IF(OR('22_Construction Sector Plan'!$I25=1,$E25&lt;&gt;0),1,0)</f>
        <v>1</v>
      </c>
      <c r="J25" s="67">
        <f>IF(OR('22_Construction Sector Plan'!$J25=1,$F25&lt;&gt;0),1,0)</f>
        <v>1</v>
      </c>
      <c r="K25" s="67">
        <f>IF(AND('22_Construction Sector Plan'!$I25=1,$E25=0),1,0)</f>
        <v>1</v>
      </c>
    </row>
    <row r="26" spans="1:11" ht="45" hidden="1" outlineLevel="1" x14ac:dyDescent="0.25">
      <c r="A26" s="37" t="s">
        <v>149</v>
      </c>
      <c r="B26" s="38" t="s">
        <v>30</v>
      </c>
      <c r="C26" s="20" t="str">
        <f>IF('Long Term Vision'!$C26=0,"",'Long Term Vision'!$C26)</f>
        <v/>
      </c>
      <c r="D26" s="38"/>
      <c r="E26" s="38"/>
      <c r="F26" s="38"/>
      <c r="G26" s="38"/>
      <c r="H26" s="39"/>
      <c r="I26" s="67">
        <f>IF(OR('22_Construction Sector Plan'!$I26=1,$E26&lt;&gt;0),1,0)</f>
        <v>1</v>
      </c>
      <c r="J26" s="67">
        <f>IF(OR('22_Construction Sector Plan'!$J26=1,$F26&lt;&gt;0),1,0)</f>
        <v>0</v>
      </c>
      <c r="K26" s="67">
        <f>IF(AND('22_Construction Sector Plan'!$I26=1,$E26=0),1,0)</f>
        <v>1</v>
      </c>
    </row>
    <row r="27" spans="1:11" ht="45" hidden="1" outlineLevel="1" x14ac:dyDescent="0.25">
      <c r="A27" s="37" t="s">
        <v>149</v>
      </c>
      <c r="B27" s="38" t="s">
        <v>31</v>
      </c>
      <c r="C27" s="20" t="str">
        <f>IF('Long Term Vision'!$C27=0,"",'Long Term Vision'!$C27)</f>
        <v/>
      </c>
      <c r="D27" s="38"/>
      <c r="E27" s="38"/>
      <c r="F27" s="38"/>
      <c r="G27" s="38"/>
      <c r="H27" s="39"/>
      <c r="I27" s="67">
        <f>IF(OR('22_Construction Sector Plan'!$I27=1,$E27&lt;&gt;0),1,0)</f>
        <v>1</v>
      </c>
      <c r="J27" s="67">
        <f>IF(OR('22_Construction Sector Plan'!$J27=1,$F27&lt;&gt;0),1,0)</f>
        <v>1</v>
      </c>
      <c r="K27" s="67">
        <f>IF(AND('22_Construction Sector Plan'!$I27=1,$E27=0),1,0)</f>
        <v>1</v>
      </c>
    </row>
    <row r="28" spans="1:11" ht="60" hidden="1" outlineLevel="1" x14ac:dyDescent="0.25">
      <c r="A28" s="37" t="s">
        <v>149</v>
      </c>
      <c r="B28" s="38" t="s">
        <v>32</v>
      </c>
      <c r="C28" s="20" t="str">
        <f>IF('Long Term Vision'!$C28=0,"",'Long Term Vision'!$C28)</f>
        <v/>
      </c>
      <c r="D28" s="38"/>
      <c r="E28" s="38"/>
      <c r="F28" s="38"/>
      <c r="G28" s="38"/>
      <c r="H28" s="39"/>
      <c r="I28" s="67">
        <f>IF(OR('22_Construction Sector Plan'!$I28=1,$E28&lt;&gt;0),1,0)</f>
        <v>1</v>
      </c>
      <c r="J28" s="67">
        <f>IF(OR('22_Construction Sector Plan'!$J28=1,$F28&lt;&gt;0),1,0)</f>
        <v>1</v>
      </c>
      <c r="K28" s="67">
        <f>IF(AND('22_Construction Sector Plan'!$I28=1,$E28=0),1,0)</f>
        <v>1</v>
      </c>
    </row>
    <row r="29" spans="1:11" ht="60" hidden="1" outlineLevel="1" x14ac:dyDescent="0.25">
      <c r="A29" s="37" t="s">
        <v>149</v>
      </c>
      <c r="B29" s="38" t="s">
        <v>33</v>
      </c>
      <c r="C29" s="20" t="str">
        <f>IF('Long Term Vision'!$C29=0,"",'Long Term Vision'!$C29)</f>
        <v/>
      </c>
      <c r="D29" s="38"/>
      <c r="E29" s="38"/>
      <c r="F29" s="38"/>
      <c r="G29" s="38"/>
      <c r="H29" s="39"/>
      <c r="I29" s="67">
        <f>IF(OR('22_Construction Sector Plan'!$I29=1,$E29&lt;&gt;0),1,0)</f>
        <v>1</v>
      </c>
      <c r="J29" s="67">
        <f>IF(OR('22_Construction Sector Plan'!$J29=1,$F29&lt;&gt;0),1,0)</f>
        <v>0</v>
      </c>
      <c r="K29" s="67">
        <f>IF(AND('22_Construction Sector Plan'!$I29=1,$E29=0),1,0)</f>
        <v>1</v>
      </c>
    </row>
    <row r="30" spans="1:11" ht="30" hidden="1" outlineLevel="1" x14ac:dyDescent="0.25">
      <c r="A30" s="37" t="s">
        <v>149</v>
      </c>
      <c r="B30" s="38" t="s">
        <v>34</v>
      </c>
      <c r="C30" s="20" t="str">
        <f>IF('Long Term Vision'!$C30=0,"",'Long Term Vision'!$C30)</f>
        <v/>
      </c>
      <c r="D30" s="38"/>
      <c r="E30" s="38"/>
      <c r="F30" s="38"/>
      <c r="G30" s="38"/>
      <c r="H30" s="39"/>
      <c r="I30" s="67">
        <f>IF(OR('22_Construction Sector Plan'!$I30=1,$E30&lt;&gt;0),1,0)</f>
        <v>1</v>
      </c>
      <c r="J30" s="67">
        <f>IF(OR('22_Construction Sector Plan'!$J30=1,$F30&lt;&gt;0),1,0)</f>
        <v>1</v>
      </c>
      <c r="K30" s="67">
        <f>IF(AND('22_Construction Sector Plan'!$I30=1,$E30=0),1,0)</f>
        <v>1</v>
      </c>
    </row>
    <row r="31" spans="1:11" ht="105" hidden="1" outlineLevel="1" x14ac:dyDescent="0.25">
      <c r="A31" s="37" t="s">
        <v>149</v>
      </c>
      <c r="B31" s="38" t="s">
        <v>35</v>
      </c>
      <c r="C31" s="20" t="str">
        <f>IF('Long Term Vision'!$C31=0,"",'Long Term Vision'!$C31)</f>
        <v/>
      </c>
      <c r="D31" s="38"/>
      <c r="E31" s="38"/>
      <c r="F31" s="38"/>
      <c r="G31" s="38"/>
      <c r="H31" s="39"/>
      <c r="I31" s="67">
        <f>IF(OR('22_Construction Sector Plan'!$I31=1,$E31&lt;&gt;0),1,0)</f>
        <v>1</v>
      </c>
      <c r="J31" s="67">
        <f>IF(OR('22_Construction Sector Plan'!$J31=1,$F31&lt;&gt;0),1,0)</f>
        <v>0</v>
      </c>
      <c r="K31" s="67">
        <f>IF(AND('22_Construction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IF(OR('22_Construction Sector Plan'!$I33=1,$E33&lt;&gt;0),1,0)</f>
        <v>1</v>
      </c>
      <c r="J33" s="67">
        <f>IF(OR('22_Construction Sector Plan'!$J33=1,$F33&lt;&gt;0),1,0)</f>
        <v>0</v>
      </c>
      <c r="K33" s="67">
        <f>IF(AND('22_Construction Sector Plan'!$I33=1,$E33=0),1,0)</f>
        <v>1</v>
      </c>
    </row>
    <row r="34" spans="1:11" ht="45" hidden="1" outlineLevel="1" x14ac:dyDescent="0.25">
      <c r="A34" s="37" t="s">
        <v>149</v>
      </c>
      <c r="B34" s="38" t="s">
        <v>38</v>
      </c>
      <c r="C34" s="20" t="str">
        <f>IF('Long Term Vision'!$C34=0,"",'Long Term Vision'!$C34)</f>
        <v/>
      </c>
      <c r="D34" s="38"/>
      <c r="E34" s="38"/>
      <c r="F34" s="38"/>
      <c r="G34" s="38"/>
      <c r="H34" s="39"/>
      <c r="I34" s="67">
        <f>IF(OR('22_Construction Sector Plan'!$I34=1,$E34&lt;&gt;0),1,0)</f>
        <v>1</v>
      </c>
      <c r="J34" s="67">
        <f>IF(OR('22_Construction Sector Plan'!$J34=1,$F34&lt;&gt;0),1,0)</f>
        <v>0</v>
      </c>
      <c r="K34" s="67">
        <f>IF(AND('22_Construction Sector Plan'!$I34=1,$E34=0),1,0)</f>
        <v>1</v>
      </c>
    </row>
    <row r="35" spans="1:11" ht="30" hidden="1" outlineLevel="1" x14ac:dyDescent="0.25">
      <c r="A35" s="37" t="s">
        <v>149</v>
      </c>
      <c r="B35" s="38" t="s">
        <v>39</v>
      </c>
      <c r="C35" s="20" t="str">
        <f>IF('Long Term Vision'!$C35=0,"",'Long Term Vision'!$C35)</f>
        <v>NO</v>
      </c>
      <c r="D35" s="38"/>
      <c r="E35" s="38"/>
      <c r="F35" s="38"/>
      <c r="G35" s="38"/>
      <c r="H35" s="39"/>
      <c r="I35" s="67">
        <f>IF(OR('22_Construction Sector Plan'!$I35=1,$E35&lt;&gt;0),1,0)</f>
        <v>0</v>
      </c>
      <c r="J35" s="67">
        <f>IF(OR('22_Construction Sector Plan'!$J35=1,$F35&lt;&gt;0),1,0)</f>
        <v>0</v>
      </c>
      <c r="K35" s="67">
        <f>IF(AND('22_Construction Sector Plan'!$I35=1,$E35=0),1,0)</f>
        <v>0</v>
      </c>
    </row>
    <row r="36" spans="1:11" ht="60" hidden="1" outlineLevel="1" x14ac:dyDescent="0.25">
      <c r="A36" s="37" t="s">
        <v>149</v>
      </c>
      <c r="B36" s="38" t="s">
        <v>40</v>
      </c>
      <c r="C36" s="20" t="str">
        <f>IF('Long Term Vision'!$C36=0,"",'Long Term Vision'!$C36)</f>
        <v/>
      </c>
      <c r="D36" s="38"/>
      <c r="E36" s="38"/>
      <c r="F36" s="38"/>
      <c r="G36" s="38"/>
      <c r="H36" s="39"/>
      <c r="I36" s="67">
        <f>IF(OR('22_Construction Sector Plan'!$I36=1,$E36&lt;&gt;0),1,0)</f>
        <v>1</v>
      </c>
      <c r="J36" s="67">
        <f>IF(OR('22_Construction Sector Plan'!$J36=1,$F36&lt;&gt;0),1,0)</f>
        <v>1</v>
      </c>
      <c r="K36" s="67">
        <f>IF(AND('22_Construction Sector Plan'!$I36=1,$E36=0),1,0)</f>
        <v>1</v>
      </c>
    </row>
    <row r="37" spans="1:11" ht="45" hidden="1" outlineLevel="1" x14ac:dyDescent="0.25">
      <c r="A37" s="37" t="s">
        <v>149</v>
      </c>
      <c r="B37" s="38" t="s">
        <v>41</v>
      </c>
      <c r="C37" s="20" t="str">
        <f>IF('Long Term Vision'!$C37=0,"",'Long Term Vision'!$C37)</f>
        <v/>
      </c>
      <c r="D37" s="38"/>
      <c r="E37" s="38"/>
      <c r="F37" s="38"/>
      <c r="G37" s="38"/>
      <c r="H37" s="39"/>
      <c r="I37" s="67">
        <f>IF(OR('22_Construction Sector Plan'!$I37=1,$E37&lt;&gt;0),1,0)</f>
        <v>1</v>
      </c>
      <c r="J37" s="67">
        <f>IF(OR('22_Construction Sector Plan'!$J37=1,$F37&lt;&gt;0),1,0)</f>
        <v>0</v>
      </c>
      <c r="K37" s="67">
        <f>IF(AND('22_Construction Sector Plan'!$I37=1,$E37=0),1,0)</f>
        <v>1</v>
      </c>
    </row>
    <row r="38" spans="1:11" ht="75" hidden="1" outlineLevel="1" x14ac:dyDescent="0.25">
      <c r="A38" s="37" t="s">
        <v>149</v>
      </c>
      <c r="B38" s="38" t="s">
        <v>42</v>
      </c>
      <c r="C38" s="20" t="str">
        <f>IF('Long Term Vision'!$C38=0,"",'Long Term Vision'!$C38)</f>
        <v/>
      </c>
      <c r="D38" s="38"/>
      <c r="E38" s="38"/>
      <c r="F38" s="38"/>
      <c r="G38" s="38"/>
      <c r="H38" s="39"/>
      <c r="I38" s="67">
        <f>IF(OR('22_Construction Sector Plan'!$I38=1,$E38&lt;&gt;0),1,0)</f>
        <v>1</v>
      </c>
      <c r="J38" s="67">
        <f>IF(OR('22_Construction Sector Plan'!$J38=1,$F38&lt;&gt;0),1,0)</f>
        <v>0</v>
      </c>
      <c r="K38" s="67">
        <f>IF(AND('22_Construction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IF(OR('22_Construction Sector Plan'!$I40=1,$E40&lt;&gt;0),1,0)</f>
        <v>1</v>
      </c>
      <c r="J40" s="67">
        <f>IF(OR('22_Construction Sector Plan'!$J40=1,$F40&lt;&gt;0),1,0)</f>
        <v>1</v>
      </c>
      <c r="K40" s="67">
        <f>IF(AND('22_Construction Sector Plan'!$I40=1,$E40=0),1,0)</f>
        <v>1</v>
      </c>
    </row>
    <row r="41" spans="1:11" ht="60" hidden="1" outlineLevel="1" x14ac:dyDescent="0.25">
      <c r="A41" s="37" t="s">
        <v>150</v>
      </c>
      <c r="B41" s="38" t="s">
        <v>45</v>
      </c>
      <c r="C41" s="20" t="str">
        <f>IF('Long Term Vision'!$C41=0,"",'Long Term Vision'!$C41)</f>
        <v/>
      </c>
      <c r="D41" s="38"/>
      <c r="E41" s="38"/>
      <c r="F41" s="38"/>
      <c r="G41" s="38"/>
      <c r="H41" s="39"/>
      <c r="I41" s="67">
        <f>IF(OR('22_Construction Sector Plan'!$I41=1,$E41&lt;&gt;0),1,0)</f>
        <v>1</v>
      </c>
      <c r="J41" s="67">
        <f>IF(OR('22_Construction Sector Plan'!$J41=1,$F41&lt;&gt;0),1,0)</f>
        <v>1</v>
      </c>
      <c r="K41" s="67">
        <f>IF(AND('22_Construction Sector Plan'!$I41=1,$E41=0),1,0)</f>
        <v>1</v>
      </c>
    </row>
    <row r="42" spans="1:11" ht="75" hidden="1" outlineLevel="1" x14ac:dyDescent="0.25">
      <c r="A42" s="37" t="s">
        <v>150</v>
      </c>
      <c r="B42" s="38" t="s">
        <v>46</v>
      </c>
      <c r="C42" s="20" t="str">
        <f>IF('Long Term Vision'!$C42=0,"",'Long Term Vision'!$C42)</f>
        <v/>
      </c>
      <c r="D42" s="38"/>
      <c r="E42" s="38"/>
      <c r="F42" s="38"/>
      <c r="G42" s="38"/>
      <c r="H42" s="39"/>
      <c r="I42" s="67">
        <f>IF(OR('22_Construction Sector Plan'!$I42=1,$E42&lt;&gt;0),1,0)</f>
        <v>1</v>
      </c>
      <c r="J42" s="67">
        <f>IF(OR('22_Construction Sector Plan'!$J42=1,$F42&lt;&gt;0),1,0)</f>
        <v>1</v>
      </c>
      <c r="K42" s="67">
        <f>IF(AND('22_Construction Sector Plan'!$I42=1,$E42=0),1,0)</f>
        <v>1</v>
      </c>
    </row>
    <row r="43" spans="1:11" ht="60" hidden="1" outlineLevel="1" x14ac:dyDescent="0.25">
      <c r="A43" s="37" t="s">
        <v>150</v>
      </c>
      <c r="B43" s="38" t="s">
        <v>47</v>
      </c>
      <c r="C43" s="20" t="str">
        <f>IF('Long Term Vision'!$C43=0,"",'Long Term Vision'!$C43)</f>
        <v/>
      </c>
      <c r="D43" s="38"/>
      <c r="E43" s="38"/>
      <c r="F43" s="38"/>
      <c r="G43" s="38"/>
      <c r="H43" s="39"/>
      <c r="I43" s="67">
        <f>IF(OR('22_Construction Sector Plan'!$I43=1,$E43&lt;&gt;0),1,0)</f>
        <v>1</v>
      </c>
      <c r="J43" s="67">
        <f>IF(OR('22_Construction Sector Plan'!$J43=1,$F43&lt;&gt;0),1,0)</f>
        <v>0</v>
      </c>
      <c r="K43" s="67">
        <f>IF(AND('22_Construction Sector Plan'!$I43=1,$E43=0),1,0)</f>
        <v>1</v>
      </c>
    </row>
    <row r="44" spans="1:11" ht="45" hidden="1" outlineLevel="1" x14ac:dyDescent="0.25">
      <c r="A44" s="37" t="s">
        <v>150</v>
      </c>
      <c r="B44" s="38" t="s">
        <v>48</v>
      </c>
      <c r="C44" s="20" t="str">
        <f>IF('Long Term Vision'!$C44=0,"",'Long Term Vision'!$C44)</f>
        <v/>
      </c>
      <c r="D44" s="38"/>
      <c r="E44" s="38"/>
      <c r="F44" s="38"/>
      <c r="G44" s="38"/>
      <c r="H44" s="39"/>
      <c r="I44" s="67">
        <f>IF(OR('22_Construction Sector Plan'!$I44=1,$E44&lt;&gt;0),1,0)</f>
        <v>1</v>
      </c>
      <c r="J44" s="67">
        <f>IF(OR('22_Construction Sector Plan'!$J44=1,$F44&lt;&gt;0),1,0)</f>
        <v>0</v>
      </c>
      <c r="K44" s="67">
        <f>IF(AND('22_Construction Sector Plan'!$I44=1,$E44=0),1,0)</f>
        <v>1</v>
      </c>
    </row>
    <row r="45" spans="1:11" ht="30" hidden="1" outlineLevel="1" x14ac:dyDescent="0.25">
      <c r="A45" s="37" t="s">
        <v>150</v>
      </c>
      <c r="B45" s="38" t="s">
        <v>49</v>
      </c>
      <c r="C45" s="20" t="str">
        <f>IF('Long Term Vision'!$C45=0,"",'Long Term Vision'!$C45)</f>
        <v/>
      </c>
      <c r="D45" s="38"/>
      <c r="E45" s="38"/>
      <c r="F45" s="38"/>
      <c r="G45" s="38"/>
      <c r="H45" s="39"/>
      <c r="I45" s="67">
        <f>IF(OR('22_Construction Sector Plan'!$I45=1,$E45&lt;&gt;0),1,0)</f>
        <v>1</v>
      </c>
      <c r="J45" s="67">
        <f>IF(OR('22_Construction Sector Plan'!$J45=1,$F45&lt;&gt;0),1,0)</f>
        <v>0</v>
      </c>
      <c r="K45" s="67">
        <f>IF(AND('22_Construction Sector Plan'!$I45=1,$E45=0),1,0)</f>
        <v>1</v>
      </c>
    </row>
    <row r="46" spans="1:11" collapsed="1" x14ac:dyDescent="0.25">
      <c r="A46" s="37" t="s">
        <v>150</v>
      </c>
      <c r="B46" s="107" t="s">
        <v>50</v>
      </c>
      <c r="C46" s="107"/>
      <c r="D46" s="107"/>
      <c r="E46" s="107"/>
      <c r="F46" s="107"/>
      <c r="G46" s="107"/>
      <c r="H46" s="108"/>
      <c r="I46" s="67">
        <f>SUM(I47:I54)</f>
        <v>7</v>
      </c>
      <c r="J46" s="67">
        <f>SUM(J47:J54)</f>
        <v>2</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IF(OR('22_Construction Sector Plan'!$I47=1,$E47&lt;&gt;0),1,0)</f>
        <v>0</v>
      </c>
      <c r="J47" s="67">
        <f>IF(OR('22_Construction Sector Plan'!$J47=1,$F47&lt;&gt;0),1,0)</f>
        <v>0</v>
      </c>
      <c r="K47" s="67">
        <f>IF(AND('22_Construction Sector Plan'!$I47=1,$E47=0),1,0)</f>
        <v>0</v>
      </c>
    </row>
    <row r="48" spans="1:11" ht="75" hidden="1" outlineLevel="1" x14ac:dyDescent="0.25">
      <c r="A48" s="37" t="s">
        <v>150</v>
      </c>
      <c r="B48" s="38" t="s">
        <v>52</v>
      </c>
      <c r="C48" s="20" t="s">
        <v>1055</v>
      </c>
      <c r="D48" s="38" t="s">
        <v>1285</v>
      </c>
      <c r="E48" s="38" t="s">
        <v>1286</v>
      </c>
      <c r="F48" s="38"/>
      <c r="G48" s="38" t="s">
        <v>1287</v>
      </c>
      <c r="H48" s="39" t="s">
        <v>1288</v>
      </c>
      <c r="I48" s="67">
        <f>IF(OR('22_Construction Sector Plan'!$I48=1,$E48&lt;&gt;0),1,0)</f>
        <v>1</v>
      </c>
      <c r="J48" s="67">
        <f>IF(OR('22_Construction Sector Plan'!$J48=1,$F48&lt;&gt;0),1,0)</f>
        <v>0</v>
      </c>
      <c r="K48" s="67">
        <f>IF(AND('22_Construction Sector Plan'!$I48=1,$E48=0),1,0)</f>
        <v>0</v>
      </c>
    </row>
    <row r="49" spans="1:11" ht="45" hidden="1" outlineLevel="1" x14ac:dyDescent="0.25">
      <c r="A49" s="37" t="s">
        <v>150</v>
      </c>
      <c r="B49" s="38" t="s">
        <v>53</v>
      </c>
      <c r="C49" s="20" t="s">
        <v>1055</v>
      </c>
      <c r="D49" s="38"/>
      <c r="E49" s="38"/>
      <c r="F49" s="38"/>
      <c r="G49" s="38"/>
      <c r="H49" s="39"/>
      <c r="I49" s="67">
        <f>IF(OR('22_Construction Sector Plan'!$I49=1,$E49&lt;&gt;0),1,0)</f>
        <v>1</v>
      </c>
      <c r="J49" s="67">
        <f>IF(OR('22_Construction Sector Plan'!$J49=1,$F49&lt;&gt;0),1,0)</f>
        <v>0</v>
      </c>
      <c r="K49" s="67">
        <f>IF(AND('22_Construction Sector Plan'!$I49=1,$E49=0),1,0)</f>
        <v>1</v>
      </c>
    </row>
    <row r="50" spans="1:11" ht="90" hidden="1" outlineLevel="1" x14ac:dyDescent="0.25">
      <c r="A50" s="37" t="s">
        <v>150</v>
      </c>
      <c r="B50" s="38" t="s">
        <v>54</v>
      </c>
      <c r="C50" s="20" t="s">
        <v>1055</v>
      </c>
      <c r="D50" s="38"/>
      <c r="E50" s="38"/>
      <c r="F50" s="38"/>
      <c r="G50" s="38"/>
      <c r="H50" s="39"/>
      <c r="I50" s="67">
        <f>IF(OR('22_Construction Sector Plan'!$I50=1,$E50&lt;&gt;0),1,0)</f>
        <v>1</v>
      </c>
      <c r="J50" s="67">
        <f>IF(OR('22_Construction Sector Plan'!$J50=1,$F50&lt;&gt;0),1,0)</f>
        <v>1</v>
      </c>
      <c r="K50" s="67">
        <f>IF(AND('22_Construction Sector Plan'!$I50=1,$E50=0),1,0)</f>
        <v>1</v>
      </c>
    </row>
    <row r="51" spans="1:11" ht="30" hidden="1" outlineLevel="1" x14ac:dyDescent="0.25">
      <c r="A51" s="37" t="s">
        <v>150</v>
      </c>
      <c r="B51" s="38" t="s">
        <v>55</v>
      </c>
      <c r="C51" s="20" t="s">
        <v>1055</v>
      </c>
      <c r="D51" s="38"/>
      <c r="E51" s="38"/>
      <c r="F51" s="38"/>
      <c r="G51" s="38"/>
      <c r="H51" s="39"/>
      <c r="I51" s="67">
        <f>IF(OR('22_Construction Sector Plan'!$I51=1,$E51&lt;&gt;0),1,0)</f>
        <v>1</v>
      </c>
      <c r="J51" s="67">
        <f>IF(OR('22_Construction Sector Plan'!$J51=1,$F51&lt;&gt;0),1,0)</f>
        <v>1</v>
      </c>
      <c r="K51" s="67">
        <f>IF(AND('22_Construction Sector Plan'!$I51=1,$E51=0),1,0)</f>
        <v>1</v>
      </c>
    </row>
    <row r="52" spans="1:11" ht="45" hidden="1" outlineLevel="1" x14ac:dyDescent="0.25">
      <c r="A52" s="37" t="s">
        <v>150</v>
      </c>
      <c r="B52" s="38" t="s">
        <v>56</v>
      </c>
      <c r="C52" s="20" t="s">
        <v>1055</v>
      </c>
      <c r="D52" s="38"/>
      <c r="E52" s="38"/>
      <c r="F52" s="38"/>
      <c r="G52" s="38"/>
      <c r="H52" s="39"/>
      <c r="I52" s="67">
        <f>IF(OR('22_Construction Sector Plan'!$I52=1,$E52&lt;&gt;0),1,0)</f>
        <v>1</v>
      </c>
      <c r="J52" s="67">
        <f>IF(OR('22_Construction Sector Plan'!$J52=1,$F52&lt;&gt;0),1,0)</f>
        <v>0</v>
      </c>
      <c r="K52" s="67">
        <f>IF(AND('22_Construction Sector Plan'!$I52=1,$E52=0),1,0)</f>
        <v>1</v>
      </c>
    </row>
    <row r="53" spans="1:11" ht="30" hidden="1" outlineLevel="1" x14ac:dyDescent="0.25">
      <c r="A53" s="37" t="s">
        <v>150</v>
      </c>
      <c r="B53" s="38" t="s">
        <v>57</v>
      </c>
      <c r="C53" s="20" t="s">
        <v>1055</v>
      </c>
      <c r="D53" s="38"/>
      <c r="E53" s="38"/>
      <c r="F53" s="38"/>
      <c r="G53" s="38"/>
      <c r="H53" s="39"/>
      <c r="I53" s="67">
        <f>IF(OR('22_Construction Sector Plan'!$I53=1,$E53&lt;&gt;0),1,0)</f>
        <v>1</v>
      </c>
      <c r="J53" s="67">
        <f>IF(OR('22_Construction Sector Plan'!$J53=1,$F53&lt;&gt;0),1,0)</f>
        <v>0</v>
      </c>
      <c r="K53" s="67">
        <f>IF(AND('22_Construction Sector Plan'!$I53=1,$E53=0),1,0)</f>
        <v>1</v>
      </c>
    </row>
    <row r="54" spans="1:11" ht="45" hidden="1" outlineLevel="1" x14ac:dyDescent="0.25">
      <c r="A54" s="37" t="s">
        <v>150</v>
      </c>
      <c r="B54" s="38" t="s">
        <v>58</v>
      </c>
      <c r="C54" s="20" t="s">
        <v>1055</v>
      </c>
      <c r="D54" s="38"/>
      <c r="E54" s="38"/>
      <c r="F54" s="38"/>
      <c r="G54" s="38"/>
      <c r="H54" s="39"/>
      <c r="I54" s="67">
        <f>IF(OR('22_Construction Sector Plan'!$I54=1,$E54&lt;&gt;0),1,0)</f>
        <v>1</v>
      </c>
      <c r="J54" s="67">
        <f>IF(OR('22_Construction Sector Plan'!$J54=1,$F54&lt;&gt;0),1,0)</f>
        <v>0</v>
      </c>
      <c r="K54" s="67">
        <f>IF(AND('22_Construction Sector Plan'!$I54=1,$E54=0),1,0)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IF(OR('22_Construction Sector Plan'!$I56=1,$E56&lt;&gt;0),1,0)</f>
        <v>1</v>
      </c>
      <c r="J56" s="67">
        <f>IF(OR('22_Construction Sector Plan'!$J56=1,$F56&lt;&gt;0),1,0)</f>
        <v>1</v>
      </c>
      <c r="K56" s="67">
        <f>IF(AND('22_Construction Sector Plan'!$I56=1,$E56=0),1,0)</f>
        <v>1</v>
      </c>
    </row>
    <row r="57" spans="1:11" ht="30" hidden="1" outlineLevel="1" x14ac:dyDescent="0.25">
      <c r="A57" s="37" t="s">
        <v>150</v>
      </c>
      <c r="B57" s="38" t="s">
        <v>61</v>
      </c>
      <c r="C57" s="20" t="str">
        <f>IF('Long Term Vision'!$C57=0,"",'Long Term Vision'!$C57)</f>
        <v/>
      </c>
      <c r="D57" s="38"/>
      <c r="E57" s="38"/>
      <c r="F57" s="38"/>
      <c r="G57" s="38"/>
      <c r="H57" s="39"/>
      <c r="I57" s="67">
        <f>IF(OR('22_Construction Sector Plan'!$I57=1,$E57&lt;&gt;0),1,0)</f>
        <v>1</v>
      </c>
      <c r="J57" s="67">
        <f>IF(OR('22_Construction Sector Plan'!$J57=1,$F57&lt;&gt;0),1,0)</f>
        <v>1</v>
      </c>
      <c r="K57" s="67">
        <f>IF(AND('22_Construction Sector Plan'!$I57=1,$E57=0),1,0)</f>
        <v>1</v>
      </c>
    </row>
    <row r="58" spans="1:11" ht="45" hidden="1" outlineLevel="1" x14ac:dyDescent="0.25">
      <c r="A58" s="37" t="s">
        <v>150</v>
      </c>
      <c r="B58" s="38" t="s">
        <v>62</v>
      </c>
      <c r="C58" s="20" t="str">
        <f>IF('Long Term Vision'!$C58=0,"",'Long Term Vision'!$C58)</f>
        <v/>
      </c>
      <c r="D58" s="38"/>
      <c r="E58" s="38"/>
      <c r="F58" s="38"/>
      <c r="G58" s="38"/>
      <c r="H58" s="39"/>
      <c r="I58" s="67">
        <f>IF(OR('22_Construction Sector Plan'!$I58=1,$E58&lt;&gt;0),1,0)</f>
        <v>1</v>
      </c>
      <c r="J58" s="67">
        <f>IF(OR('22_Construction Sector Plan'!$J58=1,$F58&lt;&gt;0),1,0)</f>
        <v>0</v>
      </c>
      <c r="K58" s="67">
        <f>IF(AND('22_Construction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IF(OR('22_Construction Sector Plan'!$I60=1,$E60&lt;&gt;0),1,0)</f>
        <v>0</v>
      </c>
      <c r="J60" s="67">
        <f>IF(OR('22_Construction Sector Plan'!$J60=1,$F60&lt;&gt;0),1,0)</f>
        <v>0</v>
      </c>
      <c r="K60" s="67">
        <f>IF(AND('22_Construction Sector Plan'!$I60=1,$E60=0),1,0)</f>
        <v>0</v>
      </c>
    </row>
    <row r="61" spans="1:11" ht="60" hidden="1" outlineLevel="1" x14ac:dyDescent="0.25">
      <c r="A61" s="37" t="s">
        <v>150</v>
      </c>
      <c r="B61" s="38" t="s">
        <v>65</v>
      </c>
      <c r="C61" s="20" t="str">
        <f>IF('Long Term Vision'!$C61=0,"",'Long Term Vision'!$C61)</f>
        <v/>
      </c>
      <c r="D61" s="38"/>
      <c r="E61" s="38"/>
      <c r="F61" s="38"/>
      <c r="G61" s="38"/>
      <c r="H61" s="39"/>
      <c r="I61" s="67">
        <f>IF(OR('22_Construction Sector Plan'!$I61=1,$E61&lt;&gt;0),1,0)</f>
        <v>1</v>
      </c>
      <c r="J61" s="67">
        <f>IF(OR('22_Construction Sector Plan'!$J61=1,$F61&lt;&gt;0),1,0)</f>
        <v>1</v>
      </c>
      <c r="K61" s="67">
        <f>IF(AND('22_Construction Sector Plan'!$I61=1,$E61=0),1,0)</f>
        <v>1</v>
      </c>
    </row>
    <row r="62" spans="1:11" ht="30" hidden="1" outlineLevel="1" x14ac:dyDescent="0.25">
      <c r="A62" s="37" t="s">
        <v>150</v>
      </c>
      <c r="B62" s="38" t="s">
        <v>66</v>
      </c>
      <c r="C62" s="20" t="str">
        <f>IF('Long Term Vision'!$C62=0,"",'Long Term Vision'!$C62)</f>
        <v/>
      </c>
      <c r="D62" s="38"/>
      <c r="E62" s="38"/>
      <c r="F62" s="38"/>
      <c r="G62" s="38"/>
      <c r="H62" s="39"/>
      <c r="I62" s="67">
        <f>IF(OR('22_Construction Sector Plan'!$I62=1,$E62&lt;&gt;0),1,0)</f>
        <v>0</v>
      </c>
      <c r="J62" s="67">
        <f>IF(OR('22_Construction Sector Plan'!$J62=1,$F62&lt;&gt;0),1,0)</f>
        <v>0</v>
      </c>
      <c r="K62" s="67">
        <f>IF(AND('22_Construction Sector Plan'!$I62=1,$E62=0),1,0)</f>
        <v>0</v>
      </c>
    </row>
    <row r="63" spans="1:11" ht="90" hidden="1" outlineLevel="1" x14ac:dyDescent="0.25">
      <c r="A63" s="37" t="s">
        <v>150</v>
      </c>
      <c r="B63" s="38" t="s">
        <v>67</v>
      </c>
      <c r="C63" s="20" t="str">
        <f>IF('Long Term Vision'!$C63=0,"",'Long Term Vision'!$C63)</f>
        <v/>
      </c>
      <c r="D63" s="38"/>
      <c r="E63" s="38"/>
      <c r="F63" s="38"/>
      <c r="G63" s="38"/>
      <c r="H63" s="39"/>
      <c r="I63" s="67">
        <f>IF(OR('22_Construction Sector Plan'!$I63=1,$E63&lt;&gt;0),1,0)</f>
        <v>1</v>
      </c>
      <c r="J63" s="67">
        <f>IF(OR('22_Construction Sector Plan'!$J63=1,$F63&lt;&gt;0),1,0)</f>
        <v>0</v>
      </c>
      <c r="K63" s="67">
        <f>IF(AND('22_Construction Sector Plan'!$I63=1,$E63=0),1,0)</f>
        <v>1</v>
      </c>
    </row>
    <row r="64" spans="1:11" ht="45" hidden="1" outlineLevel="1" x14ac:dyDescent="0.25">
      <c r="A64" s="37" t="s">
        <v>150</v>
      </c>
      <c r="B64" s="38" t="s">
        <v>68</v>
      </c>
      <c r="C64" s="20" t="str">
        <f>IF('Long Term Vision'!$C64=0,"",'Long Term Vision'!$C64)</f>
        <v/>
      </c>
      <c r="D64" s="38"/>
      <c r="E64" s="38"/>
      <c r="F64" s="38"/>
      <c r="G64" s="38"/>
      <c r="H64" s="39"/>
      <c r="I64" s="67">
        <f>IF(OR('22_Construction Sector Plan'!$I64=1,$E64&lt;&gt;0),1,0)</f>
        <v>1</v>
      </c>
      <c r="J64" s="67">
        <f>IF(OR('22_Construction Sector Plan'!$J64=1,$F64&lt;&gt;0),1,0)</f>
        <v>0</v>
      </c>
      <c r="K64" s="67">
        <f>IF(AND('22_Construction Sector Plan'!$I64=1,$E64=0),1,0)</f>
        <v>1</v>
      </c>
    </row>
    <row r="65" spans="1:11" ht="120" hidden="1" outlineLevel="1" x14ac:dyDescent="0.25">
      <c r="A65" s="37" t="s">
        <v>150</v>
      </c>
      <c r="B65" s="38" t="s">
        <v>69</v>
      </c>
      <c r="C65" s="20" t="str">
        <f>IF('Long Term Vision'!$C65=0,"",'Long Term Vision'!$C65)</f>
        <v/>
      </c>
      <c r="D65" s="38"/>
      <c r="E65" s="38"/>
      <c r="F65" s="38"/>
      <c r="G65" s="38"/>
      <c r="H65" s="39"/>
      <c r="I65" s="67">
        <f>IF(OR('22_Construction Sector Plan'!$I65=1,$E65&lt;&gt;0),1,0)</f>
        <v>0</v>
      </c>
      <c r="J65" s="67">
        <f>IF(OR('22_Construction Sector Plan'!$J65=1,$F65&lt;&gt;0),1,0)</f>
        <v>0</v>
      </c>
      <c r="K65" s="67">
        <f>IF(AND('22_Construction Sector Plan'!$I65=1,$E65=0),1,0)</f>
        <v>0</v>
      </c>
    </row>
    <row r="66" spans="1:11" ht="60" hidden="1" outlineLevel="1" x14ac:dyDescent="0.25">
      <c r="A66" s="37" t="s">
        <v>150</v>
      </c>
      <c r="B66" s="38" t="s">
        <v>70</v>
      </c>
      <c r="C66" s="20" t="str">
        <f>IF('Long Term Vision'!$C66=0,"",'Long Term Vision'!$C66)</f>
        <v/>
      </c>
      <c r="D66" s="38"/>
      <c r="E66" s="38"/>
      <c r="F66" s="38"/>
      <c r="G66" s="38"/>
      <c r="H66" s="39"/>
      <c r="I66" s="67">
        <f>IF(OR('22_Construction Sector Plan'!$I66=1,$E66&lt;&gt;0),1,0)</f>
        <v>0</v>
      </c>
      <c r="J66" s="67">
        <f>IF(OR('22_Construction Sector Plan'!$J66=1,$F66&lt;&gt;0),1,0)</f>
        <v>0</v>
      </c>
      <c r="K66" s="67">
        <f>IF(AND('22_Construction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IF(OR('22_Construction Sector Plan'!$I68=1,$E68&lt;&gt;0),1,0)</f>
        <v>1</v>
      </c>
      <c r="J68" s="67">
        <f>IF(OR('22_Construction Sector Plan'!$J68=1,$F68&lt;&gt;0),1,0)</f>
        <v>1</v>
      </c>
      <c r="K68" s="67">
        <f>IF(AND('22_Construction Sector Plan'!$I68=1,$E68=0),1,0)</f>
        <v>1</v>
      </c>
    </row>
    <row r="69" spans="1:11" ht="60" hidden="1" outlineLevel="1" x14ac:dyDescent="0.25">
      <c r="A69" s="37" t="s">
        <v>150</v>
      </c>
      <c r="B69" s="38" t="s">
        <v>73</v>
      </c>
      <c r="C69" s="20" t="str">
        <f>IF('Long Term Vision'!$C69=0,"",'Long Term Vision'!$C69)</f>
        <v/>
      </c>
      <c r="D69" s="38"/>
      <c r="E69" s="38"/>
      <c r="F69" s="38"/>
      <c r="G69" s="38"/>
      <c r="H69" s="39"/>
      <c r="I69" s="67">
        <f>IF(OR('22_Construction Sector Plan'!$I69=1,$E69&lt;&gt;0),1,0)</f>
        <v>1</v>
      </c>
      <c r="J69" s="67">
        <f>IF(OR('22_Construction Sector Plan'!$J69=1,$F69&lt;&gt;0),1,0)</f>
        <v>1</v>
      </c>
      <c r="K69" s="67">
        <f>IF(AND('22_Construction Sector Plan'!$I69=1,$E69=0),1,0)</f>
        <v>1</v>
      </c>
    </row>
    <row r="70" spans="1:11" ht="45" hidden="1" outlineLevel="1" x14ac:dyDescent="0.25">
      <c r="A70" s="37" t="s">
        <v>150</v>
      </c>
      <c r="B70" s="38" t="s">
        <v>74</v>
      </c>
      <c r="C70" s="20" t="str">
        <f>IF('Long Term Vision'!$C70=0,"",'Long Term Vision'!$C70)</f>
        <v/>
      </c>
      <c r="D70" s="38"/>
      <c r="E70" s="38"/>
      <c r="F70" s="38"/>
      <c r="G70" s="38"/>
      <c r="H70" s="39"/>
      <c r="I70" s="67">
        <f>IF(OR('22_Construction Sector Plan'!$I70=1,$E70&lt;&gt;0),1,0)</f>
        <v>1</v>
      </c>
      <c r="J70" s="67">
        <f>IF(OR('22_Construction Sector Plan'!$J70=1,$F70&lt;&gt;0),1,0)</f>
        <v>1</v>
      </c>
      <c r="K70" s="67">
        <f>IF(AND('22_Construction Sector Plan'!$I70=1,$E70=0),1,0)</f>
        <v>1</v>
      </c>
    </row>
    <row r="71" spans="1:11" ht="45" hidden="1" outlineLevel="1" x14ac:dyDescent="0.25">
      <c r="A71" s="37" t="s">
        <v>150</v>
      </c>
      <c r="B71" s="38" t="s">
        <v>75</v>
      </c>
      <c r="C71" s="20" t="str">
        <f>IF('Long Term Vision'!$C71=0,"",'Long Term Vision'!$C71)</f>
        <v/>
      </c>
      <c r="D71" s="38"/>
      <c r="E71" s="38"/>
      <c r="F71" s="38"/>
      <c r="G71" s="38"/>
      <c r="H71" s="39"/>
      <c r="I71" s="67">
        <f>IF(OR('22_Construction Sector Plan'!$I71=1,$E71&lt;&gt;0),1,0)</f>
        <v>0</v>
      </c>
      <c r="J71" s="67">
        <f>IF(OR('22_Construction Sector Plan'!$J71=1,$F71&lt;&gt;0),1,0)</f>
        <v>0</v>
      </c>
      <c r="K71" s="67">
        <f>IF(AND('22_Construction Sector Plan'!$I71=1,$E71=0),1,0)</f>
        <v>0</v>
      </c>
    </row>
    <row r="72" spans="1:11" ht="45" hidden="1" outlineLevel="1" x14ac:dyDescent="0.25">
      <c r="A72" s="37" t="s">
        <v>150</v>
      </c>
      <c r="B72" s="38" t="s">
        <v>76</v>
      </c>
      <c r="C72" s="20" t="str">
        <f>IF('Long Term Vision'!$C72=0,"",'Long Term Vision'!$C72)</f>
        <v/>
      </c>
      <c r="D72" s="38"/>
      <c r="E72" s="38"/>
      <c r="F72" s="38"/>
      <c r="G72" s="38"/>
      <c r="H72" s="39"/>
      <c r="I72" s="67">
        <f>IF(OR('22_Construction Sector Plan'!$I72=1,$E72&lt;&gt;0),1,0)</f>
        <v>1</v>
      </c>
      <c r="J72" s="67">
        <f>IF(OR('22_Construction Sector Plan'!$J72=1,$F72&lt;&gt;0),1,0)</f>
        <v>1</v>
      </c>
      <c r="K72" s="67">
        <f>IF(AND('22_Construction Sector Plan'!$I72=1,$E72=0),1,0)</f>
        <v>1</v>
      </c>
    </row>
    <row r="73" spans="1:11" ht="45" hidden="1" outlineLevel="1" x14ac:dyDescent="0.25">
      <c r="A73" s="37" t="s">
        <v>150</v>
      </c>
      <c r="B73" s="38" t="s">
        <v>77</v>
      </c>
      <c r="C73" s="20" t="str">
        <f>IF('Long Term Vision'!$C73=0,"",'Long Term Vision'!$C73)</f>
        <v/>
      </c>
      <c r="D73" s="38"/>
      <c r="E73" s="38"/>
      <c r="F73" s="38"/>
      <c r="G73" s="38"/>
      <c r="H73" s="39"/>
      <c r="I73" s="67">
        <f>IF(OR('22_Construction Sector Plan'!$I73=1,$E73&lt;&gt;0),1,0)</f>
        <v>1</v>
      </c>
      <c r="J73" s="67">
        <f>IF(OR('22_Construction Sector Plan'!$J73=1,$F73&lt;&gt;0),1,0)</f>
        <v>0</v>
      </c>
      <c r="K73" s="67">
        <f>IF(AND('22_Construction Sector Plan'!$I73=1,$E73=0),1,0)</f>
        <v>1</v>
      </c>
    </row>
    <row r="74" spans="1:11" ht="45" hidden="1" outlineLevel="1" x14ac:dyDescent="0.25">
      <c r="A74" s="37" t="s">
        <v>150</v>
      </c>
      <c r="B74" s="38" t="s">
        <v>78</v>
      </c>
      <c r="C74" s="20" t="str">
        <f>IF('Long Term Vision'!$C74=0,"",'Long Term Vision'!$C74)</f>
        <v/>
      </c>
      <c r="D74" s="38"/>
      <c r="E74" s="38"/>
      <c r="F74" s="38"/>
      <c r="G74" s="38"/>
      <c r="H74" s="39"/>
      <c r="I74" s="67">
        <f>IF(OR('22_Construction Sector Plan'!$I74=1,$E74&lt;&gt;0),1,0)</f>
        <v>0</v>
      </c>
      <c r="J74" s="67">
        <f>IF(OR('22_Construction Sector Plan'!$J74=1,$F74&lt;&gt;0),1,0)</f>
        <v>0</v>
      </c>
      <c r="K74" s="67">
        <f>IF(AND('22_Construction Sector Plan'!$I74=1,$E74=0),1,0)</f>
        <v>0</v>
      </c>
    </row>
    <row r="75" spans="1:11" ht="60" hidden="1" outlineLevel="1" x14ac:dyDescent="0.25">
      <c r="A75" s="37" t="s">
        <v>150</v>
      </c>
      <c r="B75" s="38" t="s">
        <v>79</v>
      </c>
      <c r="C75" s="20" t="str">
        <f>IF('Long Term Vision'!$C75=0,"",'Long Term Vision'!$C75)</f>
        <v/>
      </c>
      <c r="D75" s="38"/>
      <c r="E75" s="38"/>
      <c r="F75" s="38"/>
      <c r="G75" s="38"/>
      <c r="H75" s="39"/>
      <c r="I75" s="67">
        <f>IF(OR('22_Construction Sector Plan'!$I75=1,$E75&lt;&gt;0),1,0)</f>
        <v>1</v>
      </c>
      <c r="J75" s="67">
        <f>IF(OR('22_Construction Sector Plan'!$J75=1,$F75&lt;&gt;0),1,0)</f>
        <v>0</v>
      </c>
      <c r="K75" s="67">
        <f>IF(AND('22_Construction Sector Plan'!$I75=1,$E75=0),1,0)</f>
        <v>1</v>
      </c>
    </row>
    <row r="76" spans="1:11" ht="45" hidden="1" outlineLevel="1" x14ac:dyDescent="0.25">
      <c r="A76" s="37" t="s">
        <v>150</v>
      </c>
      <c r="B76" s="38" t="s">
        <v>80</v>
      </c>
      <c r="C76" s="20" t="str">
        <f>IF('Long Term Vision'!$C76=0,"",'Long Term Vision'!$C76)</f>
        <v/>
      </c>
      <c r="D76" s="38"/>
      <c r="E76" s="38"/>
      <c r="F76" s="38"/>
      <c r="G76" s="38"/>
      <c r="H76" s="39"/>
      <c r="I76" s="67">
        <f>IF(OR('22_Construction Sector Plan'!$I76=1,$E76&lt;&gt;0),1,0)</f>
        <v>1</v>
      </c>
      <c r="J76" s="67">
        <f>IF(OR('22_Construction Sector Plan'!$J76=1,$F76&lt;&gt;0),1,0)</f>
        <v>0</v>
      </c>
      <c r="K76" s="67">
        <f>IF(AND('22_Construction Sector Plan'!$I76=1,$E76=0),1,0)</f>
        <v>1</v>
      </c>
    </row>
    <row r="77" spans="1:11" collapsed="1" x14ac:dyDescent="0.25">
      <c r="A77" s="37" t="s">
        <v>151</v>
      </c>
      <c r="B77" s="115" t="s">
        <v>81</v>
      </c>
      <c r="C77" s="115"/>
      <c r="D77" s="115"/>
      <c r="E77" s="115"/>
      <c r="F77" s="115"/>
      <c r="G77" s="115"/>
      <c r="H77" s="116"/>
      <c r="I77" s="67">
        <f>SUM(I78:I80)</f>
        <v>2</v>
      </c>
      <c r="J77" s="67">
        <f>SUM(J78:J80)</f>
        <v>2</v>
      </c>
      <c r="K77" s="67">
        <f>SUM(K78:K80)</f>
        <v>1</v>
      </c>
    </row>
    <row r="78" spans="1:11" ht="30" hidden="1" outlineLevel="1" x14ac:dyDescent="0.25">
      <c r="A78" s="37" t="s">
        <v>151</v>
      </c>
      <c r="B78" s="38" t="s">
        <v>82</v>
      </c>
      <c r="C78" s="20" t="s">
        <v>1055</v>
      </c>
      <c r="D78" s="38"/>
      <c r="E78" s="38"/>
      <c r="F78" s="38"/>
      <c r="G78" s="38"/>
      <c r="H78" s="39"/>
      <c r="I78" s="67">
        <f>IF(OR('22_Construction Sector Plan'!$I78=1,$E78&lt;&gt;0),1,0)</f>
        <v>0</v>
      </c>
      <c r="J78" s="67">
        <f>IF(OR('22_Construction Sector Plan'!$J78=1,$F78&lt;&gt;0),1,0)</f>
        <v>0</v>
      </c>
      <c r="K78" s="67">
        <f>IF(AND('22_Construction Sector Plan'!$I78=1,$E78=0),1,0)</f>
        <v>0</v>
      </c>
    </row>
    <row r="79" spans="1:11" ht="30" hidden="1" outlineLevel="1" x14ac:dyDescent="0.25">
      <c r="A79" s="37" t="s">
        <v>151</v>
      </c>
      <c r="B79" s="38" t="s">
        <v>83</v>
      </c>
      <c r="C79" s="20" t="s">
        <v>1055</v>
      </c>
      <c r="D79" s="38"/>
      <c r="E79" s="38"/>
      <c r="F79" s="38"/>
      <c r="G79" s="38"/>
      <c r="H79" s="39"/>
      <c r="I79" s="67">
        <f>IF(OR('22_Construction Sector Plan'!$I79=1,$E79&lt;&gt;0),1,0)</f>
        <v>1</v>
      </c>
      <c r="J79" s="67">
        <f>IF(OR('22_Construction Sector Plan'!$J79=1,$F79&lt;&gt;0),1,0)</f>
        <v>1</v>
      </c>
      <c r="K79" s="67">
        <f>IF(AND('22_Construction Sector Plan'!$I79=1,$E79=0),1,0)</f>
        <v>1</v>
      </c>
    </row>
    <row r="80" spans="1:11" ht="60" hidden="1" outlineLevel="1" x14ac:dyDescent="0.25">
      <c r="A80" s="37" t="s">
        <v>151</v>
      </c>
      <c r="B80" s="38" t="s">
        <v>84</v>
      </c>
      <c r="C80" s="20" t="s">
        <v>1055</v>
      </c>
      <c r="D80" s="38" t="s">
        <v>1285</v>
      </c>
      <c r="E80" s="38" t="s">
        <v>1289</v>
      </c>
      <c r="F80" s="38"/>
      <c r="G80" s="38" t="s">
        <v>1290</v>
      </c>
      <c r="H80" s="39" t="s">
        <v>1291</v>
      </c>
      <c r="I80" s="67">
        <f>IF(OR('22_Construction Sector Plan'!$I80=1,$E80&lt;&gt;0),1,0)</f>
        <v>1</v>
      </c>
      <c r="J80" s="67">
        <f>IF(OR('22_Construction Sector Plan'!$J80=1,$F80&lt;&gt;0),1,0)</f>
        <v>1</v>
      </c>
      <c r="K80" s="67">
        <f>IF(AND('22_Construction Sector Plan'!$I80=1,$E80=0),1,0)</f>
        <v>0</v>
      </c>
    </row>
    <row r="81" spans="1:11" collapsed="1" x14ac:dyDescent="0.25">
      <c r="A81" s="37" t="s">
        <v>151</v>
      </c>
      <c r="B81" s="117" t="s">
        <v>85</v>
      </c>
      <c r="C81" s="117"/>
      <c r="D81" s="117"/>
      <c r="E81" s="117"/>
      <c r="F81" s="117"/>
      <c r="G81" s="117"/>
      <c r="H81" s="118"/>
      <c r="I81" s="67">
        <f>SUM(I82:I91)</f>
        <v>8</v>
      </c>
      <c r="J81" s="67">
        <f>SUM(J82:J91)</f>
        <v>7</v>
      </c>
      <c r="K81" s="67">
        <f>SUM(K82:K91)</f>
        <v>7</v>
      </c>
    </row>
    <row r="82" spans="1:11" ht="60" hidden="1" outlineLevel="1" x14ac:dyDescent="0.25">
      <c r="A82" s="37" t="s">
        <v>151</v>
      </c>
      <c r="B82" s="38" t="s">
        <v>86</v>
      </c>
      <c r="C82" s="20" t="s">
        <v>1055</v>
      </c>
      <c r="D82" s="38"/>
      <c r="E82" s="38"/>
      <c r="F82" s="38"/>
      <c r="G82" s="38"/>
      <c r="H82" s="39"/>
      <c r="I82" s="67">
        <f>IF(OR('22_Construction Sector Plan'!$I82=1,$E82&lt;&gt;0),1,0)</f>
        <v>1</v>
      </c>
      <c r="J82" s="67">
        <f>IF(OR('22_Construction Sector Plan'!$J82=1,$F82&lt;&gt;0),1,0)</f>
        <v>1</v>
      </c>
      <c r="K82" s="67">
        <f>IF(AND('22_Construction Sector Plan'!$I82=1,$E82=0),1,0)</f>
        <v>1</v>
      </c>
    </row>
    <row r="83" spans="1:11" ht="60" hidden="1" outlineLevel="1" x14ac:dyDescent="0.25">
      <c r="A83" s="37" t="s">
        <v>151</v>
      </c>
      <c r="B83" s="38" t="s">
        <v>87</v>
      </c>
      <c r="C83" s="20" t="s">
        <v>1055</v>
      </c>
      <c r="D83" s="38"/>
      <c r="E83" s="38"/>
      <c r="F83" s="38"/>
      <c r="G83" s="38"/>
      <c r="H83" s="39"/>
      <c r="I83" s="67">
        <f>IF(OR('22_Construction Sector Plan'!$I83=1,$E83&lt;&gt;0),1,0)</f>
        <v>1</v>
      </c>
      <c r="J83" s="67">
        <f>IF(OR('22_Construction Sector Plan'!$J83=1,$F83&lt;&gt;0),1,0)</f>
        <v>1</v>
      </c>
      <c r="K83" s="67">
        <f>IF(AND('22_Construction Sector Plan'!$I83=1,$E83=0),1,0)</f>
        <v>1</v>
      </c>
    </row>
    <row r="84" spans="1:11" ht="75" hidden="1" outlineLevel="1" x14ac:dyDescent="0.25">
      <c r="A84" s="37" t="s">
        <v>151</v>
      </c>
      <c r="B84" s="38" t="s">
        <v>88</v>
      </c>
      <c r="C84" s="20" t="s">
        <v>1055</v>
      </c>
      <c r="D84" s="38" t="s">
        <v>1285</v>
      </c>
      <c r="E84" s="38" t="s">
        <v>1292</v>
      </c>
      <c r="F84" s="38"/>
      <c r="G84" s="38" t="s">
        <v>1293</v>
      </c>
      <c r="H84" s="39" t="s">
        <v>1291</v>
      </c>
      <c r="I84" s="67">
        <f>IF(OR('22_Construction Sector Plan'!$I84=1,$E84&lt;&gt;0),1,0)</f>
        <v>1</v>
      </c>
      <c r="J84" s="67">
        <f>IF(OR('22_Construction Sector Plan'!$J84=1,$F84&lt;&gt;0),1,0)</f>
        <v>1</v>
      </c>
      <c r="K84" s="67">
        <f>IF(AND('22_Construction Sector Plan'!$I84=1,$E84=0),1,0)</f>
        <v>0</v>
      </c>
    </row>
    <row r="85" spans="1:11" ht="90" hidden="1" outlineLevel="1" x14ac:dyDescent="0.25">
      <c r="A85" s="37" t="s">
        <v>151</v>
      </c>
      <c r="B85" s="38" t="s">
        <v>89</v>
      </c>
      <c r="C85" s="20" t="str">
        <f>IF('Long Term Vision'!$C85=0,"",'Long Term Vision'!$C85)</f>
        <v>NO</v>
      </c>
      <c r="D85" s="38"/>
      <c r="E85" s="38"/>
      <c r="F85" s="38"/>
      <c r="G85" s="38"/>
      <c r="H85" s="39"/>
      <c r="I85" s="67">
        <f>IF(OR('22_Construction Sector Plan'!$I85=1,$E85&lt;&gt;0),1,0)</f>
        <v>0</v>
      </c>
      <c r="J85" s="67">
        <f>IF(OR('22_Construction Sector Plan'!$J85=1,$F85&lt;&gt;0),1,0)</f>
        <v>0</v>
      </c>
      <c r="K85" s="67">
        <f>IF(AND('22_Construction Sector Plan'!$I85=1,$E85=0),1,0)</f>
        <v>0</v>
      </c>
    </row>
    <row r="86" spans="1:11" ht="45" hidden="1" outlineLevel="1" x14ac:dyDescent="0.25">
      <c r="A86" s="37" t="s">
        <v>151</v>
      </c>
      <c r="B86" s="38" t="s">
        <v>90</v>
      </c>
      <c r="C86" s="20" t="str">
        <f>IF('Long Term Vision'!$C86=0,"",'Long Term Vision'!$C86)</f>
        <v/>
      </c>
      <c r="D86" s="38"/>
      <c r="E86" s="38"/>
      <c r="F86" s="38"/>
      <c r="G86" s="38"/>
      <c r="H86" s="39"/>
      <c r="I86" s="67">
        <f>IF(OR('22_Construction Sector Plan'!$I86=1,$E86&lt;&gt;0),1,0)</f>
        <v>1</v>
      </c>
      <c r="J86" s="67">
        <f>IF(OR('22_Construction Sector Plan'!$J86=1,$F86&lt;&gt;0),1,0)</f>
        <v>1</v>
      </c>
      <c r="K86" s="67">
        <f>IF(AND('22_Construction Sector Plan'!$I86=1,$E86=0),1,0)</f>
        <v>1</v>
      </c>
    </row>
    <row r="87" spans="1:11" ht="30" hidden="1" outlineLevel="1" x14ac:dyDescent="0.25">
      <c r="A87" s="37" t="s">
        <v>151</v>
      </c>
      <c r="B87" s="38" t="s">
        <v>91</v>
      </c>
      <c r="C87" s="20" t="str">
        <f>IF('Long Term Vision'!$C87=0,"",'Long Term Vision'!$C87)</f>
        <v/>
      </c>
      <c r="D87" s="38"/>
      <c r="E87" s="38"/>
      <c r="F87" s="38"/>
      <c r="G87" s="38"/>
      <c r="H87" s="39"/>
      <c r="I87" s="67">
        <f>IF(OR('22_Construction Sector Plan'!$I87=1,$E87&lt;&gt;0),1,0)</f>
        <v>1</v>
      </c>
      <c r="J87" s="67">
        <f>IF(OR('22_Construction Sector Plan'!$J87=1,$F87&lt;&gt;0),1,0)</f>
        <v>1</v>
      </c>
      <c r="K87" s="67">
        <f>IF(AND('22_Construction Sector Plan'!$I87=1,$E87=0),1,0)</f>
        <v>1</v>
      </c>
    </row>
    <row r="88" spans="1:11" ht="75" hidden="1" outlineLevel="1" x14ac:dyDescent="0.25">
      <c r="A88" s="37" t="s">
        <v>151</v>
      </c>
      <c r="B88" s="38" t="s">
        <v>92</v>
      </c>
      <c r="C88" s="20" t="str">
        <f>IF('Long Term Vision'!$C88=0,"",'Long Term Vision'!$C88)</f>
        <v/>
      </c>
      <c r="D88" s="38"/>
      <c r="E88" s="38"/>
      <c r="F88" s="38"/>
      <c r="G88" s="38"/>
      <c r="H88" s="39"/>
      <c r="I88" s="67">
        <f>IF(OR('22_Construction Sector Plan'!$I88=1,$E88&lt;&gt;0),1,0)</f>
        <v>0</v>
      </c>
      <c r="J88" s="67">
        <f>IF(OR('22_Construction Sector Plan'!$J88=1,$F88&lt;&gt;0),1,0)</f>
        <v>0</v>
      </c>
      <c r="K88" s="67">
        <f>IF(AND('22_Construction Sector Plan'!$I88=1,$E88=0),1,0)</f>
        <v>0</v>
      </c>
    </row>
    <row r="89" spans="1:11" ht="45" hidden="1" outlineLevel="1" x14ac:dyDescent="0.25">
      <c r="A89" s="37" t="s">
        <v>151</v>
      </c>
      <c r="B89" s="38" t="s">
        <v>93</v>
      </c>
      <c r="C89" s="20" t="str">
        <f>IF('Long Term Vision'!$C89=0,"",'Long Term Vision'!$C89)</f>
        <v/>
      </c>
      <c r="D89" s="38"/>
      <c r="E89" s="38"/>
      <c r="F89" s="38"/>
      <c r="G89" s="38"/>
      <c r="H89" s="39"/>
      <c r="I89" s="67">
        <f>IF(OR('22_Construction Sector Plan'!$I89=1,$E89&lt;&gt;0),1,0)</f>
        <v>1</v>
      </c>
      <c r="J89" s="67">
        <f>IF(OR('22_Construction Sector Plan'!$J89=1,$F89&lt;&gt;0),1,0)</f>
        <v>1</v>
      </c>
      <c r="K89" s="67">
        <f>IF(AND('22_Construction Sector Plan'!$I89=1,$E89=0),1,0)</f>
        <v>1</v>
      </c>
    </row>
    <row r="90" spans="1:11" ht="45" hidden="1" outlineLevel="1" x14ac:dyDescent="0.25">
      <c r="A90" s="37" t="s">
        <v>151</v>
      </c>
      <c r="B90" s="38" t="s">
        <v>94</v>
      </c>
      <c r="C90" s="20" t="str">
        <f>IF('Long Term Vision'!$C90=0,"",'Long Term Vision'!$C90)</f>
        <v/>
      </c>
      <c r="D90" s="38"/>
      <c r="E90" s="38"/>
      <c r="F90" s="38"/>
      <c r="G90" s="38"/>
      <c r="H90" s="39"/>
      <c r="I90" s="67">
        <f>IF(OR('22_Construction Sector Plan'!$I90=1,$E90&lt;&gt;0),1,0)</f>
        <v>1</v>
      </c>
      <c r="J90" s="67">
        <f>IF(OR('22_Construction Sector Plan'!$J90=1,$F90&lt;&gt;0),1,0)</f>
        <v>1</v>
      </c>
      <c r="K90" s="67">
        <f>IF(AND('22_Construction Sector Plan'!$I90=1,$E90=0),1,0)</f>
        <v>1</v>
      </c>
    </row>
    <row r="91" spans="1:11" ht="45" hidden="1" outlineLevel="1" x14ac:dyDescent="0.25">
      <c r="A91" s="37" t="s">
        <v>151</v>
      </c>
      <c r="B91" s="38" t="s">
        <v>95</v>
      </c>
      <c r="C91" s="20" t="str">
        <f>IF('Long Term Vision'!$C91=0,"",'Long Term Vision'!$C91)</f>
        <v/>
      </c>
      <c r="D91" s="38"/>
      <c r="E91" s="38"/>
      <c r="F91" s="38"/>
      <c r="G91" s="38"/>
      <c r="H91" s="39"/>
      <c r="I91" s="67">
        <f>IF(OR('22_Construction Sector Plan'!$I91=1,$E91&lt;&gt;0),1,0)</f>
        <v>1</v>
      </c>
      <c r="J91" s="67">
        <f>IF(OR('22_Construction Sector Plan'!$J91=1,$F91&lt;&gt;0),1,0)</f>
        <v>0</v>
      </c>
      <c r="K91" s="67">
        <f>IF(AND('22_Construction Sector Plan'!$I91=1,$E91=0),1,0)</f>
        <v>1</v>
      </c>
    </row>
    <row r="92" spans="1:11" collapsed="1" x14ac:dyDescent="0.25">
      <c r="A92" s="37" t="s">
        <v>151</v>
      </c>
      <c r="B92" s="119" t="s">
        <v>96</v>
      </c>
      <c r="C92" s="119"/>
      <c r="D92" s="119"/>
      <c r="E92" s="119"/>
      <c r="F92" s="119"/>
      <c r="G92" s="119"/>
      <c r="H92" s="120"/>
      <c r="I92" s="67">
        <f>SUM(I93:I97)</f>
        <v>5</v>
      </c>
      <c r="J92" s="67">
        <f>SUM(J93:J97)</f>
        <v>5</v>
      </c>
      <c r="K92" s="67">
        <f>SUM(K93:K97)</f>
        <v>4</v>
      </c>
    </row>
    <row r="93" spans="1:11" ht="60" hidden="1" outlineLevel="1" x14ac:dyDescent="0.25">
      <c r="A93" s="37" t="s">
        <v>151</v>
      </c>
      <c r="B93" s="38" t="s">
        <v>97</v>
      </c>
      <c r="C93" s="20" t="s">
        <v>1055</v>
      </c>
      <c r="D93" s="38"/>
      <c r="E93" s="38"/>
      <c r="F93" s="38"/>
      <c r="G93" s="38"/>
      <c r="H93" s="39"/>
      <c r="I93" s="67">
        <f>IF(OR('22_Construction Sector Plan'!$I93=1,$E93&lt;&gt;0),1,0)</f>
        <v>1</v>
      </c>
      <c r="J93" s="67">
        <f>IF(OR('22_Construction Sector Plan'!$J93=1,$F93&lt;&gt;0),1,0)</f>
        <v>1</v>
      </c>
      <c r="K93" s="67">
        <f>IF(AND('22_Construction Sector Plan'!$I93=1,$E93=0),1,0)</f>
        <v>1</v>
      </c>
    </row>
    <row r="94" spans="1:11" ht="60" hidden="1" outlineLevel="1" x14ac:dyDescent="0.25">
      <c r="A94" s="37" t="s">
        <v>151</v>
      </c>
      <c r="B94" s="38" t="s">
        <v>98</v>
      </c>
      <c r="C94" s="20" t="s">
        <v>1055</v>
      </c>
      <c r="D94" s="38"/>
      <c r="E94" s="38"/>
      <c r="F94" s="38"/>
      <c r="G94" s="38"/>
      <c r="H94" s="39"/>
      <c r="I94" s="67">
        <f>IF(OR('22_Construction Sector Plan'!$I94=1,$E94&lt;&gt;0),1,0)</f>
        <v>1</v>
      </c>
      <c r="J94" s="67">
        <f>IF(OR('22_Construction Sector Plan'!$J94=1,$F94&lt;&gt;0),1,0)</f>
        <v>1</v>
      </c>
      <c r="K94" s="67">
        <f>IF(AND('22_Construction Sector Plan'!$I94=1,$E94=0),1,0)</f>
        <v>1</v>
      </c>
    </row>
    <row r="95" spans="1:11" ht="60" hidden="1" outlineLevel="1" x14ac:dyDescent="0.25">
      <c r="A95" s="37" t="s">
        <v>151</v>
      </c>
      <c r="B95" s="38" t="s">
        <v>99</v>
      </c>
      <c r="C95" s="20" t="s">
        <v>1055</v>
      </c>
      <c r="D95" s="38"/>
      <c r="E95" s="38"/>
      <c r="F95" s="38"/>
      <c r="G95" s="38"/>
      <c r="H95" s="39"/>
      <c r="I95" s="67">
        <f>IF(OR('22_Construction Sector Plan'!$I95=1,$E95&lt;&gt;0),1,0)</f>
        <v>1</v>
      </c>
      <c r="J95" s="67">
        <f>IF(OR('22_Construction Sector Plan'!$J95=1,$F95&lt;&gt;0),1,0)</f>
        <v>1</v>
      </c>
      <c r="K95" s="67">
        <f>IF(AND('22_Construction Sector Plan'!$I95=1,$E95=0),1,0)</f>
        <v>1</v>
      </c>
    </row>
    <row r="96" spans="1:11" ht="75" hidden="1" outlineLevel="1" x14ac:dyDescent="0.25">
      <c r="A96" s="37" t="s">
        <v>151</v>
      </c>
      <c r="B96" s="38" t="s">
        <v>100</v>
      </c>
      <c r="C96" s="20" t="s">
        <v>1055</v>
      </c>
      <c r="D96" s="38"/>
      <c r="E96" s="38"/>
      <c r="F96" s="38"/>
      <c r="G96" s="38"/>
      <c r="H96" s="39"/>
      <c r="I96" s="67">
        <f>IF(OR('22_Construction Sector Plan'!$I96=1,$E96&lt;&gt;0),1,0)</f>
        <v>1</v>
      </c>
      <c r="J96" s="67">
        <f>IF(OR('22_Construction Sector Plan'!$J96=1,$F96&lt;&gt;0),1,0)</f>
        <v>1</v>
      </c>
      <c r="K96" s="67">
        <f>IF(AND('22_Construction Sector Plan'!$I96=1,$E96=0),1,0)</f>
        <v>1</v>
      </c>
    </row>
    <row r="97" spans="1:11" ht="90" hidden="1" outlineLevel="1" x14ac:dyDescent="0.25">
      <c r="A97" s="37" t="s">
        <v>151</v>
      </c>
      <c r="B97" s="38" t="s">
        <v>101</v>
      </c>
      <c r="C97" s="20" t="s">
        <v>1055</v>
      </c>
      <c r="D97" s="38" t="s">
        <v>1285</v>
      </c>
      <c r="E97" s="38" t="s">
        <v>1294</v>
      </c>
      <c r="F97" s="38"/>
      <c r="G97" s="38" t="s">
        <v>1295</v>
      </c>
      <c r="H97" s="39" t="s">
        <v>1291</v>
      </c>
      <c r="I97" s="67">
        <f>IF(OR('22_Construction Sector Plan'!$I97=1,$E97&lt;&gt;0),1,0)</f>
        <v>1</v>
      </c>
      <c r="J97" s="67">
        <f>IF(OR('22_Construction Sector Plan'!$J97=1,$F97&lt;&gt;0),1,0)</f>
        <v>1</v>
      </c>
      <c r="K97" s="67">
        <f>IF(AND('22_Construction Sector Plan'!$I97=1,$E97=0),1,0)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IF(OR('22_Construction Sector Plan'!$I99=1,$E99&lt;&gt;0),1,0)</f>
        <v>0</v>
      </c>
      <c r="J99" s="67">
        <f>IF(OR('22_Construction Sector Plan'!$J99=1,$F99&lt;&gt;0),1,0)</f>
        <v>0</v>
      </c>
      <c r="K99" s="67">
        <f>IF(AND('22_Construction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IF(OR('22_Construction Sector Plan'!$I100=1,$E100&lt;&gt;0),1,0)</f>
        <v>1</v>
      </c>
      <c r="J100" s="67">
        <f>IF(OR('22_Construction Sector Plan'!$J100=1,$F100&lt;&gt;0),1,0)</f>
        <v>1</v>
      </c>
      <c r="K100" s="67">
        <f>IF(AND('22_Construction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IF(OR('22_Construction Sector Plan'!$I101=1,$E101&lt;&gt;0),1,0)</f>
        <v>1</v>
      </c>
      <c r="J101" s="67">
        <f>IF(OR('22_Construction Sector Plan'!$J101=1,$F101&lt;&gt;0),1,0)</f>
        <v>1</v>
      </c>
      <c r="K101" s="67">
        <f>IF(AND('22_Construction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IF(OR('22_Construction Sector Plan'!$I102=1,$E102&lt;&gt;0),1,0)</f>
        <v>1</v>
      </c>
      <c r="J102" s="67">
        <f>IF(OR('22_Construction Sector Plan'!$J102=1,$F102&lt;&gt;0),1,0)</f>
        <v>0</v>
      </c>
      <c r="K102" s="67">
        <f>IF(AND('22_Construction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IF(OR('22_Construction Sector Plan'!$I103=1,$E103&lt;&gt;0),1,0)</f>
        <v>0</v>
      </c>
      <c r="J103" s="67">
        <f>IF(OR('22_Construction Sector Plan'!$J103=1,$F103&lt;&gt;0),1,0)</f>
        <v>0</v>
      </c>
      <c r="K103" s="67">
        <f>IF(AND('22_Construction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IF(OR('22_Construction Sector Plan'!$I104=1,$E104&lt;&gt;0),1,0)</f>
        <v>0</v>
      </c>
      <c r="J104" s="67">
        <f>IF(OR('22_Construction Sector Plan'!$J104=1,$F104&lt;&gt;0),1,0)</f>
        <v>0</v>
      </c>
      <c r="K104" s="67">
        <f>IF(AND('22_Construction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IF(OR('22_Construction Sector Plan'!$I105=1,$E105&lt;&gt;0),1,0)</f>
        <v>1</v>
      </c>
      <c r="J105" s="67">
        <f>IF(OR('22_Construction Sector Plan'!$J105=1,$F105&lt;&gt;0),1,0)</f>
        <v>1</v>
      </c>
      <c r="K105" s="67">
        <f>IF(AND('22_Construction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IF(OR('22_Construction Sector Plan'!$I107=1,$E107&lt;&gt;0),1,0)</f>
        <v>1</v>
      </c>
      <c r="J107" s="67">
        <f>IF(OR('22_Construction Sector Plan'!$J107=1,$F107&lt;&gt;0),1,0)</f>
        <v>1</v>
      </c>
      <c r="K107" s="67">
        <f>IF(AND('22_Construction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IF(OR('22_Construction Sector Plan'!$I108=1,$E108&lt;&gt;0),1,0)</f>
        <v>1</v>
      </c>
      <c r="J108" s="67">
        <f>IF(OR('22_Construction Sector Plan'!$J108=1,$F108&lt;&gt;0),1,0)</f>
        <v>1</v>
      </c>
      <c r="K108" s="67">
        <f>IF(AND('22_Construction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IF(OR('22_Construction Sector Plan'!$I109=1,$E109&lt;&gt;0),1,0)</f>
        <v>1</v>
      </c>
      <c r="J109" s="67">
        <f>IF(OR('22_Construction Sector Plan'!$J109=1,$F109&lt;&gt;0),1,0)</f>
        <v>1</v>
      </c>
      <c r="K109" s="67">
        <f>IF(AND('22_Construction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IF(OR('22_Construction Sector Plan'!$I110=1,$E110&lt;&gt;0),1,0)</f>
        <v>1</v>
      </c>
      <c r="J110" s="67">
        <f>IF(OR('22_Construction Sector Plan'!$J110=1,$F110&lt;&gt;0),1,0)</f>
        <v>1</v>
      </c>
      <c r="K110" s="67">
        <f>IF(AND('22_Construction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IF(OR('22_Construction Sector Plan'!$I111=1,$E111&lt;&gt;0),1,0)</f>
        <v>1</v>
      </c>
      <c r="J111" s="67">
        <f>IF(OR('22_Construction Sector Plan'!$J111=1,$F111&lt;&gt;0),1,0)</f>
        <v>1</v>
      </c>
      <c r="K111" s="67">
        <f>IF(AND('22_Construction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IF(OR('22_Construction Sector Plan'!$I112=1,$E112&lt;&gt;0),1,0)</f>
        <v>1</v>
      </c>
      <c r="J112" s="67">
        <f>IF(OR('22_Construction Sector Plan'!$J112=1,$F112&lt;&gt;0),1,0)</f>
        <v>1</v>
      </c>
      <c r="K112" s="67">
        <f>IF(AND('22_Construction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IF(OR('22_Construction Sector Plan'!$I113=1,$E113&lt;&gt;0),1,0)</f>
        <v>1</v>
      </c>
      <c r="J113" s="67">
        <f>IF(OR('22_Construction Sector Plan'!$J113=1,$F113&lt;&gt;0),1,0)</f>
        <v>0</v>
      </c>
      <c r="K113" s="67">
        <f>IF(AND('22_Construction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IF(OR('22_Construction Sector Plan'!$I115=1,$E115&lt;&gt;0),1,0)</f>
        <v>1</v>
      </c>
      <c r="J115" s="67">
        <f>IF(OR('22_Construction Sector Plan'!$J115=1,$F115&lt;&gt;0),1,0)</f>
        <v>1</v>
      </c>
      <c r="K115" s="67">
        <f>IF(AND('22_Construction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IF(OR('22_Construction Sector Plan'!$I116=1,$E116&lt;&gt;0),1,0)</f>
        <v>1</v>
      </c>
      <c r="J116" s="67">
        <f>IF(OR('22_Construction Sector Plan'!$J116=1,$F116&lt;&gt;0),1,0)</f>
        <v>1</v>
      </c>
      <c r="K116" s="67">
        <f>IF(AND('22_Construction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IF(OR('22_Construction Sector Plan'!$I117=1,$E117&lt;&gt;0),1,0)</f>
        <v>1</v>
      </c>
      <c r="J117" s="67">
        <f>IF(OR('22_Construction Sector Plan'!$J117=1,$F117&lt;&gt;0),1,0)</f>
        <v>1</v>
      </c>
      <c r="K117" s="67">
        <f>IF(AND('22_Construction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IF(OR('22_Construction Sector Plan'!$I118=1,$E118&lt;&gt;0),1,0)</f>
        <v>1</v>
      </c>
      <c r="J118" s="67">
        <f>IF(OR('22_Construction Sector Plan'!$J118=1,$F118&lt;&gt;0),1,0)</f>
        <v>1</v>
      </c>
      <c r="K118" s="67">
        <f>IF(AND('22_Construction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IF(OR('22_Construction Sector Plan'!$I119=1,$E119&lt;&gt;0),1,0)</f>
        <v>1</v>
      </c>
      <c r="J119" s="67">
        <f>IF(OR('22_Construction Sector Plan'!$J119=1,$F119&lt;&gt;0),1,0)</f>
        <v>1</v>
      </c>
      <c r="K119" s="67">
        <f>IF(AND('22_Construction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IF(OR('22_Construction Sector Plan'!$I120=1,$E120&lt;&gt;0),1,0)</f>
        <v>1</v>
      </c>
      <c r="J120" s="67">
        <f>IF(OR('22_Construction Sector Plan'!$J120=1,$F120&lt;&gt;0),1,0)</f>
        <v>1</v>
      </c>
      <c r="K120" s="67">
        <f>IF(AND('22_Construction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IF(OR('22_Construction Sector Plan'!$I121=1,$E121&lt;&gt;0),1,0)</f>
        <v>1</v>
      </c>
      <c r="J121" s="67">
        <f>IF(OR('22_Construction Sector Plan'!$J121=1,$F121&lt;&gt;0),1,0)</f>
        <v>1</v>
      </c>
      <c r="K121" s="67">
        <f>IF(AND('22_Construction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IF(OR('22_Construction Sector Plan'!$I122=1,$E122&lt;&gt;0),1,0)</f>
        <v>0</v>
      </c>
      <c r="J122" s="67">
        <f>IF(OR('22_Construction Sector Plan'!$J122=1,$F122&lt;&gt;0),1,0)</f>
        <v>0</v>
      </c>
      <c r="K122" s="67">
        <f>IF(AND('22_Construction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IF(OR('22_Construction Sector Plan'!$I123=1,$E123&lt;&gt;0),1,0)</f>
        <v>1</v>
      </c>
      <c r="J123" s="67">
        <f>IF(OR('22_Construction Sector Plan'!$J123=1,$F123&lt;&gt;0),1,0)</f>
        <v>0</v>
      </c>
      <c r="K123" s="67">
        <f>IF(AND('22_Construction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IF(OR('22_Construction Sector Plan'!$I124=1,$E124&lt;&gt;0),1,0)</f>
        <v>1</v>
      </c>
      <c r="J124" s="67">
        <f>IF(OR('22_Construction Sector Plan'!$J124=1,$F124&lt;&gt;0),1,0)</f>
        <v>1</v>
      </c>
      <c r="K124" s="67">
        <f>IF(AND('22_Construction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IF(OR('22_Construction Sector Plan'!$I126=1,$E126&lt;&gt;0),1,0)</f>
        <v>1</v>
      </c>
      <c r="J126" s="67">
        <f>IF(OR('22_Construction Sector Plan'!$J126=1,$F126&lt;&gt;0),1,0)</f>
        <v>0</v>
      </c>
      <c r="K126" s="67">
        <f>IF(AND('22_Construction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IF(OR('22_Construction Sector Plan'!$I127=1,$E127&lt;&gt;0),1,0)</f>
        <v>0</v>
      </c>
      <c r="J127" s="67">
        <f>IF(OR('22_Construction Sector Plan'!$J127=1,$F127&lt;&gt;0),1,0)</f>
        <v>0</v>
      </c>
      <c r="K127" s="67">
        <f>IF(AND('22_Construction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IF(OR('22_Construction Sector Plan'!$I128=1,$E128&lt;&gt;0),1,0)</f>
        <v>0</v>
      </c>
      <c r="J128" s="67">
        <f>IF(OR('22_Construction Sector Plan'!$J128=1,$F128&lt;&gt;0),1,0)</f>
        <v>0</v>
      </c>
      <c r="K128" s="67">
        <f>IF(AND('22_Construction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IF(OR('22_Construction Sector Plan'!$I129=1,$E129&lt;&gt;0),1,0)</f>
        <v>0</v>
      </c>
      <c r="J129" s="67">
        <f>IF(OR('22_Construction Sector Plan'!$J129=1,$F129&lt;&gt;0),1,0)</f>
        <v>0</v>
      </c>
      <c r="K129" s="67">
        <f>IF(AND('22_Construction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IF(OR('22_Construction Sector Plan'!$I130=1,$E130&lt;&gt;0),1,0)</f>
        <v>1</v>
      </c>
      <c r="J130" s="67">
        <f>IF(OR('22_Construction Sector Plan'!$J130=1,$F130&lt;&gt;0),1,0)</f>
        <v>0</v>
      </c>
      <c r="K130" s="67">
        <f>IF(AND('22_Construction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IF(OR('22_Construction Sector Plan'!$I131=1,$E131&lt;&gt;0),1,0)</f>
        <v>1</v>
      </c>
      <c r="J131" s="67">
        <f>IF(OR('22_Construction Sector Plan'!$J131=1,$F131&lt;&gt;0),1,0)</f>
        <v>0</v>
      </c>
      <c r="K131" s="67">
        <f>IF(AND('22_Construction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IF(OR('22_Construction Sector Plan'!$I132=1,$E132&lt;&gt;0),1,0)</f>
        <v>0</v>
      </c>
      <c r="J132" s="67">
        <f>IF(OR('22_Construction Sector Plan'!$J132=1,$F132&lt;&gt;0),1,0)</f>
        <v>0</v>
      </c>
      <c r="K132" s="67">
        <f>IF(AND('22_Construction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IF(OR('22_Construction Sector Plan'!$I133=1,$E133&lt;&gt;0),1,0)</f>
        <v>0</v>
      </c>
      <c r="J133" s="67">
        <f>IF(OR('22_Construction Sector Plan'!$J133=1,$F133&lt;&gt;0),1,0)</f>
        <v>0</v>
      </c>
      <c r="K133" s="67">
        <f>IF(AND('22_Construction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IF(OR('22_Construction Sector Plan'!$I134=1,$E134&lt;&gt;0),1,0)</f>
        <v>0</v>
      </c>
      <c r="J134" s="67">
        <f>IF(OR('22_Construction Sector Plan'!$J134=1,$F134&lt;&gt;0),1,0)</f>
        <v>0</v>
      </c>
      <c r="K134" s="67">
        <f>IF(AND('22_Construction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IF(OR('22_Construction Sector Plan'!$I135=1,$E135&lt;&gt;0),1,0)</f>
        <v>1</v>
      </c>
      <c r="J135" s="67">
        <f>IF(OR('22_Construction Sector Plan'!$J135=1,$F135&lt;&gt;0),1,0)</f>
        <v>0</v>
      </c>
      <c r="K135" s="67">
        <f>IF(AND('22_Construction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IF(OR('22_Construction Sector Plan'!$I136=1,$E136&lt;&gt;0),1,0)</f>
        <v>1</v>
      </c>
      <c r="J136" s="67">
        <f>IF(OR('22_Construction Sector Plan'!$J136=1,$F136&lt;&gt;0),1,0)</f>
        <v>1</v>
      </c>
      <c r="K136" s="67">
        <f>IF(AND('22_Construction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IF(OR('22_Construction Sector Plan'!$I137=1,$E137&lt;&gt;0),1,0)</f>
        <v>0</v>
      </c>
      <c r="J137" s="67">
        <f>IF(OR('22_Construction Sector Plan'!$J137=1,$F137&lt;&gt;0),1,0)</f>
        <v>0</v>
      </c>
      <c r="K137" s="67">
        <f>IF(AND('22_Construction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IF(OR('22_Construction Sector Plan'!$I138=1,$E138&lt;&gt;0),1,0)</f>
        <v>0</v>
      </c>
      <c r="J138" s="67">
        <f>IF(OR('22_Construction Sector Plan'!$J138=1,$F138&lt;&gt;0),1,0)</f>
        <v>0</v>
      </c>
      <c r="K138" s="67">
        <f>IF(AND('22_Construction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IF(OR('22_Construction Sector Plan'!$I139=1,$E139&lt;&gt;0),1,0)</f>
        <v>1</v>
      </c>
      <c r="J139" s="67">
        <f>IF(OR('22_Construction Sector Plan'!$J139=1,$F139&lt;&gt;0),1,0)</f>
        <v>0</v>
      </c>
      <c r="K139" s="67">
        <f>IF(AND('22_Construction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IF(OR('22_Construction Sector Plan'!$I140=1,$E140&lt;&gt;0),1,0)</f>
        <v>1</v>
      </c>
      <c r="J140" s="67">
        <f>IF(OR('22_Construction Sector Plan'!$J140=1,$F140&lt;&gt;0),1,0)</f>
        <v>0</v>
      </c>
      <c r="K140" s="67">
        <f>IF(AND('22_Construction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IF(OR('22_Construction Sector Plan'!$I141=1,$E141&lt;&gt;0),1,0)</f>
        <v>0</v>
      </c>
      <c r="J141" s="67">
        <f>IF(OR('22_Construction Sector Plan'!$J141=1,$F141&lt;&gt;0),1,0)</f>
        <v>0</v>
      </c>
      <c r="K141" s="67">
        <f>IF(AND('22_Construction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IF(OR('22_Construction Sector Plan'!$I142=1,$E142&lt;&gt;0),1,0)</f>
        <v>1</v>
      </c>
      <c r="J142" s="67">
        <f>IF(OR('22_Construction Sector Plan'!$J142=1,$F142&lt;&gt;0),1,0)</f>
        <v>0</v>
      </c>
      <c r="K142" s="67">
        <f>IF(AND('22_Construction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IF(OR('22_Construction Sector Plan'!$I143=1,$E143&lt;&gt;0),1,0)</f>
        <v>1</v>
      </c>
      <c r="J143" s="67">
        <f>IF(OR('22_Construction Sector Plan'!$J143=1,$F143&lt;&gt;0),1,0)</f>
        <v>0</v>
      </c>
      <c r="K143" s="67">
        <f>IF(AND('22_Construction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IF(OR('22_Construction Sector Plan'!$I144=1,$E144&lt;&gt;0),1,0)</f>
        <v>1</v>
      </c>
      <c r="J144" s="67">
        <f>IF(OR('22_Construction Sector Plan'!$J144=1,$F144&lt;&gt;0),1,0)</f>
        <v>0</v>
      </c>
      <c r="K144" s="67">
        <f>IF(AND('22_Construction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1267</v>
      </c>
      <c r="C149" s="71">
        <f>SUM(K2,K8,K14,K24,K32,K39,K46,K55,K59,K67,K77,K81,K92,K98,K106,K114,K125)</f>
        <v>97</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1</v>
      </c>
      <c r="E161" s="54">
        <f>COUNTA(F$78:F$80)</f>
        <v>0</v>
      </c>
      <c r="F161" s="55">
        <f t="shared" si="0"/>
        <v>0.33333333333333331</v>
      </c>
      <c r="G161" s="73">
        <f t="shared" si="1"/>
        <v>0</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1</v>
      </c>
      <c r="E163" s="54">
        <f>COUNTA(F$93:F$97)</f>
        <v>0</v>
      </c>
      <c r="F163" s="55">
        <f t="shared" si="0"/>
        <v>0.2</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1</v>
      </c>
      <c r="E166" s="49">
        <f>COUNTA(F$47:F$54)</f>
        <v>0</v>
      </c>
      <c r="F166" s="50">
        <f t="shared" si="0"/>
        <v>0.14285714285714285</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3.125E-2</v>
      </c>
      <c r="G173" s="73">
        <f>IFERROR(SUM($E$160,$E$166:$E$169)/SUM($D$160,$D$166:$D$169),"N/A")</f>
        <v>0</v>
      </c>
      <c r="H173" s="65"/>
    </row>
    <row r="174" spans="1:9" x14ac:dyDescent="0.25">
      <c r="A174" s="65"/>
      <c r="B174" s="65"/>
      <c r="C174" s="65"/>
      <c r="D174" s="65"/>
      <c r="E174" s="63" t="s">
        <v>151</v>
      </c>
      <c r="F174" s="50">
        <f>SUM($D$161:$D$165)/SUM($C$161:$C$165)</f>
        <v>0.10344827586206896</v>
      </c>
      <c r="G174" s="74">
        <f>IFERROR(SUM($E$161:$E$165)/SUM($D$161:$D$165),"N/A")</f>
        <v>0</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646" priority="38">
      <formula>$C3="NO"</formula>
    </cfRule>
  </conditionalFormatting>
  <conditionalFormatting sqref="C126:H144 C115:H124 C107:H113 C99:H105 C93:H97 C82:H91 C78:H80 C68:H76 C60:H66 C56:H58 C47:H54 C40:H45 C33:H38 C25:H31 C15:H23 C9:H13 C4:H7">
    <cfRule type="expression" dxfId="645" priority="37">
      <formula>$C4="NO"</formula>
    </cfRule>
  </conditionalFormatting>
  <conditionalFormatting sqref="I1:K1">
    <cfRule type="expression" dxfId="644" priority="36">
      <formula>$C1="NO"</formula>
    </cfRule>
  </conditionalFormatting>
  <conditionalFormatting sqref="B3">
    <cfRule type="expression" dxfId="643" priority="35">
      <formula>$K3=1</formula>
    </cfRule>
  </conditionalFormatting>
  <conditionalFormatting sqref="B4:B7">
    <cfRule type="expression" dxfId="642" priority="34">
      <formula>$C4="NO"</formula>
    </cfRule>
  </conditionalFormatting>
  <conditionalFormatting sqref="B4:B7">
    <cfRule type="expression" dxfId="641" priority="33">
      <formula>$K4=1</formula>
    </cfRule>
  </conditionalFormatting>
  <conditionalFormatting sqref="B9:B13">
    <cfRule type="expression" dxfId="640" priority="32">
      <formula>$C9="NO"</formula>
    </cfRule>
  </conditionalFormatting>
  <conditionalFormatting sqref="B9:B13">
    <cfRule type="expression" dxfId="639" priority="31">
      <formula>$K9=1</formula>
    </cfRule>
  </conditionalFormatting>
  <conditionalFormatting sqref="B15:B23">
    <cfRule type="expression" dxfId="638" priority="30">
      <formula>$C15="NO"</formula>
    </cfRule>
  </conditionalFormatting>
  <conditionalFormatting sqref="B15:B23">
    <cfRule type="expression" dxfId="637" priority="29">
      <formula>$K15=1</formula>
    </cfRule>
  </conditionalFormatting>
  <conditionalFormatting sqref="B25:B31">
    <cfRule type="expression" dxfId="636" priority="28">
      <formula>$C25="NO"</formula>
    </cfRule>
  </conditionalFormatting>
  <conditionalFormatting sqref="B25:B31">
    <cfRule type="expression" dxfId="635" priority="27">
      <formula>$K25=1</formula>
    </cfRule>
  </conditionalFormatting>
  <conditionalFormatting sqref="B33:B38">
    <cfRule type="expression" dxfId="634" priority="26">
      <formula>$C33="NO"</formula>
    </cfRule>
  </conditionalFormatting>
  <conditionalFormatting sqref="B33:B38">
    <cfRule type="expression" dxfId="633" priority="25">
      <formula>$K33=1</formula>
    </cfRule>
  </conditionalFormatting>
  <conditionalFormatting sqref="B40:B45">
    <cfRule type="expression" dxfId="632" priority="24">
      <formula>$C40="NO"</formula>
    </cfRule>
  </conditionalFormatting>
  <conditionalFormatting sqref="B40:B45">
    <cfRule type="expression" dxfId="631" priority="23">
      <formula>$K40=1</formula>
    </cfRule>
  </conditionalFormatting>
  <conditionalFormatting sqref="B47:B54">
    <cfRule type="expression" dxfId="630" priority="22">
      <formula>$C47="NO"</formula>
    </cfRule>
  </conditionalFormatting>
  <conditionalFormatting sqref="B47:B54">
    <cfRule type="expression" dxfId="629" priority="21">
      <formula>$K47=1</formula>
    </cfRule>
  </conditionalFormatting>
  <conditionalFormatting sqref="B56:B58">
    <cfRule type="expression" dxfId="628" priority="20">
      <formula>$C56="NO"</formula>
    </cfRule>
  </conditionalFormatting>
  <conditionalFormatting sqref="B56:B58">
    <cfRule type="expression" dxfId="627" priority="19">
      <formula>$K56=1</formula>
    </cfRule>
  </conditionalFormatting>
  <conditionalFormatting sqref="B60:B66">
    <cfRule type="expression" dxfId="626" priority="18">
      <formula>$C60="NO"</formula>
    </cfRule>
  </conditionalFormatting>
  <conditionalFormatting sqref="B60:B66">
    <cfRule type="expression" dxfId="625" priority="17">
      <formula>$K60=1</formula>
    </cfRule>
  </conditionalFormatting>
  <conditionalFormatting sqref="B68:B76">
    <cfRule type="expression" dxfId="624" priority="16">
      <formula>$C68="NO"</formula>
    </cfRule>
  </conditionalFormatting>
  <conditionalFormatting sqref="B68:B76">
    <cfRule type="expression" dxfId="623" priority="15">
      <formula>$K68=1</formula>
    </cfRule>
  </conditionalFormatting>
  <conditionalFormatting sqref="B78:B80">
    <cfRule type="expression" dxfId="622" priority="14">
      <formula>$C78="NO"</formula>
    </cfRule>
  </conditionalFormatting>
  <conditionalFormatting sqref="B78:B80">
    <cfRule type="expression" dxfId="621" priority="13">
      <formula>$K78=1</formula>
    </cfRule>
  </conditionalFormatting>
  <conditionalFormatting sqref="B82:B91">
    <cfRule type="expression" dxfId="620" priority="12">
      <formula>$C82="NO"</formula>
    </cfRule>
  </conditionalFormatting>
  <conditionalFormatting sqref="B82:B91">
    <cfRule type="expression" dxfId="619" priority="11">
      <formula>$K82=1</formula>
    </cfRule>
  </conditionalFormatting>
  <conditionalFormatting sqref="B93:B97">
    <cfRule type="expression" dxfId="618" priority="10">
      <formula>$C93="NO"</formula>
    </cfRule>
  </conditionalFormatting>
  <conditionalFormatting sqref="B93:B97">
    <cfRule type="expression" dxfId="617" priority="9">
      <formula>$K93=1</formula>
    </cfRule>
  </conditionalFormatting>
  <conditionalFormatting sqref="B99:B105">
    <cfRule type="expression" dxfId="616" priority="8">
      <formula>$C99="NO"</formula>
    </cfRule>
  </conditionalFormatting>
  <conditionalFormatting sqref="B99:B105">
    <cfRule type="expression" dxfId="615" priority="7">
      <formula>$K99=1</formula>
    </cfRule>
  </conditionalFormatting>
  <conditionalFormatting sqref="B107:B113">
    <cfRule type="expression" dxfId="614" priority="6">
      <formula>$C107="NO"</formula>
    </cfRule>
  </conditionalFormatting>
  <conditionalFormatting sqref="B107:B113">
    <cfRule type="expression" dxfId="613" priority="5">
      <formula>$K107=1</formula>
    </cfRule>
  </conditionalFormatting>
  <conditionalFormatting sqref="B115:B124">
    <cfRule type="expression" dxfId="612" priority="4">
      <formula>$C115="NO"</formula>
    </cfRule>
  </conditionalFormatting>
  <conditionalFormatting sqref="B115:B124">
    <cfRule type="expression" dxfId="611" priority="3">
      <formula>$K115=1</formula>
    </cfRule>
  </conditionalFormatting>
  <conditionalFormatting sqref="B126:B144">
    <cfRule type="expression" dxfId="610" priority="2">
      <formula>$C126="NO"</formula>
    </cfRule>
  </conditionalFormatting>
  <conditionalFormatting sqref="B126:B144">
    <cfRule type="expression" dxfId="609" priority="1">
      <formula>$K126=1</formula>
    </cfRule>
  </conditionalFormatting>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IF(OR('23_Mining Sector Plan'!$I3=1,$E3&lt;&gt;0),1,0)</f>
        <v>0</v>
      </c>
      <c r="J3" s="67">
        <f>IF(OR('23_Mining Sector Plan'!$J3=1,$F3&lt;&gt;0),1,0)</f>
        <v>0</v>
      </c>
      <c r="K3" s="67">
        <f>IF(AND('23_Mining Sector Plan'!$I3=1,$E3=0),1,0)</f>
        <v>0</v>
      </c>
    </row>
    <row r="4" spans="1:12" ht="45" hidden="1" outlineLevel="1" x14ac:dyDescent="0.25">
      <c r="A4" s="37" t="s">
        <v>149</v>
      </c>
      <c r="B4" s="38" t="s">
        <v>8</v>
      </c>
      <c r="C4" s="20" t="str">
        <f>IF('Long Term Vision'!$C4=0,"",'Long Term Vision'!$C4)</f>
        <v/>
      </c>
      <c r="D4" s="38"/>
      <c r="E4" s="38"/>
      <c r="F4" s="38"/>
      <c r="G4" s="38"/>
      <c r="H4" s="39"/>
      <c r="I4" s="67">
        <f>IF(OR('23_Mining Sector Plan'!$I4=1,$E4&lt;&gt;0),1,0)</f>
        <v>1</v>
      </c>
      <c r="J4" s="67">
        <f>IF(OR('23_Mining Sector Plan'!$J4=1,$F4&lt;&gt;0),1,0)</f>
        <v>1</v>
      </c>
      <c r="K4" s="67">
        <f>IF(AND('23_Mining Sector Plan'!$I4=1,$E4=0),1,0)</f>
        <v>1</v>
      </c>
    </row>
    <row r="5" spans="1:12" ht="45" hidden="1" outlineLevel="1" x14ac:dyDescent="0.25">
      <c r="A5" s="37" t="s">
        <v>149</v>
      </c>
      <c r="B5" s="38" t="s">
        <v>9</v>
      </c>
      <c r="C5" s="20" t="str">
        <f>IF('Long Term Vision'!$C5=0,"",'Long Term Vision'!$C5)</f>
        <v/>
      </c>
      <c r="D5" s="38"/>
      <c r="E5" s="38"/>
      <c r="F5" s="38"/>
      <c r="G5" s="38"/>
      <c r="H5" s="39"/>
      <c r="I5" s="67">
        <f>IF(OR('23_Mining Sector Plan'!$I5=1,$E5&lt;&gt;0),1,0)</f>
        <v>1</v>
      </c>
      <c r="J5" s="67">
        <f>IF(OR('23_Mining Sector Plan'!$J5=1,$F5&lt;&gt;0),1,0)</f>
        <v>1</v>
      </c>
      <c r="K5" s="67">
        <f>IF(AND('23_Mining Sector Plan'!$I5=1,$E5=0),1,0)</f>
        <v>1</v>
      </c>
    </row>
    <row r="6" spans="1:12" ht="90" hidden="1" outlineLevel="1" x14ac:dyDescent="0.25">
      <c r="A6" s="37" t="s">
        <v>149</v>
      </c>
      <c r="B6" s="38" t="s">
        <v>10</v>
      </c>
      <c r="C6" s="20" t="str">
        <f>IF('Long Term Vision'!$C6=0,"",'Long Term Vision'!$C6)</f>
        <v/>
      </c>
      <c r="D6" s="38"/>
      <c r="E6" s="38"/>
      <c r="F6" s="38"/>
      <c r="G6" s="38"/>
      <c r="H6" s="39"/>
      <c r="I6" s="67">
        <f>IF(OR('23_Mining Sector Plan'!$I6=1,$E6&lt;&gt;0),1,0)</f>
        <v>1</v>
      </c>
      <c r="J6" s="67">
        <f>IF(OR('23_Mining Sector Plan'!$J6=1,$F6&lt;&gt;0),1,0)</f>
        <v>1</v>
      </c>
      <c r="K6" s="67">
        <f>IF(AND('23_Mining Sector Plan'!$I6=1,$E6=0),1,0)</f>
        <v>1</v>
      </c>
    </row>
    <row r="7" spans="1:12" ht="60" hidden="1" outlineLevel="1" x14ac:dyDescent="0.25">
      <c r="A7" s="37" t="s">
        <v>149</v>
      </c>
      <c r="B7" s="38" t="s">
        <v>11</v>
      </c>
      <c r="C7" s="20" t="str">
        <f>IF('Long Term Vision'!$C7=0,"",'Long Term Vision'!$C7)</f>
        <v/>
      </c>
      <c r="D7" s="38"/>
      <c r="E7" s="38"/>
      <c r="F7" s="38"/>
      <c r="G7" s="38"/>
      <c r="H7" s="39"/>
      <c r="I7" s="67">
        <f>IF(OR('23_Mining Sector Plan'!$I7=1,$E7&lt;&gt;0),1,0)</f>
        <v>1</v>
      </c>
      <c r="J7" s="67">
        <f>IF(OR('23_Mining Sector Plan'!$J7=1,$F7&lt;&gt;0),1,0)</f>
        <v>1</v>
      </c>
      <c r="K7" s="67">
        <f>IF(AND('23_Mining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IF(OR('23_Mining Sector Plan'!$I9=1,$E9&lt;&gt;0),1,0)</f>
        <v>1</v>
      </c>
      <c r="J9" s="67">
        <f>IF(OR('23_Mining Sector Plan'!$J9=1,$F9&lt;&gt;0),1,0)</f>
        <v>0</v>
      </c>
      <c r="K9" s="67">
        <f>IF(AND('23_Mining Sector Plan'!$I9=1,$E9=0),1,0)</f>
        <v>1</v>
      </c>
    </row>
    <row r="10" spans="1:12" ht="75" hidden="1" outlineLevel="1" x14ac:dyDescent="0.25">
      <c r="A10" s="37" t="s">
        <v>149</v>
      </c>
      <c r="B10" s="38" t="s">
        <v>14</v>
      </c>
      <c r="C10" s="20" t="str">
        <f>IF('Long Term Vision'!$C10=0,"",'Long Term Vision'!$C10)</f>
        <v/>
      </c>
      <c r="D10" s="38"/>
      <c r="E10" s="38"/>
      <c r="F10" s="38"/>
      <c r="G10" s="38"/>
      <c r="H10" s="39"/>
      <c r="I10" s="67">
        <f>IF(OR('23_Mining Sector Plan'!$I10=1,$E10&lt;&gt;0),1,0)</f>
        <v>1</v>
      </c>
      <c r="J10" s="67">
        <f>IF(OR('23_Mining Sector Plan'!$J10=1,$F10&lt;&gt;0),1,0)</f>
        <v>1</v>
      </c>
      <c r="K10" s="67">
        <f>IF(AND('23_Mining Sector Plan'!$I10=1,$E10=0),1,0)</f>
        <v>1</v>
      </c>
    </row>
    <row r="11" spans="1:12" ht="90" hidden="1" outlineLevel="1" x14ac:dyDescent="0.25">
      <c r="A11" s="37" t="s">
        <v>149</v>
      </c>
      <c r="B11" s="38" t="s">
        <v>15</v>
      </c>
      <c r="C11" s="20" t="str">
        <f>IF('Long Term Vision'!$C11=0,"",'Long Term Vision'!$C11)</f>
        <v/>
      </c>
      <c r="D11" s="38"/>
      <c r="E11" s="38"/>
      <c r="F11" s="38"/>
      <c r="G11" s="38"/>
      <c r="H11" s="39"/>
      <c r="I11" s="67">
        <f>IF(OR('23_Mining Sector Plan'!$I11=1,$E11&lt;&gt;0),1,0)</f>
        <v>1</v>
      </c>
      <c r="J11" s="67">
        <f>IF(OR('23_Mining Sector Plan'!$J11=1,$F11&lt;&gt;0),1,0)</f>
        <v>1</v>
      </c>
      <c r="K11" s="67">
        <f>IF(AND('23_Mining Sector Plan'!$I11=1,$E11=0),1,0)</f>
        <v>1</v>
      </c>
    </row>
    <row r="12" spans="1:12" ht="90" hidden="1" outlineLevel="1" x14ac:dyDescent="0.25">
      <c r="A12" s="37" t="s">
        <v>149</v>
      </c>
      <c r="B12" s="38" t="s">
        <v>16</v>
      </c>
      <c r="C12" s="20" t="str">
        <f>IF('Long Term Vision'!$C12=0,"",'Long Term Vision'!$C12)</f>
        <v/>
      </c>
      <c r="D12" s="38"/>
      <c r="E12" s="38"/>
      <c r="F12" s="38"/>
      <c r="G12" s="38"/>
      <c r="H12" s="39"/>
      <c r="I12" s="67">
        <f>IF(OR('23_Mining Sector Plan'!$I12=1,$E12&lt;&gt;0),1,0)</f>
        <v>1</v>
      </c>
      <c r="J12" s="67">
        <f>IF(OR('23_Mining Sector Plan'!$J12=1,$F12&lt;&gt;0),1,0)</f>
        <v>0</v>
      </c>
      <c r="K12" s="67">
        <f>IF(AND('23_Mining Sector Plan'!$I12=1,$E12=0),1,0)</f>
        <v>1</v>
      </c>
    </row>
    <row r="13" spans="1:12" ht="105" hidden="1" outlineLevel="1" x14ac:dyDescent="0.25">
      <c r="A13" s="37" t="s">
        <v>149</v>
      </c>
      <c r="B13" s="38" t="s">
        <v>17</v>
      </c>
      <c r="C13" s="20" t="str">
        <f>IF('Long Term Vision'!$C13=0,"",'Long Term Vision'!$C13)</f>
        <v/>
      </c>
      <c r="D13" s="38"/>
      <c r="E13" s="38"/>
      <c r="F13" s="38"/>
      <c r="G13" s="38"/>
      <c r="H13" s="39"/>
      <c r="I13" s="67">
        <f>IF(OR('23_Mining Sector Plan'!$I13=1,$E13&lt;&gt;0),1,0)</f>
        <v>1</v>
      </c>
      <c r="J13" s="67">
        <f>IF(OR('23_Mining Sector Plan'!$J13=1,$F13&lt;&gt;0),1,0)</f>
        <v>0</v>
      </c>
      <c r="K13" s="67">
        <f>IF(AND('23_Mining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IF(OR('23_Mining Sector Plan'!$I15=1,$E15&lt;&gt;0),1,0)</f>
        <v>1</v>
      </c>
      <c r="J15" s="67">
        <f>IF(OR('23_Mining Sector Plan'!$J15=1,$F15&lt;&gt;0),1,0)</f>
        <v>1</v>
      </c>
      <c r="K15" s="67">
        <f>IF(AND('23_Mining Sector Plan'!$I15=1,$E15=0),1,0)</f>
        <v>1</v>
      </c>
    </row>
    <row r="16" spans="1:12" ht="60" hidden="1" outlineLevel="1" x14ac:dyDescent="0.25">
      <c r="A16" s="37" t="s">
        <v>149</v>
      </c>
      <c r="B16" s="38" t="s">
        <v>20</v>
      </c>
      <c r="C16" s="20" t="str">
        <f>IF('Long Term Vision'!$C16=0,"",'Long Term Vision'!$C16)</f>
        <v/>
      </c>
      <c r="D16" s="38"/>
      <c r="E16" s="38"/>
      <c r="F16" s="38"/>
      <c r="G16" s="38"/>
      <c r="H16" s="39"/>
      <c r="I16" s="67">
        <f>IF(OR('23_Mining Sector Plan'!$I16=1,$E16&lt;&gt;0),1,0)</f>
        <v>1</v>
      </c>
      <c r="J16" s="67">
        <f>IF(OR('23_Mining Sector Plan'!$J16=1,$F16&lt;&gt;0),1,0)</f>
        <v>1</v>
      </c>
      <c r="K16" s="67">
        <f>IF(AND('23_Mining Sector Plan'!$I16=1,$E16=0),1,0)</f>
        <v>1</v>
      </c>
    </row>
    <row r="17" spans="1:11" ht="45" hidden="1" outlineLevel="1" x14ac:dyDescent="0.25">
      <c r="A17" s="37" t="s">
        <v>149</v>
      </c>
      <c r="B17" s="38" t="s">
        <v>21</v>
      </c>
      <c r="C17" s="20" t="str">
        <f>IF('Long Term Vision'!$C17=0,"",'Long Term Vision'!$C17)</f>
        <v/>
      </c>
      <c r="D17" s="38"/>
      <c r="E17" s="38"/>
      <c r="F17" s="38"/>
      <c r="G17" s="38"/>
      <c r="H17" s="39"/>
      <c r="I17" s="67">
        <f>IF(OR('23_Mining Sector Plan'!$I17=1,$E17&lt;&gt;0),1,0)</f>
        <v>1</v>
      </c>
      <c r="J17" s="67">
        <f>IF(OR('23_Mining Sector Plan'!$J17=1,$F17&lt;&gt;0),1,0)</f>
        <v>1</v>
      </c>
      <c r="K17" s="67">
        <f>IF(AND('23_Mining Sector Plan'!$I17=1,$E17=0),1,0)</f>
        <v>1</v>
      </c>
    </row>
    <row r="18" spans="1:11" ht="45" hidden="1" outlineLevel="1" x14ac:dyDescent="0.25">
      <c r="A18" s="37" t="s">
        <v>149</v>
      </c>
      <c r="B18" s="38" t="s">
        <v>22</v>
      </c>
      <c r="C18" s="20" t="str">
        <f>IF('Long Term Vision'!$C18=0,"",'Long Term Vision'!$C18)</f>
        <v/>
      </c>
      <c r="D18" s="38"/>
      <c r="E18" s="38"/>
      <c r="F18" s="38"/>
      <c r="G18" s="38"/>
      <c r="H18" s="39"/>
      <c r="I18" s="67">
        <f>IF(OR('23_Mining Sector Plan'!$I18=1,$E18&lt;&gt;0),1,0)</f>
        <v>1</v>
      </c>
      <c r="J18" s="67">
        <f>IF(OR('23_Mining Sector Plan'!$J18=1,$F18&lt;&gt;0),1,0)</f>
        <v>1</v>
      </c>
      <c r="K18" s="67">
        <f>IF(AND('23_Mining Sector Plan'!$I18=1,$E18=0),1,0)</f>
        <v>1</v>
      </c>
    </row>
    <row r="19" spans="1:11" ht="30" hidden="1" outlineLevel="1" x14ac:dyDescent="0.25">
      <c r="A19" s="37" t="s">
        <v>149</v>
      </c>
      <c r="B19" s="38" t="s">
        <v>23</v>
      </c>
      <c r="C19" s="20" t="str">
        <f>IF('Long Term Vision'!$C19=0,"",'Long Term Vision'!$C19)</f>
        <v/>
      </c>
      <c r="D19" s="38"/>
      <c r="E19" s="38"/>
      <c r="F19" s="38"/>
      <c r="G19" s="38"/>
      <c r="H19" s="39"/>
      <c r="I19" s="67">
        <f>IF(OR('23_Mining Sector Plan'!$I19=1,$E19&lt;&gt;0),1,0)</f>
        <v>1</v>
      </c>
      <c r="J19" s="67">
        <f>IF(OR('23_Mining Sector Plan'!$J19=1,$F19&lt;&gt;0),1,0)</f>
        <v>0</v>
      </c>
      <c r="K19" s="67">
        <f>IF(AND('23_Mining Sector Plan'!$I19=1,$E19=0),1,0)</f>
        <v>1</v>
      </c>
    </row>
    <row r="20" spans="1:11" ht="30" hidden="1" outlineLevel="1" x14ac:dyDescent="0.25">
      <c r="A20" s="37" t="s">
        <v>149</v>
      </c>
      <c r="B20" s="38" t="s">
        <v>24</v>
      </c>
      <c r="C20" s="20" t="str">
        <f>IF('Long Term Vision'!$C20=0,"",'Long Term Vision'!$C20)</f>
        <v/>
      </c>
      <c r="D20" s="38"/>
      <c r="E20" s="38"/>
      <c r="F20" s="38"/>
      <c r="G20" s="38"/>
      <c r="H20" s="39"/>
      <c r="I20" s="67">
        <f>IF(OR('23_Mining Sector Plan'!$I20=1,$E20&lt;&gt;0),1,0)</f>
        <v>1</v>
      </c>
      <c r="J20" s="67">
        <f>IF(OR('23_Mining Sector Plan'!$J20=1,$F20&lt;&gt;0),1,0)</f>
        <v>0</v>
      </c>
      <c r="K20" s="67">
        <f>IF(AND('23_Mining Sector Plan'!$I20=1,$E20=0),1,0)</f>
        <v>1</v>
      </c>
    </row>
    <row r="21" spans="1:11" ht="60" hidden="1" outlineLevel="1" x14ac:dyDescent="0.25">
      <c r="A21" s="37" t="s">
        <v>149</v>
      </c>
      <c r="B21" s="38" t="s">
        <v>25</v>
      </c>
      <c r="C21" s="20" t="str">
        <f>IF('Long Term Vision'!$C21=0,"",'Long Term Vision'!$C21)</f>
        <v/>
      </c>
      <c r="D21" s="38"/>
      <c r="E21" s="38"/>
      <c r="F21" s="38"/>
      <c r="G21" s="38"/>
      <c r="H21" s="39"/>
      <c r="I21" s="67">
        <f>IF(OR('23_Mining Sector Plan'!$I21=1,$E21&lt;&gt;0),1,0)</f>
        <v>1</v>
      </c>
      <c r="J21" s="67">
        <f>IF(OR('23_Mining Sector Plan'!$J21=1,$F21&lt;&gt;0),1,0)</f>
        <v>1</v>
      </c>
      <c r="K21" s="67">
        <f>IF(AND('23_Mining Sector Plan'!$I21=1,$E21=0),1,0)</f>
        <v>1</v>
      </c>
    </row>
    <row r="22" spans="1:11" ht="60" hidden="1" outlineLevel="1" x14ac:dyDescent="0.25">
      <c r="A22" s="37" t="s">
        <v>149</v>
      </c>
      <c r="B22" s="38" t="s">
        <v>26</v>
      </c>
      <c r="C22" s="20" t="str">
        <f>IF('Long Term Vision'!$C22=0,"",'Long Term Vision'!$C22)</f>
        <v/>
      </c>
      <c r="D22" s="38"/>
      <c r="E22" s="38"/>
      <c r="F22" s="38"/>
      <c r="G22" s="38"/>
      <c r="H22" s="39"/>
      <c r="I22" s="67">
        <f>IF(OR('23_Mining Sector Plan'!$I22=1,$E22&lt;&gt;0),1,0)</f>
        <v>1</v>
      </c>
      <c r="J22" s="67">
        <f>IF(OR('23_Mining Sector Plan'!$J22=1,$F22&lt;&gt;0),1,0)</f>
        <v>1</v>
      </c>
      <c r="K22" s="67">
        <f>IF(AND('23_Mining Sector Plan'!$I22=1,$E22=0),1,0)</f>
        <v>1</v>
      </c>
    </row>
    <row r="23" spans="1:11" ht="45" hidden="1" outlineLevel="1" x14ac:dyDescent="0.25">
      <c r="A23" s="37" t="s">
        <v>149</v>
      </c>
      <c r="B23" s="38" t="s">
        <v>27</v>
      </c>
      <c r="C23" s="20" t="str">
        <f>IF('Long Term Vision'!$C23=0,"",'Long Term Vision'!$C23)</f>
        <v/>
      </c>
      <c r="D23" s="38"/>
      <c r="E23" s="38"/>
      <c r="F23" s="38"/>
      <c r="G23" s="38"/>
      <c r="H23" s="39"/>
      <c r="I23" s="67">
        <f>IF(OR('23_Mining Sector Plan'!$I23=1,$E23&lt;&gt;0),1,0)</f>
        <v>1</v>
      </c>
      <c r="J23" s="67">
        <f>IF(OR('23_Mining Sector Plan'!$J23=1,$F23&lt;&gt;0),1,0)</f>
        <v>0</v>
      </c>
      <c r="K23" s="67">
        <f>IF(AND('23_Mining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IF(OR('23_Mining Sector Plan'!$I25=1,$E25&lt;&gt;0),1,0)</f>
        <v>1</v>
      </c>
      <c r="J25" s="67">
        <f>IF(OR('23_Mining Sector Plan'!$J25=1,$F25&lt;&gt;0),1,0)</f>
        <v>1</v>
      </c>
      <c r="K25" s="67">
        <f>IF(AND('23_Mining Sector Plan'!$I25=1,$E25=0),1,0)</f>
        <v>1</v>
      </c>
    </row>
    <row r="26" spans="1:11" ht="45" hidden="1" outlineLevel="1" x14ac:dyDescent="0.25">
      <c r="A26" s="37" t="s">
        <v>149</v>
      </c>
      <c r="B26" s="38" t="s">
        <v>30</v>
      </c>
      <c r="C26" s="20" t="str">
        <f>IF('Long Term Vision'!$C26=0,"",'Long Term Vision'!$C26)</f>
        <v/>
      </c>
      <c r="D26" s="38"/>
      <c r="E26" s="38"/>
      <c r="F26" s="38"/>
      <c r="G26" s="38"/>
      <c r="H26" s="39"/>
      <c r="I26" s="67">
        <f>IF(OR('23_Mining Sector Plan'!$I26=1,$E26&lt;&gt;0),1,0)</f>
        <v>1</v>
      </c>
      <c r="J26" s="67">
        <f>IF(OR('23_Mining Sector Plan'!$J26=1,$F26&lt;&gt;0),1,0)</f>
        <v>0</v>
      </c>
      <c r="K26" s="67">
        <f>IF(AND('23_Mining Sector Plan'!$I26=1,$E26=0),1,0)</f>
        <v>1</v>
      </c>
    </row>
    <row r="27" spans="1:11" ht="45" hidden="1" outlineLevel="1" x14ac:dyDescent="0.25">
      <c r="A27" s="37" t="s">
        <v>149</v>
      </c>
      <c r="B27" s="38" t="s">
        <v>31</v>
      </c>
      <c r="C27" s="20" t="str">
        <f>IF('Long Term Vision'!$C27=0,"",'Long Term Vision'!$C27)</f>
        <v/>
      </c>
      <c r="D27" s="38"/>
      <c r="E27" s="38"/>
      <c r="F27" s="38"/>
      <c r="G27" s="38"/>
      <c r="H27" s="39"/>
      <c r="I27" s="67">
        <f>IF(OR('23_Mining Sector Plan'!$I27=1,$E27&lt;&gt;0),1,0)</f>
        <v>1</v>
      </c>
      <c r="J27" s="67">
        <f>IF(OR('23_Mining Sector Plan'!$J27=1,$F27&lt;&gt;0),1,0)</f>
        <v>1</v>
      </c>
      <c r="K27" s="67">
        <f>IF(AND('23_Mining Sector Plan'!$I27=1,$E27=0),1,0)</f>
        <v>1</v>
      </c>
    </row>
    <row r="28" spans="1:11" ht="60" hidden="1" outlineLevel="1" x14ac:dyDescent="0.25">
      <c r="A28" s="37" t="s">
        <v>149</v>
      </c>
      <c r="B28" s="38" t="s">
        <v>32</v>
      </c>
      <c r="C28" s="20" t="str">
        <f>IF('Long Term Vision'!$C28=0,"",'Long Term Vision'!$C28)</f>
        <v/>
      </c>
      <c r="D28" s="38"/>
      <c r="E28" s="38"/>
      <c r="F28" s="38"/>
      <c r="G28" s="38"/>
      <c r="H28" s="39"/>
      <c r="I28" s="67">
        <f>IF(OR('23_Mining Sector Plan'!$I28=1,$E28&lt;&gt;0),1,0)</f>
        <v>1</v>
      </c>
      <c r="J28" s="67">
        <f>IF(OR('23_Mining Sector Plan'!$J28=1,$F28&lt;&gt;0),1,0)</f>
        <v>1</v>
      </c>
      <c r="K28" s="67">
        <f>IF(AND('23_Mining Sector Plan'!$I28=1,$E28=0),1,0)</f>
        <v>1</v>
      </c>
    </row>
    <row r="29" spans="1:11" ht="60" hidden="1" outlineLevel="1" x14ac:dyDescent="0.25">
      <c r="A29" s="37" t="s">
        <v>149</v>
      </c>
      <c r="B29" s="38" t="s">
        <v>33</v>
      </c>
      <c r="C29" s="20" t="str">
        <f>IF('Long Term Vision'!$C29=0,"",'Long Term Vision'!$C29)</f>
        <v/>
      </c>
      <c r="D29" s="38"/>
      <c r="E29" s="38"/>
      <c r="F29" s="38"/>
      <c r="G29" s="38"/>
      <c r="H29" s="39"/>
      <c r="I29" s="67">
        <f>IF(OR('23_Mining Sector Plan'!$I29=1,$E29&lt;&gt;0),1,0)</f>
        <v>1</v>
      </c>
      <c r="J29" s="67">
        <f>IF(OR('23_Mining Sector Plan'!$J29=1,$F29&lt;&gt;0),1,0)</f>
        <v>0</v>
      </c>
      <c r="K29" s="67">
        <f>IF(AND('23_Mining Sector Plan'!$I29=1,$E29=0),1,0)</f>
        <v>1</v>
      </c>
    </row>
    <row r="30" spans="1:11" ht="30" hidden="1" outlineLevel="1" x14ac:dyDescent="0.25">
      <c r="A30" s="37" t="s">
        <v>149</v>
      </c>
      <c r="B30" s="38" t="s">
        <v>34</v>
      </c>
      <c r="C30" s="20" t="str">
        <f>IF('Long Term Vision'!$C30=0,"",'Long Term Vision'!$C30)</f>
        <v/>
      </c>
      <c r="D30" s="38"/>
      <c r="E30" s="38"/>
      <c r="F30" s="38"/>
      <c r="G30" s="38"/>
      <c r="H30" s="39"/>
      <c r="I30" s="67">
        <f>IF(OR('23_Mining Sector Plan'!$I30=1,$E30&lt;&gt;0),1,0)</f>
        <v>1</v>
      </c>
      <c r="J30" s="67">
        <f>IF(OR('23_Mining Sector Plan'!$J30=1,$F30&lt;&gt;0),1,0)</f>
        <v>1</v>
      </c>
      <c r="K30" s="67">
        <f>IF(AND('23_Mining Sector Plan'!$I30=1,$E30=0),1,0)</f>
        <v>1</v>
      </c>
    </row>
    <row r="31" spans="1:11" ht="105" hidden="1" outlineLevel="1" x14ac:dyDescent="0.25">
      <c r="A31" s="37" t="s">
        <v>149</v>
      </c>
      <c r="B31" s="38" t="s">
        <v>35</v>
      </c>
      <c r="C31" s="20" t="str">
        <f>IF('Long Term Vision'!$C31=0,"",'Long Term Vision'!$C31)</f>
        <v/>
      </c>
      <c r="D31" s="38"/>
      <c r="E31" s="38"/>
      <c r="F31" s="38"/>
      <c r="G31" s="38"/>
      <c r="H31" s="39"/>
      <c r="I31" s="67">
        <f>IF(OR('23_Mining Sector Plan'!$I31=1,$E31&lt;&gt;0),1,0)</f>
        <v>1</v>
      </c>
      <c r="J31" s="67">
        <f>IF(OR('23_Mining Sector Plan'!$J31=1,$F31&lt;&gt;0),1,0)</f>
        <v>0</v>
      </c>
      <c r="K31" s="67">
        <f>IF(AND('23_Mining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IF(OR('23_Mining Sector Plan'!$I33=1,$E33&lt;&gt;0),1,0)</f>
        <v>1</v>
      </c>
      <c r="J33" s="67">
        <f>IF(OR('23_Mining Sector Plan'!$J33=1,$F33&lt;&gt;0),1,0)</f>
        <v>0</v>
      </c>
      <c r="K33" s="67">
        <f>IF(AND('23_Mining Sector Plan'!$I33=1,$E33=0),1,0)</f>
        <v>1</v>
      </c>
    </row>
    <row r="34" spans="1:11" ht="45" hidden="1" outlineLevel="1" x14ac:dyDescent="0.25">
      <c r="A34" s="37" t="s">
        <v>149</v>
      </c>
      <c r="B34" s="38" t="s">
        <v>38</v>
      </c>
      <c r="C34" s="20" t="str">
        <f>IF('Long Term Vision'!$C34=0,"",'Long Term Vision'!$C34)</f>
        <v/>
      </c>
      <c r="D34" s="38"/>
      <c r="E34" s="38"/>
      <c r="F34" s="38"/>
      <c r="G34" s="38"/>
      <c r="H34" s="39"/>
      <c r="I34" s="67">
        <f>IF(OR('23_Mining Sector Plan'!$I34=1,$E34&lt;&gt;0),1,0)</f>
        <v>1</v>
      </c>
      <c r="J34" s="67">
        <f>IF(OR('23_Mining Sector Plan'!$J34=1,$F34&lt;&gt;0),1,0)</f>
        <v>0</v>
      </c>
      <c r="K34" s="67">
        <f>IF(AND('23_Mining Sector Plan'!$I34=1,$E34=0),1,0)</f>
        <v>1</v>
      </c>
    </row>
    <row r="35" spans="1:11" ht="30" hidden="1" outlineLevel="1" x14ac:dyDescent="0.25">
      <c r="A35" s="37" t="s">
        <v>149</v>
      </c>
      <c r="B35" s="38" t="s">
        <v>39</v>
      </c>
      <c r="C35" s="20" t="str">
        <f>IF('Long Term Vision'!$C35=0,"",'Long Term Vision'!$C35)</f>
        <v>NO</v>
      </c>
      <c r="D35" s="38"/>
      <c r="E35" s="38"/>
      <c r="F35" s="38"/>
      <c r="G35" s="38"/>
      <c r="H35" s="39"/>
      <c r="I35" s="67">
        <f>IF(OR('23_Mining Sector Plan'!$I35=1,$E35&lt;&gt;0),1,0)</f>
        <v>0</v>
      </c>
      <c r="J35" s="67">
        <f>IF(OR('23_Mining Sector Plan'!$J35=1,$F35&lt;&gt;0),1,0)</f>
        <v>0</v>
      </c>
      <c r="K35" s="67">
        <f>IF(AND('23_Mining Sector Plan'!$I35=1,$E35=0),1,0)</f>
        <v>0</v>
      </c>
    </row>
    <row r="36" spans="1:11" ht="60" hidden="1" outlineLevel="1" x14ac:dyDescent="0.25">
      <c r="A36" s="37" t="s">
        <v>149</v>
      </c>
      <c r="B36" s="38" t="s">
        <v>40</v>
      </c>
      <c r="C36" s="20" t="str">
        <f>IF('Long Term Vision'!$C36=0,"",'Long Term Vision'!$C36)</f>
        <v/>
      </c>
      <c r="D36" s="38"/>
      <c r="E36" s="38"/>
      <c r="F36" s="38"/>
      <c r="G36" s="38"/>
      <c r="H36" s="39"/>
      <c r="I36" s="67">
        <f>IF(OR('23_Mining Sector Plan'!$I36=1,$E36&lt;&gt;0),1,0)</f>
        <v>1</v>
      </c>
      <c r="J36" s="67">
        <f>IF(OR('23_Mining Sector Plan'!$J36=1,$F36&lt;&gt;0),1,0)</f>
        <v>1</v>
      </c>
      <c r="K36" s="67">
        <f>IF(AND('23_Mining Sector Plan'!$I36=1,$E36=0),1,0)</f>
        <v>1</v>
      </c>
    </row>
    <row r="37" spans="1:11" ht="45" hidden="1" outlineLevel="1" x14ac:dyDescent="0.25">
      <c r="A37" s="37" t="s">
        <v>149</v>
      </c>
      <c r="B37" s="38" t="s">
        <v>41</v>
      </c>
      <c r="C37" s="20" t="str">
        <f>IF('Long Term Vision'!$C37=0,"",'Long Term Vision'!$C37)</f>
        <v/>
      </c>
      <c r="D37" s="38"/>
      <c r="E37" s="38"/>
      <c r="F37" s="38"/>
      <c r="G37" s="38"/>
      <c r="H37" s="39"/>
      <c r="I37" s="67">
        <f>IF(OR('23_Mining Sector Plan'!$I37=1,$E37&lt;&gt;0),1,0)</f>
        <v>1</v>
      </c>
      <c r="J37" s="67">
        <f>IF(OR('23_Mining Sector Plan'!$J37=1,$F37&lt;&gt;0),1,0)</f>
        <v>0</v>
      </c>
      <c r="K37" s="67">
        <f>IF(AND('23_Mining Sector Plan'!$I37=1,$E37=0),1,0)</f>
        <v>1</v>
      </c>
    </row>
    <row r="38" spans="1:11" ht="75" hidden="1" outlineLevel="1" x14ac:dyDescent="0.25">
      <c r="A38" s="37" t="s">
        <v>149</v>
      </c>
      <c r="B38" s="38" t="s">
        <v>42</v>
      </c>
      <c r="C38" s="20" t="str">
        <f>IF('Long Term Vision'!$C38=0,"",'Long Term Vision'!$C38)</f>
        <v/>
      </c>
      <c r="D38" s="38"/>
      <c r="E38" s="38"/>
      <c r="F38" s="38"/>
      <c r="G38" s="38"/>
      <c r="H38" s="39"/>
      <c r="I38" s="67">
        <f>IF(OR('23_Mining Sector Plan'!$I38=1,$E38&lt;&gt;0),1,0)</f>
        <v>1</v>
      </c>
      <c r="J38" s="67">
        <f>IF(OR('23_Mining Sector Plan'!$J38=1,$F38&lt;&gt;0),1,0)</f>
        <v>0</v>
      </c>
      <c r="K38" s="67">
        <f>IF(AND('23_Mining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IF(OR('23_Mining Sector Plan'!$I40=1,$E40&lt;&gt;0),1,0)</f>
        <v>1</v>
      </c>
      <c r="J40" s="67">
        <f>IF(OR('23_Mining Sector Plan'!$J40=1,$F40&lt;&gt;0),1,0)</f>
        <v>1</v>
      </c>
      <c r="K40" s="67">
        <f>IF(AND('23_Mining Sector Plan'!$I40=1,$E40=0),1,0)</f>
        <v>1</v>
      </c>
    </row>
    <row r="41" spans="1:11" ht="60" hidden="1" outlineLevel="1" x14ac:dyDescent="0.25">
      <c r="A41" s="37" t="s">
        <v>150</v>
      </c>
      <c r="B41" s="38" t="s">
        <v>45</v>
      </c>
      <c r="C41" s="20" t="str">
        <f>IF('Long Term Vision'!$C41=0,"",'Long Term Vision'!$C41)</f>
        <v/>
      </c>
      <c r="D41" s="38"/>
      <c r="E41" s="38"/>
      <c r="F41" s="38"/>
      <c r="G41" s="38"/>
      <c r="H41" s="39"/>
      <c r="I41" s="67">
        <f>IF(OR('23_Mining Sector Plan'!$I41=1,$E41&lt;&gt;0),1,0)</f>
        <v>1</v>
      </c>
      <c r="J41" s="67">
        <f>IF(OR('23_Mining Sector Plan'!$J41=1,$F41&lt;&gt;0),1,0)</f>
        <v>1</v>
      </c>
      <c r="K41" s="67">
        <f>IF(AND('23_Mining Sector Plan'!$I41=1,$E41=0),1,0)</f>
        <v>1</v>
      </c>
    </row>
    <row r="42" spans="1:11" ht="75" hidden="1" outlineLevel="1" x14ac:dyDescent="0.25">
      <c r="A42" s="37" t="s">
        <v>150</v>
      </c>
      <c r="B42" s="38" t="s">
        <v>46</v>
      </c>
      <c r="C42" s="20" t="str">
        <f>IF('Long Term Vision'!$C42=0,"",'Long Term Vision'!$C42)</f>
        <v/>
      </c>
      <c r="D42" s="38"/>
      <c r="E42" s="38"/>
      <c r="F42" s="38"/>
      <c r="G42" s="38"/>
      <c r="H42" s="39"/>
      <c r="I42" s="67">
        <f>IF(OR('23_Mining Sector Plan'!$I42=1,$E42&lt;&gt;0),1,0)</f>
        <v>1</v>
      </c>
      <c r="J42" s="67">
        <f>IF(OR('23_Mining Sector Plan'!$J42=1,$F42&lt;&gt;0),1,0)</f>
        <v>1</v>
      </c>
      <c r="K42" s="67">
        <f>IF(AND('23_Mining Sector Plan'!$I42=1,$E42=0),1,0)</f>
        <v>1</v>
      </c>
    </row>
    <row r="43" spans="1:11" ht="60" hidden="1" outlineLevel="1" x14ac:dyDescent="0.25">
      <c r="A43" s="37" t="s">
        <v>150</v>
      </c>
      <c r="B43" s="38" t="s">
        <v>47</v>
      </c>
      <c r="C43" s="20" t="str">
        <f>IF('Long Term Vision'!$C43=0,"",'Long Term Vision'!$C43)</f>
        <v/>
      </c>
      <c r="D43" s="38"/>
      <c r="E43" s="38"/>
      <c r="F43" s="38"/>
      <c r="G43" s="38"/>
      <c r="H43" s="39"/>
      <c r="I43" s="67">
        <f>IF(OR('23_Mining Sector Plan'!$I43=1,$E43&lt;&gt;0),1,0)</f>
        <v>1</v>
      </c>
      <c r="J43" s="67">
        <f>IF(OR('23_Mining Sector Plan'!$J43=1,$F43&lt;&gt;0),1,0)</f>
        <v>0</v>
      </c>
      <c r="K43" s="67">
        <f>IF(AND('23_Mining Sector Plan'!$I43=1,$E43=0),1,0)</f>
        <v>1</v>
      </c>
    </row>
    <row r="44" spans="1:11" ht="45" hidden="1" outlineLevel="1" x14ac:dyDescent="0.25">
      <c r="A44" s="37" t="s">
        <v>150</v>
      </c>
      <c r="B44" s="38" t="s">
        <v>48</v>
      </c>
      <c r="C44" s="20" t="str">
        <f>IF('Long Term Vision'!$C44=0,"",'Long Term Vision'!$C44)</f>
        <v/>
      </c>
      <c r="D44" s="38"/>
      <c r="E44" s="38"/>
      <c r="F44" s="38"/>
      <c r="G44" s="38"/>
      <c r="H44" s="39"/>
      <c r="I44" s="67">
        <f>IF(OR('23_Mining Sector Plan'!$I44=1,$E44&lt;&gt;0),1,0)</f>
        <v>1</v>
      </c>
      <c r="J44" s="67">
        <f>IF(OR('23_Mining Sector Plan'!$J44=1,$F44&lt;&gt;0),1,0)</f>
        <v>0</v>
      </c>
      <c r="K44" s="67">
        <f>IF(AND('23_Mining Sector Plan'!$I44=1,$E44=0),1,0)</f>
        <v>1</v>
      </c>
    </row>
    <row r="45" spans="1:11" ht="30" hidden="1" outlineLevel="1" x14ac:dyDescent="0.25">
      <c r="A45" s="37" t="s">
        <v>150</v>
      </c>
      <c r="B45" s="38" t="s">
        <v>49</v>
      </c>
      <c r="C45" s="20" t="str">
        <f>IF('Long Term Vision'!$C45=0,"",'Long Term Vision'!$C45)</f>
        <v/>
      </c>
      <c r="D45" s="38"/>
      <c r="E45" s="38"/>
      <c r="F45" s="38"/>
      <c r="G45" s="38"/>
      <c r="H45" s="39"/>
      <c r="I45" s="67">
        <f>IF(OR('23_Mining Sector Plan'!$I45=1,$E45&lt;&gt;0),1,0)</f>
        <v>1</v>
      </c>
      <c r="J45" s="67">
        <f>IF(OR('23_Mining Sector Plan'!$J45=1,$F45&lt;&gt;0),1,0)</f>
        <v>0</v>
      </c>
      <c r="K45" s="67">
        <f>IF(AND('23_Mining Sector Plan'!$I45=1,$E45=0),1,0)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IF(OR('23_Mining Sector Plan'!$I47=1,$E47&lt;&gt;0),1,0)</f>
        <v>0</v>
      </c>
      <c r="J47" s="67">
        <f>IF(OR('23_Mining Sector Plan'!$J47=1,$F47&lt;&gt;0),1,0)</f>
        <v>0</v>
      </c>
      <c r="K47" s="67">
        <f>IF(AND('23_Mining Sector Plan'!$I47=1,$E47=0),1,0)</f>
        <v>0</v>
      </c>
    </row>
    <row r="48" spans="1:11" ht="30" hidden="1" outlineLevel="1" x14ac:dyDescent="0.25">
      <c r="A48" s="37" t="s">
        <v>150</v>
      </c>
      <c r="B48" s="38" t="s">
        <v>52</v>
      </c>
      <c r="C48" s="20" t="str">
        <f>IF('Long Term Vision'!$C48=0,"",'Long Term Vision'!$C48)</f>
        <v/>
      </c>
      <c r="D48" s="38"/>
      <c r="E48" s="38"/>
      <c r="F48" s="38"/>
      <c r="G48" s="38"/>
      <c r="H48" s="39"/>
      <c r="I48" s="67">
        <f>IF(OR('23_Mining Sector Plan'!$I48=1,$E48&lt;&gt;0),1,0)</f>
        <v>1</v>
      </c>
      <c r="J48" s="67">
        <f>IF(OR('23_Mining Sector Plan'!$J48=1,$F48&lt;&gt;0),1,0)</f>
        <v>0</v>
      </c>
      <c r="K48" s="67">
        <f>IF(AND('23_Mining Sector Plan'!$I48=1,$E48=0),1,0)</f>
        <v>1</v>
      </c>
    </row>
    <row r="49" spans="1:11" ht="45" hidden="1" outlineLevel="1" x14ac:dyDescent="0.25">
      <c r="A49" s="37" t="s">
        <v>150</v>
      </c>
      <c r="B49" s="38" t="s">
        <v>53</v>
      </c>
      <c r="C49" s="20" t="str">
        <f>IF('Long Term Vision'!$C49=0,"",'Long Term Vision'!$C49)</f>
        <v/>
      </c>
      <c r="D49" s="38"/>
      <c r="E49" s="38"/>
      <c r="F49" s="38"/>
      <c r="G49" s="38"/>
      <c r="H49" s="39"/>
      <c r="I49" s="67">
        <f>IF(OR('23_Mining Sector Plan'!$I49=1,$E49&lt;&gt;0),1,0)</f>
        <v>1</v>
      </c>
      <c r="J49" s="67">
        <f>IF(OR('23_Mining Sector Plan'!$J49=1,$F49&lt;&gt;0),1,0)</f>
        <v>0</v>
      </c>
      <c r="K49" s="67">
        <f>IF(AND('23_Mining Sector Plan'!$I49=1,$E49=0),1,0)</f>
        <v>1</v>
      </c>
    </row>
    <row r="50" spans="1:11" ht="90" hidden="1" outlineLevel="1" x14ac:dyDescent="0.25">
      <c r="A50" s="37" t="s">
        <v>150</v>
      </c>
      <c r="B50" s="38" t="s">
        <v>54</v>
      </c>
      <c r="C50" s="20" t="str">
        <f>IF('Long Term Vision'!$C50=0,"",'Long Term Vision'!$C50)</f>
        <v/>
      </c>
      <c r="D50" s="38"/>
      <c r="E50" s="38"/>
      <c r="F50" s="38"/>
      <c r="G50" s="38"/>
      <c r="H50" s="39"/>
      <c r="I50" s="67">
        <f>IF(OR('23_Mining Sector Plan'!$I50=1,$E50&lt;&gt;0),1,0)</f>
        <v>1</v>
      </c>
      <c r="J50" s="67">
        <f>IF(OR('23_Mining Sector Plan'!$J50=1,$F50&lt;&gt;0),1,0)</f>
        <v>1</v>
      </c>
      <c r="K50" s="67">
        <f>IF(AND('23_Mining Sector Plan'!$I50=1,$E50=0),1,0)</f>
        <v>1</v>
      </c>
    </row>
    <row r="51" spans="1:11" ht="30" hidden="1" outlineLevel="1" x14ac:dyDescent="0.25">
      <c r="A51" s="37" t="s">
        <v>150</v>
      </c>
      <c r="B51" s="38" t="s">
        <v>55</v>
      </c>
      <c r="C51" s="20" t="str">
        <f>IF('Long Term Vision'!$C51=0,"",'Long Term Vision'!$C51)</f>
        <v/>
      </c>
      <c r="D51" s="38"/>
      <c r="E51" s="38"/>
      <c r="F51" s="38"/>
      <c r="G51" s="38"/>
      <c r="H51" s="39"/>
      <c r="I51" s="67">
        <f>IF(OR('23_Mining Sector Plan'!$I51=1,$E51&lt;&gt;0),1,0)</f>
        <v>1</v>
      </c>
      <c r="J51" s="67">
        <f>IF(OR('23_Mining Sector Plan'!$J51=1,$F51&lt;&gt;0),1,0)</f>
        <v>1</v>
      </c>
      <c r="K51" s="67">
        <f>IF(AND('23_Mining Sector Plan'!$I51=1,$E51=0),1,0)</f>
        <v>1</v>
      </c>
    </row>
    <row r="52" spans="1:11" ht="45" hidden="1" outlineLevel="1" x14ac:dyDescent="0.25">
      <c r="A52" s="37" t="s">
        <v>150</v>
      </c>
      <c r="B52" s="38" t="s">
        <v>56</v>
      </c>
      <c r="C52" s="20" t="str">
        <f>IF('Long Term Vision'!$C52=0,"",'Long Term Vision'!$C52)</f>
        <v/>
      </c>
      <c r="D52" s="38"/>
      <c r="E52" s="38"/>
      <c r="F52" s="38"/>
      <c r="G52" s="38"/>
      <c r="H52" s="39"/>
      <c r="I52" s="67">
        <f>IF(OR('23_Mining Sector Plan'!$I52=1,$E52&lt;&gt;0),1,0)</f>
        <v>1</v>
      </c>
      <c r="J52" s="67">
        <f>IF(OR('23_Mining Sector Plan'!$J52=1,$F52&lt;&gt;0),1,0)</f>
        <v>0</v>
      </c>
      <c r="K52" s="67">
        <f>IF(AND('23_Mining Sector Plan'!$I52=1,$E52=0),1,0)</f>
        <v>1</v>
      </c>
    </row>
    <row r="53" spans="1:11" ht="30" hidden="1" outlineLevel="1" x14ac:dyDescent="0.25">
      <c r="A53" s="37" t="s">
        <v>150</v>
      </c>
      <c r="B53" s="38" t="s">
        <v>57</v>
      </c>
      <c r="C53" s="20" t="str">
        <f>IF('Long Term Vision'!$C53=0,"",'Long Term Vision'!$C53)</f>
        <v/>
      </c>
      <c r="D53" s="38"/>
      <c r="E53" s="38"/>
      <c r="F53" s="38"/>
      <c r="G53" s="38"/>
      <c r="H53" s="39"/>
      <c r="I53" s="67">
        <f>IF(OR('23_Mining Sector Plan'!$I53=1,$E53&lt;&gt;0),1,0)</f>
        <v>1</v>
      </c>
      <c r="J53" s="67">
        <f>IF(OR('23_Mining Sector Plan'!$J53=1,$F53&lt;&gt;0),1,0)</f>
        <v>0</v>
      </c>
      <c r="K53" s="67">
        <f>IF(AND('23_Mining Sector Plan'!$I53=1,$E53=0),1,0)</f>
        <v>1</v>
      </c>
    </row>
    <row r="54" spans="1:11" ht="45" hidden="1" outlineLevel="1" x14ac:dyDescent="0.25">
      <c r="A54" s="37" t="s">
        <v>150</v>
      </c>
      <c r="B54" s="38" t="s">
        <v>58</v>
      </c>
      <c r="C54" s="20" t="str">
        <f>IF('Long Term Vision'!$C54=0,"",'Long Term Vision'!$C54)</f>
        <v/>
      </c>
      <c r="D54" s="38"/>
      <c r="E54" s="38"/>
      <c r="F54" s="38"/>
      <c r="G54" s="38"/>
      <c r="H54" s="39"/>
      <c r="I54" s="67">
        <f>IF(OR('23_Mining Sector Plan'!$I54=1,$E54&lt;&gt;0),1,0)</f>
        <v>1</v>
      </c>
      <c r="J54" s="67">
        <f>IF(OR('23_Mining Sector Plan'!$J54=1,$F54&lt;&gt;0),1,0)</f>
        <v>0</v>
      </c>
      <c r="K54" s="67">
        <f>IF(AND('23_Mining Sector Plan'!$I54=1,$E54=0),1,0)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IF(OR('23_Mining Sector Plan'!$I56=1,$E56&lt;&gt;0),1,0)</f>
        <v>1</v>
      </c>
      <c r="J56" s="67">
        <f>IF(OR('23_Mining Sector Plan'!$J56=1,$F56&lt;&gt;0),1,0)</f>
        <v>1</v>
      </c>
      <c r="K56" s="67">
        <f>IF(AND('23_Mining Sector Plan'!$I56=1,$E56=0),1,0)</f>
        <v>1</v>
      </c>
    </row>
    <row r="57" spans="1:11" ht="30" hidden="1" outlineLevel="1" x14ac:dyDescent="0.25">
      <c r="A57" s="37" t="s">
        <v>150</v>
      </c>
      <c r="B57" s="38" t="s">
        <v>61</v>
      </c>
      <c r="C57" s="20" t="str">
        <f>IF('Long Term Vision'!$C57=0,"",'Long Term Vision'!$C57)</f>
        <v/>
      </c>
      <c r="D57" s="38"/>
      <c r="E57" s="38"/>
      <c r="F57" s="38"/>
      <c r="G57" s="38"/>
      <c r="H57" s="39"/>
      <c r="I57" s="67">
        <f>IF(OR('23_Mining Sector Plan'!$I57=1,$E57&lt;&gt;0),1,0)</f>
        <v>1</v>
      </c>
      <c r="J57" s="67">
        <f>IF(OR('23_Mining Sector Plan'!$J57=1,$F57&lt;&gt;0),1,0)</f>
        <v>1</v>
      </c>
      <c r="K57" s="67">
        <f>IF(AND('23_Mining Sector Plan'!$I57=1,$E57=0),1,0)</f>
        <v>1</v>
      </c>
    </row>
    <row r="58" spans="1:11" ht="45" hidden="1" outlineLevel="1" x14ac:dyDescent="0.25">
      <c r="A58" s="37" t="s">
        <v>150</v>
      </c>
      <c r="B58" s="38" t="s">
        <v>62</v>
      </c>
      <c r="C58" s="20" t="str">
        <f>IF('Long Term Vision'!$C58=0,"",'Long Term Vision'!$C58)</f>
        <v/>
      </c>
      <c r="D58" s="38"/>
      <c r="E58" s="38"/>
      <c r="F58" s="38"/>
      <c r="G58" s="38"/>
      <c r="H58" s="39"/>
      <c r="I58" s="67">
        <f>IF(OR('23_Mining Sector Plan'!$I58=1,$E58&lt;&gt;0),1,0)</f>
        <v>1</v>
      </c>
      <c r="J58" s="67">
        <f>IF(OR('23_Mining Sector Plan'!$J58=1,$F58&lt;&gt;0),1,0)</f>
        <v>0</v>
      </c>
      <c r="K58" s="67">
        <f>IF(AND('23_Mining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IF(OR('23_Mining Sector Plan'!$I60=1,$E60&lt;&gt;0),1,0)</f>
        <v>0</v>
      </c>
      <c r="J60" s="67">
        <f>IF(OR('23_Mining Sector Plan'!$J60=1,$F60&lt;&gt;0),1,0)</f>
        <v>0</v>
      </c>
      <c r="K60" s="67">
        <f>IF(AND('23_Mining Sector Plan'!$I60=1,$E60=0),1,0)</f>
        <v>0</v>
      </c>
    </row>
    <row r="61" spans="1:11" ht="60" hidden="1" outlineLevel="1" x14ac:dyDescent="0.25">
      <c r="A61" s="37" t="s">
        <v>150</v>
      </c>
      <c r="B61" s="38" t="s">
        <v>65</v>
      </c>
      <c r="C61" s="20" t="str">
        <f>IF('Long Term Vision'!$C61=0,"",'Long Term Vision'!$C61)</f>
        <v/>
      </c>
      <c r="D61" s="38"/>
      <c r="E61" s="38"/>
      <c r="F61" s="38"/>
      <c r="G61" s="38"/>
      <c r="H61" s="39"/>
      <c r="I61" s="67">
        <f>IF(OR('23_Mining Sector Plan'!$I61=1,$E61&lt;&gt;0),1,0)</f>
        <v>1</v>
      </c>
      <c r="J61" s="67">
        <f>IF(OR('23_Mining Sector Plan'!$J61=1,$F61&lt;&gt;0),1,0)</f>
        <v>1</v>
      </c>
      <c r="K61" s="67">
        <f>IF(AND('23_Mining Sector Plan'!$I61=1,$E61=0),1,0)</f>
        <v>1</v>
      </c>
    </row>
    <row r="62" spans="1:11" ht="30" hidden="1" outlineLevel="1" x14ac:dyDescent="0.25">
      <c r="A62" s="37" t="s">
        <v>150</v>
      </c>
      <c r="B62" s="38" t="s">
        <v>66</v>
      </c>
      <c r="C62" s="20" t="str">
        <f>IF('Long Term Vision'!$C62=0,"",'Long Term Vision'!$C62)</f>
        <v/>
      </c>
      <c r="D62" s="38"/>
      <c r="E62" s="38"/>
      <c r="F62" s="38"/>
      <c r="G62" s="38"/>
      <c r="H62" s="39"/>
      <c r="I62" s="67">
        <f>IF(OR('23_Mining Sector Plan'!$I62=1,$E62&lt;&gt;0),1,0)</f>
        <v>0</v>
      </c>
      <c r="J62" s="67">
        <f>IF(OR('23_Mining Sector Plan'!$J62=1,$F62&lt;&gt;0),1,0)</f>
        <v>0</v>
      </c>
      <c r="K62" s="67">
        <f>IF(AND('23_Mining Sector Plan'!$I62=1,$E62=0),1,0)</f>
        <v>0</v>
      </c>
    </row>
    <row r="63" spans="1:11" ht="90" hidden="1" outlineLevel="1" x14ac:dyDescent="0.25">
      <c r="A63" s="37" t="s">
        <v>150</v>
      </c>
      <c r="B63" s="38" t="s">
        <v>67</v>
      </c>
      <c r="C63" s="20" t="str">
        <f>IF('Long Term Vision'!$C63=0,"",'Long Term Vision'!$C63)</f>
        <v/>
      </c>
      <c r="D63" s="38"/>
      <c r="E63" s="38"/>
      <c r="F63" s="38"/>
      <c r="G63" s="38"/>
      <c r="H63" s="39"/>
      <c r="I63" s="67">
        <f>IF(OR('23_Mining Sector Plan'!$I63=1,$E63&lt;&gt;0),1,0)</f>
        <v>1</v>
      </c>
      <c r="J63" s="67">
        <f>IF(OR('23_Mining Sector Plan'!$J63=1,$F63&lt;&gt;0),1,0)</f>
        <v>0</v>
      </c>
      <c r="K63" s="67">
        <f>IF(AND('23_Mining Sector Plan'!$I63=1,$E63=0),1,0)</f>
        <v>1</v>
      </c>
    </row>
    <row r="64" spans="1:11" ht="45" hidden="1" outlineLevel="1" x14ac:dyDescent="0.25">
      <c r="A64" s="37" t="s">
        <v>150</v>
      </c>
      <c r="B64" s="38" t="s">
        <v>68</v>
      </c>
      <c r="C64" s="20" t="str">
        <f>IF('Long Term Vision'!$C64=0,"",'Long Term Vision'!$C64)</f>
        <v/>
      </c>
      <c r="D64" s="38"/>
      <c r="E64" s="38"/>
      <c r="F64" s="38"/>
      <c r="G64" s="38"/>
      <c r="H64" s="39"/>
      <c r="I64" s="67">
        <f>IF(OR('23_Mining Sector Plan'!$I64=1,$E64&lt;&gt;0),1,0)</f>
        <v>1</v>
      </c>
      <c r="J64" s="67">
        <f>IF(OR('23_Mining Sector Plan'!$J64=1,$F64&lt;&gt;0),1,0)</f>
        <v>0</v>
      </c>
      <c r="K64" s="67">
        <f>IF(AND('23_Mining Sector Plan'!$I64=1,$E64=0),1,0)</f>
        <v>1</v>
      </c>
    </row>
    <row r="65" spans="1:11" ht="120" hidden="1" outlineLevel="1" x14ac:dyDescent="0.25">
      <c r="A65" s="37" t="s">
        <v>150</v>
      </c>
      <c r="B65" s="38" t="s">
        <v>69</v>
      </c>
      <c r="C65" s="20" t="str">
        <f>IF('Long Term Vision'!$C65=0,"",'Long Term Vision'!$C65)</f>
        <v/>
      </c>
      <c r="D65" s="38"/>
      <c r="E65" s="38"/>
      <c r="F65" s="38"/>
      <c r="G65" s="38"/>
      <c r="H65" s="39"/>
      <c r="I65" s="67">
        <f>IF(OR('23_Mining Sector Plan'!$I65=1,$E65&lt;&gt;0),1,0)</f>
        <v>0</v>
      </c>
      <c r="J65" s="67">
        <f>IF(OR('23_Mining Sector Plan'!$J65=1,$F65&lt;&gt;0),1,0)</f>
        <v>0</v>
      </c>
      <c r="K65" s="67">
        <f>IF(AND('23_Mining Sector Plan'!$I65=1,$E65=0),1,0)</f>
        <v>0</v>
      </c>
    </row>
    <row r="66" spans="1:11" ht="60" hidden="1" outlineLevel="1" x14ac:dyDescent="0.25">
      <c r="A66" s="37" t="s">
        <v>150</v>
      </c>
      <c r="B66" s="38" t="s">
        <v>70</v>
      </c>
      <c r="C66" s="20" t="str">
        <f>IF('Long Term Vision'!$C66=0,"",'Long Term Vision'!$C66)</f>
        <v/>
      </c>
      <c r="D66" s="38"/>
      <c r="E66" s="38"/>
      <c r="F66" s="38"/>
      <c r="G66" s="38"/>
      <c r="H66" s="39"/>
      <c r="I66" s="67">
        <f>IF(OR('23_Mining Sector Plan'!$I66=1,$E66&lt;&gt;0),1,0)</f>
        <v>0</v>
      </c>
      <c r="J66" s="67">
        <f>IF(OR('23_Mining Sector Plan'!$J66=1,$F66&lt;&gt;0),1,0)</f>
        <v>0</v>
      </c>
      <c r="K66" s="67">
        <f>IF(AND('23_Mining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IF(OR('23_Mining Sector Plan'!$I68=1,$E68&lt;&gt;0),1,0)</f>
        <v>1</v>
      </c>
      <c r="J68" s="67">
        <f>IF(OR('23_Mining Sector Plan'!$J68=1,$F68&lt;&gt;0),1,0)</f>
        <v>1</v>
      </c>
      <c r="K68" s="67">
        <f>IF(AND('23_Mining Sector Plan'!$I68=1,$E68=0),1,0)</f>
        <v>1</v>
      </c>
    </row>
    <row r="69" spans="1:11" ht="60" hidden="1" outlineLevel="1" x14ac:dyDescent="0.25">
      <c r="A69" s="37" t="s">
        <v>150</v>
      </c>
      <c r="B69" s="38" t="s">
        <v>73</v>
      </c>
      <c r="C69" s="20" t="str">
        <f>IF('Long Term Vision'!$C69=0,"",'Long Term Vision'!$C69)</f>
        <v/>
      </c>
      <c r="D69" s="38"/>
      <c r="E69" s="38"/>
      <c r="F69" s="38"/>
      <c r="G69" s="38"/>
      <c r="H69" s="39"/>
      <c r="I69" s="67">
        <f>IF(OR('23_Mining Sector Plan'!$I69=1,$E69&lt;&gt;0),1,0)</f>
        <v>1</v>
      </c>
      <c r="J69" s="67">
        <f>IF(OR('23_Mining Sector Plan'!$J69=1,$F69&lt;&gt;0),1,0)</f>
        <v>1</v>
      </c>
      <c r="K69" s="67">
        <f>IF(AND('23_Mining Sector Plan'!$I69=1,$E69=0),1,0)</f>
        <v>1</v>
      </c>
    </row>
    <row r="70" spans="1:11" ht="45" hidden="1" outlineLevel="1" x14ac:dyDescent="0.25">
      <c r="A70" s="37" t="s">
        <v>150</v>
      </c>
      <c r="B70" s="38" t="s">
        <v>74</v>
      </c>
      <c r="C70" s="20" t="str">
        <f>IF('Long Term Vision'!$C70=0,"",'Long Term Vision'!$C70)</f>
        <v/>
      </c>
      <c r="D70" s="38"/>
      <c r="E70" s="38"/>
      <c r="F70" s="38"/>
      <c r="G70" s="38"/>
      <c r="H70" s="39"/>
      <c r="I70" s="67">
        <f>IF(OR('23_Mining Sector Plan'!$I70=1,$E70&lt;&gt;0),1,0)</f>
        <v>1</v>
      </c>
      <c r="J70" s="67">
        <f>IF(OR('23_Mining Sector Plan'!$J70=1,$F70&lt;&gt;0),1,0)</f>
        <v>1</v>
      </c>
      <c r="K70" s="67">
        <f>IF(AND('23_Mining Sector Plan'!$I70=1,$E70=0),1,0)</f>
        <v>1</v>
      </c>
    </row>
    <row r="71" spans="1:11" ht="45" hidden="1" outlineLevel="1" x14ac:dyDescent="0.25">
      <c r="A71" s="37" t="s">
        <v>150</v>
      </c>
      <c r="B71" s="38" t="s">
        <v>75</v>
      </c>
      <c r="C71" s="20" t="str">
        <f>IF('Long Term Vision'!$C71=0,"",'Long Term Vision'!$C71)</f>
        <v/>
      </c>
      <c r="D71" s="38"/>
      <c r="E71" s="38"/>
      <c r="F71" s="38"/>
      <c r="G71" s="38"/>
      <c r="H71" s="39"/>
      <c r="I71" s="67">
        <f>IF(OR('23_Mining Sector Plan'!$I71=1,$E71&lt;&gt;0),1,0)</f>
        <v>0</v>
      </c>
      <c r="J71" s="67">
        <f>IF(OR('23_Mining Sector Plan'!$J71=1,$F71&lt;&gt;0),1,0)</f>
        <v>0</v>
      </c>
      <c r="K71" s="67">
        <f>IF(AND('23_Mining Sector Plan'!$I71=1,$E71=0),1,0)</f>
        <v>0</v>
      </c>
    </row>
    <row r="72" spans="1:11" ht="45" hidden="1" outlineLevel="1" x14ac:dyDescent="0.25">
      <c r="A72" s="37" t="s">
        <v>150</v>
      </c>
      <c r="B72" s="38" t="s">
        <v>76</v>
      </c>
      <c r="C72" s="20" t="str">
        <f>IF('Long Term Vision'!$C72=0,"",'Long Term Vision'!$C72)</f>
        <v/>
      </c>
      <c r="D72" s="38"/>
      <c r="E72" s="38"/>
      <c r="F72" s="38"/>
      <c r="G72" s="38"/>
      <c r="H72" s="39"/>
      <c r="I72" s="67">
        <f>IF(OR('23_Mining Sector Plan'!$I72=1,$E72&lt;&gt;0),1,0)</f>
        <v>1</v>
      </c>
      <c r="J72" s="67">
        <f>IF(OR('23_Mining Sector Plan'!$J72=1,$F72&lt;&gt;0),1,0)</f>
        <v>1</v>
      </c>
      <c r="K72" s="67">
        <f>IF(AND('23_Mining Sector Plan'!$I72=1,$E72=0),1,0)</f>
        <v>1</v>
      </c>
    </row>
    <row r="73" spans="1:11" ht="45" hidden="1" outlineLevel="1" x14ac:dyDescent="0.25">
      <c r="A73" s="37" t="s">
        <v>150</v>
      </c>
      <c r="B73" s="38" t="s">
        <v>77</v>
      </c>
      <c r="C73" s="20" t="str">
        <f>IF('Long Term Vision'!$C73=0,"",'Long Term Vision'!$C73)</f>
        <v/>
      </c>
      <c r="D73" s="38"/>
      <c r="E73" s="38"/>
      <c r="F73" s="38"/>
      <c r="G73" s="38"/>
      <c r="H73" s="39"/>
      <c r="I73" s="67">
        <f>IF(OR('23_Mining Sector Plan'!$I73=1,$E73&lt;&gt;0),1,0)</f>
        <v>1</v>
      </c>
      <c r="J73" s="67">
        <f>IF(OR('23_Mining Sector Plan'!$J73=1,$F73&lt;&gt;0),1,0)</f>
        <v>0</v>
      </c>
      <c r="K73" s="67">
        <f>IF(AND('23_Mining Sector Plan'!$I73=1,$E73=0),1,0)</f>
        <v>1</v>
      </c>
    </row>
    <row r="74" spans="1:11" ht="45" hidden="1" outlineLevel="1" x14ac:dyDescent="0.25">
      <c r="A74" s="37" t="s">
        <v>150</v>
      </c>
      <c r="B74" s="38" t="s">
        <v>78</v>
      </c>
      <c r="C74" s="20" t="str">
        <f>IF('Long Term Vision'!$C74=0,"",'Long Term Vision'!$C74)</f>
        <v/>
      </c>
      <c r="D74" s="38"/>
      <c r="E74" s="38"/>
      <c r="F74" s="38"/>
      <c r="G74" s="38"/>
      <c r="H74" s="39"/>
      <c r="I74" s="67">
        <f>IF(OR('23_Mining Sector Plan'!$I74=1,$E74&lt;&gt;0),1,0)</f>
        <v>0</v>
      </c>
      <c r="J74" s="67">
        <f>IF(OR('23_Mining Sector Plan'!$J74=1,$F74&lt;&gt;0),1,0)</f>
        <v>0</v>
      </c>
      <c r="K74" s="67">
        <f>IF(AND('23_Mining Sector Plan'!$I74=1,$E74=0),1,0)</f>
        <v>0</v>
      </c>
    </row>
    <row r="75" spans="1:11" ht="60" hidden="1" outlineLevel="1" x14ac:dyDescent="0.25">
      <c r="A75" s="37" t="s">
        <v>150</v>
      </c>
      <c r="B75" s="38" t="s">
        <v>79</v>
      </c>
      <c r="C75" s="20" t="str">
        <f>IF('Long Term Vision'!$C75=0,"",'Long Term Vision'!$C75)</f>
        <v/>
      </c>
      <c r="D75" s="38"/>
      <c r="E75" s="38"/>
      <c r="F75" s="38"/>
      <c r="G75" s="38"/>
      <c r="H75" s="39"/>
      <c r="I75" s="67">
        <f>IF(OR('23_Mining Sector Plan'!$I75=1,$E75&lt;&gt;0),1,0)</f>
        <v>1</v>
      </c>
      <c r="J75" s="67">
        <f>IF(OR('23_Mining Sector Plan'!$J75=1,$F75&lt;&gt;0),1,0)</f>
        <v>0</v>
      </c>
      <c r="K75" s="67">
        <f>IF(AND('23_Mining Sector Plan'!$I75=1,$E75=0),1,0)</f>
        <v>1</v>
      </c>
    </row>
    <row r="76" spans="1:11" ht="45" hidden="1" outlineLevel="1" x14ac:dyDescent="0.25">
      <c r="A76" s="37" t="s">
        <v>150</v>
      </c>
      <c r="B76" s="38" t="s">
        <v>80</v>
      </c>
      <c r="C76" s="20" t="str">
        <f>IF('Long Term Vision'!$C76=0,"",'Long Term Vision'!$C76)</f>
        <v/>
      </c>
      <c r="D76" s="38"/>
      <c r="E76" s="38"/>
      <c r="F76" s="38"/>
      <c r="G76" s="38"/>
      <c r="H76" s="39"/>
      <c r="I76" s="67">
        <f>IF(OR('23_Mining Sector Plan'!$I76=1,$E76&lt;&gt;0),1,0)</f>
        <v>1</v>
      </c>
      <c r="J76" s="67">
        <f>IF(OR('23_Mining Sector Plan'!$J76=1,$F76&lt;&gt;0),1,0)</f>
        <v>0</v>
      </c>
      <c r="K76" s="67">
        <f>IF(AND('23_Mining Sector Plan'!$I76=1,$E76=0),1,0)</f>
        <v>1</v>
      </c>
    </row>
    <row r="77" spans="1:11" collapsed="1" x14ac:dyDescent="0.25">
      <c r="A77" s="37" t="s">
        <v>151</v>
      </c>
      <c r="B77" s="115" t="s">
        <v>81</v>
      </c>
      <c r="C77" s="115"/>
      <c r="D77" s="115"/>
      <c r="E77" s="115"/>
      <c r="F77" s="115"/>
      <c r="G77" s="115"/>
      <c r="H77" s="116"/>
      <c r="I77" s="67">
        <f>SUM(I78:I80)</f>
        <v>3</v>
      </c>
      <c r="J77" s="67">
        <f>SUM(J78:J80)</f>
        <v>3</v>
      </c>
      <c r="K77" s="67">
        <f>SUM(K78:K80)</f>
        <v>0</v>
      </c>
    </row>
    <row r="78" spans="1:11" ht="90" hidden="1" outlineLevel="1" x14ac:dyDescent="0.25">
      <c r="A78" s="37" t="s">
        <v>151</v>
      </c>
      <c r="B78" s="38" t="s">
        <v>82</v>
      </c>
      <c r="C78" s="20" t="s">
        <v>1055</v>
      </c>
      <c r="D78" s="38" t="s">
        <v>1296</v>
      </c>
      <c r="E78" s="38" t="s">
        <v>1297</v>
      </c>
      <c r="F78" s="38" t="s">
        <v>1298</v>
      </c>
      <c r="G78" s="38" t="s">
        <v>1299</v>
      </c>
      <c r="H78" s="39" t="s">
        <v>1300</v>
      </c>
      <c r="I78" s="67">
        <f>IF(OR('23_Mining Sector Plan'!$I78=1,$E78&lt;&gt;0),1,0)</f>
        <v>1</v>
      </c>
      <c r="J78" s="67">
        <f>IF(OR('23_Mining Sector Plan'!$J78=1,$F78&lt;&gt;0),1,0)</f>
        <v>1</v>
      </c>
      <c r="K78" s="67">
        <f>IF(AND('23_Mining Sector Plan'!$I78=1,$E78=0),1,0)</f>
        <v>0</v>
      </c>
    </row>
    <row r="79" spans="1:11" ht="90" hidden="1" outlineLevel="1" x14ac:dyDescent="0.25">
      <c r="A79" s="37" t="s">
        <v>151</v>
      </c>
      <c r="B79" s="38" t="s">
        <v>83</v>
      </c>
      <c r="C79" s="20" t="s">
        <v>1055</v>
      </c>
      <c r="D79" s="38" t="s">
        <v>1296</v>
      </c>
      <c r="E79" s="38" t="s">
        <v>1301</v>
      </c>
      <c r="F79" s="38" t="s">
        <v>1302</v>
      </c>
      <c r="G79" s="38" t="s">
        <v>1299</v>
      </c>
      <c r="H79" s="39" t="s">
        <v>1303</v>
      </c>
      <c r="I79" s="67">
        <f>IF(OR('23_Mining Sector Plan'!$I79=1,$E79&lt;&gt;0),1,0)</f>
        <v>1</v>
      </c>
      <c r="J79" s="67">
        <f>IF(OR('23_Mining Sector Plan'!$J79=1,$F79&lt;&gt;0),1,0)</f>
        <v>1</v>
      </c>
      <c r="K79" s="67">
        <f>IF(AND('23_Mining Sector Plan'!$I79=1,$E79=0),1,0)</f>
        <v>0</v>
      </c>
    </row>
    <row r="80" spans="1:11" ht="45" hidden="1" outlineLevel="1" x14ac:dyDescent="0.25">
      <c r="A80" s="37" t="s">
        <v>151</v>
      </c>
      <c r="B80" s="38" t="s">
        <v>84</v>
      </c>
      <c r="C80" s="20" t="s">
        <v>1055</v>
      </c>
      <c r="D80" s="38" t="s">
        <v>1296</v>
      </c>
      <c r="E80" s="38" t="s">
        <v>1304</v>
      </c>
      <c r="F80" s="38" t="s">
        <v>1305</v>
      </c>
      <c r="G80" s="38" t="s">
        <v>1306</v>
      </c>
      <c r="H80" s="39" t="s">
        <v>1300</v>
      </c>
      <c r="I80" s="67">
        <f>IF(OR('23_Mining Sector Plan'!$I80=1,$E80&lt;&gt;0),1,0)</f>
        <v>1</v>
      </c>
      <c r="J80" s="67">
        <f>IF(OR('23_Mining Sector Plan'!$J80=1,$F80&lt;&gt;0),1,0)</f>
        <v>1</v>
      </c>
      <c r="K80" s="67">
        <f>IF(AND('23_Mining Sector Plan'!$I80=1,$E80=0),1,0)</f>
        <v>0</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IF(OR('23_Mining Sector Plan'!$I82=1,$E82&lt;&gt;0),1,0)</f>
        <v>1</v>
      </c>
      <c r="J82" s="67">
        <f>IF(OR('23_Mining Sector Plan'!$J82=1,$F82&lt;&gt;0),1,0)</f>
        <v>1</v>
      </c>
      <c r="K82" s="67">
        <f>IF(AND('23_Mining Sector Plan'!$I82=1,$E82=0),1,0)</f>
        <v>1</v>
      </c>
    </row>
    <row r="83" spans="1:11" ht="60" hidden="1" outlineLevel="1" x14ac:dyDescent="0.25">
      <c r="A83" s="37" t="s">
        <v>151</v>
      </c>
      <c r="B83" s="38" t="s">
        <v>87</v>
      </c>
      <c r="C83" s="20" t="str">
        <f>IF('Long Term Vision'!$C83=0,"",'Long Term Vision'!$C83)</f>
        <v/>
      </c>
      <c r="D83" s="38"/>
      <c r="E83" s="38"/>
      <c r="F83" s="38"/>
      <c r="G83" s="38"/>
      <c r="H83" s="39"/>
      <c r="I83" s="67">
        <f>IF(OR('23_Mining Sector Plan'!$I83=1,$E83&lt;&gt;0),1,0)</f>
        <v>1</v>
      </c>
      <c r="J83" s="67">
        <f>IF(OR('23_Mining Sector Plan'!$J83=1,$F83&lt;&gt;0),1,0)</f>
        <v>1</v>
      </c>
      <c r="K83" s="67">
        <f>IF(AND('23_Mining Sector Plan'!$I83=1,$E83=0),1,0)</f>
        <v>1</v>
      </c>
    </row>
    <row r="84" spans="1:11" ht="75" hidden="1" outlineLevel="1" x14ac:dyDescent="0.25">
      <c r="A84" s="37" t="s">
        <v>151</v>
      </c>
      <c r="B84" s="38" t="s">
        <v>88</v>
      </c>
      <c r="C84" s="20" t="str">
        <f>IF('Long Term Vision'!$C84=0,"",'Long Term Vision'!$C84)</f>
        <v/>
      </c>
      <c r="D84" s="38"/>
      <c r="E84" s="38"/>
      <c r="F84" s="38"/>
      <c r="G84" s="38"/>
      <c r="H84" s="39"/>
      <c r="I84" s="67">
        <f>IF(OR('23_Mining Sector Plan'!$I84=1,$E84&lt;&gt;0),1,0)</f>
        <v>1</v>
      </c>
      <c r="J84" s="67">
        <f>IF(OR('23_Mining Sector Plan'!$J84=1,$F84&lt;&gt;0),1,0)</f>
        <v>1</v>
      </c>
      <c r="K84" s="67">
        <f>IF(AND('23_Mining Sector Plan'!$I84=1,$E84=0),1,0)</f>
        <v>1</v>
      </c>
    </row>
    <row r="85" spans="1:11" ht="90" hidden="1" outlineLevel="1" x14ac:dyDescent="0.25">
      <c r="A85" s="37" t="s">
        <v>151</v>
      </c>
      <c r="B85" s="38" t="s">
        <v>89</v>
      </c>
      <c r="C85" s="20" t="str">
        <f>IF('Long Term Vision'!$C85=0,"",'Long Term Vision'!$C85)</f>
        <v>NO</v>
      </c>
      <c r="D85" s="38"/>
      <c r="E85" s="38"/>
      <c r="F85" s="38"/>
      <c r="G85" s="38"/>
      <c r="H85" s="39"/>
      <c r="I85" s="67">
        <f>IF(OR('23_Mining Sector Plan'!$I85=1,$E85&lt;&gt;0),1,0)</f>
        <v>0</v>
      </c>
      <c r="J85" s="67">
        <f>IF(OR('23_Mining Sector Plan'!$J85=1,$F85&lt;&gt;0),1,0)</f>
        <v>0</v>
      </c>
      <c r="K85" s="67">
        <f>IF(AND('23_Mining Sector Plan'!$I85=1,$E85=0),1,0)</f>
        <v>0</v>
      </c>
    </row>
    <row r="86" spans="1:11" ht="45" hidden="1" outlineLevel="1" x14ac:dyDescent="0.25">
      <c r="A86" s="37" t="s">
        <v>151</v>
      </c>
      <c r="B86" s="38" t="s">
        <v>90</v>
      </c>
      <c r="C86" s="20" t="str">
        <f>IF('Long Term Vision'!$C86=0,"",'Long Term Vision'!$C86)</f>
        <v/>
      </c>
      <c r="D86" s="38"/>
      <c r="E86" s="38"/>
      <c r="F86" s="38"/>
      <c r="G86" s="38"/>
      <c r="H86" s="39"/>
      <c r="I86" s="67">
        <f>IF(OR('23_Mining Sector Plan'!$I86=1,$E86&lt;&gt;0),1,0)</f>
        <v>1</v>
      </c>
      <c r="J86" s="67">
        <f>IF(OR('23_Mining Sector Plan'!$J86=1,$F86&lt;&gt;0),1,0)</f>
        <v>1</v>
      </c>
      <c r="K86" s="67">
        <f>IF(AND('23_Mining Sector Plan'!$I86=1,$E86=0),1,0)</f>
        <v>1</v>
      </c>
    </row>
    <row r="87" spans="1:11" ht="30" hidden="1" outlineLevel="1" x14ac:dyDescent="0.25">
      <c r="A87" s="37" t="s">
        <v>151</v>
      </c>
      <c r="B87" s="38" t="s">
        <v>91</v>
      </c>
      <c r="C87" s="20" t="str">
        <f>IF('Long Term Vision'!$C87=0,"",'Long Term Vision'!$C87)</f>
        <v/>
      </c>
      <c r="D87" s="38"/>
      <c r="E87" s="38"/>
      <c r="F87" s="38"/>
      <c r="G87" s="38"/>
      <c r="H87" s="39"/>
      <c r="I87" s="67">
        <f>IF(OR('23_Mining Sector Plan'!$I87=1,$E87&lt;&gt;0),1,0)</f>
        <v>1</v>
      </c>
      <c r="J87" s="67">
        <f>IF(OR('23_Mining Sector Plan'!$J87=1,$F87&lt;&gt;0),1,0)</f>
        <v>1</v>
      </c>
      <c r="K87" s="67">
        <f>IF(AND('23_Mining Sector Plan'!$I87=1,$E87=0),1,0)</f>
        <v>1</v>
      </c>
    </row>
    <row r="88" spans="1:11" ht="75" hidden="1" outlineLevel="1" x14ac:dyDescent="0.25">
      <c r="A88" s="37" t="s">
        <v>151</v>
      </c>
      <c r="B88" s="38" t="s">
        <v>92</v>
      </c>
      <c r="C88" s="20" t="str">
        <f>IF('Long Term Vision'!$C88=0,"",'Long Term Vision'!$C88)</f>
        <v/>
      </c>
      <c r="D88" s="38"/>
      <c r="E88" s="38"/>
      <c r="F88" s="38"/>
      <c r="G88" s="38"/>
      <c r="H88" s="39"/>
      <c r="I88" s="67">
        <f>IF(OR('23_Mining Sector Plan'!$I88=1,$E88&lt;&gt;0),1,0)</f>
        <v>0</v>
      </c>
      <c r="J88" s="67">
        <f>IF(OR('23_Mining Sector Plan'!$J88=1,$F88&lt;&gt;0),1,0)</f>
        <v>0</v>
      </c>
      <c r="K88" s="67">
        <f>IF(AND('23_Mining Sector Plan'!$I88=1,$E88=0),1,0)</f>
        <v>0</v>
      </c>
    </row>
    <row r="89" spans="1:11" ht="45" hidden="1" outlineLevel="1" x14ac:dyDescent="0.25">
      <c r="A89" s="37" t="s">
        <v>151</v>
      </c>
      <c r="B89" s="38" t="s">
        <v>93</v>
      </c>
      <c r="C89" s="20" t="str">
        <f>IF('Long Term Vision'!$C89=0,"",'Long Term Vision'!$C89)</f>
        <v/>
      </c>
      <c r="D89" s="38"/>
      <c r="E89" s="38"/>
      <c r="F89" s="38"/>
      <c r="G89" s="38"/>
      <c r="H89" s="39"/>
      <c r="I89" s="67">
        <f>IF(OR('23_Mining Sector Plan'!$I89=1,$E89&lt;&gt;0),1,0)</f>
        <v>1</v>
      </c>
      <c r="J89" s="67">
        <f>IF(OR('23_Mining Sector Plan'!$J89=1,$F89&lt;&gt;0),1,0)</f>
        <v>1</v>
      </c>
      <c r="K89" s="67">
        <f>IF(AND('23_Mining Sector Plan'!$I89=1,$E89=0),1,0)</f>
        <v>1</v>
      </c>
    </row>
    <row r="90" spans="1:11" ht="45" hidden="1" outlineLevel="1" x14ac:dyDescent="0.25">
      <c r="A90" s="37" t="s">
        <v>151</v>
      </c>
      <c r="B90" s="38" t="s">
        <v>94</v>
      </c>
      <c r="C90" s="20" t="str">
        <f>IF('Long Term Vision'!$C90=0,"",'Long Term Vision'!$C90)</f>
        <v/>
      </c>
      <c r="D90" s="38"/>
      <c r="E90" s="38"/>
      <c r="F90" s="38"/>
      <c r="G90" s="38"/>
      <c r="H90" s="39"/>
      <c r="I90" s="67">
        <f>IF(OR('23_Mining Sector Plan'!$I90=1,$E90&lt;&gt;0),1,0)</f>
        <v>1</v>
      </c>
      <c r="J90" s="67">
        <f>IF(OR('23_Mining Sector Plan'!$J90=1,$F90&lt;&gt;0),1,0)</f>
        <v>1</v>
      </c>
      <c r="K90" s="67">
        <f>IF(AND('23_Mining Sector Plan'!$I90=1,$E90=0),1,0)</f>
        <v>1</v>
      </c>
    </row>
    <row r="91" spans="1:11" ht="45" hidden="1" outlineLevel="1" x14ac:dyDescent="0.25">
      <c r="A91" s="37" t="s">
        <v>151</v>
      </c>
      <c r="B91" s="38" t="s">
        <v>95</v>
      </c>
      <c r="C91" s="20" t="str">
        <f>IF('Long Term Vision'!$C91=0,"",'Long Term Vision'!$C91)</f>
        <v/>
      </c>
      <c r="D91" s="38"/>
      <c r="E91" s="38"/>
      <c r="F91" s="38"/>
      <c r="G91" s="38"/>
      <c r="H91" s="39"/>
      <c r="I91" s="67">
        <f>IF(OR('23_Mining Sector Plan'!$I91=1,$E91&lt;&gt;0),1,0)</f>
        <v>1</v>
      </c>
      <c r="J91" s="67">
        <f>IF(OR('23_Mining Sector Plan'!$J91=1,$F91&lt;&gt;0),1,0)</f>
        <v>0</v>
      </c>
      <c r="K91" s="67">
        <f>IF(AND('23_Mining Sector Plan'!$I91=1,$E91=0),1,0)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IF(OR('23_Mining Sector Plan'!$I93=1,$E93&lt;&gt;0),1,0)</f>
        <v>1</v>
      </c>
      <c r="J93" s="67">
        <f>IF(OR('23_Mining Sector Plan'!$J93=1,$F93&lt;&gt;0),1,0)</f>
        <v>1</v>
      </c>
      <c r="K93" s="67">
        <f>IF(AND('23_Mining Sector Plan'!$I93=1,$E93=0),1,0)</f>
        <v>1</v>
      </c>
    </row>
    <row r="94" spans="1:11" ht="60" hidden="1" outlineLevel="1" x14ac:dyDescent="0.25">
      <c r="A94" s="37" t="s">
        <v>151</v>
      </c>
      <c r="B94" s="38" t="s">
        <v>98</v>
      </c>
      <c r="C94" s="20" t="str">
        <f>IF('Long Term Vision'!$C94=0,"",'Long Term Vision'!$C94)</f>
        <v/>
      </c>
      <c r="D94" s="38"/>
      <c r="E94" s="38"/>
      <c r="F94" s="38"/>
      <c r="G94" s="38"/>
      <c r="H94" s="39"/>
      <c r="I94" s="67">
        <f>IF(OR('23_Mining Sector Plan'!$I94=1,$E94&lt;&gt;0),1,0)</f>
        <v>1</v>
      </c>
      <c r="J94" s="67">
        <f>IF(OR('23_Mining Sector Plan'!$J94=1,$F94&lt;&gt;0),1,0)</f>
        <v>1</v>
      </c>
      <c r="K94" s="67">
        <f>IF(AND('23_Mining Sector Plan'!$I94=1,$E94=0),1,0)</f>
        <v>1</v>
      </c>
    </row>
    <row r="95" spans="1:11" ht="60" hidden="1" outlineLevel="1" x14ac:dyDescent="0.25">
      <c r="A95" s="37" t="s">
        <v>151</v>
      </c>
      <c r="B95" s="38" t="s">
        <v>99</v>
      </c>
      <c r="C95" s="20" t="str">
        <f>IF('Long Term Vision'!$C95=0,"",'Long Term Vision'!$C95)</f>
        <v/>
      </c>
      <c r="D95" s="38"/>
      <c r="E95" s="38"/>
      <c r="F95" s="38"/>
      <c r="G95" s="38"/>
      <c r="H95" s="39"/>
      <c r="I95" s="67">
        <f>IF(OR('23_Mining Sector Plan'!$I95=1,$E95&lt;&gt;0),1,0)</f>
        <v>1</v>
      </c>
      <c r="J95" s="67">
        <f>IF(OR('23_Mining Sector Plan'!$J95=1,$F95&lt;&gt;0),1,0)</f>
        <v>1</v>
      </c>
      <c r="K95" s="67">
        <f>IF(AND('23_Mining Sector Plan'!$I95=1,$E95=0),1,0)</f>
        <v>1</v>
      </c>
    </row>
    <row r="96" spans="1:11" ht="75" hidden="1" outlineLevel="1" x14ac:dyDescent="0.25">
      <c r="A96" s="37" t="s">
        <v>151</v>
      </c>
      <c r="B96" s="38" t="s">
        <v>100</v>
      </c>
      <c r="C96" s="20" t="str">
        <f>IF('Long Term Vision'!$C96=0,"",'Long Term Vision'!$C96)</f>
        <v/>
      </c>
      <c r="D96" s="38"/>
      <c r="E96" s="38"/>
      <c r="F96" s="38"/>
      <c r="G96" s="38"/>
      <c r="H96" s="39"/>
      <c r="I96" s="67">
        <f>IF(OR('23_Mining Sector Plan'!$I96=1,$E96&lt;&gt;0),1,0)</f>
        <v>1</v>
      </c>
      <c r="J96" s="67">
        <f>IF(OR('23_Mining Sector Plan'!$J96=1,$F96&lt;&gt;0),1,0)</f>
        <v>1</v>
      </c>
      <c r="K96" s="67">
        <f>IF(AND('23_Mining Sector Plan'!$I96=1,$E96=0),1,0)</f>
        <v>1</v>
      </c>
    </row>
    <row r="97" spans="1:11" ht="90" hidden="1" outlineLevel="1" x14ac:dyDescent="0.25">
      <c r="A97" s="37" t="s">
        <v>151</v>
      </c>
      <c r="B97" s="38" t="s">
        <v>101</v>
      </c>
      <c r="C97" s="20" t="str">
        <f>IF('Long Term Vision'!$C97=0,"",'Long Term Vision'!$C97)</f>
        <v/>
      </c>
      <c r="D97" s="38"/>
      <c r="E97" s="38"/>
      <c r="F97" s="38"/>
      <c r="G97" s="38"/>
      <c r="H97" s="39"/>
      <c r="I97" s="67">
        <f>IF(OR('23_Mining Sector Plan'!$I97=1,$E97&lt;&gt;0),1,0)</f>
        <v>1</v>
      </c>
      <c r="J97" s="67">
        <f>IF(OR('23_Mining Sector Plan'!$J97=1,$F97&lt;&gt;0),1,0)</f>
        <v>1</v>
      </c>
      <c r="K97" s="67">
        <f>IF(AND('23_Mining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IF(OR('23_Mining Sector Plan'!$I99=1,$E99&lt;&gt;0),1,0)</f>
        <v>0</v>
      </c>
      <c r="J99" s="67">
        <f>IF(OR('23_Mining Sector Plan'!$J99=1,$F99&lt;&gt;0),1,0)</f>
        <v>0</v>
      </c>
      <c r="K99" s="67">
        <f>IF(AND('23_Mining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IF(OR('23_Mining Sector Plan'!$I100=1,$E100&lt;&gt;0),1,0)</f>
        <v>1</v>
      </c>
      <c r="J100" s="67">
        <f>IF(OR('23_Mining Sector Plan'!$J100=1,$F100&lt;&gt;0),1,0)</f>
        <v>1</v>
      </c>
      <c r="K100" s="67">
        <f>IF(AND('23_Mining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IF(OR('23_Mining Sector Plan'!$I101=1,$E101&lt;&gt;0),1,0)</f>
        <v>1</v>
      </c>
      <c r="J101" s="67">
        <f>IF(OR('23_Mining Sector Plan'!$J101=1,$F101&lt;&gt;0),1,0)</f>
        <v>1</v>
      </c>
      <c r="K101" s="67">
        <f>IF(AND('23_Mining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IF(OR('23_Mining Sector Plan'!$I102=1,$E102&lt;&gt;0),1,0)</f>
        <v>1</v>
      </c>
      <c r="J102" s="67">
        <f>IF(OR('23_Mining Sector Plan'!$J102=1,$F102&lt;&gt;0),1,0)</f>
        <v>0</v>
      </c>
      <c r="K102" s="67">
        <f>IF(AND('23_Mining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IF(OR('23_Mining Sector Plan'!$I103=1,$E103&lt;&gt;0),1,0)</f>
        <v>0</v>
      </c>
      <c r="J103" s="67">
        <f>IF(OR('23_Mining Sector Plan'!$J103=1,$F103&lt;&gt;0),1,0)</f>
        <v>0</v>
      </c>
      <c r="K103" s="67">
        <f>IF(AND('23_Mining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IF(OR('23_Mining Sector Plan'!$I104=1,$E104&lt;&gt;0),1,0)</f>
        <v>0</v>
      </c>
      <c r="J104" s="67">
        <f>IF(OR('23_Mining Sector Plan'!$J104=1,$F104&lt;&gt;0),1,0)</f>
        <v>0</v>
      </c>
      <c r="K104" s="67">
        <f>IF(AND('23_Mining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IF(OR('23_Mining Sector Plan'!$I105=1,$E105&lt;&gt;0),1,0)</f>
        <v>1</v>
      </c>
      <c r="J105" s="67">
        <f>IF(OR('23_Mining Sector Plan'!$J105=1,$F105&lt;&gt;0),1,0)</f>
        <v>1</v>
      </c>
      <c r="K105" s="67">
        <f>IF(AND('23_Mining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IF(OR('23_Mining Sector Plan'!$I107=1,$E107&lt;&gt;0),1,0)</f>
        <v>1</v>
      </c>
      <c r="J107" s="67">
        <f>IF(OR('23_Mining Sector Plan'!$J107=1,$F107&lt;&gt;0),1,0)</f>
        <v>1</v>
      </c>
      <c r="K107" s="67">
        <f>IF(AND('23_Mining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IF(OR('23_Mining Sector Plan'!$I108=1,$E108&lt;&gt;0),1,0)</f>
        <v>1</v>
      </c>
      <c r="J108" s="67">
        <f>IF(OR('23_Mining Sector Plan'!$J108=1,$F108&lt;&gt;0),1,0)</f>
        <v>1</v>
      </c>
      <c r="K108" s="67">
        <f>IF(AND('23_Mining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IF(OR('23_Mining Sector Plan'!$I109=1,$E109&lt;&gt;0),1,0)</f>
        <v>1</v>
      </c>
      <c r="J109" s="67">
        <f>IF(OR('23_Mining Sector Plan'!$J109=1,$F109&lt;&gt;0),1,0)</f>
        <v>1</v>
      </c>
      <c r="K109" s="67">
        <f>IF(AND('23_Mining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IF(OR('23_Mining Sector Plan'!$I110=1,$E110&lt;&gt;0),1,0)</f>
        <v>1</v>
      </c>
      <c r="J110" s="67">
        <f>IF(OR('23_Mining Sector Plan'!$J110=1,$F110&lt;&gt;0),1,0)</f>
        <v>1</v>
      </c>
      <c r="K110" s="67">
        <f>IF(AND('23_Mining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IF(OR('23_Mining Sector Plan'!$I111=1,$E111&lt;&gt;0),1,0)</f>
        <v>1</v>
      </c>
      <c r="J111" s="67">
        <f>IF(OR('23_Mining Sector Plan'!$J111=1,$F111&lt;&gt;0),1,0)</f>
        <v>1</v>
      </c>
      <c r="K111" s="67">
        <f>IF(AND('23_Mining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IF(OR('23_Mining Sector Plan'!$I112=1,$E112&lt;&gt;0),1,0)</f>
        <v>1</v>
      </c>
      <c r="J112" s="67">
        <f>IF(OR('23_Mining Sector Plan'!$J112=1,$F112&lt;&gt;0),1,0)</f>
        <v>1</v>
      </c>
      <c r="K112" s="67">
        <f>IF(AND('23_Mining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IF(OR('23_Mining Sector Plan'!$I113=1,$E113&lt;&gt;0),1,0)</f>
        <v>1</v>
      </c>
      <c r="J113" s="67">
        <f>IF(OR('23_Mining Sector Plan'!$J113=1,$F113&lt;&gt;0),1,0)</f>
        <v>0</v>
      </c>
      <c r="K113" s="67">
        <f>IF(AND('23_Mining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IF(OR('23_Mining Sector Plan'!$I115=1,$E115&lt;&gt;0),1,0)</f>
        <v>1</v>
      </c>
      <c r="J115" s="67">
        <f>IF(OR('23_Mining Sector Plan'!$J115=1,$F115&lt;&gt;0),1,0)</f>
        <v>1</v>
      </c>
      <c r="K115" s="67">
        <f>IF(AND('23_Mining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IF(OR('23_Mining Sector Plan'!$I116=1,$E116&lt;&gt;0),1,0)</f>
        <v>1</v>
      </c>
      <c r="J116" s="67">
        <f>IF(OR('23_Mining Sector Plan'!$J116=1,$F116&lt;&gt;0),1,0)</f>
        <v>1</v>
      </c>
      <c r="K116" s="67">
        <f>IF(AND('23_Mining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IF(OR('23_Mining Sector Plan'!$I117=1,$E117&lt;&gt;0),1,0)</f>
        <v>1</v>
      </c>
      <c r="J117" s="67">
        <f>IF(OR('23_Mining Sector Plan'!$J117=1,$F117&lt;&gt;0),1,0)</f>
        <v>1</v>
      </c>
      <c r="K117" s="67">
        <f>IF(AND('23_Mining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IF(OR('23_Mining Sector Plan'!$I118=1,$E118&lt;&gt;0),1,0)</f>
        <v>1</v>
      </c>
      <c r="J118" s="67">
        <f>IF(OR('23_Mining Sector Plan'!$J118=1,$F118&lt;&gt;0),1,0)</f>
        <v>1</v>
      </c>
      <c r="K118" s="67">
        <f>IF(AND('23_Mining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IF(OR('23_Mining Sector Plan'!$I119=1,$E119&lt;&gt;0),1,0)</f>
        <v>1</v>
      </c>
      <c r="J119" s="67">
        <f>IF(OR('23_Mining Sector Plan'!$J119=1,$F119&lt;&gt;0),1,0)</f>
        <v>1</v>
      </c>
      <c r="K119" s="67">
        <f>IF(AND('23_Mining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IF(OR('23_Mining Sector Plan'!$I120=1,$E120&lt;&gt;0),1,0)</f>
        <v>1</v>
      </c>
      <c r="J120" s="67">
        <f>IF(OR('23_Mining Sector Plan'!$J120=1,$F120&lt;&gt;0),1,0)</f>
        <v>1</v>
      </c>
      <c r="K120" s="67">
        <f>IF(AND('23_Mining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IF(OR('23_Mining Sector Plan'!$I121=1,$E121&lt;&gt;0),1,0)</f>
        <v>1</v>
      </c>
      <c r="J121" s="67">
        <f>IF(OR('23_Mining Sector Plan'!$J121=1,$F121&lt;&gt;0),1,0)</f>
        <v>1</v>
      </c>
      <c r="K121" s="67">
        <f>IF(AND('23_Mining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IF(OR('23_Mining Sector Plan'!$I122=1,$E122&lt;&gt;0),1,0)</f>
        <v>0</v>
      </c>
      <c r="J122" s="67">
        <f>IF(OR('23_Mining Sector Plan'!$J122=1,$F122&lt;&gt;0),1,0)</f>
        <v>0</v>
      </c>
      <c r="K122" s="67">
        <f>IF(AND('23_Mining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IF(OR('23_Mining Sector Plan'!$I123=1,$E123&lt;&gt;0),1,0)</f>
        <v>1</v>
      </c>
      <c r="J123" s="67">
        <f>IF(OR('23_Mining Sector Plan'!$J123=1,$F123&lt;&gt;0),1,0)</f>
        <v>0</v>
      </c>
      <c r="K123" s="67">
        <f>IF(AND('23_Mining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IF(OR('23_Mining Sector Plan'!$I124=1,$E124&lt;&gt;0),1,0)</f>
        <v>1</v>
      </c>
      <c r="J124" s="67">
        <f>IF(OR('23_Mining Sector Plan'!$J124=1,$F124&lt;&gt;0),1,0)</f>
        <v>1</v>
      </c>
      <c r="K124" s="67">
        <f>IF(AND('23_Mining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IF(OR('23_Mining Sector Plan'!$I126=1,$E126&lt;&gt;0),1,0)</f>
        <v>1</v>
      </c>
      <c r="J126" s="67">
        <f>IF(OR('23_Mining Sector Plan'!$J126=1,$F126&lt;&gt;0),1,0)</f>
        <v>0</v>
      </c>
      <c r="K126" s="67">
        <f>IF(AND('23_Mining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IF(OR('23_Mining Sector Plan'!$I127=1,$E127&lt;&gt;0),1,0)</f>
        <v>0</v>
      </c>
      <c r="J127" s="67">
        <f>IF(OR('23_Mining Sector Plan'!$J127=1,$F127&lt;&gt;0),1,0)</f>
        <v>0</v>
      </c>
      <c r="K127" s="67">
        <f>IF(AND('23_Mining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IF(OR('23_Mining Sector Plan'!$I128=1,$E128&lt;&gt;0),1,0)</f>
        <v>0</v>
      </c>
      <c r="J128" s="67">
        <f>IF(OR('23_Mining Sector Plan'!$J128=1,$F128&lt;&gt;0),1,0)</f>
        <v>0</v>
      </c>
      <c r="K128" s="67">
        <f>IF(AND('23_Mining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IF(OR('23_Mining Sector Plan'!$I129=1,$E129&lt;&gt;0),1,0)</f>
        <v>0</v>
      </c>
      <c r="J129" s="67">
        <f>IF(OR('23_Mining Sector Plan'!$J129=1,$F129&lt;&gt;0),1,0)</f>
        <v>0</v>
      </c>
      <c r="K129" s="67">
        <f>IF(AND('23_Mining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IF(OR('23_Mining Sector Plan'!$I130=1,$E130&lt;&gt;0),1,0)</f>
        <v>1</v>
      </c>
      <c r="J130" s="67">
        <f>IF(OR('23_Mining Sector Plan'!$J130=1,$F130&lt;&gt;0),1,0)</f>
        <v>0</v>
      </c>
      <c r="K130" s="67">
        <f>IF(AND('23_Mining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IF(OR('23_Mining Sector Plan'!$I131=1,$E131&lt;&gt;0),1,0)</f>
        <v>1</v>
      </c>
      <c r="J131" s="67">
        <f>IF(OR('23_Mining Sector Plan'!$J131=1,$F131&lt;&gt;0),1,0)</f>
        <v>0</v>
      </c>
      <c r="K131" s="67">
        <f>IF(AND('23_Mining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IF(OR('23_Mining Sector Plan'!$I132=1,$E132&lt;&gt;0),1,0)</f>
        <v>0</v>
      </c>
      <c r="J132" s="67">
        <f>IF(OR('23_Mining Sector Plan'!$J132=1,$F132&lt;&gt;0),1,0)</f>
        <v>0</v>
      </c>
      <c r="K132" s="67">
        <f>IF(AND('23_Mining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IF(OR('23_Mining Sector Plan'!$I133=1,$E133&lt;&gt;0),1,0)</f>
        <v>0</v>
      </c>
      <c r="J133" s="67">
        <f>IF(OR('23_Mining Sector Plan'!$J133=1,$F133&lt;&gt;0),1,0)</f>
        <v>0</v>
      </c>
      <c r="K133" s="67">
        <f>IF(AND('23_Mining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IF(OR('23_Mining Sector Plan'!$I134=1,$E134&lt;&gt;0),1,0)</f>
        <v>0</v>
      </c>
      <c r="J134" s="67">
        <f>IF(OR('23_Mining Sector Plan'!$J134=1,$F134&lt;&gt;0),1,0)</f>
        <v>0</v>
      </c>
      <c r="K134" s="67">
        <f>IF(AND('23_Mining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IF(OR('23_Mining Sector Plan'!$I135=1,$E135&lt;&gt;0),1,0)</f>
        <v>1</v>
      </c>
      <c r="J135" s="67">
        <f>IF(OR('23_Mining Sector Plan'!$J135=1,$F135&lt;&gt;0),1,0)</f>
        <v>0</v>
      </c>
      <c r="K135" s="67">
        <f>IF(AND('23_Mining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IF(OR('23_Mining Sector Plan'!$I136=1,$E136&lt;&gt;0),1,0)</f>
        <v>1</v>
      </c>
      <c r="J136" s="67">
        <f>IF(OR('23_Mining Sector Plan'!$J136=1,$F136&lt;&gt;0),1,0)</f>
        <v>1</v>
      </c>
      <c r="K136" s="67">
        <f>IF(AND('23_Mining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IF(OR('23_Mining Sector Plan'!$I137=1,$E137&lt;&gt;0),1,0)</f>
        <v>0</v>
      </c>
      <c r="J137" s="67">
        <f>IF(OR('23_Mining Sector Plan'!$J137=1,$F137&lt;&gt;0),1,0)</f>
        <v>0</v>
      </c>
      <c r="K137" s="67">
        <f>IF(AND('23_Mining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IF(OR('23_Mining Sector Plan'!$I138=1,$E138&lt;&gt;0),1,0)</f>
        <v>0</v>
      </c>
      <c r="J138" s="67">
        <f>IF(OR('23_Mining Sector Plan'!$J138=1,$F138&lt;&gt;0),1,0)</f>
        <v>0</v>
      </c>
      <c r="K138" s="67">
        <f>IF(AND('23_Mining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IF(OR('23_Mining Sector Plan'!$I139=1,$E139&lt;&gt;0),1,0)</f>
        <v>1</v>
      </c>
      <c r="J139" s="67">
        <f>IF(OR('23_Mining Sector Plan'!$J139=1,$F139&lt;&gt;0),1,0)</f>
        <v>0</v>
      </c>
      <c r="K139" s="67">
        <f>IF(AND('23_Mining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IF(OR('23_Mining Sector Plan'!$I140=1,$E140&lt;&gt;0),1,0)</f>
        <v>1</v>
      </c>
      <c r="J140" s="67">
        <f>IF(OR('23_Mining Sector Plan'!$J140=1,$F140&lt;&gt;0),1,0)</f>
        <v>0</v>
      </c>
      <c r="K140" s="67">
        <f>IF(AND('23_Mining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IF(OR('23_Mining Sector Plan'!$I141=1,$E141&lt;&gt;0),1,0)</f>
        <v>0</v>
      </c>
      <c r="J141" s="67">
        <f>IF(OR('23_Mining Sector Plan'!$J141=1,$F141&lt;&gt;0),1,0)</f>
        <v>0</v>
      </c>
      <c r="K141" s="67">
        <f>IF(AND('23_Mining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IF(OR('23_Mining Sector Plan'!$I142=1,$E142&lt;&gt;0),1,0)</f>
        <v>1</v>
      </c>
      <c r="J142" s="67">
        <f>IF(OR('23_Mining Sector Plan'!$J142=1,$F142&lt;&gt;0),1,0)</f>
        <v>0</v>
      </c>
      <c r="K142" s="67">
        <f>IF(AND('23_Mining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IF(OR('23_Mining Sector Plan'!$I143=1,$E143&lt;&gt;0),1,0)</f>
        <v>1</v>
      </c>
      <c r="J143" s="67">
        <f>IF(OR('23_Mining Sector Plan'!$J143=1,$F143&lt;&gt;0),1,0)</f>
        <v>0</v>
      </c>
      <c r="K143" s="67">
        <f>IF(AND('23_Mining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IF(OR('23_Mining Sector Plan'!$I144=1,$E144&lt;&gt;0),1,0)</f>
        <v>1</v>
      </c>
      <c r="J144" s="67">
        <f>IF(OR('23_Mining Sector Plan'!$J144=1,$F144&lt;&gt;0),1,0)</f>
        <v>0</v>
      </c>
      <c r="K144" s="67">
        <f>IF(AND('23_Mining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1268</v>
      </c>
      <c r="C149" s="71">
        <f>SUM(K2,K8,K14,K24,K32,K39,K46,K55,K59,K67,K77,K81,K92,K98,K106,K114,K125)</f>
        <v>99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3</v>
      </c>
      <c r="E161" s="54">
        <f>COUNTA(F$78:F$80)</f>
        <v>3</v>
      </c>
      <c r="F161" s="55">
        <f t="shared" si="0"/>
        <v>1</v>
      </c>
      <c r="G161" s="73">
        <f t="shared" si="1"/>
        <v>1</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0.10344827586206896</v>
      </c>
      <c r="G174" s="74">
        <f>IFERROR(SUM($E$161:$E$165)/SUM($D$161:$D$165),"N/A")</f>
        <v>1</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608" priority="38">
      <formula>$C3="NO"</formula>
    </cfRule>
  </conditionalFormatting>
  <conditionalFormatting sqref="C126:H144 C115:H124 C107:H113 C99:H105 C93:H97 C82:H91 C78:H80 C68:H76 C60:H66 C56:H58 C47:H54 C40:H45 C33:H38 C25:H31 C15:H23 C9:H13 C4:H7">
    <cfRule type="expression" dxfId="607" priority="37">
      <formula>$C4="NO"</formula>
    </cfRule>
  </conditionalFormatting>
  <conditionalFormatting sqref="I1:K1">
    <cfRule type="expression" dxfId="606" priority="36">
      <formula>$C1="NO"</formula>
    </cfRule>
  </conditionalFormatting>
  <conditionalFormatting sqref="B3">
    <cfRule type="expression" dxfId="605" priority="35">
      <formula>$K3=1</formula>
    </cfRule>
  </conditionalFormatting>
  <conditionalFormatting sqref="B4:B7">
    <cfRule type="expression" dxfId="604" priority="34">
      <formula>$C4="NO"</formula>
    </cfRule>
  </conditionalFormatting>
  <conditionalFormatting sqref="B4:B7">
    <cfRule type="expression" dxfId="603" priority="33">
      <formula>$K4=1</formula>
    </cfRule>
  </conditionalFormatting>
  <conditionalFormatting sqref="B9:B13">
    <cfRule type="expression" dxfId="602" priority="32">
      <formula>$C9="NO"</formula>
    </cfRule>
  </conditionalFormatting>
  <conditionalFormatting sqref="B9:B13">
    <cfRule type="expression" dxfId="601" priority="31">
      <formula>$K9=1</formula>
    </cfRule>
  </conditionalFormatting>
  <conditionalFormatting sqref="B15:B23">
    <cfRule type="expression" dxfId="600" priority="30">
      <formula>$C15="NO"</formula>
    </cfRule>
  </conditionalFormatting>
  <conditionalFormatting sqref="B15:B23">
    <cfRule type="expression" dxfId="599" priority="29">
      <formula>$K15=1</formula>
    </cfRule>
  </conditionalFormatting>
  <conditionalFormatting sqref="B25:B31">
    <cfRule type="expression" dxfId="598" priority="28">
      <formula>$C25="NO"</formula>
    </cfRule>
  </conditionalFormatting>
  <conditionalFormatting sqref="B25:B31">
    <cfRule type="expression" dxfId="597" priority="27">
      <formula>$K25=1</formula>
    </cfRule>
  </conditionalFormatting>
  <conditionalFormatting sqref="B33:B38">
    <cfRule type="expression" dxfId="596" priority="26">
      <formula>$C33="NO"</formula>
    </cfRule>
  </conditionalFormatting>
  <conditionalFormatting sqref="B33:B38">
    <cfRule type="expression" dxfId="595" priority="25">
      <formula>$K33=1</formula>
    </cfRule>
  </conditionalFormatting>
  <conditionalFormatting sqref="B40:B45">
    <cfRule type="expression" dxfId="594" priority="24">
      <formula>$C40="NO"</formula>
    </cfRule>
  </conditionalFormatting>
  <conditionalFormatting sqref="B40:B45">
    <cfRule type="expression" dxfId="593" priority="23">
      <formula>$K40=1</formula>
    </cfRule>
  </conditionalFormatting>
  <conditionalFormatting sqref="B47:B54">
    <cfRule type="expression" dxfId="592" priority="22">
      <formula>$C47="NO"</formula>
    </cfRule>
  </conditionalFormatting>
  <conditionalFormatting sqref="B47:B54">
    <cfRule type="expression" dxfId="591" priority="21">
      <formula>$K47=1</formula>
    </cfRule>
  </conditionalFormatting>
  <conditionalFormatting sqref="B56:B58">
    <cfRule type="expression" dxfId="590" priority="20">
      <formula>$C56="NO"</formula>
    </cfRule>
  </conditionalFormatting>
  <conditionalFormatting sqref="B56:B58">
    <cfRule type="expression" dxfId="589" priority="19">
      <formula>$K56=1</formula>
    </cfRule>
  </conditionalFormatting>
  <conditionalFormatting sqref="B60:B66">
    <cfRule type="expression" dxfId="588" priority="18">
      <formula>$C60="NO"</formula>
    </cfRule>
  </conditionalFormatting>
  <conditionalFormatting sqref="B60:B66">
    <cfRule type="expression" dxfId="587" priority="17">
      <formula>$K60=1</formula>
    </cfRule>
  </conditionalFormatting>
  <conditionalFormatting sqref="B68:B76">
    <cfRule type="expression" dxfId="586" priority="16">
      <formula>$C68="NO"</formula>
    </cfRule>
  </conditionalFormatting>
  <conditionalFormatting sqref="B68:B76">
    <cfRule type="expression" dxfId="585" priority="15">
      <formula>$K68=1</formula>
    </cfRule>
  </conditionalFormatting>
  <conditionalFormatting sqref="B78:B80">
    <cfRule type="expression" dxfId="584" priority="14">
      <formula>$C78="NO"</formula>
    </cfRule>
  </conditionalFormatting>
  <conditionalFormatting sqref="B78:B80">
    <cfRule type="expression" dxfId="583" priority="13">
      <formula>$K78=1</formula>
    </cfRule>
  </conditionalFormatting>
  <conditionalFormatting sqref="B82:B91">
    <cfRule type="expression" dxfId="582" priority="12">
      <formula>$C82="NO"</formula>
    </cfRule>
  </conditionalFormatting>
  <conditionalFormatting sqref="B82:B91">
    <cfRule type="expression" dxfId="581" priority="11">
      <formula>$K82=1</formula>
    </cfRule>
  </conditionalFormatting>
  <conditionalFormatting sqref="B93:B97">
    <cfRule type="expression" dxfId="580" priority="10">
      <formula>$C93="NO"</formula>
    </cfRule>
  </conditionalFormatting>
  <conditionalFormatting sqref="B93:B97">
    <cfRule type="expression" dxfId="579" priority="9">
      <formula>$K93=1</formula>
    </cfRule>
  </conditionalFormatting>
  <conditionalFormatting sqref="B99:B105">
    <cfRule type="expression" dxfId="578" priority="8">
      <formula>$C99="NO"</formula>
    </cfRule>
  </conditionalFormatting>
  <conditionalFormatting sqref="B99:B105">
    <cfRule type="expression" dxfId="577" priority="7">
      <formula>$K99=1</formula>
    </cfRule>
  </conditionalFormatting>
  <conditionalFormatting sqref="B107:B113">
    <cfRule type="expression" dxfId="576" priority="6">
      <formula>$C107="NO"</formula>
    </cfRule>
  </conditionalFormatting>
  <conditionalFormatting sqref="B107:B113">
    <cfRule type="expression" dxfId="575" priority="5">
      <formula>$K107=1</formula>
    </cfRule>
  </conditionalFormatting>
  <conditionalFormatting sqref="B115:B124">
    <cfRule type="expression" dxfId="574" priority="4">
      <formula>$C115="NO"</formula>
    </cfRule>
  </conditionalFormatting>
  <conditionalFormatting sqref="B115:B124">
    <cfRule type="expression" dxfId="573" priority="3">
      <formula>$K115=1</formula>
    </cfRule>
  </conditionalFormatting>
  <conditionalFormatting sqref="B126:B144">
    <cfRule type="expression" dxfId="572" priority="2">
      <formula>$C126="NO"</formula>
    </cfRule>
  </conditionalFormatting>
  <conditionalFormatting sqref="B126:B144">
    <cfRule type="expression" dxfId="571" priority="1">
      <formula>$K126=1</formula>
    </cfRule>
  </conditionalFormatting>
  <pageMargins left="0.7" right="0.7" top="0.75" bottom="0.75" header="0.3" footer="0.3"/>
  <pageSetup paperSize="9" scale="32" orientation="portrait" r:id="rId1"/>
  <colBreaks count="1" manualBreakCount="1">
    <brk id="9" max="1048575" man="1"/>
  </col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IF(OR('24_Energy Sector Plan'!$I3=1,$E3&lt;&gt;0),1,0)</f>
        <v>0</v>
      </c>
      <c r="J3" s="67">
        <f>IF(OR('24_Energy Sector Plan'!$J3=1,$F3&lt;&gt;0),1,0)</f>
        <v>0</v>
      </c>
      <c r="K3" s="67">
        <f>IF(AND('24_Energy Sector Plan'!$I3=1,$E3=0),1,0)</f>
        <v>0</v>
      </c>
    </row>
    <row r="4" spans="1:12" ht="45" hidden="1" outlineLevel="1" x14ac:dyDescent="0.25">
      <c r="A4" s="37" t="s">
        <v>149</v>
      </c>
      <c r="B4" s="38" t="s">
        <v>8</v>
      </c>
      <c r="C4" s="20" t="str">
        <f>IF('Long Term Vision'!$C4=0,"",'Long Term Vision'!$C4)</f>
        <v/>
      </c>
      <c r="D4" s="38"/>
      <c r="E4" s="38"/>
      <c r="F4" s="38"/>
      <c r="G4" s="38"/>
      <c r="H4" s="39"/>
      <c r="I4" s="67">
        <f>IF(OR('24_Energy Sector Plan'!$I4=1,$E4&lt;&gt;0),1,0)</f>
        <v>1</v>
      </c>
      <c r="J4" s="67">
        <f>IF(OR('24_Energy Sector Plan'!$J4=1,$F4&lt;&gt;0),1,0)</f>
        <v>1</v>
      </c>
      <c r="K4" s="67">
        <f>IF(AND('24_Energy Sector Plan'!$I4=1,$E4=0),1,0)</f>
        <v>1</v>
      </c>
    </row>
    <row r="5" spans="1:12" ht="45" hidden="1" outlineLevel="1" x14ac:dyDescent="0.25">
      <c r="A5" s="37" t="s">
        <v>149</v>
      </c>
      <c r="B5" s="38" t="s">
        <v>9</v>
      </c>
      <c r="C5" s="20" t="str">
        <f>IF('Long Term Vision'!$C5=0,"",'Long Term Vision'!$C5)</f>
        <v/>
      </c>
      <c r="D5" s="38"/>
      <c r="E5" s="38"/>
      <c r="F5" s="38"/>
      <c r="G5" s="38"/>
      <c r="H5" s="39"/>
      <c r="I5" s="67">
        <f>IF(OR('24_Energy Sector Plan'!$I5=1,$E5&lt;&gt;0),1,0)</f>
        <v>1</v>
      </c>
      <c r="J5" s="67">
        <f>IF(OR('24_Energy Sector Plan'!$J5=1,$F5&lt;&gt;0),1,0)</f>
        <v>1</v>
      </c>
      <c r="K5" s="67">
        <f>IF(AND('24_Energy Sector Plan'!$I5=1,$E5=0),1,0)</f>
        <v>1</v>
      </c>
    </row>
    <row r="6" spans="1:12" ht="90" hidden="1" outlineLevel="1" x14ac:dyDescent="0.25">
      <c r="A6" s="37" t="s">
        <v>149</v>
      </c>
      <c r="B6" s="38" t="s">
        <v>10</v>
      </c>
      <c r="C6" s="20" t="str">
        <f>IF('Long Term Vision'!$C6=0,"",'Long Term Vision'!$C6)</f>
        <v/>
      </c>
      <c r="D6" s="38"/>
      <c r="E6" s="38"/>
      <c r="F6" s="38"/>
      <c r="G6" s="38"/>
      <c r="H6" s="39"/>
      <c r="I6" s="67">
        <f>IF(OR('24_Energy Sector Plan'!$I6=1,$E6&lt;&gt;0),1,0)</f>
        <v>1</v>
      </c>
      <c r="J6" s="67">
        <f>IF(OR('24_Energy Sector Plan'!$J6=1,$F6&lt;&gt;0),1,0)</f>
        <v>1</v>
      </c>
      <c r="K6" s="67">
        <f>IF(AND('24_Energy Sector Plan'!$I6=1,$E6=0),1,0)</f>
        <v>1</v>
      </c>
    </row>
    <row r="7" spans="1:12" ht="60" hidden="1" outlineLevel="1" x14ac:dyDescent="0.25">
      <c r="A7" s="37" t="s">
        <v>149</v>
      </c>
      <c r="B7" s="38" t="s">
        <v>11</v>
      </c>
      <c r="C7" s="20" t="str">
        <f>IF('Long Term Vision'!$C7=0,"",'Long Term Vision'!$C7)</f>
        <v/>
      </c>
      <c r="D7" s="38"/>
      <c r="E7" s="38"/>
      <c r="F7" s="38"/>
      <c r="G7" s="38"/>
      <c r="H7" s="39"/>
      <c r="I7" s="67">
        <f>IF(OR('24_Energy Sector Plan'!$I7=1,$E7&lt;&gt;0),1,0)</f>
        <v>1</v>
      </c>
      <c r="J7" s="67">
        <f>IF(OR('24_Energy Sector Plan'!$J7=1,$F7&lt;&gt;0),1,0)</f>
        <v>1</v>
      </c>
      <c r="K7" s="67">
        <f>IF(AND('24_Energy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IF(OR('24_Energy Sector Plan'!$I9=1,$E9&lt;&gt;0),1,0)</f>
        <v>1</v>
      </c>
      <c r="J9" s="67">
        <f>IF(OR('24_Energy Sector Plan'!$J9=1,$F9&lt;&gt;0),1,0)</f>
        <v>0</v>
      </c>
      <c r="K9" s="67">
        <f>IF(AND('24_Energy Sector Plan'!$I9=1,$E9=0),1,0)</f>
        <v>1</v>
      </c>
    </row>
    <row r="10" spans="1:12" ht="75" hidden="1" outlineLevel="1" x14ac:dyDescent="0.25">
      <c r="A10" s="37" t="s">
        <v>149</v>
      </c>
      <c r="B10" s="38" t="s">
        <v>14</v>
      </c>
      <c r="C10" s="20" t="str">
        <f>IF('Long Term Vision'!$C10=0,"",'Long Term Vision'!$C10)</f>
        <v/>
      </c>
      <c r="D10" s="38"/>
      <c r="E10" s="38"/>
      <c r="F10" s="38"/>
      <c r="G10" s="38"/>
      <c r="H10" s="39"/>
      <c r="I10" s="67">
        <f>IF(OR('24_Energy Sector Plan'!$I10=1,$E10&lt;&gt;0),1,0)</f>
        <v>1</v>
      </c>
      <c r="J10" s="67">
        <f>IF(OR('24_Energy Sector Plan'!$J10=1,$F10&lt;&gt;0),1,0)</f>
        <v>1</v>
      </c>
      <c r="K10" s="67">
        <f>IF(AND('24_Energy Sector Plan'!$I10=1,$E10=0),1,0)</f>
        <v>1</v>
      </c>
    </row>
    <row r="11" spans="1:12" ht="90" hidden="1" outlineLevel="1" x14ac:dyDescent="0.25">
      <c r="A11" s="37" t="s">
        <v>149</v>
      </c>
      <c r="B11" s="38" t="s">
        <v>15</v>
      </c>
      <c r="C11" s="20" t="str">
        <f>IF('Long Term Vision'!$C11=0,"",'Long Term Vision'!$C11)</f>
        <v/>
      </c>
      <c r="D11" s="38"/>
      <c r="E11" s="38"/>
      <c r="F11" s="38"/>
      <c r="G11" s="38"/>
      <c r="H11" s="39"/>
      <c r="I11" s="67">
        <f>IF(OR('24_Energy Sector Plan'!$I11=1,$E11&lt;&gt;0),1,0)</f>
        <v>1</v>
      </c>
      <c r="J11" s="67">
        <f>IF(OR('24_Energy Sector Plan'!$J11=1,$F11&lt;&gt;0),1,0)</f>
        <v>1</v>
      </c>
      <c r="K11" s="67">
        <f>IF(AND('24_Energy Sector Plan'!$I11=1,$E11=0),1,0)</f>
        <v>1</v>
      </c>
    </row>
    <row r="12" spans="1:12" ht="90" hidden="1" outlineLevel="1" x14ac:dyDescent="0.25">
      <c r="A12" s="37" t="s">
        <v>149</v>
      </c>
      <c r="B12" s="38" t="s">
        <v>16</v>
      </c>
      <c r="C12" s="20" t="str">
        <f>IF('Long Term Vision'!$C12=0,"",'Long Term Vision'!$C12)</f>
        <v/>
      </c>
      <c r="D12" s="38"/>
      <c r="E12" s="38"/>
      <c r="F12" s="38"/>
      <c r="G12" s="38"/>
      <c r="H12" s="39"/>
      <c r="I12" s="67">
        <f>IF(OR('24_Energy Sector Plan'!$I12=1,$E12&lt;&gt;0),1,0)</f>
        <v>1</v>
      </c>
      <c r="J12" s="67">
        <f>IF(OR('24_Energy Sector Plan'!$J12=1,$F12&lt;&gt;0),1,0)</f>
        <v>0</v>
      </c>
      <c r="K12" s="67">
        <f>IF(AND('24_Energy Sector Plan'!$I12=1,$E12=0),1,0)</f>
        <v>1</v>
      </c>
    </row>
    <row r="13" spans="1:12" ht="105" hidden="1" outlineLevel="1" x14ac:dyDescent="0.25">
      <c r="A13" s="37" t="s">
        <v>149</v>
      </c>
      <c r="B13" s="38" t="s">
        <v>17</v>
      </c>
      <c r="C13" s="20" t="str">
        <f>IF('Long Term Vision'!$C13=0,"",'Long Term Vision'!$C13)</f>
        <v/>
      </c>
      <c r="D13" s="38"/>
      <c r="E13" s="38"/>
      <c r="F13" s="38"/>
      <c r="G13" s="38"/>
      <c r="H13" s="39"/>
      <c r="I13" s="67">
        <f>IF(OR('24_Energy Sector Plan'!$I13=1,$E13&lt;&gt;0),1,0)</f>
        <v>1</v>
      </c>
      <c r="J13" s="67">
        <f>IF(OR('24_Energy Sector Plan'!$J13=1,$F13&lt;&gt;0),1,0)</f>
        <v>0</v>
      </c>
      <c r="K13" s="67">
        <f>IF(AND('24_Energy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IF(OR('24_Energy Sector Plan'!$I15=1,$E15&lt;&gt;0),1,0)</f>
        <v>1</v>
      </c>
      <c r="J15" s="67">
        <f>IF(OR('24_Energy Sector Plan'!$J15=1,$F15&lt;&gt;0),1,0)</f>
        <v>1</v>
      </c>
      <c r="K15" s="67">
        <f>IF(AND('24_Energy Sector Plan'!$I15=1,$E15=0),1,0)</f>
        <v>1</v>
      </c>
    </row>
    <row r="16" spans="1:12" ht="60" hidden="1" outlineLevel="1" x14ac:dyDescent="0.25">
      <c r="A16" s="37" t="s">
        <v>149</v>
      </c>
      <c r="B16" s="38" t="s">
        <v>20</v>
      </c>
      <c r="C16" s="20" t="str">
        <f>IF('Long Term Vision'!$C16=0,"",'Long Term Vision'!$C16)</f>
        <v/>
      </c>
      <c r="D16" s="38"/>
      <c r="E16" s="38"/>
      <c r="F16" s="38"/>
      <c r="G16" s="38"/>
      <c r="H16" s="39"/>
      <c r="I16" s="67">
        <f>IF(OR('24_Energy Sector Plan'!$I16=1,$E16&lt;&gt;0),1,0)</f>
        <v>1</v>
      </c>
      <c r="J16" s="67">
        <f>IF(OR('24_Energy Sector Plan'!$J16=1,$F16&lt;&gt;0),1,0)</f>
        <v>1</v>
      </c>
      <c r="K16" s="67">
        <f>IF(AND('24_Energy Sector Plan'!$I16=1,$E16=0),1,0)</f>
        <v>1</v>
      </c>
    </row>
    <row r="17" spans="1:11" ht="45" hidden="1" outlineLevel="1" x14ac:dyDescent="0.25">
      <c r="A17" s="37" t="s">
        <v>149</v>
      </c>
      <c r="B17" s="38" t="s">
        <v>21</v>
      </c>
      <c r="C17" s="20" t="str">
        <f>IF('Long Term Vision'!$C17=0,"",'Long Term Vision'!$C17)</f>
        <v/>
      </c>
      <c r="D17" s="38"/>
      <c r="E17" s="38"/>
      <c r="F17" s="38"/>
      <c r="G17" s="38"/>
      <c r="H17" s="39"/>
      <c r="I17" s="67">
        <f>IF(OR('24_Energy Sector Plan'!$I17=1,$E17&lt;&gt;0),1,0)</f>
        <v>1</v>
      </c>
      <c r="J17" s="67">
        <f>IF(OR('24_Energy Sector Plan'!$J17=1,$F17&lt;&gt;0),1,0)</f>
        <v>1</v>
      </c>
      <c r="K17" s="67">
        <f>IF(AND('24_Energy Sector Plan'!$I17=1,$E17=0),1,0)</f>
        <v>1</v>
      </c>
    </row>
    <row r="18" spans="1:11" ht="45" hidden="1" outlineLevel="1" x14ac:dyDescent="0.25">
      <c r="A18" s="37" t="s">
        <v>149</v>
      </c>
      <c r="B18" s="38" t="s">
        <v>22</v>
      </c>
      <c r="C18" s="20" t="str">
        <f>IF('Long Term Vision'!$C18=0,"",'Long Term Vision'!$C18)</f>
        <v/>
      </c>
      <c r="D18" s="38"/>
      <c r="E18" s="38"/>
      <c r="F18" s="38"/>
      <c r="G18" s="38"/>
      <c r="H18" s="39"/>
      <c r="I18" s="67">
        <f>IF(OR('24_Energy Sector Plan'!$I18=1,$E18&lt;&gt;0),1,0)</f>
        <v>1</v>
      </c>
      <c r="J18" s="67">
        <f>IF(OR('24_Energy Sector Plan'!$J18=1,$F18&lt;&gt;0),1,0)</f>
        <v>1</v>
      </c>
      <c r="K18" s="67">
        <f>IF(AND('24_Energy Sector Plan'!$I18=1,$E18=0),1,0)</f>
        <v>1</v>
      </c>
    </row>
    <row r="19" spans="1:11" ht="30" hidden="1" outlineLevel="1" x14ac:dyDescent="0.25">
      <c r="A19" s="37" t="s">
        <v>149</v>
      </c>
      <c r="B19" s="38" t="s">
        <v>23</v>
      </c>
      <c r="C19" s="20" t="str">
        <f>IF('Long Term Vision'!$C19=0,"",'Long Term Vision'!$C19)</f>
        <v/>
      </c>
      <c r="D19" s="38"/>
      <c r="E19" s="38"/>
      <c r="F19" s="38"/>
      <c r="G19" s="38"/>
      <c r="H19" s="39"/>
      <c r="I19" s="67">
        <f>IF(OR('24_Energy Sector Plan'!$I19=1,$E19&lt;&gt;0),1,0)</f>
        <v>1</v>
      </c>
      <c r="J19" s="67">
        <f>IF(OR('24_Energy Sector Plan'!$J19=1,$F19&lt;&gt;0),1,0)</f>
        <v>0</v>
      </c>
      <c r="K19" s="67">
        <f>IF(AND('24_Energy Sector Plan'!$I19=1,$E19=0),1,0)</f>
        <v>1</v>
      </c>
    </row>
    <row r="20" spans="1:11" ht="30" hidden="1" outlineLevel="1" x14ac:dyDescent="0.25">
      <c r="A20" s="37" t="s">
        <v>149</v>
      </c>
      <c r="B20" s="38" t="s">
        <v>24</v>
      </c>
      <c r="C20" s="20" t="str">
        <f>IF('Long Term Vision'!$C20=0,"",'Long Term Vision'!$C20)</f>
        <v/>
      </c>
      <c r="D20" s="38"/>
      <c r="E20" s="38"/>
      <c r="F20" s="38"/>
      <c r="G20" s="38"/>
      <c r="H20" s="39"/>
      <c r="I20" s="67">
        <f>IF(OR('24_Energy Sector Plan'!$I20=1,$E20&lt;&gt;0),1,0)</f>
        <v>1</v>
      </c>
      <c r="J20" s="67">
        <f>IF(OR('24_Energy Sector Plan'!$J20=1,$F20&lt;&gt;0),1,0)</f>
        <v>0</v>
      </c>
      <c r="K20" s="67">
        <f>IF(AND('24_Energy Sector Plan'!$I20=1,$E20=0),1,0)</f>
        <v>1</v>
      </c>
    </row>
    <row r="21" spans="1:11" ht="60" hidden="1" outlineLevel="1" x14ac:dyDescent="0.25">
      <c r="A21" s="37" t="s">
        <v>149</v>
      </c>
      <c r="B21" s="38" t="s">
        <v>25</v>
      </c>
      <c r="C21" s="20" t="str">
        <f>IF('Long Term Vision'!$C21=0,"",'Long Term Vision'!$C21)</f>
        <v/>
      </c>
      <c r="D21" s="38"/>
      <c r="E21" s="38"/>
      <c r="F21" s="38"/>
      <c r="G21" s="38"/>
      <c r="H21" s="39"/>
      <c r="I21" s="67">
        <f>IF(OR('24_Energy Sector Plan'!$I21=1,$E21&lt;&gt;0),1,0)</f>
        <v>1</v>
      </c>
      <c r="J21" s="67">
        <f>IF(OR('24_Energy Sector Plan'!$J21=1,$F21&lt;&gt;0),1,0)</f>
        <v>1</v>
      </c>
      <c r="K21" s="67">
        <f>IF(AND('24_Energy Sector Plan'!$I21=1,$E21=0),1,0)</f>
        <v>1</v>
      </c>
    </row>
    <row r="22" spans="1:11" ht="60" hidden="1" outlineLevel="1" x14ac:dyDescent="0.25">
      <c r="A22" s="37" t="s">
        <v>149</v>
      </c>
      <c r="B22" s="38" t="s">
        <v>26</v>
      </c>
      <c r="C22" s="20" t="str">
        <f>IF('Long Term Vision'!$C22=0,"",'Long Term Vision'!$C22)</f>
        <v/>
      </c>
      <c r="D22" s="38"/>
      <c r="E22" s="38"/>
      <c r="F22" s="38"/>
      <c r="G22" s="38"/>
      <c r="H22" s="39"/>
      <c r="I22" s="67">
        <f>IF(OR('24_Energy Sector Plan'!$I22=1,$E22&lt;&gt;0),1,0)</f>
        <v>1</v>
      </c>
      <c r="J22" s="67">
        <f>IF(OR('24_Energy Sector Plan'!$J22=1,$F22&lt;&gt;0),1,0)</f>
        <v>1</v>
      </c>
      <c r="K22" s="67">
        <f>IF(AND('24_Energy Sector Plan'!$I22=1,$E22=0),1,0)</f>
        <v>1</v>
      </c>
    </row>
    <row r="23" spans="1:11" ht="45" hidden="1" outlineLevel="1" x14ac:dyDescent="0.25">
      <c r="A23" s="37" t="s">
        <v>149</v>
      </c>
      <c r="B23" s="38" t="s">
        <v>27</v>
      </c>
      <c r="C23" s="20" t="str">
        <f>IF('Long Term Vision'!$C23=0,"",'Long Term Vision'!$C23)</f>
        <v/>
      </c>
      <c r="D23" s="38"/>
      <c r="E23" s="38"/>
      <c r="F23" s="38"/>
      <c r="G23" s="38"/>
      <c r="H23" s="39"/>
      <c r="I23" s="67">
        <f>IF(OR('24_Energy Sector Plan'!$I23=1,$E23&lt;&gt;0),1,0)</f>
        <v>1</v>
      </c>
      <c r="J23" s="67">
        <f>IF(OR('24_Energy Sector Plan'!$J23=1,$F23&lt;&gt;0),1,0)</f>
        <v>0</v>
      </c>
      <c r="K23" s="67">
        <f>IF(AND('24_Energy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IF(OR('24_Energy Sector Plan'!$I25=1,$E25&lt;&gt;0),1,0)</f>
        <v>1</v>
      </c>
      <c r="J25" s="67">
        <f>IF(OR('24_Energy Sector Plan'!$J25=1,$F25&lt;&gt;0),1,0)</f>
        <v>1</v>
      </c>
      <c r="K25" s="67">
        <f>IF(AND('24_Energy Sector Plan'!$I25=1,$E25=0),1,0)</f>
        <v>1</v>
      </c>
    </row>
    <row r="26" spans="1:11" ht="45" hidden="1" outlineLevel="1" x14ac:dyDescent="0.25">
      <c r="A26" s="37" t="s">
        <v>149</v>
      </c>
      <c r="B26" s="38" t="s">
        <v>30</v>
      </c>
      <c r="C26" s="20" t="str">
        <f>IF('Long Term Vision'!$C26=0,"",'Long Term Vision'!$C26)</f>
        <v/>
      </c>
      <c r="D26" s="38"/>
      <c r="E26" s="38"/>
      <c r="F26" s="38"/>
      <c r="G26" s="38"/>
      <c r="H26" s="39"/>
      <c r="I26" s="67">
        <f>IF(OR('24_Energy Sector Plan'!$I26=1,$E26&lt;&gt;0),1,0)</f>
        <v>1</v>
      </c>
      <c r="J26" s="67">
        <f>IF(OR('24_Energy Sector Plan'!$J26=1,$F26&lt;&gt;0),1,0)</f>
        <v>0</v>
      </c>
      <c r="K26" s="67">
        <f>IF(AND('24_Energy Sector Plan'!$I26=1,$E26=0),1,0)</f>
        <v>1</v>
      </c>
    </row>
    <row r="27" spans="1:11" ht="45" hidden="1" outlineLevel="1" x14ac:dyDescent="0.25">
      <c r="A27" s="37" t="s">
        <v>149</v>
      </c>
      <c r="B27" s="38" t="s">
        <v>31</v>
      </c>
      <c r="C27" s="20" t="str">
        <f>IF('Long Term Vision'!$C27=0,"",'Long Term Vision'!$C27)</f>
        <v/>
      </c>
      <c r="D27" s="38"/>
      <c r="E27" s="38"/>
      <c r="F27" s="38"/>
      <c r="G27" s="38"/>
      <c r="H27" s="39"/>
      <c r="I27" s="67">
        <f>IF(OR('24_Energy Sector Plan'!$I27=1,$E27&lt;&gt;0),1,0)</f>
        <v>1</v>
      </c>
      <c r="J27" s="67">
        <f>IF(OR('24_Energy Sector Plan'!$J27=1,$F27&lt;&gt;0),1,0)</f>
        <v>1</v>
      </c>
      <c r="K27" s="67">
        <f>IF(AND('24_Energy Sector Plan'!$I27=1,$E27=0),1,0)</f>
        <v>1</v>
      </c>
    </row>
    <row r="28" spans="1:11" ht="60" hidden="1" outlineLevel="1" x14ac:dyDescent="0.25">
      <c r="A28" s="37" t="s">
        <v>149</v>
      </c>
      <c r="B28" s="38" t="s">
        <v>32</v>
      </c>
      <c r="C28" s="20" t="str">
        <f>IF('Long Term Vision'!$C28=0,"",'Long Term Vision'!$C28)</f>
        <v/>
      </c>
      <c r="D28" s="38"/>
      <c r="E28" s="38"/>
      <c r="F28" s="38"/>
      <c r="G28" s="38"/>
      <c r="H28" s="39"/>
      <c r="I28" s="67">
        <f>IF(OR('24_Energy Sector Plan'!$I28=1,$E28&lt;&gt;0),1,0)</f>
        <v>1</v>
      </c>
      <c r="J28" s="67">
        <f>IF(OR('24_Energy Sector Plan'!$J28=1,$F28&lt;&gt;0),1,0)</f>
        <v>1</v>
      </c>
      <c r="K28" s="67">
        <f>IF(AND('24_Energy Sector Plan'!$I28=1,$E28=0),1,0)</f>
        <v>1</v>
      </c>
    </row>
    <row r="29" spans="1:11" ht="60" hidden="1" outlineLevel="1" x14ac:dyDescent="0.25">
      <c r="A29" s="37" t="s">
        <v>149</v>
      </c>
      <c r="B29" s="38" t="s">
        <v>33</v>
      </c>
      <c r="C29" s="20" t="str">
        <f>IF('Long Term Vision'!$C29=0,"",'Long Term Vision'!$C29)</f>
        <v/>
      </c>
      <c r="D29" s="38"/>
      <c r="E29" s="38"/>
      <c r="F29" s="38"/>
      <c r="G29" s="38"/>
      <c r="H29" s="39"/>
      <c r="I29" s="67">
        <f>IF(OR('24_Energy Sector Plan'!$I29=1,$E29&lt;&gt;0),1,0)</f>
        <v>1</v>
      </c>
      <c r="J29" s="67">
        <f>IF(OR('24_Energy Sector Plan'!$J29=1,$F29&lt;&gt;0),1,0)</f>
        <v>0</v>
      </c>
      <c r="K29" s="67">
        <f>IF(AND('24_Energy Sector Plan'!$I29=1,$E29=0),1,0)</f>
        <v>1</v>
      </c>
    </row>
    <row r="30" spans="1:11" ht="30" hidden="1" outlineLevel="1" x14ac:dyDescent="0.25">
      <c r="A30" s="37" t="s">
        <v>149</v>
      </c>
      <c r="B30" s="38" t="s">
        <v>34</v>
      </c>
      <c r="C30" s="20" t="str">
        <f>IF('Long Term Vision'!$C30=0,"",'Long Term Vision'!$C30)</f>
        <v/>
      </c>
      <c r="D30" s="38"/>
      <c r="E30" s="38"/>
      <c r="F30" s="38"/>
      <c r="G30" s="38"/>
      <c r="H30" s="39"/>
      <c r="I30" s="67">
        <f>IF(OR('24_Energy Sector Plan'!$I30=1,$E30&lt;&gt;0),1,0)</f>
        <v>1</v>
      </c>
      <c r="J30" s="67">
        <f>IF(OR('24_Energy Sector Plan'!$J30=1,$F30&lt;&gt;0),1,0)</f>
        <v>1</v>
      </c>
      <c r="K30" s="67">
        <f>IF(AND('24_Energy Sector Plan'!$I30=1,$E30=0),1,0)</f>
        <v>1</v>
      </c>
    </row>
    <row r="31" spans="1:11" ht="105" hidden="1" outlineLevel="1" x14ac:dyDescent="0.25">
      <c r="A31" s="37" t="s">
        <v>149</v>
      </c>
      <c r="B31" s="38" t="s">
        <v>35</v>
      </c>
      <c r="C31" s="20" t="str">
        <f>IF('Long Term Vision'!$C31=0,"",'Long Term Vision'!$C31)</f>
        <v/>
      </c>
      <c r="D31" s="38"/>
      <c r="E31" s="38"/>
      <c r="F31" s="38"/>
      <c r="G31" s="38"/>
      <c r="H31" s="39"/>
      <c r="I31" s="67">
        <f>IF(OR('24_Energy Sector Plan'!$I31=1,$E31&lt;&gt;0),1,0)</f>
        <v>1</v>
      </c>
      <c r="J31" s="67">
        <f>IF(OR('24_Energy Sector Plan'!$J31=1,$F31&lt;&gt;0),1,0)</f>
        <v>0</v>
      </c>
      <c r="K31" s="67">
        <f>IF(AND('24_Energy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IF(OR('24_Energy Sector Plan'!$I33=1,$E33&lt;&gt;0),1,0)</f>
        <v>1</v>
      </c>
      <c r="J33" s="67">
        <f>IF(OR('24_Energy Sector Plan'!$J33=1,$F33&lt;&gt;0),1,0)</f>
        <v>0</v>
      </c>
      <c r="K33" s="67">
        <f>IF(AND('24_Energy Sector Plan'!$I33=1,$E33=0),1,0)</f>
        <v>1</v>
      </c>
    </row>
    <row r="34" spans="1:11" ht="45" hidden="1" outlineLevel="1" x14ac:dyDescent="0.25">
      <c r="A34" s="37" t="s">
        <v>149</v>
      </c>
      <c r="B34" s="38" t="s">
        <v>38</v>
      </c>
      <c r="C34" s="20" t="str">
        <f>IF('Long Term Vision'!$C34=0,"",'Long Term Vision'!$C34)</f>
        <v/>
      </c>
      <c r="D34" s="38"/>
      <c r="E34" s="38"/>
      <c r="F34" s="38"/>
      <c r="G34" s="38"/>
      <c r="H34" s="39"/>
      <c r="I34" s="67">
        <f>IF(OR('24_Energy Sector Plan'!$I34=1,$E34&lt;&gt;0),1,0)</f>
        <v>1</v>
      </c>
      <c r="J34" s="67">
        <f>IF(OR('24_Energy Sector Plan'!$J34=1,$F34&lt;&gt;0),1,0)</f>
        <v>0</v>
      </c>
      <c r="K34" s="67">
        <f>IF(AND('24_Energy Sector Plan'!$I34=1,$E34=0),1,0)</f>
        <v>1</v>
      </c>
    </row>
    <row r="35" spans="1:11" ht="30" hidden="1" outlineLevel="1" x14ac:dyDescent="0.25">
      <c r="A35" s="37" t="s">
        <v>149</v>
      </c>
      <c r="B35" s="38" t="s">
        <v>39</v>
      </c>
      <c r="C35" s="20" t="str">
        <f>IF('Long Term Vision'!$C35=0,"",'Long Term Vision'!$C35)</f>
        <v>NO</v>
      </c>
      <c r="D35" s="38"/>
      <c r="E35" s="38"/>
      <c r="F35" s="38"/>
      <c r="G35" s="38"/>
      <c r="H35" s="39"/>
      <c r="I35" s="67">
        <f>IF(OR('24_Energy Sector Plan'!$I35=1,$E35&lt;&gt;0),1,0)</f>
        <v>0</v>
      </c>
      <c r="J35" s="67">
        <f>IF(OR('24_Energy Sector Plan'!$J35=1,$F35&lt;&gt;0),1,0)</f>
        <v>0</v>
      </c>
      <c r="K35" s="67">
        <f>IF(AND('24_Energy Sector Plan'!$I35=1,$E35=0),1,0)</f>
        <v>0</v>
      </c>
    </row>
    <row r="36" spans="1:11" ht="60" hidden="1" outlineLevel="1" x14ac:dyDescent="0.25">
      <c r="A36" s="37" t="s">
        <v>149</v>
      </c>
      <c r="B36" s="38" t="s">
        <v>40</v>
      </c>
      <c r="C36" s="20" t="str">
        <f>IF('Long Term Vision'!$C36=0,"",'Long Term Vision'!$C36)</f>
        <v/>
      </c>
      <c r="D36" s="38"/>
      <c r="E36" s="38"/>
      <c r="F36" s="38"/>
      <c r="G36" s="38"/>
      <c r="H36" s="39"/>
      <c r="I36" s="67">
        <f>IF(OR('24_Energy Sector Plan'!$I36=1,$E36&lt;&gt;0),1,0)</f>
        <v>1</v>
      </c>
      <c r="J36" s="67">
        <f>IF(OR('24_Energy Sector Plan'!$J36=1,$F36&lt;&gt;0),1,0)</f>
        <v>1</v>
      </c>
      <c r="K36" s="67">
        <f>IF(AND('24_Energy Sector Plan'!$I36=1,$E36=0),1,0)</f>
        <v>1</v>
      </c>
    </row>
    <row r="37" spans="1:11" ht="45" hidden="1" outlineLevel="1" x14ac:dyDescent="0.25">
      <c r="A37" s="37" t="s">
        <v>149</v>
      </c>
      <c r="B37" s="38" t="s">
        <v>41</v>
      </c>
      <c r="C37" s="20" t="str">
        <f>IF('Long Term Vision'!$C37=0,"",'Long Term Vision'!$C37)</f>
        <v/>
      </c>
      <c r="D37" s="38"/>
      <c r="E37" s="38"/>
      <c r="F37" s="38"/>
      <c r="G37" s="38"/>
      <c r="H37" s="39"/>
      <c r="I37" s="67">
        <f>IF(OR('24_Energy Sector Plan'!$I37=1,$E37&lt;&gt;0),1,0)</f>
        <v>1</v>
      </c>
      <c r="J37" s="67">
        <f>IF(OR('24_Energy Sector Plan'!$J37=1,$F37&lt;&gt;0),1,0)</f>
        <v>0</v>
      </c>
      <c r="K37" s="67">
        <f>IF(AND('24_Energy Sector Plan'!$I37=1,$E37=0),1,0)</f>
        <v>1</v>
      </c>
    </row>
    <row r="38" spans="1:11" ht="75" hidden="1" outlineLevel="1" x14ac:dyDescent="0.25">
      <c r="A38" s="37" t="s">
        <v>149</v>
      </c>
      <c r="B38" s="38" t="s">
        <v>42</v>
      </c>
      <c r="C38" s="20" t="str">
        <f>IF('Long Term Vision'!$C38=0,"",'Long Term Vision'!$C38)</f>
        <v/>
      </c>
      <c r="D38" s="38"/>
      <c r="E38" s="38"/>
      <c r="F38" s="38"/>
      <c r="G38" s="38"/>
      <c r="H38" s="39"/>
      <c r="I38" s="67">
        <f>IF(OR('24_Energy Sector Plan'!$I38=1,$E38&lt;&gt;0),1,0)</f>
        <v>1</v>
      </c>
      <c r="J38" s="67">
        <f>IF(OR('24_Energy Sector Plan'!$J38=1,$F38&lt;&gt;0),1,0)</f>
        <v>0</v>
      </c>
      <c r="K38" s="67">
        <f>IF(AND('24_Energy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IF(OR('24_Energy Sector Plan'!$I40=1,$E40&lt;&gt;0),1,0)</f>
        <v>1</v>
      </c>
      <c r="J40" s="67">
        <f>IF(OR('24_Energy Sector Plan'!$J40=1,$F40&lt;&gt;0),1,0)</f>
        <v>1</v>
      </c>
      <c r="K40" s="67">
        <f>IF(AND('24_Energy Sector Plan'!$I40=1,$E40=0),1,0)</f>
        <v>1</v>
      </c>
    </row>
    <row r="41" spans="1:11" ht="60" hidden="1" outlineLevel="1" x14ac:dyDescent="0.25">
      <c r="A41" s="37" t="s">
        <v>150</v>
      </c>
      <c r="B41" s="38" t="s">
        <v>45</v>
      </c>
      <c r="C41" s="20" t="str">
        <f>IF('Long Term Vision'!$C41=0,"",'Long Term Vision'!$C41)</f>
        <v/>
      </c>
      <c r="D41" s="38"/>
      <c r="E41" s="38"/>
      <c r="F41" s="38"/>
      <c r="G41" s="38"/>
      <c r="H41" s="39"/>
      <c r="I41" s="67">
        <f>IF(OR('24_Energy Sector Plan'!$I41=1,$E41&lt;&gt;0),1,0)</f>
        <v>1</v>
      </c>
      <c r="J41" s="67">
        <f>IF(OR('24_Energy Sector Plan'!$J41=1,$F41&lt;&gt;0),1,0)</f>
        <v>1</v>
      </c>
      <c r="K41" s="67">
        <f>IF(AND('24_Energy Sector Plan'!$I41=1,$E41=0),1,0)</f>
        <v>1</v>
      </c>
    </row>
    <row r="42" spans="1:11" ht="75" hidden="1" outlineLevel="1" x14ac:dyDescent="0.25">
      <c r="A42" s="37" t="s">
        <v>150</v>
      </c>
      <c r="B42" s="38" t="s">
        <v>46</v>
      </c>
      <c r="C42" s="20" t="str">
        <f>IF('Long Term Vision'!$C42=0,"",'Long Term Vision'!$C42)</f>
        <v/>
      </c>
      <c r="D42" s="38"/>
      <c r="E42" s="38"/>
      <c r="F42" s="38"/>
      <c r="G42" s="38"/>
      <c r="H42" s="39"/>
      <c r="I42" s="67">
        <f>IF(OR('24_Energy Sector Plan'!$I42=1,$E42&lt;&gt;0),1,0)</f>
        <v>1</v>
      </c>
      <c r="J42" s="67">
        <f>IF(OR('24_Energy Sector Plan'!$J42=1,$F42&lt;&gt;0),1,0)</f>
        <v>1</v>
      </c>
      <c r="K42" s="67">
        <f>IF(AND('24_Energy Sector Plan'!$I42=1,$E42=0),1,0)</f>
        <v>1</v>
      </c>
    </row>
    <row r="43" spans="1:11" ht="60" hidden="1" outlineLevel="1" x14ac:dyDescent="0.25">
      <c r="A43" s="37" t="s">
        <v>150</v>
      </c>
      <c r="B43" s="38" t="s">
        <v>47</v>
      </c>
      <c r="C43" s="20" t="str">
        <f>IF('Long Term Vision'!$C43=0,"",'Long Term Vision'!$C43)</f>
        <v/>
      </c>
      <c r="D43" s="38"/>
      <c r="E43" s="38"/>
      <c r="F43" s="38"/>
      <c r="G43" s="38"/>
      <c r="H43" s="39"/>
      <c r="I43" s="67">
        <f>IF(OR('24_Energy Sector Plan'!$I43=1,$E43&lt;&gt;0),1,0)</f>
        <v>1</v>
      </c>
      <c r="J43" s="67">
        <f>IF(OR('24_Energy Sector Plan'!$J43=1,$F43&lt;&gt;0),1,0)</f>
        <v>0</v>
      </c>
      <c r="K43" s="67">
        <f>IF(AND('24_Energy Sector Plan'!$I43=1,$E43=0),1,0)</f>
        <v>1</v>
      </c>
    </row>
    <row r="44" spans="1:11" ht="45" hidden="1" outlineLevel="1" x14ac:dyDescent="0.25">
      <c r="A44" s="37" t="s">
        <v>150</v>
      </c>
      <c r="B44" s="38" t="s">
        <v>48</v>
      </c>
      <c r="C44" s="20" t="str">
        <f>IF('Long Term Vision'!$C44=0,"",'Long Term Vision'!$C44)</f>
        <v/>
      </c>
      <c r="D44" s="38"/>
      <c r="E44" s="38"/>
      <c r="F44" s="38"/>
      <c r="G44" s="38"/>
      <c r="H44" s="39"/>
      <c r="I44" s="67">
        <f>IF(OR('24_Energy Sector Plan'!$I44=1,$E44&lt;&gt;0),1,0)</f>
        <v>1</v>
      </c>
      <c r="J44" s="67">
        <f>IF(OR('24_Energy Sector Plan'!$J44=1,$F44&lt;&gt;0),1,0)</f>
        <v>0</v>
      </c>
      <c r="K44" s="67">
        <f>IF(AND('24_Energy Sector Plan'!$I44=1,$E44=0),1,0)</f>
        <v>1</v>
      </c>
    </row>
    <row r="45" spans="1:11" ht="30" hidden="1" outlineLevel="1" x14ac:dyDescent="0.25">
      <c r="A45" s="37" t="s">
        <v>150</v>
      </c>
      <c r="B45" s="38" t="s">
        <v>49</v>
      </c>
      <c r="C45" s="20" t="str">
        <f>IF('Long Term Vision'!$C45=0,"",'Long Term Vision'!$C45)</f>
        <v/>
      </c>
      <c r="D45" s="38"/>
      <c r="E45" s="38"/>
      <c r="F45" s="38"/>
      <c r="G45" s="38"/>
      <c r="H45" s="39"/>
      <c r="I45" s="67">
        <f>IF(OR('24_Energy Sector Plan'!$I45=1,$E45&lt;&gt;0),1,0)</f>
        <v>1</v>
      </c>
      <c r="J45" s="67">
        <f>IF(OR('24_Energy Sector Plan'!$J45=1,$F45&lt;&gt;0),1,0)</f>
        <v>0</v>
      </c>
      <c r="K45" s="67">
        <f>IF(AND('24_Energy Sector Plan'!$I45=1,$E45=0),1,0)</f>
        <v>1</v>
      </c>
    </row>
    <row r="46" spans="1:11" collapsed="1" x14ac:dyDescent="0.25">
      <c r="A46" s="37" t="s">
        <v>150</v>
      </c>
      <c r="B46" s="107" t="s">
        <v>50</v>
      </c>
      <c r="C46" s="107"/>
      <c r="D46" s="107"/>
      <c r="E46" s="107"/>
      <c r="F46" s="107"/>
      <c r="G46" s="107"/>
      <c r="H46" s="108"/>
      <c r="I46" s="67">
        <f>SUM(I47:I54)</f>
        <v>7</v>
      </c>
      <c r="J46" s="67">
        <f>SUM(J47:J54)</f>
        <v>2</v>
      </c>
      <c r="K46" s="67">
        <f>SUM(K47:K54)</f>
        <v>4</v>
      </c>
    </row>
    <row r="47" spans="1:11" ht="75" hidden="1" outlineLevel="1" x14ac:dyDescent="0.25">
      <c r="A47" s="37" t="s">
        <v>150</v>
      </c>
      <c r="B47" s="38" t="s">
        <v>51</v>
      </c>
      <c r="C47" s="20" t="str">
        <f>IF('Long Term Vision'!$C47=0,"",'Long Term Vision'!$C47)</f>
        <v>NO</v>
      </c>
      <c r="D47" s="38"/>
      <c r="E47" s="38"/>
      <c r="F47" s="38"/>
      <c r="G47" s="38"/>
      <c r="H47" s="39"/>
      <c r="I47" s="67">
        <f>IF(OR('24_Energy Sector Plan'!$I47=1,$E47&lt;&gt;0),1,0)</f>
        <v>0</v>
      </c>
      <c r="J47" s="67">
        <f>IF(OR('24_Energy Sector Plan'!$J47=1,$F47&lt;&gt;0),1,0)</f>
        <v>0</v>
      </c>
      <c r="K47" s="67">
        <f>IF(AND('24_Energy Sector Plan'!$I47=1,$E47=0),1,0)</f>
        <v>0</v>
      </c>
    </row>
    <row r="48" spans="1:11" ht="45" hidden="1" outlineLevel="1" x14ac:dyDescent="0.25">
      <c r="A48" s="37" t="s">
        <v>150</v>
      </c>
      <c r="B48" s="38" t="s">
        <v>52</v>
      </c>
      <c r="C48" s="20" t="s">
        <v>1055</v>
      </c>
      <c r="D48" s="38" t="s">
        <v>1307</v>
      </c>
      <c r="E48" s="38" t="s">
        <v>1308</v>
      </c>
      <c r="F48" s="38"/>
      <c r="G48" s="38" t="s">
        <v>1309</v>
      </c>
      <c r="H48" s="39" t="s">
        <v>1310</v>
      </c>
      <c r="I48" s="67">
        <f>IF(OR('24_Energy Sector Plan'!$I48=1,$E48&lt;&gt;0),1,0)</f>
        <v>1</v>
      </c>
      <c r="J48" s="67">
        <f>IF(OR('24_Energy Sector Plan'!$J48=1,$F48&lt;&gt;0),1,0)</f>
        <v>0</v>
      </c>
      <c r="K48" s="67">
        <f>IF(AND('24_Energy Sector Plan'!$I48=1,$E48=0),1,0)</f>
        <v>0</v>
      </c>
    </row>
    <row r="49" spans="1:11" ht="45" hidden="1" outlineLevel="1" x14ac:dyDescent="0.25">
      <c r="A49" s="37" t="s">
        <v>150</v>
      </c>
      <c r="B49" s="38" t="s">
        <v>53</v>
      </c>
      <c r="C49" s="20" t="s">
        <v>1055</v>
      </c>
      <c r="D49" s="38"/>
      <c r="E49" s="38"/>
      <c r="F49" s="38"/>
      <c r="G49" s="38"/>
      <c r="H49" s="39"/>
      <c r="I49" s="67">
        <f>IF(OR('24_Energy Sector Plan'!$I49=1,$E49&lt;&gt;0),1,0)</f>
        <v>1</v>
      </c>
      <c r="J49" s="67">
        <f>IF(OR('24_Energy Sector Plan'!$J49=1,$F49&lt;&gt;0),1,0)</f>
        <v>0</v>
      </c>
      <c r="K49" s="67">
        <f>IF(AND('24_Energy Sector Plan'!$I49=1,$E49=0),1,0)</f>
        <v>1</v>
      </c>
    </row>
    <row r="50" spans="1:11" ht="90" hidden="1" outlineLevel="1" x14ac:dyDescent="0.25">
      <c r="A50" s="37" t="s">
        <v>150</v>
      </c>
      <c r="B50" s="38" t="s">
        <v>54</v>
      </c>
      <c r="C50" s="20" t="s">
        <v>1055</v>
      </c>
      <c r="D50" s="38"/>
      <c r="E50" s="38"/>
      <c r="F50" s="38"/>
      <c r="G50" s="38"/>
      <c r="H50" s="39"/>
      <c r="I50" s="67">
        <f>IF(OR('24_Energy Sector Plan'!$I50=1,$E50&lt;&gt;0),1,0)</f>
        <v>1</v>
      </c>
      <c r="J50" s="67">
        <f>IF(OR('24_Energy Sector Plan'!$J50=1,$F50&lt;&gt;0),1,0)</f>
        <v>1</v>
      </c>
      <c r="K50" s="67">
        <f>IF(AND('24_Energy Sector Plan'!$I50=1,$E50=0),1,0)</f>
        <v>1</v>
      </c>
    </row>
    <row r="51" spans="1:11" ht="60" hidden="1" outlineLevel="1" x14ac:dyDescent="0.25">
      <c r="A51" s="37" t="s">
        <v>150</v>
      </c>
      <c r="B51" s="38" t="s">
        <v>55</v>
      </c>
      <c r="C51" s="20" t="s">
        <v>1055</v>
      </c>
      <c r="D51" s="38" t="s">
        <v>1307</v>
      </c>
      <c r="E51" s="38" t="s">
        <v>1311</v>
      </c>
      <c r="F51" s="38"/>
      <c r="G51" s="38" t="s">
        <v>1312</v>
      </c>
      <c r="H51" s="39" t="s">
        <v>1310</v>
      </c>
      <c r="I51" s="67">
        <f>IF(OR('24_Energy Sector Plan'!$I51=1,$E51&lt;&gt;0),1,0)</f>
        <v>1</v>
      </c>
      <c r="J51" s="67">
        <f>IF(OR('24_Energy Sector Plan'!$J51=1,$F51&lt;&gt;0),1,0)</f>
        <v>1</v>
      </c>
      <c r="K51" s="67">
        <f>IF(AND('24_Energy Sector Plan'!$I51=1,$E51=0),1,0)</f>
        <v>0</v>
      </c>
    </row>
    <row r="52" spans="1:11" ht="60" hidden="1" outlineLevel="1" x14ac:dyDescent="0.25">
      <c r="A52" s="37" t="s">
        <v>150</v>
      </c>
      <c r="B52" s="38" t="s">
        <v>56</v>
      </c>
      <c r="C52" s="20" t="s">
        <v>1055</v>
      </c>
      <c r="D52" s="38" t="s">
        <v>1307</v>
      </c>
      <c r="E52" s="38" t="s">
        <v>1313</v>
      </c>
      <c r="F52" s="38"/>
      <c r="G52" s="38" t="s">
        <v>1314</v>
      </c>
      <c r="H52" s="39" t="s">
        <v>1310</v>
      </c>
      <c r="I52" s="67">
        <f>IF(OR('24_Energy Sector Plan'!$I52=1,$E52&lt;&gt;0),1,0)</f>
        <v>1</v>
      </c>
      <c r="J52" s="67">
        <f>IF(OR('24_Energy Sector Plan'!$J52=1,$F52&lt;&gt;0),1,0)</f>
        <v>0</v>
      </c>
      <c r="K52" s="67">
        <f>IF(AND('24_Energy Sector Plan'!$I52=1,$E52=0),1,0)</f>
        <v>0</v>
      </c>
    </row>
    <row r="53" spans="1:11" ht="30" hidden="1" outlineLevel="1" x14ac:dyDescent="0.25">
      <c r="A53" s="37" t="s">
        <v>150</v>
      </c>
      <c r="B53" s="38" t="s">
        <v>57</v>
      </c>
      <c r="C53" s="20" t="s">
        <v>1055</v>
      </c>
      <c r="D53" s="38"/>
      <c r="E53" s="38"/>
      <c r="F53" s="38"/>
      <c r="G53" s="38"/>
      <c r="H53" s="39"/>
      <c r="I53" s="67">
        <f>IF(OR('24_Energy Sector Plan'!$I53=1,$E53&lt;&gt;0),1,0)</f>
        <v>1</v>
      </c>
      <c r="J53" s="67">
        <f>IF(OR('24_Energy Sector Plan'!$J53=1,$F53&lt;&gt;0),1,0)</f>
        <v>0</v>
      </c>
      <c r="K53" s="67">
        <f>IF(AND('24_Energy Sector Plan'!$I53=1,$E53=0),1,0)</f>
        <v>1</v>
      </c>
    </row>
    <row r="54" spans="1:11" ht="45" hidden="1" outlineLevel="1" x14ac:dyDescent="0.25">
      <c r="A54" s="37" t="s">
        <v>150</v>
      </c>
      <c r="B54" s="38" t="s">
        <v>58</v>
      </c>
      <c r="C54" s="20" t="s">
        <v>1055</v>
      </c>
      <c r="D54" s="38"/>
      <c r="E54" s="38"/>
      <c r="F54" s="38"/>
      <c r="G54" s="38"/>
      <c r="H54" s="39"/>
      <c r="I54" s="67">
        <f>IF(OR('24_Energy Sector Plan'!$I54=1,$E54&lt;&gt;0),1,0)</f>
        <v>1</v>
      </c>
      <c r="J54" s="67">
        <f>IF(OR('24_Energy Sector Plan'!$J54=1,$F54&lt;&gt;0),1,0)</f>
        <v>0</v>
      </c>
      <c r="K54" s="67">
        <f>IF(AND('24_Energy Sector Plan'!$I54=1,$E54=0),1,0)</f>
        <v>1</v>
      </c>
    </row>
    <row r="55" spans="1:11" collapsed="1" x14ac:dyDescent="0.25">
      <c r="A55" s="37" t="s">
        <v>150</v>
      </c>
      <c r="B55" s="109" t="s">
        <v>59</v>
      </c>
      <c r="C55" s="109"/>
      <c r="D55" s="109"/>
      <c r="E55" s="109"/>
      <c r="F55" s="109"/>
      <c r="G55" s="109"/>
      <c r="H55" s="110"/>
      <c r="I55" s="67">
        <f>SUM(I56:I58)</f>
        <v>3</v>
      </c>
      <c r="J55" s="67">
        <f>SUM(J56:J58)</f>
        <v>2</v>
      </c>
      <c r="K55" s="67">
        <f>SUM(K56:K58)</f>
        <v>2</v>
      </c>
    </row>
    <row r="56" spans="1:11" ht="30" hidden="1" outlineLevel="1" x14ac:dyDescent="0.25">
      <c r="A56" s="37" t="s">
        <v>150</v>
      </c>
      <c r="B56" s="38" t="s">
        <v>60</v>
      </c>
      <c r="C56" s="20" t="s">
        <v>1055</v>
      </c>
      <c r="D56" s="38"/>
      <c r="E56" s="38"/>
      <c r="F56" s="38"/>
      <c r="G56" s="38"/>
      <c r="H56" s="39"/>
      <c r="I56" s="67">
        <f>IF(OR('24_Energy Sector Plan'!$I56=1,$E56&lt;&gt;0),1,0)</f>
        <v>1</v>
      </c>
      <c r="J56" s="67">
        <f>IF(OR('24_Energy Sector Plan'!$J56=1,$F56&lt;&gt;0),1,0)</f>
        <v>1</v>
      </c>
      <c r="K56" s="67">
        <f>IF(AND('24_Energy Sector Plan'!$I56=1,$E56=0),1,0)</f>
        <v>1</v>
      </c>
    </row>
    <row r="57" spans="1:11" ht="60" hidden="1" outlineLevel="1" x14ac:dyDescent="0.25">
      <c r="A57" s="37" t="s">
        <v>150</v>
      </c>
      <c r="B57" s="38" t="s">
        <v>61</v>
      </c>
      <c r="C57" s="20" t="s">
        <v>1055</v>
      </c>
      <c r="D57" s="38" t="s">
        <v>1307</v>
      </c>
      <c r="E57" s="38" t="s">
        <v>1315</v>
      </c>
      <c r="F57" s="38"/>
      <c r="G57" s="38" t="s">
        <v>1316</v>
      </c>
      <c r="H57" s="39" t="s">
        <v>1317</v>
      </c>
      <c r="I57" s="67">
        <f>IF(OR('24_Energy Sector Plan'!$I57=1,$E57&lt;&gt;0),1,0)</f>
        <v>1</v>
      </c>
      <c r="J57" s="67">
        <f>IF(OR('24_Energy Sector Plan'!$J57=1,$F57&lt;&gt;0),1,0)</f>
        <v>1</v>
      </c>
      <c r="K57" s="67">
        <f>IF(AND('24_Energy Sector Plan'!$I57=1,$E57=0),1,0)</f>
        <v>0</v>
      </c>
    </row>
    <row r="58" spans="1:11" ht="45" hidden="1" outlineLevel="1" x14ac:dyDescent="0.25">
      <c r="A58" s="37" t="s">
        <v>150</v>
      </c>
      <c r="B58" s="38" t="s">
        <v>62</v>
      </c>
      <c r="C58" s="20" t="s">
        <v>1055</v>
      </c>
      <c r="D58" s="38"/>
      <c r="E58" s="38"/>
      <c r="F58" s="38"/>
      <c r="G58" s="38"/>
      <c r="H58" s="39"/>
      <c r="I58" s="67">
        <f>IF(OR('24_Energy Sector Plan'!$I58=1,$E58&lt;&gt;0),1,0)</f>
        <v>1</v>
      </c>
      <c r="J58" s="67">
        <f>IF(OR('24_Energy Sector Plan'!$J58=1,$F58&lt;&gt;0),1,0)</f>
        <v>0</v>
      </c>
      <c r="K58" s="67">
        <f>IF(AND('24_Energy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IF(OR('24_Energy Sector Plan'!$I60=1,$E60&lt;&gt;0),1,0)</f>
        <v>0</v>
      </c>
      <c r="J60" s="67">
        <f>IF(OR('24_Energy Sector Plan'!$J60=1,$F60&lt;&gt;0),1,0)</f>
        <v>0</v>
      </c>
      <c r="K60" s="67">
        <f>IF(AND('24_Energy Sector Plan'!$I60=1,$E60=0),1,0)</f>
        <v>0</v>
      </c>
    </row>
    <row r="61" spans="1:11" ht="60" hidden="1" outlineLevel="1" x14ac:dyDescent="0.25">
      <c r="A61" s="37" t="s">
        <v>150</v>
      </c>
      <c r="B61" s="38" t="s">
        <v>65</v>
      </c>
      <c r="C61" s="20" t="str">
        <f>IF('Long Term Vision'!$C61=0,"",'Long Term Vision'!$C61)</f>
        <v/>
      </c>
      <c r="D61" s="38"/>
      <c r="E61" s="38"/>
      <c r="F61" s="38"/>
      <c r="G61" s="38"/>
      <c r="H61" s="39"/>
      <c r="I61" s="67">
        <f>IF(OR('24_Energy Sector Plan'!$I61=1,$E61&lt;&gt;0),1,0)</f>
        <v>1</v>
      </c>
      <c r="J61" s="67">
        <f>IF(OR('24_Energy Sector Plan'!$J61=1,$F61&lt;&gt;0),1,0)</f>
        <v>1</v>
      </c>
      <c r="K61" s="67">
        <f>IF(AND('24_Energy Sector Plan'!$I61=1,$E61=0),1,0)</f>
        <v>1</v>
      </c>
    </row>
    <row r="62" spans="1:11" ht="30" hidden="1" outlineLevel="1" x14ac:dyDescent="0.25">
      <c r="A62" s="37" t="s">
        <v>150</v>
      </c>
      <c r="B62" s="38" t="s">
        <v>66</v>
      </c>
      <c r="C62" s="20" t="str">
        <f>IF('Long Term Vision'!$C62=0,"",'Long Term Vision'!$C62)</f>
        <v/>
      </c>
      <c r="D62" s="38"/>
      <c r="E62" s="38"/>
      <c r="F62" s="38"/>
      <c r="G62" s="38"/>
      <c r="H62" s="39"/>
      <c r="I62" s="67">
        <f>IF(OR('24_Energy Sector Plan'!$I62=1,$E62&lt;&gt;0),1,0)</f>
        <v>0</v>
      </c>
      <c r="J62" s="67">
        <f>IF(OR('24_Energy Sector Plan'!$J62=1,$F62&lt;&gt;0),1,0)</f>
        <v>0</v>
      </c>
      <c r="K62" s="67">
        <f>IF(AND('24_Energy Sector Plan'!$I62=1,$E62=0),1,0)</f>
        <v>0</v>
      </c>
    </row>
    <row r="63" spans="1:11" ht="90" hidden="1" outlineLevel="1" x14ac:dyDescent="0.25">
      <c r="A63" s="37" t="s">
        <v>150</v>
      </c>
      <c r="B63" s="38" t="s">
        <v>67</v>
      </c>
      <c r="C63" s="20" t="str">
        <f>IF('Long Term Vision'!$C63=0,"",'Long Term Vision'!$C63)</f>
        <v/>
      </c>
      <c r="D63" s="38"/>
      <c r="E63" s="38"/>
      <c r="F63" s="38"/>
      <c r="G63" s="38"/>
      <c r="H63" s="39"/>
      <c r="I63" s="67">
        <f>IF(OR('24_Energy Sector Plan'!$I63=1,$E63&lt;&gt;0),1,0)</f>
        <v>1</v>
      </c>
      <c r="J63" s="67">
        <f>IF(OR('24_Energy Sector Plan'!$J63=1,$F63&lt;&gt;0),1,0)</f>
        <v>0</v>
      </c>
      <c r="K63" s="67">
        <f>IF(AND('24_Energy Sector Plan'!$I63=1,$E63=0),1,0)</f>
        <v>1</v>
      </c>
    </row>
    <row r="64" spans="1:11" ht="45" hidden="1" outlineLevel="1" x14ac:dyDescent="0.25">
      <c r="A64" s="37" t="s">
        <v>150</v>
      </c>
      <c r="B64" s="38" t="s">
        <v>68</v>
      </c>
      <c r="C64" s="20" t="str">
        <f>IF('Long Term Vision'!$C64=0,"",'Long Term Vision'!$C64)</f>
        <v/>
      </c>
      <c r="D64" s="38"/>
      <c r="E64" s="38"/>
      <c r="F64" s="38"/>
      <c r="G64" s="38"/>
      <c r="H64" s="39"/>
      <c r="I64" s="67">
        <f>IF(OR('24_Energy Sector Plan'!$I64=1,$E64&lt;&gt;0),1,0)</f>
        <v>1</v>
      </c>
      <c r="J64" s="67">
        <f>IF(OR('24_Energy Sector Plan'!$J64=1,$F64&lt;&gt;0),1,0)</f>
        <v>0</v>
      </c>
      <c r="K64" s="67">
        <f>IF(AND('24_Energy Sector Plan'!$I64=1,$E64=0),1,0)</f>
        <v>1</v>
      </c>
    </row>
    <row r="65" spans="1:11" ht="120" hidden="1" outlineLevel="1" x14ac:dyDescent="0.25">
      <c r="A65" s="37" t="s">
        <v>150</v>
      </c>
      <c r="B65" s="38" t="s">
        <v>69</v>
      </c>
      <c r="C65" s="20" t="str">
        <f>IF('Long Term Vision'!$C65=0,"",'Long Term Vision'!$C65)</f>
        <v/>
      </c>
      <c r="D65" s="38"/>
      <c r="E65" s="38"/>
      <c r="F65" s="38"/>
      <c r="G65" s="38"/>
      <c r="H65" s="39"/>
      <c r="I65" s="67">
        <f>IF(OR('24_Energy Sector Plan'!$I65=1,$E65&lt;&gt;0),1,0)</f>
        <v>0</v>
      </c>
      <c r="J65" s="67">
        <f>IF(OR('24_Energy Sector Plan'!$J65=1,$F65&lt;&gt;0),1,0)</f>
        <v>0</v>
      </c>
      <c r="K65" s="67">
        <f>IF(AND('24_Energy Sector Plan'!$I65=1,$E65=0),1,0)</f>
        <v>0</v>
      </c>
    </row>
    <row r="66" spans="1:11" ht="60" hidden="1" outlineLevel="1" x14ac:dyDescent="0.25">
      <c r="A66" s="37" t="s">
        <v>150</v>
      </c>
      <c r="B66" s="38" t="s">
        <v>70</v>
      </c>
      <c r="C66" s="20" t="str">
        <f>IF('Long Term Vision'!$C66=0,"",'Long Term Vision'!$C66)</f>
        <v/>
      </c>
      <c r="D66" s="38"/>
      <c r="E66" s="38"/>
      <c r="F66" s="38"/>
      <c r="G66" s="38"/>
      <c r="H66" s="39"/>
      <c r="I66" s="67">
        <f>IF(OR('24_Energy Sector Plan'!$I66=1,$E66&lt;&gt;0),1,0)</f>
        <v>0</v>
      </c>
      <c r="J66" s="67">
        <f>IF(OR('24_Energy Sector Plan'!$J66=1,$F66&lt;&gt;0),1,0)</f>
        <v>0</v>
      </c>
      <c r="K66" s="67">
        <f>IF(AND('24_Energy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IF(OR('24_Energy Sector Plan'!$I68=1,$E68&lt;&gt;0),1,0)</f>
        <v>1</v>
      </c>
      <c r="J68" s="67">
        <f>IF(OR('24_Energy Sector Plan'!$J68=1,$F68&lt;&gt;0),1,0)</f>
        <v>1</v>
      </c>
      <c r="K68" s="67">
        <f>IF(AND('24_Energy Sector Plan'!$I68=1,$E68=0),1,0)</f>
        <v>1</v>
      </c>
    </row>
    <row r="69" spans="1:11" ht="60" hidden="1" outlineLevel="1" x14ac:dyDescent="0.25">
      <c r="A69" s="37" t="s">
        <v>150</v>
      </c>
      <c r="B69" s="38" t="s">
        <v>73</v>
      </c>
      <c r="C69" s="20" t="str">
        <f>IF('Long Term Vision'!$C69=0,"",'Long Term Vision'!$C69)</f>
        <v/>
      </c>
      <c r="D69" s="38"/>
      <c r="E69" s="38"/>
      <c r="F69" s="38"/>
      <c r="G69" s="38"/>
      <c r="H69" s="39"/>
      <c r="I69" s="67">
        <f>IF(OR('24_Energy Sector Plan'!$I69=1,$E69&lt;&gt;0),1,0)</f>
        <v>1</v>
      </c>
      <c r="J69" s="67">
        <f>IF(OR('24_Energy Sector Plan'!$J69=1,$F69&lt;&gt;0),1,0)</f>
        <v>1</v>
      </c>
      <c r="K69" s="67">
        <f>IF(AND('24_Energy Sector Plan'!$I69=1,$E69=0),1,0)</f>
        <v>1</v>
      </c>
    </row>
    <row r="70" spans="1:11" ht="45" hidden="1" outlineLevel="1" x14ac:dyDescent="0.25">
      <c r="A70" s="37" t="s">
        <v>150</v>
      </c>
      <c r="B70" s="38" t="s">
        <v>74</v>
      </c>
      <c r="C70" s="20" t="str">
        <f>IF('Long Term Vision'!$C70=0,"",'Long Term Vision'!$C70)</f>
        <v/>
      </c>
      <c r="D70" s="38"/>
      <c r="E70" s="38"/>
      <c r="F70" s="38"/>
      <c r="G70" s="38"/>
      <c r="H70" s="39"/>
      <c r="I70" s="67">
        <f>IF(OR('24_Energy Sector Plan'!$I70=1,$E70&lt;&gt;0),1,0)</f>
        <v>1</v>
      </c>
      <c r="J70" s="67">
        <f>IF(OR('24_Energy Sector Plan'!$J70=1,$F70&lt;&gt;0),1,0)</f>
        <v>1</v>
      </c>
      <c r="K70" s="67">
        <f>IF(AND('24_Energy Sector Plan'!$I70=1,$E70=0),1,0)</f>
        <v>1</v>
      </c>
    </row>
    <row r="71" spans="1:11" ht="45" hidden="1" outlineLevel="1" x14ac:dyDescent="0.25">
      <c r="A71" s="37" t="s">
        <v>150</v>
      </c>
      <c r="B71" s="38" t="s">
        <v>75</v>
      </c>
      <c r="C71" s="20" t="str">
        <f>IF('Long Term Vision'!$C71=0,"",'Long Term Vision'!$C71)</f>
        <v/>
      </c>
      <c r="D71" s="38"/>
      <c r="E71" s="38"/>
      <c r="F71" s="38"/>
      <c r="G71" s="38"/>
      <c r="H71" s="39"/>
      <c r="I71" s="67">
        <f>IF(OR('24_Energy Sector Plan'!$I71=1,$E71&lt;&gt;0),1,0)</f>
        <v>0</v>
      </c>
      <c r="J71" s="67">
        <f>IF(OR('24_Energy Sector Plan'!$J71=1,$F71&lt;&gt;0),1,0)</f>
        <v>0</v>
      </c>
      <c r="K71" s="67">
        <f>IF(AND('24_Energy Sector Plan'!$I71=1,$E71=0),1,0)</f>
        <v>0</v>
      </c>
    </row>
    <row r="72" spans="1:11" ht="45" hidden="1" outlineLevel="1" x14ac:dyDescent="0.25">
      <c r="A72" s="37" t="s">
        <v>150</v>
      </c>
      <c r="B72" s="38" t="s">
        <v>76</v>
      </c>
      <c r="C72" s="20" t="str">
        <f>IF('Long Term Vision'!$C72=0,"",'Long Term Vision'!$C72)</f>
        <v/>
      </c>
      <c r="D72" s="38"/>
      <c r="E72" s="38"/>
      <c r="F72" s="38"/>
      <c r="G72" s="38"/>
      <c r="H72" s="39"/>
      <c r="I72" s="67">
        <f>IF(OR('24_Energy Sector Plan'!$I72=1,$E72&lt;&gt;0),1,0)</f>
        <v>1</v>
      </c>
      <c r="J72" s="67">
        <f>IF(OR('24_Energy Sector Plan'!$J72=1,$F72&lt;&gt;0),1,0)</f>
        <v>1</v>
      </c>
      <c r="K72" s="67">
        <f>IF(AND('24_Energy Sector Plan'!$I72=1,$E72=0),1,0)</f>
        <v>1</v>
      </c>
    </row>
    <row r="73" spans="1:11" ht="45" hidden="1" outlineLevel="1" x14ac:dyDescent="0.25">
      <c r="A73" s="37" t="s">
        <v>150</v>
      </c>
      <c r="B73" s="38" t="s">
        <v>77</v>
      </c>
      <c r="C73" s="20" t="str">
        <f>IF('Long Term Vision'!$C73=0,"",'Long Term Vision'!$C73)</f>
        <v/>
      </c>
      <c r="D73" s="38"/>
      <c r="E73" s="38"/>
      <c r="F73" s="38"/>
      <c r="G73" s="38"/>
      <c r="H73" s="39"/>
      <c r="I73" s="67">
        <f>IF(OR('24_Energy Sector Plan'!$I73=1,$E73&lt;&gt;0),1,0)</f>
        <v>1</v>
      </c>
      <c r="J73" s="67">
        <f>IF(OR('24_Energy Sector Plan'!$J73=1,$F73&lt;&gt;0),1,0)</f>
        <v>0</v>
      </c>
      <c r="K73" s="67">
        <f>IF(AND('24_Energy Sector Plan'!$I73=1,$E73=0),1,0)</f>
        <v>1</v>
      </c>
    </row>
    <row r="74" spans="1:11" ht="45" hidden="1" outlineLevel="1" x14ac:dyDescent="0.25">
      <c r="A74" s="37" t="s">
        <v>150</v>
      </c>
      <c r="B74" s="38" t="s">
        <v>78</v>
      </c>
      <c r="C74" s="20" t="str">
        <f>IF('Long Term Vision'!$C74=0,"",'Long Term Vision'!$C74)</f>
        <v/>
      </c>
      <c r="D74" s="38"/>
      <c r="E74" s="38"/>
      <c r="F74" s="38"/>
      <c r="G74" s="38"/>
      <c r="H74" s="39"/>
      <c r="I74" s="67">
        <f>IF(OR('24_Energy Sector Plan'!$I74=1,$E74&lt;&gt;0),1,0)</f>
        <v>0</v>
      </c>
      <c r="J74" s="67">
        <f>IF(OR('24_Energy Sector Plan'!$J74=1,$F74&lt;&gt;0),1,0)</f>
        <v>0</v>
      </c>
      <c r="K74" s="67">
        <f>IF(AND('24_Energy Sector Plan'!$I74=1,$E74=0),1,0)</f>
        <v>0</v>
      </c>
    </row>
    <row r="75" spans="1:11" ht="60" hidden="1" outlineLevel="1" x14ac:dyDescent="0.25">
      <c r="A75" s="37" t="s">
        <v>150</v>
      </c>
      <c r="B75" s="38" t="s">
        <v>79</v>
      </c>
      <c r="C75" s="20" t="str">
        <f>IF('Long Term Vision'!$C75=0,"",'Long Term Vision'!$C75)</f>
        <v/>
      </c>
      <c r="D75" s="38"/>
      <c r="E75" s="38"/>
      <c r="F75" s="38"/>
      <c r="G75" s="38"/>
      <c r="H75" s="39"/>
      <c r="I75" s="67">
        <f>IF(OR('24_Energy Sector Plan'!$I75=1,$E75&lt;&gt;0),1,0)</f>
        <v>1</v>
      </c>
      <c r="J75" s="67">
        <f>IF(OR('24_Energy Sector Plan'!$J75=1,$F75&lt;&gt;0),1,0)</f>
        <v>0</v>
      </c>
      <c r="K75" s="67">
        <f>IF(AND('24_Energy Sector Plan'!$I75=1,$E75=0),1,0)</f>
        <v>1</v>
      </c>
    </row>
    <row r="76" spans="1:11" ht="45" hidden="1" outlineLevel="1" x14ac:dyDescent="0.25">
      <c r="A76" s="37" t="s">
        <v>150</v>
      </c>
      <c r="B76" s="38" t="s">
        <v>80</v>
      </c>
      <c r="C76" s="20" t="str">
        <f>IF('Long Term Vision'!$C76=0,"",'Long Term Vision'!$C76)</f>
        <v/>
      </c>
      <c r="D76" s="38"/>
      <c r="E76" s="38"/>
      <c r="F76" s="38"/>
      <c r="G76" s="38"/>
      <c r="H76" s="39"/>
      <c r="I76" s="67">
        <f>IF(OR('24_Energy Sector Plan'!$I76=1,$E76&lt;&gt;0),1,0)</f>
        <v>1</v>
      </c>
      <c r="J76" s="67">
        <f>IF(OR('24_Energy Sector Plan'!$J76=1,$F76&lt;&gt;0),1,0)</f>
        <v>0</v>
      </c>
      <c r="K76" s="67">
        <f>IF(AND('24_Energy Sector Plan'!$I76=1,$E76=0),1,0)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IF(OR('24_Energy Sector Plan'!$I78=1,$E78&lt;&gt;0),1,0)</f>
        <v>1</v>
      </c>
      <c r="J78" s="67">
        <f>IF(OR('24_Energy Sector Plan'!$J78=1,$F78&lt;&gt;0),1,0)</f>
        <v>1</v>
      </c>
      <c r="K78" s="67">
        <f>IF(AND('24_Energy Sector Plan'!$I78=1,$E78=0),1,0)</f>
        <v>1</v>
      </c>
    </row>
    <row r="79" spans="1:11" ht="30" hidden="1" outlineLevel="1" x14ac:dyDescent="0.25">
      <c r="A79" s="37" t="s">
        <v>151</v>
      </c>
      <c r="B79" s="38" t="s">
        <v>83</v>
      </c>
      <c r="C79" s="20" t="str">
        <f>IF('Long Term Vision'!$C79=0,"",'Long Term Vision'!$C79)</f>
        <v/>
      </c>
      <c r="D79" s="38"/>
      <c r="E79" s="38"/>
      <c r="F79" s="38"/>
      <c r="G79" s="38"/>
      <c r="H79" s="39"/>
      <c r="I79" s="67">
        <f>IF(OR('24_Energy Sector Plan'!$I79=1,$E79&lt;&gt;0),1,0)</f>
        <v>1</v>
      </c>
      <c r="J79" s="67">
        <f>IF(OR('24_Energy Sector Plan'!$J79=1,$F79&lt;&gt;0),1,0)</f>
        <v>1</v>
      </c>
      <c r="K79" s="67">
        <f>IF(AND('24_Energy Sector Plan'!$I79=1,$E79=0),1,0)</f>
        <v>1</v>
      </c>
    </row>
    <row r="80" spans="1:11" ht="30" hidden="1" outlineLevel="1" x14ac:dyDescent="0.25">
      <c r="A80" s="37" t="s">
        <v>151</v>
      </c>
      <c r="B80" s="38" t="s">
        <v>84</v>
      </c>
      <c r="C80" s="20" t="str">
        <f>IF('Long Term Vision'!$C80=0,"",'Long Term Vision'!$C80)</f>
        <v/>
      </c>
      <c r="D80" s="38"/>
      <c r="E80" s="38"/>
      <c r="F80" s="38"/>
      <c r="G80" s="38"/>
      <c r="H80" s="39"/>
      <c r="I80" s="67">
        <f>IF(OR('24_Energy Sector Plan'!$I80=1,$E80&lt;&gt;0),1,0)</f>
        <v>1</v>
      </c>
      <c r="J80" s="67">
        <f>IF(OR('24_Energy Sector Plan'!$J80=1,$F80&lt;&gt;0),1,0)</f>
        <v>1</v>
      </c>
      <c r="K80" s="67">
        <f>IF(AND('24_Energy Sector Plan'!$I80=1,$E80=0),1,0)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IF(OR('24_Energy Sector Plan'!$I82=1,$E82&lt;&gt;0),1,0)</f>
        <v>1</v>
      </c>
      <c r="J82" s="67">
        <f>IF(OR('24_Energy Sector Plan'!$J82=1,$F82&lt;&gt;0),1,0)</f>
        <v>1</v>
      </c>
      <c r="K82" s="67">
        <f>IF(AND('24_Energy Sector Plan'!$I82=1,$E82=0),1,0)</f>
        <v>1</v>
      </c>
    </row>
    <row r="83" spans="1:11" ht="60" hidden="1" outlineLevel="1" x14ac:dyDescent="0.25">
      <c r="A83" s="37" t="s">
        <v>151</v>
      </c>
      <c r="B83" s="38" t="s">
        <v>87</v>
      </c>
      <c r="C83" s="20" t="str">
        <f>IF('Long Term Vision'!$C83=0,"",'Long Term Vision'!$C83)</f>
        <v/>
      </c>
      <c r="D83" s="38"/>
      <c r="E83" s="38"/>
      <c r="F83" s="38"/>
      <c r="G83" s="38"/>
      <c r="H83" s="39"/>
      <c r="I83" s="67">
        <f>IF(OR('24_Energy Sector Plan'!$I83=1,$E83&lt;&gt;0),1,0)</f>
        <v>1</v>
      </c>
      <c r="J83" s="67">
        <f>IF(OR('24_Energy Sector Plan'!$J83=1,$F83&lt;&gt;0),1,0)</f>
        <v>1</v>
      </c>
      <c r="K83" s="67">
        <f>IF(AND('24_Energy Sector Plan'!$I83=1,$E83=0),1,0)</f>
        <v>1</v>
      </c>
    </row>
    <row r="84" spans="1:11" ht="75" hidden="1" outlineLevel="1" x14ac:dyDescent="0.25">
      <c r="A84" s="37" t="s">
        <v>151</v>
      </c>
      <c r="B84" s="38" t="s">
        <v>88</v>
      </c>
      <c r="C84" s="20" t="str">
        <f>IF('Long Term Vision'!$C84=0,"",'Long Term Vision'!$C84)</f>
        <v/>
      </c>
      <c r="D84" s="38"/>
      <c r="E84" s="38"/>
      <c r="F84" s="38"/>
      <c r="G84" s="38"/>
      <c r="H84" s="39"/>
      <c r="I84" s="67">
        <f>IF(OR('24_Energy Sector Plan'!$I84=1,$E84&lt;&gt;0),1,0)</f>
        <v>1</v>
      </c>
      <c r="J84" s="67">
        <f>IF(OR('24_Energy Sector Plan'!$J84=1,$F84&lt;&gt;0),1,0)</f>
        <v>1</v>
      </c>
      <c r="K84" s="67">
        <f>IF(AND('24_Energy Sector Plan'!$I84=1,$E84=0),1,0)</f>
        <v>1</v>
      </c>
    </row>
    <row r="85" spans="1:11" ht="90" hidden="1" outlineLevel="1" x14ac:dyDescent="0.25">
      <c r="A85" s="37" t="s">
        <v>151</v>
      </c>
      <c r="B85" s="38" t="s">
        <v>89</v>
      </c>
      <c r="C85" s="20" t="str">
        <f>IF('Long Term Vision'!$C85=0,"",'Long Term Vision'!$C85)</f>
        <v>NO</v>
      </c>
      <c r="D85" s="38"/>
      <c r="E85" s="38"/>
      <c r="F85" s="38"/>
      <c r="G85" s="38"/>
      <c r="H85" s="39"/>
      <c r="I85" s="67">
        <f>IF(OR('24_Energy Sector Plan'!$I85=1,$E85&lt;&gt;0),1,0)</f>
        <v>0</v>
      </c>
      <c r="J85" s="67">
        <f>IF(OR('24_Energy Sector Plan'!$J85=1,$F85&lt;&gt;0),1,0)</f>
        <v>0</v>
      </c>
      <c r="K85" s="67">
        <f>IF(AND('24_Energy Sector Plan'!$I85=1,$E85=0),1,0)</f>
        <v>0</v>
      </c>
    </row>
    <row r="86" spans="1:11" ht="45" hidden="1" outlineLevel="1" x14ac:dyDescent="0.25">
      <c r="A86" s="37" t="s">
        <v>151</v>
      </c>
      <c r="B86" s="38" t="s">
        <v>90</v>
      </c>
      <c r="C86" s="20" t="str">
        <f>IF('Long Term Vision'!$C86=0,"",'Long Term Vision'!$C86)</f>
        <v/>
      </c>
      <c r="D86" s="38"/>
      <c r="E86" s="38"/>
      <c r="F86" s="38"/>
      <c r="G86" s="38"/>
      <c r="H86" s="39"/>
      <c r="I86" s="67">
        <f>IF(OR('24_Energy Sector Plan'!$I86=1,$E86&lt;&gt;0),1,0)</f>
        <v>1</v>
      </c>
      <c r="J86" s="67">
        <f>IF(OR('24_Energy Sector Plan'!$J86=1,$F86&lt;&gt;0),1,0)</f>
        <v>1</v>
      </c>
      <c r="K86" s="67">
        <f>IF(AND('24_Energy Sector Plan'!$I86=1,$E86=0),1,0)</f>
        <v>1</v>
      </c>
    </row>
    <row r="87" spans="1:11" ht="30" hidden="1" outlineLevel="1" x14ac:dyDescent="0.25">
      <c r="A87" s="37" t="s">
        <v>151</v>
      </c>
      <c r="B87" s="38" t="s">
        <v>91</v>
      </c>
      <c r="C87" s="20" t="str">
        <f>IF('Long Term Vision'!$C87=0,"",'Long Term Vision'!$C87)</f>
        <v/>
      </c>
      <c r="D87" s="38"/>
      <c r="E87" s="38"/>
      <c r="F87" s="38"/>
      <c r="G87" s="38"/>
      <c r="H87" s="39"/>
      <c r="I87" s="67">
        <f>IF(OR('24_Energy Sector Plan'!$I87=1,$E87&lt;&gt;0),1,0)</f>
        <v>1</v>
      </c>
      <c r="J87" s="67">
        <f>IF(OR('24_Energy Sector Plan'!$J87=1,$F87&lt;&gt;0),1,0)</f>
        <v>1</v>
      </c>
      <c r="K87" s="67">
        <f>IF(AND('24_Energy Sector Plan'!$I87=1,$E87=0),1,0)</f>
        <v>1</v>
      </c>
    </row>
    <row r="88" spans="1:11" ht="75" hidden="1" outlineLevel="1" x14ac:dyDescent="0.25">
      <c r="A88" s="37" t="s">
        <v>151</v>
      </c>
      <c r="B88" s="38" t="s">
        <v>92</v>
      </c>
      <c r="C88" s="20" t="str">
        <f>IF('Long Term Vision'!$C88=0,"",'Long Term Vision'!$C88)</f>
        <v/>
      </c>
      <c r="D88" s="38"/>
      <c r="E88" s="38"/>
      <c r="F88" s="38"/>
      <c r="G88" s="38"/>
      <c r="H88" s="39"/>
      <c r="I88" s="67">
        <f>IF(OR('24_Energy Sector Plan'!$I88=1,$E88&lt;&gt;0),1,0)</f>
        <v>0</v>
      </c>
      <c r="J88" s="67">
        <f>IF(OR('24_Energy Sector Plan'!$J88=1,$F88&lt;&gt;0),1,0)</f>
        <v>0</v>
      </c>
      <c r="K88" s="67">
        <f>IF(AND('24_Energy Sector Plan'!$I88=1,$E88=0),1,0)</f>
        <v>0</v>
      </c>
    </row>
    <row r="89" spans="1:11" ht="45" hidden="1" outlineLevel="1" x14ac:dyDescent="0.25">
      <c r="A89" s="37" t="s">
        <v>151</v>
      </c>
      <c r="B89" s="38" t="s">
        <v>93</v>
      </c>
      <c r="C89" s="20" t="str">
        <f>IF('Long Term Vision'!$C89=0,"",'Long Term Vision'!$C89)</f>
        <v/>
      </c>
      <c r="D89" s="38"/>
      <c r="E89" s="38"/>
      <c r="F89" s="38"/>
      <c r="G89" s="38"/>
      <c r="H89" s="39"/>
      <c r="I89" s="67">
        <f>IF(OR('24_Energy Sector Plan'!$I89=1,$E89&lt;&gt;0),1,0)</f>
        <v>1</v>
      </c>
      <c r="J89" s="67">
        <f>IF(OR('24_Energy Sector Plan'!$J89=1,$F89&lt;&gt;0),1,0)</f>
        <v>1</v>
      </c>
      <c r="K89" s="67">
        <f>IF(AND('24_Energy Sector Plan'!$I89=1,$E89=0),1,0)</f>
        <v>1</v>
      </c>
    </row>
    <row r="90" spans="1:11" ht="45" hidden="1" outlineLevel="1" x14ac:dyDescent="0.25">
      <c r="A90" s="37" t="s">
        <v>151</v>
      </c>
      <c r="B90" s="38" t="s">
        <v>94</v>
      </c>
      <c r="C90" s="20" t="str">
        <f>IF('Long Term Vision'!$C90=0,"",'Long Term Vision'!$C90)</f>
        <v/>
      </c>
      <c r="D90" s="38"/>
      <c r="E90" s="38"/>
      <c r="F90" s="38"/>
      <c r="G90" s="38"/>
      <c r="H90" s="39"/>
      <c r="I90" s="67">
        <f>IF(OR('24_Energy Sector Plan'!$I90=1,$E90&lt;&gt;0),1,0)</f>
        <v>1</v>
      </c>
      <c r="J90" s="67">
        <f>IF(OR('24_Energy Sector Plan'!$J90=1,$F90&lt;&gt;0),1,0)</f>
        <v>1</v>
      </c>
      <c r="K90" s="67">
        <f>IF(AND('24_Energy Sector Plan'!$I90=1,$E90=0),1,0)</f>
        <v>1</v>
      </c>
    </row>
    <row r="91" spans="1:11" ht="45" hidden="1" outlineLevel="1" x14ac:dyDescent="0.25">
      <c r="A91" s="37" t="s">
        <v>151</v>
      </c>
      <c r="B91" s="38" t="s">
        <v>95</v>
      </c>
      <c r="C91" s="20" t="str">
        <f>IF('Long Term Vision'!$C91=0,"",'Long Term Vision'!$C91)</f>
        <v/>
      </c>
      <c r="D91" s="38"/>
      <c r="E91" s="38"/>
      <c r="F91" s="38"/>
      <c r="G91" s="38"/>
      <c r="H91" s="39"/>
      <c r="I91" s="67">
        <f>IF(OR('24_Energy Sector Plan'!$I91=1,$E91&lt;&gt;0),1,0)</f>
        <v>1</v>
      </c>
      <c r="J91" s="67">
        <f>IF(OR('24_Energy Sector Plan'!$J91=1,$F91&lt;&gt;0),1,0)</f>
        <v>0</v>
      </c>
      <c r="K91" s="67">
        <f>IF(AND('24_Energy Sector Plan'!$I91=1,$E91=0),1,0)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IF(OR('24_Energy Sector Plan'!$I93=1,$E93&lt;&gt;0),1,0)</f>
        <v>1</v>
      </c>
      <c r="J93" s="67">
        <f>IF(OR('24_Energy Sector Plan'!$J93=1,$F93&lt;&gt;0),1,0)</f>
        <v>1</v>
      </c>
      <c r="K93" s="67">
        <f>IF(AND('24_Energy Sector Plan'!$I93=1,$E93=0),1,0)</f>
        <v>1</v>
      </c>
    </row>
    <row r="94" spans="1:11" ht="60" hidden="1" outlineLevel="1" x14ac:dyDescent="0.25">
      <c r="A94" s="37" t="s">
        <v>151</v>
      </c>
      <c r="B94" s="38" t="s">
        <v>98</v>
      </c>
      <c r="C94" s="20" t="str">
        <f>IF('Long Term Vision'!$C94=0,"",'Long Term Vision'!$C94)</f>
        <v/>
      </c>
      <c r="D94" s="38"/>
      <c r="E94" s="38"/>
      <c r="F94" s="38"/>
      <c r="G94" s="38"/>
      <c r="H94" s="39"/>
      <c r="I94" s="67">
        <f>IF(OR('24_Energy Sector Plan'!$I94=1,$E94&lt;&gt;0),1,0)</f>
        <v>1</v>
      </c>
      <c r="J94" s="67">
        <f>IF(OR('24_Energy Sector Plan'!$J94=1,$F94&lt;&gt;0),1,0)</f>
        <v>1</v>
      </c>
      <c r="K94" s="67">
        <f>IF(AND('24_Energy Sector Plan'!$I94=1,$E94=0),1,0)</f>
        <v>1</v>
      </c>
    </row>
    <row r="95" spans="1:11" ht="60" hidden="1" outlineLevel="1" x14ac:dyDescent="0.25">
      <c r="A95" s="37" t="s">
        <v>151</v>
      </c>
      <c r="B95" s="38" t="s">
        <v>99</v>
      </c>
      <c r="C95" s="20" t="str">
        <f>IF('Long Term Vision'!$C95=0,"",'Long Term Vision'!$C95)</f>
        <v/>
      </c>
      <c r="D95" s="38"/>
      <c r="E95" s="38"/>
      <c r="F95" s="38"/>
      <c r="G95" s="38"/>
      <c r="H95" s="39"/>
      <c r="I95" s="67">
        <f>IF(OR('24_Energy Sector Plan'!$I95=1,$E95&lt;&gt;0),1,0)</f>
        <v>1</v>
      </c>
      <c r="J95" s="67">
        <f>IF(OR('24_Energy Sector Plan'!$J95=1,$F95&lt;&gt;0),1,0)</f>
        <v>1</v>
      </c>
      <c r="K95" s="67">
        <f>IF(AND('24_Energy Sector Plan'!$I95=1,$E95=0),1,0)</f>
        <v>1</v>
      </c>
    </row>
    <row r="96" spans="1:11" ht="75" hidden="1" outlineLevel="1" x14ac:dyDescent="0.25">
      <c r="A96" s="37" t="s">
        <v>151</v>
      </c>
      <c r="B96" s="38" t="s">
        <v>100</v>
      </c>
      <c r="C96" s="20" t="str">
        <f>IF('Long Term Vision'!$C96=0,"",'Long Term Vision'!$C96)</f>
        <v/>
      </c>
      <c r="D96" s="38"/>
      <c r="E96" s="38"/>
      <c r="F96" s="38"/>
      <c r="G96" s="38"/>
      <c r="H96" s="39"/>
      <c r="I96" s="67">
        <f>IF(OR('24_Energy Sector Plan'!$I96=1,$E96&lt;&gt;0),1,0)</f>
        <v>1</v>
      </c>
      <c r="J96" s="67">
        <f>IF(OR('24_Energy Sector Plan'!$J96=1,$F96&lt;&gt;0),1,0)</f>
        <v>1</v>
      </c>
      <c r="K96" s="67">
        <f>IF(AND('24_Energy Sector Plan'!$I96=1,$E96=0),1,0)</f>
        <v>1</v>
      </c>
    </row>
    <row r="97" spans="1:11" ht="90" hidden="1" outlineLevel="1" x14ac:dyDescent="0.25">
      <c r="A97" s="37" t="s">
        <v>151</v>
      </c>
      <c r="B97" s="38" t="s">
        <v>101</v>
      </c>
      <c r="C97" s="20" t="str">
        <f>IF('Long Term Vision'!$C97=0,"",'Long Term Vision'!$C97)</f>
        <v/>
      </c>
      <c r="D97" s="38"/>
      <c r="E97" s="38"/>
      <c r="F97" s="38"/>
      <c r="G97" s="38"/>
      <c r="H97" s="39"/>
      <c r="I97" s="67">
        <f>IF(OR('24_Energy Sector Plan'!$I97=1,$E97&lt;&gt;0),1,0)</f>
        <v>1</v>
      </c>
      <c r="J97" s="67">
        <f>IF(OR('24_Energy Sector Plan'!$J97=1,$F97&lt;&gt;0),1,0)</f>
        <v>1</v>
      </c>
      <c r="K97" s="67">
        <f>IF(AND('24_Energy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IF(OR('24_Energy Sector Plan'!$I99=1,$E99&lt;&gt;0),1,0)</f>
        <v>0</v>
      </c>
      <c r="J99" s="67">
        <f>IF(OR('24_Energy Sector Plan'!$J99=1,$F99&lt;&gt;0),1,0)</f>
        <v>0</v>
      </c>
      <c r="K99" s="67">
        <f>IF(AND('24_Energy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IF(OR('24_Energy Sector Plan'!$I100=1,$E100&lt;&gt;0),1,0)</f>
        <v>1</v>
      </c>
      <c r="J100" s="67">
        <f>IF(OR('24_Energy Sector Plan'!$J100=1,$F100&lt;&gt;0),1,0)</f>
        <v>1</v>
      </c>
      <c r="K100" s="67">
        <f>IF(AND('24_Energy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IF(OR('24_Energy Sector Plan'!$I101=1,$E101&lt;&gt;0),1,0)</f>
        <v>1</v>
      </c>
      <c r="J101" s="67">
        <f>IF(OR('24_Energy Sector Plan'!$J101=1,$F101&lt;&gt;0),1,0)</f>
        <v>1</v>
      </c>
      <c r="K101" s="67">
        <f>IF(AND('24_Energy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IF(OR('24_Energy Sector Plan'!$I102=1,$E102&lt;&gt;0),1,0)</f>
        <v>1</v>
      </c>
      <c r="J102" s="67">
        <f>IF(OR('24_Energy Sector Plan'!$J102=1,$F102&lt;&gt;0),1,0)</f>
        <v>0</v>
      </c>
      <c r="K102" s="67">
        <f>IF(AND('24_Energy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IF(OR('24_Energy Sector Plan'!$I103=1,$E103&lt;&gt;0),1,0)</f>
        <v>0</v>
      </c>
      <c r="J103" s="67">
        <f>IF(OR('24_Energy Sector Plan'!$J103=1,$F103&lt;&gt;0),1,0)</f>
        <v>0</v>
      </c>
      <c r="K103" s="67">
        <f>IF(AND('24_Energy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IF(OR('24_Energy Sector Plan'!$I104=1,$E104&lt;&gt;0),1,0)</f>
        <v>0</v>
      </c>
      <c r="J104" s="67">
        <f>IF(OR('24_Energy Sector Plan'!$J104=1,$F104&lt;&gt;0),1,0)</f>
        <v>0</v>
      </c>
      <c r="K104" s="67">
        <f>IF(AND('24_Energy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IF(OR('24_Energy Sector Plan'!$I105=1,$E105&lt;&gt;0),1,0)</f>
        <v>1</v>
      </c>
      <c r="J105" s="67">
        <f>IF(OR('24_Energy Sector Plan'!$J105=1,$F105&lt;&gt;0),1,0)</f>
        <v>1</v>
      </c>
      <c r="K105" s="67">
        <f>IF(AND('24_Energy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IF(OR('24_Energy Sector Plan'!$I107=1,$E107&lt;&gt;0),1,0)</f>
        <v>1</v>
      </c>
      <c r="J107" s="67">
        <f>IF(OR('24_Energy Sector Plan'!$J107=1,$F107&lt;&gt;0),1,0)</f>
        <v>1</v>
      </c>
      <c r="K107" s="67">
        <f>IF(AND('24_Energy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IF(OR('24_Energy Sector Plan'!$I108=1,$E108&lt;&gt;0),1,0)</f>
        <v>1</v>
      </c>
      <c r="J108" s="67">
        <f>IF(OR('24_Energy Sector Plan'!$J108=1,$F108&lt;&gt;0),1,0)</f>
        <v>1</v>
      </c>
      <c r="K108" s="67">
        <f>IF(AND('24_Energy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IF(OR('24_Energy Sector Plan'!$I109=1,$E109&lt;&gt;0),1,0)</f>
        <v>1</v>
      </c>
      <c r="J109" s="67">
        <f>IF(OR('24_Energy Sector Plan'!$J109=1,$F109&lt;&gt;0),1,0)</f>
        <v>1</v>
      </c>
      <c r="K109" s="67">
        <f>IF(AND('24_Energy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IF(OR('24_Energy Sector Plan'!$I110=1,$E110&lt;&gt;0),1,0)</f>
        <v>1</v>
      </c>
      <c r="J110" s="67">
        <f>IF(OR('24_Energy Sector Plan'!$J110=1,$F110&lt;&gt;0),1,0)</f>
        <v>1</v>
      </c>
      <c r="K110" s="67">
        <f>IF(AND('24_Energy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IF(OR('24_Energy Sector Plan'!$I111=1,$E111&lt;&gt;0),1,0)</f>
        <v>1</v>
      </c>
      <c r="J111" s="67">
        <f>IF(OR('24_Energy Sector Plan'!$J111=1,$F111&lt;&gt;0),1,0)</f>
        <v>1</v>
      </c>
      <c r="K111" s="67">
        <f>IF(AND('24_Energy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IF(OR('24_Energy Sector Plan'!$I112=1,$E112&lt;&gt;0),1,0)</f>
        <v>1</v>
      </c>
      <c r="J112" s="67">
        <f>IF(OR('24_Energy Sector Plan'!$J112=1,$F112&lt;&gt;0),1,0)</f>
        <v>1</v>
      </c>
      <c r="K112" s="67">
        <f>IF(AND('24_Energy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IF(OR('24_Energy Sector Plan'!$I113=1,$E113&lt;&gt;0),1,0)</f>
        <v>1</v>
      </c>
      <c r="J113" s="67">
        <f>IF(OR('24_Energy Sector Plan'!$J113=1,$F113&lt;&gt;0),1,0)</f>
        <v>0</v>
      </c>
      <c r="K113" s="67">
        <f>IF(AND('24_Energy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IF(OR('24_Energy Sector Plan'!$I115=1,$E115&lt;&gt;0),1,0)</f>
        <v>1</v>
      </c>
      <c r="J115" s="67">
        <f>IF(OR('24_Energy Sector Plan'!$J115=1,$F115&lt;&gt;0),1,0)</f>
        <v>1</v>
      </c>
      <c r="K115" s="67">
        <f>IF(AND('24_Energy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IF(OR('24_Energy Sector Plan'!$I116=1,$E116&lt;&gt;0),1,0)</f>
        <v>1</v>
      </c>
      <c r="J116" s="67">
        <f>IF(OR('24_Energy Sector Plan'!$J116=1,$F116&lt;&gt;0),1,0)</f>
        <v>1</v>
      </c>
      <c r="K116" s="67">
        <f>IF(AND('24_Energy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IF(OR('24_Energy Sector Plan'!$I117=1,$E117&lt;&gt;0),1,0)</f>
        <v>1</v>
      </c>
      <c r="J117" s="67">
        <f>IF(OR('24_Energy Sector Plan'!$J117=1,$F117&lt;&gt;0),1,0)</f>
        <v>1</v>
      </c>
      <c r="K117" s="67">
        <f>IF(AND('24_Energy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IF(OR('24_Energy Sector Plan'!$I118=1,$E118&lt;&gt;0),1,0)</f>
        <v>1</v>
      </c>
      <c r="J118" s="67">
        <f>IF(OR('24_Energy Sector Plan'!$J118=1,$F118&lt;&gt;0),1,0)</f>
        <v>1</v>
      </c>
      <c r="K118" s="67">
        <f>IF(AND('24_Energy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IF(OR('24_Energy Sector Plan'!$I119=1,$E119&lt;&gt;0),1,0)</f>
        <v>1</v>
      </c>
      <c r="J119" s="67">
        <f>IF(OR('24_Energy Sector Plan'!$J119=1,$F119&lt;&gt;0),1,0)</f>
        <v>1</v>
      </c>
      <c r="K119" s="67">
        <f>IF(AND('24_Energy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IF(OR('24_Energy Sector Plan'!$I120=1,$E120&lt;&gt;0),1,0)</f>
        <v>1</v>
      </c>
      <c r="J120" s="67">
        <f>IF(OR('24_Energy Sector Plan'!$J120=1,$F120&lt;&gt;0),1,0)</f>
        <v>1</v>
      </c>
      <c r="K120" s="67">
        <f>IF(AND('24_Energy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IF(OR('24_Energy Sector Plan'!$I121=1,$E121&lt;&gt;0),1,0)</f>
        <v>1</v>
      </c>
      <c r="J121" s="67">
        <f>IF(OR('24_Energy Sector Plan'!$J121=1,$F121&lt;&gt;0),1,0)</f>
        <v>1</v>
      </c>
      <c r="K121" s="67">
        <f>IF(AND('24_Energy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IF(OR('24_Energy Sector Plan'!$I122=1,$E122&lt;&gt;0),1,0)</f>
        <v>0</v>
      </c>
      <c r="J122" s="67">
        <f>IF(OR('24_Energy Sector Plan'!$J122=1,$F122&lt;&gt;0),1,0)</f>
        <v>0</v>
      </c>
      <c r="K122" s="67">
        <f>IF(AND('24_Energy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IF(OR('24_Energy Sector Plan'!$I123=1,$E123&lt;&gt;0),1,0)</f>
        <v>1</v>
      </c>
      <c r="J123" s="67">
        <f>IF(OR('24_Energy Sector Plan'!$J123=1,$F123&lt;&gt;0),1,0)</f>
        <v>0</v>
      </c>
      <c r="K123" s="67">
        <f>IF(AND('24_Energy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IF(OR('24_Energy Sector Plan'!$I124=1,$E124&lt;&gt;0),1,0)</f>
        <v>1</v>
      </c>
      <c r="J124" s="67">
        <f>IF(OR('24_Energy Sector Plan'!$J124=1,$F124&lt;&gt;0),1,0)</f>
        <v>1</v>
      </c>
      <c r="K124" s="67">
        <f>IF(AND('24_Energy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IF(OR('24_Energy Sector Plan'!$I126=1,$E126&lt;&gt;0),1,0)</f>
        <v>1</v>
      </c>
      <c r="J126" s="67">
        <f>IF(OR('24_Energy Sector Plan'!$J126=1,$F126&lt;&gt;0),1,0)</f>
        <v>0</v>
      </c>
      <c r="K126" s="67">
        <f>IF(AND('24_Energy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IF(OR('24_Energy Sector Plan'!$I127=1,$E127&lt;&gt;0),1,0)</f>
        <v>0</v>
      </c>
      <c r="J127" s="67">
        <f>IF(OR('24_Energy Sector Plan'!$J127=1,$F127&lt;&gt;0),1,0)</f>
        <v>0</v>
      </c>
      <c r="K127" s="67">
        <f>IF(AND('24_Energy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IF(OR('24_Energy Sector Plan'!$I128=1,$E128&lt;&gt;0),1,0)</f>
        <v>0</v>
      </c>
      <c r="J128" s="67">
        <f>IF(OR('24_Energy Sector Plan'!$J128=1,$F128&lt;&gt;0),1,0)</f>
        <v>0</v>
      </c>
      <c r="K128" s="67">
        <f>IF(AND('24_Energy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IF(OR('24_Energy Sector Plan'!$I129=1,$E129&lt;&gt;0),1,0)</f>
        <v>0</v>
      </c>
      <c r="J129" s="67">
        <f>IF(OR('24_Energy Sector Plan'!$J129=1,$F129&lt;&gt;0),1,0)</f>
        <v>0</v>
      </c>
      <c r="K129" s="67">
        <f>IF(AND('24_Energy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IF(OR('24_Energy Sector Plan'!$I130=1,$E130&lt;&gt;0),1,0)</f>
        <v>1</v>
      </c>
      <c r="J130" s="67">
        <f>IF(OR('24_Energy Sector Plan'!$J130=1,$F130&lt;&gt;0),1,0)</f>
        <v>0</v>
      </c>
      <c r="K130" s="67">
        <f>IF(AND('24_Energy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IF(OR('24_Energy Sector Plan'!$I131=1,$E131&lt;&gt;0),1,0)</f>
        <v>1</v>
      </c>
      <c r="J131" s="67">
        <f>IF(OR('24_Energy Sector Plan'!$J131=1,$F131&lt;&gt;0),1,0)</f>
        <v>0</v>
      </c>
      <c r="K131" s="67">
        <f>IF(AND('24_Energy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IF(OR('24_Energy Sector Plan'!$I132=1,$E132&lt;&gt;0),1,0)</f>
        <v>0</v>
      </c>
      <c r="J132" s="67">
        <f>IF(OR('24_Energy Sector Plan'!$J132=1,$F132&lt;&gt;0),1,0)</f>
        <v>0</v>
      </c>
      <c r="K132" s="67">
        <f>IF(AND('24_Energy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IF(OR('24_Energy Sector Plan'!$I133=1,$E133&lt;&gt;0),1,0)</f>
        <v>0</v>
      </c>
      <c r="J133" s="67">
        <f>IF(OR('24_Energy Sector Plan'!$J133=1,$F133&lt;&gt;0),1,0)</f>
        <v>0</v>
      </c>
      <c r="K133" s="67">
        <f>IF(AND('24_Energy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IF(OR('24_Energy Sector Plan'!$I134=1,$E134&lt;&gt;0),1,0)</f>
        <v>0</v>
      </c>
      <c r="J134" s="67">
        <f>IF(OR('24_Energy Sector Plan'!$J134=1,$F134&lt;&gt;0),1,0)</f>
        <v>0</v>
      </c>
      <c r="K134" s="67">
        <f>IF(AND('24_Energy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IF(OR('24_Energy Sector Plan'!$I135=1,$E135&lt;&gt;0),1,0)</f>
        <v>1</v>
      </c>
      <c r="J135" s="67">
        <f>IF(OR('24_Energy Sector Plan'!$J135=1,$F135&lt;&gt;0),1,0)</f>
        <v>0</v>
      </c>
      <c r="K135" s="67">
        <f>IF(AND('24_Energy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IF(OR('24_Energy Sector Plan'!$I136=1,$E136&lt;&gt;0),1,0)</f>
        <v>1</v>
      </c>
      <c r="J136" s="67">
        <f>IF(OR('24_Energy Sector Plan'!$J136=1,$F136&lt;&gt;0),1,0)</f>
        <v>1</v>
      </c>
      <c r="K136" s="67">
        <f>IF(AND('24_Energy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IF(OR('24_Energy Sector Plan'!$I137=1,$E137&lt;&gt;0),1,0)</f>
        <v>0</v>
      </c>
      <c r="J137" s="67">
        <f>IF(OR('24_Energy Sector Plan'!$J137=1,$F137&lt;&gt;0),1,0)</f>
        <v>0</v>
      </c>
      <c r="K137" s="67">
        <f>IF(AND('24_Energy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IF(OR('24_Energy Sector Plan'!$I138=1,$E138&lt;&gt;0),1,0)</f>
        <v>0</v>
      </c>
      <c r="J138" s="67">
        <f>IF(OR('24_Energy Sector Plan'!$J138=1,$F138&lt;&gt;0),1,0)</f>
        <v>0</v>
      </c>
      <c r="K138" s="67">
        <f>IF(AND('24_Energy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IF(OR('24_Energy Sector Plan'!$I139=1,$E139&lt;&gt;0),1,0)</f>
        <v>1</v>
      </c>
      <c r="J139" s="67">
        <f>IF(OR('24_Energy Sector Plan'!$J139=1,$F139&lt;&gt;0),1,0)</f>
        <v>0</v>
      </c>
      <c r="K139" s="67">
        <f>IF(AND('24_Energy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IF(OR('24_Energy Sector Plan'!$I140=1,$E140&lt;&gt;0),1,0)</f>
        <v>1</v>
      </c>
      <c r="J140" s="67">
        <f>IF(OR('24_Energy Sector Plan'!$J140=1,$F140&lt;&gt;0),1,0)</f>
        <v>0</v>
      </c>
      <c r="K140" s="67">
        <f>IF(AND('24_Energy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IF(OR('24_Energy Sector Plan'!$I141=1,$E141&lt;&gt;0),1,0)</f>
        <v>0</v>
      </c>
      <c r="J141" s="67">
        <f>IF(OR('24_Energy Sector Plan'!$J141=1,$F141&lt;&gt;0),1,0)</f>
        <v>0</v>
      </c>
      <c r="K141" s="67">
        <f>IF(AND('24_Energy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IF(OR('24_Energy Sector Plan'!$I142=1,$E142&lt;&gt;0),1,0)</f>
        <v>1</v>
      </c>
      <c r="J142" s="67">
        <f>IF(OR('24_Energy Sector Plan'!$J142=1,$F142&lt;&gt;0),1,0)</f>
        <v>0</v>
      </c>
      <c r="K142" s="67">
        <f>IF(AND('24_Energy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IF(OR('24_Energy Sector Plan'!$I143=1,$E143&lt;&gt;0),1,0)</f>
        <v>1</v>
      </c>
      <c r="J143" s="67">
        <f>IF(OR('24_Energy Sector Plan'!$J143=1,$F143&lt;&gt;0),1,0)</f>
        <v>0</v>
      </c>
      <c r="K143" s="67">
        <f>IF(AND('24_Energy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IF(OR('24_Energy Sector Plan'!$I144=1,$E144&lt;&gt;0),1,0)</f>
        <v>1</v>
      </c>
      <c r="J144" s="67">
        <f>IF(OR('24_Energy Sector Plan'!$J144=1,$F144&lt;&gt;0),1,0)</f>
        <v>0</v>
      </c>
      <c r="K144" s="67">
        <f>IF(AND('24_Energy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1269</v>
      </c>
      <c r="C149" s="71">
        <f>SUM(K2,K8,K14,K24,K32,K39,K46,K55,K59,K67,K77,K81,K92,K98,K106,K114,K125)</f>
        <v>98</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3</v>
      </c>
      <c r="E166" s="49">
        <f>COUNTA(F$47:F$54)</f>
        <v>0</v>
      </c>
      <c r="F166" s="50">
        <f t="shared" si="0"/>
        <v>0.42857142857142855</v>
      </c>
      <c r="G166" s="74">
        <f t="shared" si="1"/>
        <v>0</v>
      </c>
      <c r="H166" s="65"/>
      <c r="I166" s="66"/>
    </row>
    <row r="167" spans="1:9" x14ac:dyDescent="0.25">
      <c r="A167" s="52">
        <v>13</v>
      </c>
      <c r="B167" s="53" t="s">
        <v>169</v>
      </c>
      <c r="C167" s="54">
        <f>'Long Term Vision'!$C167</f>
        <v>3</v>
      </c>
      <c r="D167" s="54">
        <f>COUNTA(E$56:E$58)</f>
        <v>1</v>
      </c>
      <c r="E167" s="54">
        <f>COUNTA(F$56:F$58)</f>
        <v>0</v>
      </c>
      <c r="F167" s="55">
        <f t="shared" si="0"/>
        <v>0.33333333333333331</v>
      </c>
      <c r="G167" s="73">
        <f t="shared" si="1"/>
        <v>0</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0.125</v>
      </c>
      <c r="G173" s="73">
        <f>IFERROR(SUM($E$160,$E$166:$E$169)/SUM($D$160,$D$166:$D$169),"N/A")</f>
        <v>0</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570" priority="38">
      <formula>$C3="NO"</formula>
    </cfRule>
  </conditionalFormatting>
  <conditionalFormatting sqref="C126:H144 C115:H124 C107:H113 C99:H105 C93:H97 C82:H91 C78:H80 C68:H76 C60:H66 C56:H58 C47:H54 C40:H45 C33:H38 C25:H31 C15:H23 C9:H13 C4:H7">
    <cfRule type="expression" dxfId="569" priority="37">
      <formula>$C4="NO"</formula>
    </cfRule>
  </conditionalFormatting>
  <conditionalFormatting sqref="I1:K1">
    <cfRule type="expression" dxfId="568" priority="36">
      <formula>$C1="NO"</formula>
    </cfRule>
  </conditionalFormatting>
  <conditionalFormatting sqref="B3">
    <cfRule type="expression" dxfId="567" priority="35">
      <formula>$K3=1</formula>
    </cfRule>
  </conditionalFormatting>
  <conditionalFormatting sqref="B4:B7">
    <cfRule type="expression" dxfId="566" priority="34">
      <formula>$C4="NO"</formula>
    </cfRule>
  </conditionalFormatting>
  <conditionalFormatting sqref="B4:B7">
    <cfRule type="expression" dxfId="565" priority="33">
      <formula>$K4=1</formula>
    </cfRule>
  </conditionalFormatting>
  <conditionalFormatting sqref="B9:B13">
    <cfRule type="expression" dxfId="564" priority="32">
      <formula>$C9="NO"</formula>
    </cfRule>
  </conditionalFormatting>
  <conditionalFormatting sqref="B9:B13">
    <cfRule type="expression" dxfId="563" priority="31">
      <formula>$K9=1</formula>
    </cfRule>
  </conditionalFormatting>
  <conditionalFormatting sqref="B15:B23">
    <cfRule type="expression" dxfId="562" priority="30">
      <formula>$C15="NO"</formula>
    </cfRule>
  </conditionalFormatting>
  <conditionalFormatting sqref="B15:B23">
    <cfRule type="expression" dxfId="561" priority="29">
      <formula>$K15=1</formula>
    </cfRule>
  </conditionalFormatting>
  <conditionalFormatting sqref="B25:B31">
    <cfRule type="expression" dxfId="560" priority="28">
      <formula>$C25="NO"</formula>
    </cfRule>
  </conditionalFormatting>
  <conditionalFormatting sqref="B25:B31">
    <cfRule type="expression" dxfId="559" priority="27">
      <formula>$K25=1</formula>
    </cfRule>
  </conditionalFormatting>
  <conditionalFormatting sqref="B33:B38">
    <cfRule type="expression" dxfId="558" priority="26">
      <formula>$C33="NO"</formula>
    </cfRule>
  </conditionalFormatting>
  <conditionalFormatting sqref="B33:B38">
    <cfRule type="expression" dxfId="557" priority="25">
      <formula>$K33=1</formula>
    </cfRule>
  </conditionalFormatting>
  <conditionalFormatting sqref="B40:B45">
    <cfRule type="expression" dxfId="556" priority="24">
      <formula>$C40="NO"</formula>
    </cfRule>
  </conditionalFormatting>
  <conditionalFormatting sqref="B40:B45">
    <cfRule type="expression" dxfId="555" priority="23">
      <formula>$K40=1</formula>
    </cfRule>
  </conditionalFormatting>
  <conditionalFormatting sqref="B47:B54">
    <cfRule type="expression" dxfId="554" priority="22">
      <formula>$C47="NO"</formula>
    </cfRule>
  </conditionalFormatting>
  <conditionalFormatting sqref="B47:B54">
    <cfRule type="expression" dxfId="553" priority="21">
      <formula>$K47=1</formula>
    </cfRule>
  </conditionalFormatting>
  <conditionalFormatting sqref="B56:B58">
    <cfRule type="expression" dxfId="552" priority="20">
      <formula>$C56="NO"</formula>
    </cfRule>
  </conditionalFormatting>
  <conditionalFormatting sqref="B56:B58">
    <cfRule type="expression" dxfId="551" priority="19">
      <formula>$K56=1</formula>
    </cfRule>
  </conditionalFormatting>
  <conditionalFormatting sqref="B60:B66">
    <cfRule type="expression" dxfId="550" priority="18">
      <formula>$C60="NO"</formula>
    </cfRule>
  </conditionalFormatting>
  <conditionalFormatting sqref="B60:B66">
    <cfRule type="expression" dxfId="549" priority="17">
      <formula>$K60=1</formula>
    </cfRule>
  </conditionalFormatting>
  <conditionalFormatting sqref="B68:B76">
    <cfRule type="expression" dxfId="548" priority="16">
      <formula>$C68="NO"</formula>
    </cfRule>
  </conditionalFormatting>
  <conditionalFormatting sqref="B68:B76">
    <cfRule type="expression" dxfId="547" priority="15">
      <formula>$K68=1</formula>
    </cfRule>
  </conditionalFormatting>
  <conditionalFormatting sqref="B78:B80">
    <cfRule type="expression" dxfId="546" priority="14">
      <formula>$C78="NO"</formula>
    </cfRule>
  </conditionalFormatting>
  <conditionalFormatting sqref="B78:B80">
    <cfRule type="expression" dxfId="545" priority="13">
      <formula>$K78=1</formula>
    </cfRule>
  </conditionalFormatting>
  <conditionalFormatting sqref="B82:B91">
    <cfRule type="expression" dxfId="544" priority="12">
      <formula>$C82="NO"</formula>
    </cfRule>
  </conditionalFormatting>
  <conditionalFormatting sqref="B82:B91">
    <cfRule type="expression" dxfId="543" priority="11">
      <formula>$K82=1</formula>
    </cfRule>
  </conditionalFormatting>
  <conditionalFormatting sqref="B93:B97">
    <cfRule type="expression" dxfId="542" priority="10">
      <formula>$C93="NO"</formula>
    </cfRule>
  </conditionalFormatting>
  <conditionalFormatting sqref="B93:B97">
    <cfRule type="expression" dxfId="541" priority="9">
      <formula>$K93=1</formula>
    </cfRule>
  </conditionalFormatting>
  <conditionalFormatting sqref="B99:B105">
    <cfRule type="expression" dxfId="540" priority="8">
      <formula>$C99="NO"</formula>
    </cfRule>
  </conditionalFormatting>
  <conditionalFormatting sqref="B99:B105">
    <cfRule type="expression" dxfId="539" priority="7">
      <formula>$K99=1</formula>
    </cfRule>
  </conditionalFormatting>
  <conditionalFormatting sqref="B107:B113">
    <cfRule type="expression" dxfId="538" priority="6">
      <formula>$C107="NO"</formula>
    </cfRule>
  </conditionalFormatting>
  <conditionalFormatting sqref="B107:B113">
    <cfRule type="expression" dxfId="537" priority="5">
      <formula>$K107=1</formula>
    </cfRule>
  </conditionalFormatting>
  <conditionalFormatting sqref="B115:B124">
    <cfRule type="expression" dxfId="536" priority="4">
      <formula>$C115="NO"</formula>
    </cfRule>
  </conditionalFormatting>
  <conditionalFormatting sqref="B115:B124">
    <cfRule type="expression" dxfId="535" priority="3">
      <formula>$K115=1</formula>
    </cfRule>
  </conditionalFormatting>
  <conditionalFormatting sqref="B126:B144">
    <cfRule type="expression" dxfId="534" priority="2">
      <formula>$C126="NO"</formula>
    </cfRule>
  </conditionalFormatting>
  <conditionalFormatting sqref="B126:B144">
    <cfRule type="expression" dxfId="533" priority="1">
      <formula>$K126=1</formula>
    </cfRule>
  </conditionalFormatting>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IF(OR('25_Manufacturing Sector Plan'!$I3=1,$E3&lt;&gt;0),1,0)</f>
        <v>0</v>
      </c>
      <c r="J3" s="67">
        <f>IF(OR('25_Manufacturing Sector Plan'!$J3=1,$F3&lt;&gt;0),1,0)</f>
        <v>0</v>
      </c>
      <c r="K3" s="67">
        <f>IF(AND('25_Manufacturing Sector Plan'!$I3=1,$E3=0),1,0)</f>
        <v>0</v>
      </c>
    </row>
    <row r="4" spans="1:12" ht="45" hidden="1" outlineLevel="1" x14ac:dyDescent="0.25">
      <c r="A4" s="37" t="s">
        <v>149</v>
      </c>
      <c r="B4" s="38" t="s">
        <v>8</v>
      </c>
      <c r="C4" s="20" t="str">
        <f>IF('Long Term Vision'!$C4=0,"",'Long Term Vision'!$C4)</f>
        <v/>
      </c>
      <c r="D4" s="38"/>
      <c r="E4" s="38"/>
      <c r="F4" s="38"/>
      <c r="G4" s="38"/>
      <c r="H4" s="39"/>
      <c r="I4" s="67">
        <f>IF(OR('25_Manufacturing Sector Plan'!$I4=1,$E4&lt;&gt;0),1,0)</f>
        <v>1</v>
      </c>
      <c r="J4" s="67">
        <f>IF(OR('25_Manufacturing Sector Plan'!$J4=1,$F4&lt;&gt;0),1,0)</f>
        <v>1</v>
      </c>
      <c r="K4" s="67">
        <f>IF(AND('25_Manufacturing Sector Plan'!$I4=1,$E4=0),1,0)</f>
        <v>1</v>
      </c>
    </row>
    <row r="5" spans="1:12" ht="45" hidden="1" outlineLevel="1" x14ac:dyDescent="0.25">
      <c r="A5" s="37" t="s">
        <v>149</v>
      </c>
      <c r="B5" s="38" t="s">
        <v>9</v>
      </c>
      <c r="C5" s="20" t="str">
        <f>IF('Long Term Vision'!$C5=0,"",'Long Term Vision'!$C5)</f>
        <v/>
      </c>
      <c r="D5" s="38"/>
      <c r="E5" s="38"/>
      <c r="F5" s="38"/>
      <c r="G5" s="38"/>
      <c r="H5" s="39"/>
      <c r="I5" s="67">
        <f>IF(OR('25_Manufacturing Sector Plan'!$I5=1,$E5&lt;&gt;0),1,0)</f>
        <v>1</v>
      </c>
      <c r="J5" s="67">
        <f>IF(OR('25_Manufacturing Sector Plan'!$J5=1,$F5&lt;&gt;0),1,0)</f>
        <v>1</v>
      </c>
      <c r="K5" s="67">
        <f>IF(AND('25_Manufacturing Sector Plan'!$I5=1,$E5=0),1,0)</f>
        <v>1</v>
      </c>
    </row>
    <row r="6" spans="1:12" ht="90" hidden="1" outlineLevel="1" x14ac:dyDescent="0.25">
      <c r="A6" s="37" t="s">
        <v>149</v>
      </c>
      <c r="B6" s="38" t="s">
        <v>10</v>
      </c>
      <c r="C6" s="20" t="str">
        <f>IF('Long Term Vision'!$C6=0,"",'Long Term Vision'!$C6)</f>
        <v/>
      </c>
      <c r="D6" s="38"/>
      <c r="E6" s="38"/>
      <c r="F6" s="38"/>
      <c r="G6" s="38"/>
      <c r="H6" s="39"/>
      <c r="I6" s="67">
        <f>IF(OR('25_Manufacturing Sector Plan'!$I6=1,$E6&lt;&gt;0),1,0)</f>
        <v>1</v>
      </c>
      <c r="J6" s="67">
        <f>IF(OR('25_Manufacturing Sector Plan'!$J6=1,$F6&lt;&gt;0),1,0)</f>
        <v>1</v>
      </c>
      <c r="K6" s="67">
        <f>IF(AND('25_Manufacturing Sector Plan'!$I6=1,$E6=0),1,0)</f>
        <v>1</v>
      </c>
    </row>
    <row r="7" spans="1:12" ht="60" hidden="1" outlineLevel="1" x14ac:dyDescent="0.25">
      <c r="A7" s="37" t="s">
        <v>149</v>
      </c>
      <c r="B7" s="38" t="s">
        <v>11</v>
      </c>
      <c r="C7" s="20" t="str">
        <f>IF('Long Term Vision'!$C7=0,"",'Long Term Vision'!$C7)</f>
        <v/>
      </c>
      <c r="D7" s="38"/>
      <c r="E7" s="38"/>
      <c r="F7" s="38"/>
      <c r="G7" s="38"/>
      <c r="H7" s="39"/>
      <c r="I7" s="67">
        <f>IF(OR('25_Manufacturing Sector Plan'!$I7=1,$E7&lt;&gt;0),1,0)</f>
        <v>1</v>
      </c>
      <c r="J7" s="67">
        <f>IF(OR('25_Manufacturing Sector Plan'!$J7=1,$F7&lt;&gt;0),1,0)</f>
        <v>1</v>
      </c>
      <c r="K7" s="67">
        <f>IF(AND('25_Manufacturing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IF(OR('25_Manufacturing Sector Plan'!$I9=1,$E9&lt;&gt;0),1,0)</f>
        <v>1</v>
      </c>
      <c r="J9" s="67">
        <f>IF(OR('25_Manufacturing Sector Plan'!$J9=1,$F9&lt;&gt;0),1,0)</f>
        <v>0</v>
      </c>
      <c r="K9" s="67">
        <f>IF(AND('25_Manufacturing Sector Plan'!$I9=1,$E9=0),1,0)</f>
        <v>1</v>
      </c>
    </row>
    <row r="10" spans="1:12" ht="75" hidden="1" outlineLevel="1" x14ac:dyDescent="0.25">
      <c r="A10" s="37" t="s">
        <v>149</v>
      </c>
      <c r="B10" s="38" t="s">
        <v>14</v>
      </c>
      <c r="C10" s="20" t="str">
        <f>IF('Long Term Vision'!$C10=0,"",'Long Term Vision'!$C10)</f>
        <v/>
      </c>
      <c r="D10" s="38"/>
      <c r="E10" s="38"/>
      <c r="F10" s="38"/>
      <c r="G10" s="38"/>
      <c r="H10" s="39"/>
      <c r="I10" s="67">
        <f>IF(OR('25_Manufacturing Sector Plan'!$I10=1,$E10&lt;&gt;0),1,0)</f>
        <v>1</v>
      </c>
      <c r="J10" s="67">
        <f>IF(OR('25_Manufacturing Sector Plan'!$J10=1,$F10&lt;&gt;0),1,0)</f>
        <v>1</v>
      </c>
      <c r="K10" s="67">
        <f>IF(AND('25_Manufacturing Sector Plan'!$I10=1,$E10=0),1,0)</f>
        <v>1</v>
      </c>
    </row>
    <row r="11" spans="1:12" ht="90" hidden="1" outlineLevel="1" x14ac:dyDescent="0.25">
      <c r="A11" s="37" t="s">
        <v>149</v>
      </c>
      <c r="B11" s="38" t="s">
        <v>15</v>
      </c>
      <c r="C11" s="20" t="str">
        <f>IF('Long Term Vision'!$C11=0,"",'Long Term Vision'!$C11)</f>
        <v/>
      </c>
      <c r="D11" s="38"/>
      <c r="E11" s="38"/>
      <c r="F11" s="38"/>
      <c r="G11" s="38"/>
      <c r="H11" s="39"/>
      <c r="I11" s="67">
        <f>IF(OR('25_Manufacturing Sector Plan'!$I11=1,$E11&lt;&gt;0),1,0)</f>
        <v>1</v>
      </c>
      <c r="J11" s="67">
        <f>IF(OR('25_Manufacturing Sector Plan'!$J11=1,$F11&lt;&gt;0),1,0)</f>
        <v>1</v>
      </c>
      <c r="K11" s="67">
        <f>IF(AND('25_Manufacturing Sector Plan'!$I11=1,$E11=0),1,0)</f>
        <v>1</v>
      </c>
    </row>
    <row r="12" spans="1:12" ht="90" hidden="1" outlineLevel="1" x14ac:dyDescent="0.25">
      <c r="A12" s="37" t="s">
        <v>149</v>
      </c>
      <c r="B12" s="38" t="s">
        <v>16</v>
      </c>
      <c r="C12" s="20" t="str">
        <f>IF('Long Term Vision'!$C12=0,"",'Long Term Vision'!$C12)</f>
        <v/>
      </c>
      <c r="D12" s="38"/>
      <c r="E12" s="38"/>
      <c r="F12" s="38"/>
      <c r="G12" s="38"/>
      <c r="H12" s="39"/>
      <c r="I12" s="67">
        <f>IF(OR('25_Manufacturing Sector Plan'!$I12=1,$E12&lt;&gt;0),1,0)</f>
        <v>1</v>
      </c>
      <c r="J12" s="67">
        <f>IF(OR('25_Manufacturing Sector Plan'!$J12=1,$F12&lt;&gt;0),1,0)</f>
        <v>0</v>
      </c>
      <c r="K12" s="67">
        <f>IF(AND('25_Manufacturing Sector Plan'!$I12=1,$E12=0),1,0)</f>
        <v>1</v>
      </c>
    </row>
    <row r="13" spans="1:12" ht="105" hidden="1" outlineLevel="1" x14ac:dyDescent="0.25">
      <c r="A13" s="37" t="s">
        <v>149</v>
      </c>
      <c r="B13" s="38" t="s">
        <v>17</v>
      </c>
      <c r="C13" s="20" t="str">
        <f>IF('Long Term Vision'!$C13=0,"",'Long Term Vision'!$C13)</f>
        <v/>
      </c>
      <c r="D13" s="38"/>
      <c r="E13" s="38"/>
      <c r="F13" s="38"/>
      <c r="G13" s="38"/>
      <c r="H13" s="39"/>
      <c r="I13" s="67">
        <f>IF(OR('25_Manufacturing Sector Plan'!$I13=1,$E13&lt;&gt;0),1,0)</f>
        <v>1</v>
      </c>
      <c r="J13" s="67">
        <f>IF(OR('25_Manufacturing Sector Plan'!$J13=1,$F13&lt;&gt;0),1,0)</f>
        <v>0</v>
      </c>
      <c r="K13" s="67">
        <f>IF(AND('25_Manufacturing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IF(OR('25_Manufacturing Sector Plan'!$I15=1,$E15&lt;&gt;0),1,0)</f>
        <v>1</v>
      </c>
      <c r="J15" s="67">
        <f>IF(OR('25_Manufacturing Sector Plan'!$J15=1,$F15&lt;&gt;0),1,0)</f>
        <v>1</v>
      </c>
      <c r="K15" s="67">
        <f>IF(AND('25_Manufacturing Sector Plan'!$I15=1,$E15=0),1,0)</f>
        <v>1</v>
      </c>
    </row>
    <row r="16" spans="1:12" ht="60" hidden="1" outlineLevel="1" x14ac:dyDescent="0.25">
      <c r="A16" s="37" t="s">
        <v>149</v>
      </c>
      <c r="B16" s="38" t="s">
        <v>20</v>
      </c>
      <c r="C16" s="20" t="str">
        <f>IF('Long Term Vision'!$C16=0,"",'Long Term Vision'!$C16)</f>
        <v/>
      </c>
      <c r="D16" s="38"/>
      <c r="E16" s="38"/>
      <c r="F16" s="38"/>
      <c r="G16" s="38"/>
      <c r="H16" s="39"/>
      <c r="I16" s="67">
        <f>IF(OR('25_Manufacturing Sector Plan'!$I16=1,$E16&lt;&gt;0),1,0)</f>
        <v>1</v>
      </c>
      <c r="J16" s="67">
        <f>IF(OR('25_Manufacturing Sector Plan'!$J16=1,$F16&lt;&gt;0),1,0)</f>
        <v>1</v>
      </c>
      <c r="K16" s="67">
        <f>IF(AND('25_Manufacturing Sector Plan'!$I16=1,$E16=0),1,0)</f>
        <v>1</v>
      </c>
    </row>
    <row r="17" spans="1:11" ht="45" hidden="1" outlineLevel="1" x14ac:dyDescent="0.25">
      <c r="A17" s="37" t="s">
        <v>149</v>
      </c>
      <c r="B17" s="38" t="s">
        <v>21</v>
      </c>
      <c r="C17" s="20" t="str">
        <f>IF('Long Term Vision'!$C17=0,"",'Long Term Vision'!$C17)</f>
        <v/>
      </c>
      <c r="D17" s="38"/>
      <c r="E17" s="38"/>
      <c r="F17" s="38"/>
      <c r="G17" s="38"/>
      <c r="H17" s="39"/>
      <c r="I17" s="67">
        <f>IF(OR('25_Manufacturing Sector Plan'!$I17=1,$E17&lt;&gt;0),1,0)</f>
        <v>1</v>
      </c>
      <c r="J17" s="67">
        <f>IF(OR('25_Manufacturing Sector Plan'!$J17=1,$F17&lt;&gt;0),1,0)</f>
        <v>1</v>
      </c>
      <c r="K17" s="67">
        <f>IF(AND('25_Manufacturing Sector Plan'!$I17=1,$E17=0),1,0)</f>
        <v>1</v>
      </c>
    </row>
    <row r="18" spans="1:11" ht="45" hidden="1" outlineLevel="1" x14ac:dyDescent="0.25">
      <c r="A18" s="37" t="s">
        <v>149</v>
      </c>
      <c r="B18" s="38" t="s">
        <v>22</v>
      </c>
      <c r="C18" s="20" t="str">
        <f>IF('Long Term Vision'!$C18=0,"",'Long Term Vision'!$C18)</f>
        <v/>
      </c>
      <c r="D18" s="38"/>
      <c r="E18" s="38"/>
      <c r="F18" s="38"/>
      <c r="G18" s="38"/>
      <c r="H18" s="39"/>
      <c r="I18" s="67">
        <f>IF(OR('25_Manufacturing Sector Plan'!$I18=1,$E18&lt;&gt;0),1,0)</f>
        <v>1</v>
      </c>
      <c r="J18" s="67">
        <f>IF(OR('25_Manufacturing Sector Plan'!$J18=1,$F18&lt;&gt;0),1,0)</f>
        <v>1</v>
      </c>
      <c r="K18" s="67">
        <f>IF(AND('25_Manufacturing Sector Plan'!$I18=1,$E18=0),1,0)</f>
        <v>1</v>
      </c>
    </row>
    <row r="19" spans="1:11" ht="30" hidden="1" outlineLevel="1" x14ac:dyDescent="0.25">
      <c r="A19" s="37" t="s">
        <v>149</v>
      </c>
      <c r="B19" s="38" t="s">
        <v>23</v>
      </c>
      <c r="C19" s="20" t="str">
        <f>IF('Long Term Vision'!$C19=0,"",'Long Term Vision'!$C19)</f>
        <v/>
      </c>
      <c r="D19" s="38"/>
      <c r="E19" s="38"/>
      <c r="F19" s="38"/>
      <c r="G19" s="38"/>
      <c r="H19" s="39"/>
      <c r="I19" s="67">
        <f>IF(OR('25_Manufacturing Sector Plan'!$I19=1,$E19&lt;&gt;0),1,0)</f>
        <v>1</v>
      </c>
      <c r="J19" s="67">
        <f>IF(OR('25_Manufacturing Sector Plan'!$J19=1,$F19&lt;&gt;0),1,0)</f>
        <v>0</v>
      </c>
      <c r="K19" s="67">
        <f>IF(AND('25_Manufacturing Sector Plan'!$I19=1,$E19=0),1,0)</f>
        <v>1</v>
      </c>
    </row>
    <row r="20" spans="1:11" ht="30" hidden="1" outlineLevel="1" x14ac:dyDescent="0.25">
      <c r="A20" s="37" t="s">
        <v>149</v>
      </c>
      <c r="B20" s="38" t="s">
        <v>24</v>
      </c>
      <c r="C20" s="20" t="str">
        <f>IF('Long Term Vision'!$C20=0,"",'Long Term Vision'!$C20)</f>
        <v/>
      </c>
      <c r="D20" s="38"/>
      <c r="E20" s="38"/>
      <c r="F20" s="38"/>
      <c r="G20" s="38"/>
      <c r="H20" s="39"/>
      <c r="I20" s="67">
        <f>IF(OR('25_Manufacturing Sector Plan'!$I20=1,$E20&lt;&gt;0),1,0)</f>
        <v>1</v>
      </c>
      <c r="J20" s="67">
        <f>IF(OR('25_Manufacturing Sector Plan'!$J20=1,$F20&lt;&gt;0),1,0)</f>
        <v>0</v>
      </c>
      <c r="K20" s="67">
        <f>IF(AND('25_Manufacturing Sector Plan'!$I20=1,$E20=0),1,0)</f>
        <v>1</v>
      </c>
    </row>
    <row r="21" spans="1:11" ht="60" hidden="1" outlineLevel="1" x14ac:dyDescent="0.25">
      <c r="A21" s="37" t="s">
        <v>149</v>
      </c>
      <c r="B21" s="38" t="s">
        <v>25</v>
      </c>
      <c r="C21" s="20" t="str">
        <f>IF('Long Term Vision'!$C21=0,"",'Long Term Vision'!$C21)</f>
        <v/>
      </c>
      <c r="D21" s="38"/>
      <c r="E21" s="38"/>
      <c r="F21" s="38"/>
      <c r="G21" s="38"/>
      <c r="H21" s="39"/>
      <c r="I21" s="67">
        <f>IF(OR('25_Manufacturing Sector Plan'!$I21=1,$E21&lt;&gt;0),1,0)</f>
        <v>1</v>
      </c>
      <c r="J21" s="67">
        <f>IF(OR('25_Manufacturing Sector Plan'!$J21=1,$F21&lt;&gt;0),1,0)</f>
        <v>1</v>
      </c>
      <c r="K21" s="67">
        <f>IF(AND('25_Manufacturing Sector Plan'!$I21=1,$E21=0),1,0)</f>
        <v>1</v>
      </c>
    </row>
    <row r="22" spans="1:11" ht="60" hidden="1" outlineLevel="1" x14ac:dyDescent="0.25">
      <c r="A22" s="37" t="s">
        <v>149</v>
      </c>
      <c r="B22" s="38" t="s">
        <v>26</v>
      </c>
      <c r="C22" s="20" t="str">
        <f>IF('Long Term Vision'!$C22=0,"",'Long Term Vision'!$C22)</f>
        <v/>
      </c>
      <c r="D22" s="38"/>
      <c r="E22" s="38"/>
      <c r="F22" s="38"/>
      <c r="G22" s="38"/>
      <c r="H22" s="39"/>
      <c r="I22" s="67">
        <f>IF(OR('25_Manufacturing Sector Plan'!$I22=1,$E22&lt;&gt;0),1,0)</f>
        <v>1</v>
      </c>
      <c r="J22" s="67">
        <f>IF(OR('25_Manufacturing Sector Plan'!$J22=1,$F22&lt;&gt;0),1,0)</f>
        <v>1</v>
      </c>
      <c r="K22" s="67">
        <f>IF(AND('25_Manufacturing Sector Plan'!$I22=1,$E22=0),1,0)</f>
        <v>1</v>
      </c>
    </row>
    <row r="23" spans="1:11" ht="45" hidden="1" outlineLevel="1" x14ac:dyDescent="0.25">
      <c r="A23" s="37" t="s">
        <v>149</v>
      </c>
      <c r="B23" s="38" t="s">
        <v>27</v>
      </c>
      <c r="C23" s="20" t="str">
        <f>IF('Long Term Vision'!$C23=0,"",'Long Term Vision'!$C23)</f>
        <v/>
      </c>
      <c r="D23" s="38"/>
      <c r="E23" s="38"/>
      <c r="F23" s="38"/>
      <c r="G23" s="38"/>
      <c r="H23" s="39"/>
      <c r="I23" s="67">
        <f>IF(OR('25_Manufacturing Sector Plan'!$I23=1,$E23&lt;&gt;0),1,0)</f>
        <v>1</v>
      </c>
      <c r="J23" s="67">
        <f>IF(OR('25_Manufacturing Sector Plan'!$J23=1,$F23&lt;&gt;0),1,0)</f>
        <v>0</v>
      </c>
      <c r="K23" s="67">
        <f>IF(AND('25_Manufacturing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IF(OR('25_Manufacturing Sector Plan'!$I25=1,$E25&lt;&gt;0),1,0)</f>
        <v>1</v>
      </c>
      <c r="J25" s="67">
        <f>IF(OR('25_Manufacturing Sector Plan'!$J25=1,$F25&lt;&gt;0),1,0)</f>
        <v>1</v>
      </c>
      <c r="K25" s="67">
        <f>IF(AND('25_Manufacturing Sector Plan'!$I25=1,$E25=0),1,0)</f>
        <v>1</v>
      </c>
    </row>
    <row r="26" spans="1:11" ht="45" hidden="1" outlineLevel="1" x14ac:dyDescent="0.25">
      <c r="A26" s="37" t="s">
        <v>149</v>
      </c>
      <c r="B26" s="38" t="s">
        <v>30</v>
      </c>
      <c r="C26" s="20" t="str">
        <f>IF('Long Term Vision'!$C26=0,"",'Long Term Vision'!$C26)</f>
        <v/>
      </c>
      <c r="D26" s="38"/>
      <c r="E26" s="38"/>
      <c r="F26" s="38"/>
      <c r="G26" s="38"/>
      <c r="H26" s="39"/>
      <c r="I26" s="67">
        <f>IF(OR('25_Manufacturing Sector Plan'!$I26=1,$E26&lt;&gt;0),1,0)</f>
        <v>1</v>
      </c>
      <c r="J26" s="67">
        <f>IF(OR('25_Manufacturing Sector Plan'!$J26=1,$F26&lt;&gt;0),1,0)</f>
        <v>0</v>
      </c>
      <c r="K26" s="67">
        <f>IF(AND('25_Manufacturing Sector Plan'!$I26=1,$E26=0),1,0)</f>
        <v>1</v>
      </c>
    </row>
    <row r="27" spans="1:11" ht="45" hidden="1" outlineLevel="1" x14ac:dyDescent="0.25">
      <c r="A27" s="37" t="s">
        <v>149</v>
      </c>
      <c r="B27" s="38" t="s">
        <v>31</v>
      </c>
      <c r="C27" s="20" t="str">
        <f>IF('Long Term Vision'!$C27=0,"",'Long Term Vision'!$C27)</f>
        <v/>
      </c>
      <c r="D27" s="38"/>
      <c r="E27" s="38"/>
      <c r="F27" s="38"/>
      <c r="G27" s="38"/>
      <c r="H27" s="39"/>
      <c r="I27" s="67">
        <f>IF(OR('25_Manufacturing Sector Plan'!$I27=1,$E27&lt;&gt;0),1,0)</f>
        <v>1</v>
      </c>
      <c r="J27" s="67">
        <f>IF(OR('25_Manufacturing Sector Plan'!$J27=1,$F27&lt;&gt;0),1,0)</f>
        <v>1</v>
      </c>
      <c r="K27" s="67">
        <f>IF(AND('25_Manufacturing Sector Plan'!$I27=1,$E27=0),1,0)</f>
        <v>1</v>
      </c>
    </row>
    <row r="28" spans="1:11" ht="60" hidden="1" outlineLevel="1" x14ac:dyDescent="0.25">
      <c r="A28" s="37" t="s">
        <v>149</v>
      </c>
      <c r="B28" s="38" t="s">
        <v>32</v>
      </c>
      <c r="C28" s="20" t="str">
        <f>IF('Long Term Vision'!$C28=0,"",'Long Term Vision'!$C28)</f>
        <v/>
      </c>
      <c r="D28" s="38"/>
      <c r="E28" s="38"/>
      <c r="F28" s="38"/>
      <c r="G28" s="38"/>
      <c r="H28" s="39"/>
      <c r="I28" s="67">
        <f>IF(OR('25_Manufacturing Sector Plan'!$I28=1,$E28&lt;&gt;0),1,0)</f>
        <v>1</v>
      </c>
      <c r="J28" s="67">
        <f>IF(OR('25_Manufacturing Sector Plan'!$J28=1,$F28&lt;&gt;0),1,0)</f>
        <v>1</v>
      </c>
      <c r="K28" s="67">
        <f>IF(AND('25_Manufacturing Sector Plan'!$I28=1,$E28=0),1,0)</f>
        <v>1</v>
      </c>
    </row>
    <row r="29" spans="1:11" ht="60" hidden="1" outlineLevel="1" x14ac:dyDescent="0.25">
      <c r="A29" s="37" t="s">
        <v>149</v>
      </c>
      <c r="B29" s="38" t="s">
        <v>33</v>
      </c>
      <c r="C29" s="20" t="str">
        <f>IF('Long Term Vision'!$C29=0,"",'Long Term Vision'!$C29)</f>
        <v/>
      </c>
      <c r="D29" s="38"/>
      <c r="E29" s="38"/>
      <c r="F29" s="38"/>
      <c r="G29" s="38"/>
      <c r="H29" s="39"/>
      <c r="I29" s="67">
        <f>IF(OR('25_Manufacturing Sector Plan'!$I29=1,$E29&lt;&gt;0),1,0)</f>
        <v>1</v>
      </c>
      <c r="J29" s="67">
        <f>IF(OR('25_Manufacturing Sector Plan'!$J29=1,$F29&lt;&gt;0),1,0)</f>
        <v>0</v>
      </c>
      <c r="K29" s="67">
        <f>IF(AND('25_Manufacturing Sector Plan'!$I29=1,$E29=0),1,0)</f>
        <v>1</v>
      </c>
    </row>
    <row r="30" spans="1:11" ht="30" hidden="1" outlineLevel="1" x14ac:dyDescent="0.25">
      <c r="A30" s="37" t="s">
        <v>149</v>
      </c>
      <c r="B30" s="38" t="s">
        <v>34</v>
      </c>
      <c r="C30" s="20" t="str">
        <f>IF('Long Term Vision'!$C30=0,"",'Long Term Vision'!$C30)</f>
        <v/>
      </c>
      <c r="D30" s="38"/>
      <c r="E30" s="38"/>
      <c r="F30" s="38"/>
      <c r="G30" s="38"/>
      <c r="H30" s="39"/>
      <c r="I30" s="67">
        <f>IF(OR('25_Manufacturing Sector Plan'!$I30=1,$E30&lt;&gt;0),1,0)</f>
        <v>1</v>
      </c>
      <c r="J30" s="67">
        <f>IF(OR('25_Manufacturing Sector Plan'!$J30=1,$F30&lt;&gt;0),1,0)</f>
        <v>1</v>
      </c>
      <c r="K30" s="67">
        <f>IF(AND('25_Manufacturing Sector Plan'!$I30=1,$E30=0),1,0)</f>
        <v>1</v>
      </c>
    </row>
    <row r="31" spans="1:11" ht="105" hidden="1" outlineLevel="1" x14ac:dyDescent="0.25">
      <c r="A31" s="37" t="s">
        <v>149</v>
      </c>
      <c r="B31" s="38" t="s">
        <v>35</v>
      </c>
      <c r="C31" s="20" t="str">
        <f>IF('Long Term Vision'!$C31=0,"",'Long Term Vision'!$C31)</f>
        <v/>
      </c>
      <c r="D31" s="38"/>
      <c r="E31" s="38"/>
      <c r="F31" s="38"/>
      <c r="G31" s="38"/>
      <c r="H31" s="39"/>
      <c r="I31" s="67">
        <f>IF(OR('25_Manufacturing Sector Plan'!$I31=1,$E31&lt;&gt;0),1,0)</f>
        <v>1</v>
      </c>
      <c r="J31" s="67">
        <f>IF(OR('25_Manufacturing Sector Plan'!$J31=1,$F31&lt;&gt;0),1,0)</f>
        <v>0</v>
      </c>
      <c r="K31" s="67">
        <f>IF(AND('25_Manufacturing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IF(OR('25_Manufacturing Sector Plan'!$I33=1,$E33&lt;&gt;0),1,0)</f>
        <v>1</v>
      </c>
      <c r="J33" s="67">
        <f>IF(OR('25_Manufacturing Sector Plan'!$J33=1,$F33&lt;&gt;0),1,0)</f>
        <v>0</v>
      </c>
      <c r="K33" s="67">
        <f>IF(AND('25_Manufacturing Sector Plan'!$I33=1,$E33=0),1,0)</f>
        <v>1</v>
      </c>
    </row>
    <row r="34" spans="1:11" ht="45" hidden="1" outlineLevel="1" x14ac:dyDescent="0.25">
      <c r="A34" s="37" t="s">
        <v>149</v>
      </c>
      <c r="B34" s="38" t="s">
        <v>38</v>
      </c>
      <c r="C34" s="20" t="str">
        <f>IF('Long Term Vision'!$C34=0,"",'Long Term Vision'!$C34)</f>
        <v/>
      </c>
      <c r="D34" s="38"/>
      <c r="E34" s="38"/>
      <c r="F34" s="38"/>
      <c r="G34" s="38"/>
      <c r="H34" s="39"/>
      <c r="I34" s="67">
        <f>IF(OR('25_Manufacturing Sector Plan'!$I34=1,$E34&lt;&gt;0),1,0)</f>
        <v>1</v>
      </c>
      <c r="J34" s="67">
        <f>IF(OR('25_Manufacturing Sector Plan'!$J34=1,$F34&lt;&gt;0),1,0)</f>
        <v>0</v>
      </c>
      <c r="K34" s="67">
        <f>IF(AND('25_Manufacturing Sector Plan'!$I34=1,$E34=0),1,0)</f>
        <v>1</v>
      </c>
    </row>
    <row r="35" spans="1:11" ht="30" hidden="1" outlineLevel="1" x14ac:dyDescent="0.25">
      <c r="A35" s="37" t="s">
        <v>149</v>
      </c>
      <c r="B35" s="38" t="s">
        <v>39</v>
      </c>
      <c r="C35" s="20" t="str">
        <f>IF('Long Term Vision'!$C35=0,"",'Long Term Vision'!$C35)</f>
        <v>NO</v>
      </c>
      <c r="D35" s="38"/>
      <c r="E35" s="38"/>
      <c r="F35" s="38"/>
      <c r="G35" s="38"/>
      <c r="H35" s="39"/>
      <c r="I35" s="67">
        <f>IF(OR('25_Manufacturing Sector Plan'!$I35=1,$E35&lt;&gt;0),1,0)</f>
        <v>0</v>
      </c>
      <c r="J35" s="67">
        <f>IF(OR('25_Manufacturing Sector Plan'!$J35=1,$F35&lt;&gt;0),1,0)</f>
        <v>0</v>
      </c>
      <c r="K35" s="67">
        <f>IF(AND('25_Manufacturing Sector Plan'!$I35=1,$E35=0),1,0)</f>
        <v>0</v>
      </c>
    </row>
    <row r="36" spans="1:11" ht="60" hidden="1" outlineLevel="1" x14ac:dyDescent="0.25">
      <c r="A36" s="37" t="s">
        <v>149</v>
      </c>
      <c r="B36" s="38" t="s">
        <v>40</v>
      </c>
      <c r="C36" s="20" t="str">
        <f>IF('Long Term Vision'!$C36=0,"",'Long Term Vision'!$C36)</f>
        <v/>
      </c>
      <c r="D36" s="38"/>
      <c r="E36" s="38"/>
      <c r="F36" s="38"/>
      <c r="G36" s="38"/>
      <c r="H36" s="39"/>
      <c r="I36" s="67">
        <f>IF(OR('25_Manufacturing Sector Plan'!$I36=1,$E36&lt;&gt;0),1,0)</f>
        <v>1</v>
      </c>
      <c r="J36" s="67">
        <f>IF(OR('25_Manufacturing Sector Plan'!$J36=1,$F36&lt;&gt;0),1,0)</f>
        <v>1</v>
      </c>
      <c r="K36" s="67">
        <f>IF(AND('25_Manufacturing Sector Plan'!$I36=1,$E36=0),1,0)</f>
        <v>1</v>
      </c>
    </row>
    <row r="37" spans="1:11" ht="45" hidden="1" outlineLevel="1" x14ac:dyDescent="0.25">
      <c r="A37" s="37" t="s">
        <v>149</v>
      </c>
      <c r="B37" s="38" t="s">
        <v>41</v>
      </c>
      <c r="C37" s="20" t="str">
        <f>IF('Long Term Vision'!$C37=0,"",'Long Term Vision'!$C37)</f>
        <v/>
      </c>
      <c r="D37" s="38"/>
      <c r="E37" s="38"/>
      <c r="F37" s="38"/>
      <c r="G37" s="38"/>
      <c r="H37" s="39"/>
      <c r="I37" s="67">
        <f>IF(OR('25_Manufacturing Sector Plan'!$I37=1,$E37&lt;&gt;0),1,0)</f>
        <v>1</v>
      </c>
      <c r="J37" s="67">
        <f>IF(OR('25_Manufacturing Sector Plan'!$J37=1,$F37&lt;&gt;0),1,0)</f>
        <v>0</v>
      </c>
      <c r="K37" s="67">
        <f>IF(AND('25_Manufacturing Sector Plan'!$I37=1,$E37=0),1,0)</f>
        <v>1</v>
      </c>
    </row>
    <row r="38" spans="1:11" ht="75" hidden="1" outlineLevel="1" x14ac:dyDescent="0.25">
      <c r="A38" s="37" t="s">
        <v>149</v>
      </c>
      <c r="B38" s="38" t="s">
        <v>42</v>
      </c>
      <c r="C38" s="20" t="str">
        <f>IF('Long Term Vision'!$C38=0,"",'Long Term Vision'!$C38)</f>
        <v/>
      </c>
      <c r="D38" s="38"/>
      <c r="E38" s="38"/>
      <c r="F38" s="38"/>
      <c r="G38" s="38"/>
      <c r="H38" s="39"/>
      <c r="I38" s="67">
        <f>IF(OR('25_Manufacturing Sector Plan'!$I38=1,$E38&lt;&gt;0),1,0)</f>
        <v>1</v>
      </c>
      <c r="J38" s="67">
        <f>IF(OR('25_Manufacturing Sector Plan'!$J38=1,$F38&lt;&gt;0),1,0)</f>
        <v>0</v>
      </c>
      <c r="K38" s="67">
        <f>IF(AND('25_Manufacturing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IF(OR('25_Manufacturing Sector Plan'!$I40=1,$E40&lt;&gt;0),1,0)</f>
        <v>1</v>
      </c>
      <c r="J40" s="67">
        <f>IF(OR('25_Manufacturing Sector Plan'!$J40=1,$F40&lt;&gt;0),1,0)</f>
        <v>1</v>
      </c>
      <c r="K40" s="67">
        <f>IF(AND('25_Manufacturing Sector Plan'!$I40=1,$E40=0),1,0)</f>
        <v>1</v>
      </c>
    </row>
    <row r="41" spans="1:11" ht="60" hidden="1" outlineLevel="1" x14ac:dyDescent="0.25">
      <c r="A41" s="37" t="s">
        <v>150</v>
      </c>
      <c r="B41" s="38" t="s">
        <v>45</v>
      </c>
      <c r="C41" s="20" t="str">
        <f>IF('Long Term Vision'!$C41=0,"",'Long Term Vision'!$C41)</f>
        <v/>
      </c>
      <c r="D41" s="38"/>
      <c r="E41" s="38"/>
      <c r="F41" s="38"/>
      <c r="G41" s="38"/>
      <c r="H41" s="39"/>
      <c r="I41" s="67">
        <f>IF(OR('25_Manufacturing Sector Plan'!$I41=1,$E41&lt;&gt;0),1,0)</f>
        <v>1</v>
      </c>
      <c r="J41" s="67">
        <f>IF(OR('25_Manufacturing Sector Plan'!$J41=1,$F41&lt;&gt;0),1,0)</f>
        <v>1</v>
      </c>
      <c r="K41" s="67">
        <f>IF(AND('25_Manufacturing Sector Plan'!$I41=1,$E41=0),1,0)</f>
        <v>1</v>
      </c>
    </row>
    <row r="42" spans="1:11" ht="75" hidden="1" outlineLevel="1" x14ac:dyDescent="0.25">
      <c r="A42" s="37" t="s">
        <v>150</v>
      </c>
      <c r="B42" s="38" t="s">
        <v>46</v>
      </c>
      <c r="C42" s="20" t="str">
        <f>IF('Long Term Vision'!$C42=0,"",'Long Term Vision'!$C42)</f>
        <v/>
      </c>
      <c r="D42" s="38"/>
      <c r="E42" s="38"/>
      <c r="F42" s="38"/>
      <c r="G42" s="38"/>
      <c r="H42" s="39"/>
      <c r="I42" s="67">
        <f>IF(OR('25_Manufacturing Sector Plan'!$I42=1,$E42&lt;&gt;0),1,0)</f>
        <v>1</v>
      </c>
      <c r="J42" s="67">
        <f>IF(OR('25_Manufacturing Sector Plan'!$J42=1,$F42&lt;&gt;0),1,0)</f>
        <v>1</v>
      </c>
      <c r="K42" s="67">
        <f>IF(AND('25_Manufacturing Sector Plan'!$I42=1,$E42=0),1,0)</f>
        <v>1</v>
      </c>
    </row>
    <row r="43" spans="1:11" ht="60" hidden="1" outlineLevel="1" x14ac:dyDescent="0.25">
      <c r="A43" s="37" t="s">
        <v>150</v>
      </c>
      <c r="B43" s="38" t="s">
        <v>47</v>
      </c>
      <c r="C43" s="20" t="str">
        <f>IF('Long Term Vision'!$C43=0,"",'Long Term Vision'!$C43)</f>
        <v/>
      </c>
      <c r="D43" s="38"/>
      <c r="E43" s="38"/>
      <c r="F43" s="38"/>
      <c r="G43" s="38"/>
      <c r="H43" s="39"/>
      <c r="I43" s="67">
        <f>IF(OR('25_Manufacturing Sector Plan'!$I43=1,$E43&lt;&gt;0),1,0)</f>
        <v>1</v>
      </c>
      <c r="J43" s="67">
        <f>IF(OR('25_Manufacturing Sector Plan'!$J43=1,$F43&lt;&gt;0),1,0)</f>
        <v>0</v>
      </c>
      <c r="K43" s="67">
        <f>IF(AND('25_Manufacturing Sector Plan'!$I43=1,$E43=0),1,0)</f>
        <v>1</v>
      </c>
    </row>
    <row r="44" spans="1:11" ht="45" hidden="1" outlineLevel="1" x14ac:dyDescent="0.25">
      <c r="A44" s="37" t="s">
        <v>150</v>
      </c>
      <c r="B44" s="38" t="s">
        <v>48</v>
      </c>
      <c r="C44" s="20" t="str">
        <f>IF('Long Term Vision'!$C44=0,"",'Long Term Vision'!$C44)</f>
        <v/>
      </c>
      <c r="D44" s="38"/>
      <c r="E44" s="38"/>
      <c r="F44" s="38"/>
      <c r="G44" s="38"/>
      <c r="H44" s="39"/>
      <c r="I44" s="67">
        <f>IF(OR('25_Manufacturing Sector Plan'!$I44=1,$E44&lt;&gt;0),1,0)</f>
        <v>1</v>
      </c>
      <c r="J44" s="67">
        <f>IF(OR('25_Manufacturing Sector Plan'!$J44=1,$F44&lt;&gt;0),1,0)</f>
        <v>0</v>
      </c>
      <c r="K44" s="67">
        <f>IF(AND('25_Manufacturing Sector Plan'!$I44=1,$E44=0),1,0)</f>
        <v>1</v>
      </c>
    </row>
    <row r="45" spans="1:11" ht="30" hidden="1" outlineLevel="1" x14ac:dyDescent="0.25">
      <c r="A45" s="37" t="s">
        <v>150</v>
      </c>
      <c r="B45" s="38" t="s">
        <v>49</v>
      </c>
      <c r="C45" s="20" t="str">
        <f>IF('Long Term Vision'!$C45=0,"",'Long Term Vision'!$C45)</f>
        <v/>
      </c>
      <c r="D45" s="38"/>
      <c r="E45" s="38"/>
      <c r="F45" s="38"/>
      <c r="G45" s="38"/>
      <c r="H45" s="39"/>
      <c r="I45" s="67">
        <f>IF(OR('25_Manufacturing Sector Plan'!$I45=1,$E45&lt;&gt;0),1,0)</f>
        <v>1</v>
      </c>
      <c r="J45" s="67">
        <f>IF(OR('25_Manufacturing Sector Plan'!$J45=1,$F45&lt;&gt;0),1,0)</f>
        <v>0</v>
      </c>
      <c r="K45" s="67">
        <f>IF(AND('25_Manufacturing Sector Plan'!$I45=1,$E45=0),1,0)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IF(OR('25_Manufacturing Sector Plan'!$I47=1,$E47&lt;&gt;0),1,0)</f>
        <v>0</v>
      </c>
      <c r="J47" s="67">
        <f>IF(OR('25_Manufacturing Sector Plan'!$J47=1,$F47&lt;&gt;0),1,0)</f>
        <v>0</v>
      </c>
      <c r="K47" s="67">
        <f>IF(AND('25_Manufacturing Sector Plan'!$I47=1,$E47=0),1,0)</f>
        <v>0</v>
      </c>
    </row>
    <row r="48" spans="1:11" ht="30" hidden="1" outlineLevel="1" x14ac:dyDescent="0.25">
      <c r="A48" s="37" t="s">
        <v>150</v>
      </c>
      <c r="B48" s="38" t="s">
        <v>52</v>
      </c>
      <c r="C48" s="20" t="str">
        <f>IF('Long Term Vision'!$C48=0,"",'Long Term Vision'!$C48)</f>
        <v/>
      </c>
      <c r="D48" s="38"/>
      <c r="E48" s="38"/>
      <c r="F48" s="38"/>
      <c r="G48" s="38"/>
      <c r="H48" s="39"/>
      <c r="I48" s="67">
        <f>IF(OR('25_Manufacturing Sector Plan'!$I48=1,$E48&lt;&gt;0),1,0)</f>
        <v>1</v>
      </c>
      <c r="J48" s="67">
        <f>IF(OR('25_Manufacturing Sector Plan'!$J48=1,$F48&lt;&gt;0),1,0)</f>
        <v>0</v>
      </c>
      <c r="K48" s="67">
        <f>IF(AND('25_Manufacturing Sector Plan'!$I48=1,$E48=0),1,0)</f>
        <v>1</v>
      </c>
    </row>
    <row r="49" spans="1:11" ht="45" hidden="1" outlineLevel="1" x14ac:dyDescent="0.25">
      <c r="A49" s="37" t="s">
        <v>150</v>
      </c>
      <c r="B49" s="38" t="s">
        <v>53</v>
      </c>
      <c r="C49" s="20" t="str">
        <f>IF('Long Term Vision'!$C49=0,"",'Long Term Vision'!$C49)</f>
        <v/>
      </c>
      <c r="D49" s="38"/>
      <c r="E49" s="38"/>
      <c r="F49" s="38"/>
      <c r="G49" s="38"/>
      <c r="H49" s="39"/>
      <c r="I49" s="67">
        <f>IF(OR('25_Manufacturing Sector Plan'!$I49=1,$E49&lt;&gt;0),1,0)</f>
        <v>1</v>
      </c>
      <c r="J49" s="67">
        <f>IF(OR('25_Manufacturing Sector Plan'!$J49=1,$F49&lt;&gt;0),1,0)</f>
        <v>0</v>
      </c>
      <c r="K49" s="67">
        <f>IF(AND('25_Manufacturing Sector Plan'!$I49=1,$E49=0),1,0)</f>
        <v>1</v>
      </c>
    </row>
    <row r="50" spans="1:11" ht="90" hidden="1" outlineLevel="1" x14ac:dyDescent="0.25">
      <c r="A50" s="37" t="s">
        <v>150</v>
      </c>
      <c r="B50" s="38" t="s">
        <v>54</v>
      </c>
      <c r="C50" s="20" t="str">
        <f>IF('Long Term Vision'!$C50=0,"",'Long Term Vision'!$C50)</f>
        <v/>
      </c>
      <c r="D50" s="38"/>
      <c r="E50" s="38"/>
      <c r="F50" s="38"/>
      <c r="G50" s="38"/>
      <c r="H50" s="39"/>
      <c r="I50" s="67">
        <f>IF(OR('25_Manufacturing Sector Plan'!$I50=1,$E50&lt;&gt;0),1,0)</f>
        <v>1</v>
      </c>
      <c r="J50" s="67">
        <f>IF(OR('25_Manufacturing Sector Plan'!$J50=1,$F50&lt;&gt;0),1,0)</f>
        <v>1</v>
      </c>
      <c r="K50" s="67">
        <f>IF(AND('25_Manufacturing Sector Plan'!$I50=1,$E50=0),1,0)</f>
        <v>1</v>
      </c>
    </row>
    <row r="51" spans="1:11" ht="30" hidden="1" outlineLevel="1" x14ac:dyDescent="0.25">
      <c r="A51" s="37" t="s">
        <v>150</v>
      </c>
      <c r="B51" s="38" t="s">
        <v>55</v>
      </c>
      <c r="C51" s="20" t="str">
        <f>IF('Long Term Vision'!$C51=0,"",'Long Term Vision'!$C51)</f>
        <v/>
      </c>
      <c r="D51" s="38"/>
      <c r="E51" s="38"/>
      <c r="F51" s="38"/>
      <c r="G51" s="38"/>
      <c r="H51" s="39"/>
      <c r="I51" s="67">
        <f>IF(OR('25_Manufacturing Sector Plan'!$I51=1,$E51&lt;&gt;0),1,0)</f>
        <v>1</v>
      </c>
      <c r="J51" s="67">
        <f>IF(OR('25_Manufacturing Sector Plan'!$J51=1,$F51&lt;&gt;0),1,0)</f>
        <v>1</v>
      </c>
      <c r="K51" s="67">
        <f>IF(AND('25_Manufacturing Sector Plan'!$I51=1,$E51=0),1,0)</f>
        <v>1</v>
      </c>
    </row>
    <row r="52" spans="1:11" ht="45" hidden="1" outlineLevel="1" x14ac:dyDescent="0.25">
      <c r="A52" s="37" t="s">
        <v>150</v>
      </c>
      <c r="B52" s="38" t="s">
        <v>56</v>
      </c>
      <c r="C52" s="20" t="str">
        <f>IF('Long Term Vision'!$C52=0,"",'Long Term Vision'!$C52)</f>
        <v/>
      </c>
      <c r="D52" s="38"/>
      <c r="E52" s="38"/>
      <c r="F52" s="38"/>
      <c r="G52" s="38"/>
      <c r="H52" s="39"/>
      <c r="I52" s="67">
        <f>IF(OR('25_Manufacturing Sector Plan'!$I52=1,$E52&lt;&gt;0),1,0)</f>
        <v>1</v>
      </c>
      <c r="J52" s="67">
        <f>IF(OR('25_Manufacturing Sector Plan'!$J52=1,$F52&lt;&gt;0),1,0)</f>
        <v>0</v>
      </c>
      <c r="K52" s="67">
        <f>IF(AND('25_Manufacturing Sector Plan'!$I52=1,$E52=0),1,0)</f>
        <v>1</v>
      </c>
    </row>
    <row r="53" spans="1:11" ht="30" hidden="1" outlineLevel="1" x14ac:dyDescent="0.25">
      <c r="A53" s="37" t="s">
        <v>150</v>
      </c>
      <c r="B53" s="38" t="s">
        <v>57</v>
      </c>
      <c r="C53" s="20" t="str">
        <f>IF('Long Term Vision'!$C53=0,"",'Long Term Vision'!$C53)</f>
        <v/>
      </c>
      <c r="D53" s="38"/>
      <c r="E53" s="38"/>
      <c r="F53" s="38"/>
      <c r="G53" s="38"/>
      <c r="H53" s="39"/>
      <c r="I53" s="67">
        <f>IF(OR('25_Manufacturing Sector Plan'!$I53=1,$E53&lt;&gt;0),1,0)</f>
        <v>1</v>
      </c>
      <c r="J53" s="67">
        <f>IF(OR('25_Manufacturing Sector Plan'!$J53=1,$F53&lt;&gt;0),1,0)</f>
        <v>0</v>
      </c>
      <c r="K53" s="67">
        <f>IF(AND('25_Manufacturing Sector Plan'!$I53=1,$E53=0),1,0)</f>
        <v>1</v>
      </c>
    </row>
    <row r="54" spans="1:11" ht="45" hidden="1" outlineLevel="1" x14ac:dyDescent="0.25">
      <c r="A54" s="37" t="s">
        <v>150</v>
      </c>
      <c r="B54" s="38" t="s">
        <v>58</v>
      </c>
      <c r="C54" s="20" t="str">
        <f>IF('Long Term Vision'!$C54=0,"",'Long Term Vision'!$C54)</f>
        <v/>
      </c>
      <c r="D54" s="38"/>
      <c r="E54" s="38"/>
      <c r="F54" s="38"/>
      <c r="G54" s="38"/>
      <c r="H54" s="39"/>
      <c r="I54" s="67">
        <f>IF(OR('25_Manufacturing Sector Plan'!$I54=1,$E54&lt;&gt;0),1,0)</f>
        <v>1</v>
      </c>
      <c r="J54" s="67">
        <f>IF(OR('25_Manufacturing Sector Plan'!$J54=1,$F54&lt;&gt;0),1,0)</f>
        <v>0</v>
      </c>
      <c r="K54" s="67">
        <f>IF(AND('25_Manufacturing Sector Plan'!$I54=1,$E54=0),1,0)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IF(OR('25_Manufacturing Sector Plan'!$I56=1,$E56&lt;&gt;0),1,0)</f>
        <v>1</v>
      </c>
      <c r="J56" s="67">
        <f>IF(OR('25_Manufacturing Sector Plan'!$J56=1,$F56&lt;&gt;0),1,0)</f>
        <v>1</v>
      </c>
      <c r="K56" s="67">
        <f>IF(AND('25_Manufacturing Sector Plan'!$I56=1,$E56=0),1,0)</f>
        <v>1</v>
      </c>
    </row>
    <row r="57" spans="1:11" ht="30" hidden="1" outlineLevel="1" x14ac:dyDescent="0.25">
      <c r="A57" s="37" t="s">
        <v>150</v>
      </c>
      <c r="B57" s="38" t="s">
        <v>61</v>
      </c>
      <c r="C57" s="20" t="str">
        <f>IF('Long Term Vision'!$C57=0,"",'Long Term Vision'!$C57)</f>
        <v/>
      </c>
      <c r="D57" s="38"/>
      <c r="E57" s="38"/>
      <c r="F57" s="38"/>
      <c r="G57" s="38"/>
      <c r="H57" s="39"/>
      <c r="I57" s="67">
        <f>IF(OR('25_Manufacturing Sector Plan'!$I57=1,$E57&lt;&gt;0),1,0)</f>
        <v>1</v>
      </c>
      <c r="J57" s="67">
        <f>IF(OR('25_Manufacturing Sector Plan'!$J57=1,$F57&lt;&gt;0),1,0)</f>
        <v>1</v>
      </c>
      <c r="K57" s="67">
        <f>IF(AND('25_Manufacturing Sector Plan'!$I57=1,$E57=0),1,0)</f>
        <v>1</v>
      </c>
    </row>
    <row r="58" spans="1:11" ht="45" hidden="1" outlineLevel="1" x14ac:dyDescent="0.25">
      <c r="A58" s="37" t="s">
        <v>150</v>
      </c>
      <c r="B58" s="38" t="s">
        <v>62</v>
      </c>
      <c r="C58" s="20" t="str">
        <f>IF('Long Term Vision'!$C58=0,"",'Long Term Vision'!$C58)</f>
        <v/>
      </c>
      <c r="D58" s="38"/>
      <c r="E58" s="38"/>
      <c r="F58" s="38"/>
      <c r="G58" s="38"/>
      <c r="H58" s="39"/>
      <c r="I58" s="67">
        <f>IF(OR('25_Manufacturing Sector Plan'!$I58=1,$E58&lt;&gt;0),1,0)</f>
        <v>1</v>
      </c>
      <c r="J58" s="67">
        <f>IF(OR('25_Manufacturing Sector Plan'!$J58=1,$F58&lt;&gt;0),1,0)</f>
        <v>0</v>
      </c>
      <c r="K58" s="67">
        <f>IF(AND('25_Manufacturing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IF(OR('25_Manufacturing Sector Plan'!$I60=1,$E60&lt;&gt;0),1,0)</f>
        <v>0</v>
      </c>
      <c r="J60" s="67">
        <f>IF(OR('25_Manufacturing Sector Plan'!$J60=1,$F60&lt;&gt;0),1,0)</f>
        <v>0</v>
      </c>
      <c r="K60" s="67">
        <f>IF(AND('25_Manufacturing Sector Plan'!$I60=1,$E60=0),1,0)</f>
        <v>0</v>
      </c>
    </row>
    <row r="61" spans="1:11" ht="60" hidden="1" outlineLevel="1" x14ac:dyDescent="0.25">
      <c r="A61" s="37" t="s">
        <v>150</v>
      </c>
      <c r="B61" s="38" t="s">
        <v>65</v>
      </c>
      <c r="C61" s="20" t="str">
        <f>IF('Long Term Vision'!$C61=0,"",'Long Term Vision'!$C61)</f>
        <v/>
      </c>
      <c r="D61" s="38"/>
      <c r="E61" s="38"/>
      <c r="F61" s="38"/>
      <c r="G61" s="38"/>
      <c r="H61" s="39"/>
      <c r="I61" s="67">
        <f>IF(OR('25_Manufacturing Sector Plan'!$I61=1,$E61&lt;&gt;0),1,0)</f>
        <v>1</v>
      </c>
      <c r="J61" s="67">
        <f>IF(OR('25_Manufacturing Sector Plan'!$J61=1,$F61&lt;&gt;0),1,0)</f>
        <v>1</v>
      </c>
      <c r="K61" s="67">
        <f>IF(AND('25_Manufacturing Sector Plan'!$I61=1,$E61=0),1,0)</f>
        <v>1</v>
      </c>
    </row>
    <row r="62" spans="1:11" ht="30" hidden="1" outlineLevel="1" x14ac:dyDescent="0.25">
      <c r="A62" s="37" t="s">
        <v>150</v>
      </c>
      <c r="B62" s="38" t="s">
        <v>66</v>
      </c>
      <c r="C62" s="20" t="str">
        <f>IF('Long Term Vision'!$C62=0,"",'Long Term Vision'!$C62)</f>
        <v/>
      </c>
      <c r="D62" s="38"/>
      <c r="E62" s="38"/>
      <c r="F62" s="38"/>
      <c r="G62" s="38"/>
      <c r="H62" s="39"/>
      <c r="I62" s="67">
        <f>IF(OR('25_Manufacturing Sector Plan'!$I62=1,$E62&lt;&gt;0),1,0)</f>
        <v>0</v>
      </c>
      <c r="J62" s="67">
        <f>IF(OR('25_Manufacturing Sector Plan'!$J62=1,$F62&lt;&gt;0),1,0)</f>
        <v>0</v>
      </c>
      <c r="K62" s="67">
        <f>IF(AND('25_Manufacturing Sector Plan'!$I62=1,$E62=0),1,0)</f>
        <v>0</v>
      </c>
    </row>
    <row r="63" spans="1:11" ht="90" hidden="1" outlineLevel="1" x14ac:dyDescent="0.25">
      <c r="A63" s="37" t="s">
        <v>150</v>
      </c>
      <c r="B63" s="38" t="s">
        <v>67</v>
      </c>
      <c r="C63" s="20" t="str">
        <f>IF('Long Term Vision'!$C63=0,"",'Long Term Vision'!$C63)</f>
        <v/>
      </c>
      <c r="D63" s="38"/>
      <c r="E63" s="38"/>
      <c r="F63" s="38"/>
      <c r="G63" s="38"/>
      <c r="H63" s="39"/>
      <c r="I63" s="67">
        <f>IF(OR('25_Manufacturing Sector Plan'!$I63=1,$E63&lt;&gt;0),1,0)</f>
        <v>1</v>
      </c>
      <c r="J63" s="67">
        <f>IF(OR('25_Manufacturing Sector Plan'!$J63=1,$F63&lt;&gt;0),1,0)</f>
        <v>0</v>
      </c>
      <c r="K63" s="67">
        <f>IF(AND('25_Manufacturing Sector Plan'!$I63=1,$E63=0),1,0)</f>
        <v>1</v>
      </c>
    </row>
    <row r="64" spans="1:11" ht="45" hidden="1" outlineLevel="1" x14ac:dyDescent="0.25">
      <c r="A64" s="37" t="s">
        <v>150</v>
      </c>
      <c r="B64" s="38" t="s">
        <v>68</v>
      </c>
      <c r="C64" s="20" t="str">
        <f>IF('Long Term Vision'!$C64=0,"",'Long Term Vision'!$C64)</f>
        <v/>
      </c>
      <c r="D64" s="38"/>
      <c r="E64" s="38"/>
      <c r="F64" s="38"/>
      <c r="G64" s="38"/>
      <c r="H64" s="39"/>
      <c r="I64" s="67">
        <f>IF(OR('25_Manufacturing Sector Plan'!$I64=1,$E64&lt;&gt;0),1,0)</f>
        <v>1</v>
      </c>
      <c r="J64" s="67">
        <f>IF(OR('25_Manufacturing Sector Plan'!$J64=1,$F64&lt;&gt;0),1,0)</f>
        <v>0</v>
      </c>
      <c r="K64" s="67">
        <f>IF(AND('25_Manufacturing Sector Plan'!$I64=1,$E64=0),1,0)</f>
        <v>1</v>
      </c>
    </row>
    <row r="65" spans="1:11" ht="120" hidden="1" outlineLevel="1" x14ac:dyDescent="0.25">
      <c r="A65" s="37" t="s">
        <v>150</v>
      </c>
      <c r="B65" s="38" t="s">
        <v>69</v>
      </c>
      <c r="C65" s="20" t="str">
        <f>IF('Long Term Vision'!$C65=0,"",'Long Term Vision'!$C65)</f>
        <v/>
      </c>
      <c r="D65" s="38"/>
      <c r="E65" s="38"/>
      <c r="F65" s="38"/>
      <c r="G65" s="38"/>
      <c r="H65" s="39"/>
      <c r="I65" s="67">
        <f>IF(OR('25_Manufacturing Sector Plan'!$I65=1,$E65&lt;&gt;0),1,0)</f>
        <v>0</v>
      </c>
      <c r="J65" s="67">
        <f>IF(OR('25_Manufacturing Sector Plan'!$J65=1,$F65&lt;&gt;0),1,0)</f>
        <v>0</v>
      </c>
      <c r="K65" s="67">
        <f>IF(AND('25_Manufacturing Sector Plan'!$I65=1,$E65=0),1,0)</f>
        <v>0</v>
      </c>
    </row>
    <row r="66" spans="1:11" ht="60" hidden="1" outlineLevel="1" x14ac:dyDescent="0.25">
      <c r="A66" s="37" t="s">
        <v>150</v>
      </c>
      <c r="B66" s="38" t="s">
        <v>70</v>
      </c>
      <c r="C66" s="20" t="str">
        <f>IF('Long Term Vision'!$C66=0,"",'Long Term Vision'!$C66)</f>
        <v/>
      </c>
      <c r="D66" s="38"/>
      <c r="E66" s="38"/>
      <c r="F66" s="38"/>
      <c r="G66" s="38"/>
      <c r="H66" s="39"/>
      <c r="I66" s="67">
        <f>IF(OR('25_Manufacturing Sector Plan'!$I66=1,$E66&lt;&gt;0),1,0)</f>
        <v>0</v>
      </c>
      <c r="J66" s="67">
        <f>IF(OR('25_Manufacturing Sector Plan'!$J66=1,$F66&lt;&gt;0),1,0)</f>
        <v>0</v>
      </c>
      <c r="K66" s="67">
        <f>IF(AND('25_Manufacturing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IF(OR('25_Manufacturing Sector Plan'!$I68=1,$E68&lt;&gt;0),1,0)</f>
        <v>1</v>
      </c>
      <c r="J68" s="67">
        <f>IF(OR('25_Manufacturing Sector Plan'!$J68=1,$F68&lt;&gt;0),1,0)</f>
        <v>1</v>
      </c>
      <c r="K68" s="67">
        <f>IF(AND('25_Manufacturing Sector Plan'!$I68=1,$E68=0),1,0)</f>
        <v>1</v>
      </c>
    </row>
    <row r="69" spans="1:11" ht="60" hidden="1" outlineLevel="1" x14ac:dyDescent="0.25">
      <c r="A69" s="37" t="s">
        <v>150</v>
      </c>
      <c r="B69" s="38" t="s">
        <v>73</v>
      </c>
      <c r="C69" s="20" t="str">
        <f>IF('Long Term Vision'!$C69=0,"",'Long Term Vision'!$C69)</f>
        <v/>
      </c>
      <c r="D69" s="38"/>
      <c r="E69" s="38"/>
      <c r="F69" s="38"/>
      <c r="G69" s="38"/>
      <c r="H69" s="39"/>
      <c r="I69" s="67">
        <f>IF(OR('25_Manufacturing Sector Plan'!$I69=1,$E69&lt;&gt;0),1,0)</f>
        <v>1</v>
      </c>
      <c r="J69" s="67">
        <f>IF(OR('25_Manufacturing Sector Plan'!$J69=1,$F69&lt;&gt;0),1,0)</f>
        <v>1</v>
      </c>
      <c r="K69" s="67">
        <f>IF(AND('25_Manufacturing Sector Plan'!$I69=1,$E69=0),1,0)</f>
        <v>1</v>
      </c>
    </row>
    <row r="70" spans="1:11" ht="45" hidden="1" outlineLevel="1" x14ac:dyDescent="0.25">
      <c r="A70" s="37" t="s">
        <v>150</v>
      </c>
      <c r="B70" s="38" t="s">
        <v>74</v>
      </c>
      <c r="C70" s="20" t="str">
        <f>IF('Long Term Vision'!$C70=0,"",'Long Term Vision'!$C70)</f>
        <v/>
      </c>
      <c r="D70" s="38"/>
      <c r="E70" s="38"/>
      <c r="F70" s="38"/>
      <c r="G70" s="38"/>
      <c r="H70" s="39"/>
      <c r="I70" s="67">
        <f>IF(OR('25_Manufacturing Sector Plan'!$I70=1,$E70&lt;&gt;0),1,0)</f>
        <v>1</v>
      </c>
      <c r="J70" s="67">
        <f>IF(OR('25_Manufacturing Sector Plan'!$J70=1,$F70&lt;&gt;0),1,0)</f>
        <v>1</v>
      </c>
      <c r="K70" s="67">
        <f>IF(AND('25_Manufacturing Sector Plan'!$I70=1,$E70=0),1,0)</f>
        <v>1</v>
      </c>
    </row>
    <row r="71" spans="1:11" ht="45" hidden="1" outlineLevel="1" x14ac:dyDescent="0.25">
      <c r="A71" s="37" t="s">
        <v>150</v>
      </c>
      <c r="B71" s="38" t="s">
        <v>75</v>
      </c>
      <c r="C71" s="20" t="str">
        <f>IF('Long Term Vision'!$C71=0,"",'Long Term Vision'!$C71)</f>
        <v/>
      </c>
      <c r="D71" s="38"/>
      <c r="E71" s="38"/>
      <c r="F71" s="38"/>
      <c r="G71" s="38"/>
      <c r="H71" s="39"/>
      <c r="I71" s="67">
        <f>IF(OR('25_Manufacturing Sector Plan'!$I71=1,$E71&lt;&gt;0),1,0)</f>
        <v>0</v>
      </c>
      <c r="J71" s="67">
        <f>IF(OR('25_Manufacturing Sector Plan'!$J71=1,$F71&lt;&gt;0),1,0)</f>
        <v>0</v>
      </c>
      <c r="K71" s="67">
        <f>IF(AND('25_Manufacturing Sector Plan'!$I71=1,$E71=0),1,0)</f>
        <v>0</v>
      </c>
    </row>
    <row r="72" spans="1:11" ht="45" hidden="1" outlineLevel="1" x14ac:dyDescent="0.25">
      <c r="A72" s="37" t="s">
        <v>150</v>
      </c>
      <c r="B72" s="38" t="s">
        <v>76</v>
      </c>
      <c r="C72" s="20" t="str">
        <f>IF('Long Term Vision'!$C72=0,"",'Long Term Vision'!$C72)</f>
        <v/>
      </c>
      <c r="D72" s="38"/>
      <c r="E72" s="38"/>
      <c r="F72" s="38"/>
      <c r="G72" s="38"/>
      <c r="H72" s="39"/>
      <c r="I72" s="67">
        <f>IF(OR('25_Manufacturing Sector Plan'!$I72=1,$E72&lt;&gt;0),1,0)</f>
        <v>1</v>
      </c>
      <c r="J72" s="67">
        <f>IF(OR('25_Manufacturing Sector Plan'!$J72=1,$F72&lt;&gt;0),1,0)</f>
        <v>1</v>
      </c>
      <c r="K72" s="67">
        <f>IF(AND('25_Manufacturing Sector Plan'!$I72=1,$E72=0),1,0)</f>
        <v>1</v>
      </c>
    </row>
    <row r="73" spans="1:11" ht="45" hidden="1" outlineLevel="1" x14ac:dyDescent="0.25">
      <c r="A73" s="37" t="s">
        <v>150</v>
      </c>
      <c r="B73" s="38" t="s">
        <v>77</v>
      </c>
      <c r="C73" s="20" t="str">
        <f>IF('Long Term Vision'!$C73=0,"",'Long Term Vision'!$C73)</f>
        <v/>
      </c>
      <c r="D73" s="38"/>
      <c r="E73" s="38"/>
      <c r="F73" s="38"/>
      <c r="G73" s="38"/>
      <c r="H73" s="39"/>
      <c r="I73" s="67">
        <f>IF(OR('25_Manufacturing Sector Plan'!$I73=1,$E73&lt;&gt;0),1,0)</f>
        <v>1</v>
      </c>
      <c r="J73" s="67">
        <f>IF(OR('25_Manufacturing Sector Plan'!$J73=1,$F73&lt;&gt;0),1,0)</f>
        <v>0</v>
      </c>
      <c r="K73" s="67">
        <f>IF(AND('25_Manufacturing Sector Plan'!$I73=1,$E73=0),1,0)</f>
        <v>1</v>
      </c>
    </row>
    <row r="74" spans="1:11" ht="45" hidden="1" outlineLevel="1" x14ac:dyDescent="0.25">
      <c r="A74" s="37" t="s">
        <v>150</v>
      </c>
      <c r="B74" s="38" t="s">
        <v>78</v>
      </c>
      <c r="C74" s="20" t="str">
        <f>IF('Long Term Vision'!$C74=0,"",'Long Term Vision'!$C74)</f>
        <v/>
      </c>
      <c r="D74" s="38"/>
      <c r="E74" s="38"/>
      <c r="F74" s="38"/>
      <c r="G74" s="38"/>
      <c r="H74" s="39"/>
      <c r="I74" s="67">
        <f>IF(OR('25_Manufacturing Sector Plan'!$I74=1,$E74&lt;&gt;0),1,0)</f>
        <v>0</v>
      </c>
      <c r="J74" s="67">
        <f>IF(OR('25_Manufacturing Sector Plan'!$J74=1,$F74&lt;&gt;0),1,0)</f>
        <v>0</v>
      </c>
      <c r="K74" s="67">
        <f>IF(AND('25_Manufacturing Sector Plan'!$I74=1,$E74=0),1,0)</f>
        <v>0</v>
      </c>
    </row>
    <row r="75" spans="1:11" ht="60" hidden="1" outlineLevel="1" x14ac:dyDescent="0.25">
      <c r="A75" s="37" t="s">
        <v>150</v>
      </c>
      <c r="B75" s="38" t="s">
        <v>79</v>
      </c>
      <c r="C75" s="20" t="str">
        <f>IF('Long Term Vision'!$C75=0,"",'Long Term Vision'!$C75)</f>
        <v/>
      </c>
      <c r="D75" s="38"/>
      <c r="E75" s="38"/>
      <c r="F75" s="38"/>
      <c r="G75" s="38"/>
      <c r="H75" s="39"/>
      <c r="I75" s="67">
        <f>IF(OR('25_Manufacturing Sector Plan'!$I75=1,$E75&lt;&gt;0),1,0)</f>
        <v>1</v>
      </c>
      <c r="J75" s="67">
        <f>IF(OR('25_Manufacturing Sector Plan'!$J75=1,$F75&lt;&gt;0),1,0)</f>
        <v>0</v>
      </c>
      <c r="K75" s="67">
        <f>IF(AND('25_Manufacturing Sector Plan'!$I75=1,$E75=0),1,0)</f>
        <v>1</v>
      </c>
    </row>
    <row r="76" spans="1:11" ht="45" hidden="1" outlineLevel="1" x14ac:dyDescent="0.25">
      <c r="A76" s="37" t="s">
        <v>150</v>
      </c>
      <c r="B76" s="38" t="s">
        <v>80</v>
      </c>
      <c r="C76" s="20" t="str">
        <f>IF('Long Term Vision'!$C76=0,"",'Long Term Vision'!$C76)</f>
        <v/>
      </c>
      <c r="D76" s="38"/>
      <c r="E76" s="38"/>
      <c r="F76" s="38"/>
      <c r="G76" s="38"/>
      <c r="H76" s="39"/>
      <c r="I76" s="67">
        <f>IF(OR('25_Manufacturing Sector Plan'!$I76=1,$E76&lt;&gt;0),1,0)</f>
        <v>1</v>
      </c>
      <c r="J76" s="67">
        <f>IF(OR('25_Manufacturing Sector Plan'!$J76=1,$F76&lt;&gt;0),1,0)</f>
        <v>0</v>
      </c>
      <c r="K76" s="67">
        <f>IF(AND('25_Manufacturing Sector Plan'!$I76=1,$E76=0),1,0)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IF(OR('25_Manufacturing Sector Plan'!$I78=1,$E78&lt;&gt;0),1,0)</f>
        <v>1</v>
      </c>
      <c r="J78" s="67">
        <f>IF(OR('25_Manufacturing Sector Plan'!$J78=1,$F78&lt;&gt;0),1,0)</f>
        <v>1</v>
      </c>
      <c r="K78" s="67">
        <f>IF(AND('25_Manufacturing Sector Plan'!$I78=1,$E78=0),1,0)</f>
        <v>1</v>
      </c>
    </row>
    <row r="79" spans="1:11" ht="30" hidden="1" outlineLevel="1" x14ac:dyDescent="0.25">
      <c r="A79" s="37" t="s">
        <v>151</v>
      </c>
      <c r="B79" s="38" t="s">
        <v>83</v>
      </c>
      <c r="C79" s="20" t="str">
        <f>IF('Long Term Vision'!$C79=0,"",'Long Term Vision'!$C79)</f>
        <v/>
      </c>
      <c r="D79" s="38"/>
      <c r="E79" s="38"/>
      <c r="F79" s="38"/>
      <c r="G79" s="38"/>
      <c r="H79" s="39"/>
      <c r="I79" s="67">
        <f>IF(OR('25_Manufacturing Sector Plan'!$I79=1,$E79&lt;&gt;0),1,0)</f>
        <v>1</v>
      </c>
      <c r="J79" s="67">
        <f>IF(OR('25_Manufacturing Sector Plan'!$J79=1,$F79&lt;&gt;0),1,0)</f>
        <v>1</v>
      </c>
      <c r="K79" s="67">
        <f>IF(AND('25_Manufacturing Sector Plan'!$I79=1,$E79=0),1,0)</f>
        <v>1</v>
      </c>
    </row>
    <row r="80" spans="1:11" ht="30" hidden="1" outlineLevel="1" x14ac:dyDescent="0.25">
      <c r="A80" s="37" t="s">
        <v>151</v>
      </c>
      <c r="B80" s="38" t="s">
        <v>84</v>
      </c>
      <c r="C80" s="20" t="str">
        <f>IF('Long Term Vision'!$C80=0,"",'Long Term Vision'!$C80)</f>
        <v/>
      </c>
      <c r="D80" s="38"/>
      <c r="E80" s="38"/>
      <c r="F80" s="38"/>
      <c r="G80" s="38"/>
      <c r="H80" s="39"/>
      <c r="I80" s="67">
        <f>IF(OR('25_Manufacturing Sector Plan'!$I80=1,$E80&lt;&gt;0),1,0)</f>
        <v>1</v>
      </c>
      <c r="J80" s="67">
        <f>IF(OR('25_Manufacturing Sector Plan'!$J80=1,$F80&lt;&gt;0),1,0)</f>
        <v>1</v>
      </c>
      <c r="K80" s="67">
        <f>IF(AND('25_Manufacturing Sector Plan'!$I80=1,$E80=0),1,0)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IF(OR('25_Manufacturing Sector Plan'!$I82=1,$E82&lt;&gt;0),1,0)</f>
        <v>1</v>
      </c>
      <c r="J82" s="67">
        <f>IF(OR('25_Manufacturing Sector Plan'!$J82=1,$F82&lt;&gt;0),1,0)</f>
        <v>1</v>
      </c>
      <c r="K82" s="67">
        <f>IF(AND('25_Manufacturing Sector Plan'!$I82=1,$E82=0),1,0)</f>
        <v>1</v>
      </c>
    </row>
    <row r="83" spans="1:11" ht="60" hidden="1" outlineLevel="1" x14ac:dyDescent="0.25">
      <c r="A83" s="37" t="s">
        <v>151</v>
      </c>
      <c r="B83" s="38" t="s">
        <v>87</v>
      </c>
      <c r="C83" s="20" t="str">
        <f>IF('Long Term Vision'!$C83=0,"",'Long Term Vision'!$C83)</f>
        <v/>
      </c>
      <c r="D83" s="38"/>
      <c r="E83" s="38"/>
      <c r="F83" s="38"/>
      <c r="G83" s="38"/>
      <c r="H83" s="39"/>
      <c r="I83" s="67">
        <f>IF(OR('25_Manufacturing Sector Plan'!$I83=1,$E83&lt;&gt;0),1,0)</f>
        <v>1</v>
      </c>
      <c r="J83" s="67">
        <f>IF(OR('25_Manufacturing Sector Plan'!$J83=1,$F83&lt;&gt;0),1,0)</f>
        <v>1</v>
      </c>
      <c r="K83" s="67">
        <f>IF(AND('25_Manufacturing Sector Plan'!$I83=1,$E83=0),1,0)</f>
        <v>1</v>
      </c>
    </row>
    <row r="84" spans="1:11" ht="75" hidden="1" outlineLevel="1" x14ac:dyDescent="0.25">
      <c r="A84" s="37" t="s">
        <v>151</v>
      </c>
      <c r="B84" s="38" t="s">
        <v>88</v>
      </c>
      <c r="C84" s="20" t="str">
        <f>IF('Long Term Vision'!$C84=0,"",'Long Term Vision'!$C84)</f>
        <v/>
      </c>
      <c r="D84" s="38"/>
      <c r="E84" s="38"/>
      <c r="F84" s="38"/>
      <c r="G84" s="38"/>
      <c r="H84" s="39"/>
      <c r="I84" s="67">
        <f>IF(OR('25_Manufacturing Sector Plan'!$I84=1,$E84&lt;&gt;0),1,0)</f>
        <v>1</v>
      </c>
      <c r="J84" s="67">
        <f>IF(OR('25_Manufacturing Sector Plan'!$J84=1,$F84&lt;&gt;0),1,0)</f>
        <v>1</v>
      </c>
      <c r="K84" s="67">
        <f>IF(AND('25_Manufacturing Sector Plan'!$I84=1,$E84=0),1,0)</f>
        <v>1</v>
      </c>
    </row>
    <row r="85" spans="1:11" ht="90" hidden="1" outlineLevel="1" x14ac:dyDescent="0.25">
      <c r="A85" s="37" t="s">
        <v>151</v>
      </c>
      <c r="B85" s="38" t="s">
        <v>89</v>
      </c>
      <c r="C85" s="20" t="str">
        <f>IF('Long Term Vision'!$C85=0,"",'Long Term Vision'!$C85)</f>
        <v>NO</v>
      </c>
      <c r="D85" s="38"/>
      <c r="E85" s="38"/>
      <c r="F85" s="38"/>
      <c r="G85" s="38"/>
      <c r="H85" s="39"/>
      <c r="I85" s="67">
        <f>IF(OR('25_Manufacturing Sector Plan'!$I85=1,$E85&lt;&gt;0),1,0)</f>
        <v>0</v>
      </c>
      <c r="J85" s="67">
        <f>IF(OR('25_Manufacturing Sector Plan'!$J85=1,$F85&lt;&gt;0),1,0)</f>
        <v>0</v>
      </c>
      <c r="K85" s="67">
        <f>IF(AND('25_Manufacturing Sector Plan'!$I85=1,$E85=0),1,0)</f>
        <v>0</v>
      </c>
    </row>
    <row r="86" spans="1:11" ht="45" hidden="1" outlineLevel="1" x14ac:dyDescent="0.25">
      <c r="A86" s="37" t="s">
        <v>151</v>
      </c>
      <c r="B86" s="38" t="s">
        <v>90</v>
      </c>
      <c r="C86" s="20" t="str">
        <f>IF('Long Term Vision'!$C86=0,"",'Long Term Vision'!$C86)</f>
        <v/>
      </c>
      <c r="D86" s="38"/>
      <c r="E86" s="38"/>
      <c r="F86" s="38"/>
      <c r="G86" s="38"/>
      <c r="H86" s="39"/>
      <c r="I86" s="67">
        <f>IF(OR('25_Manufacturing Sector Plan'!$I86=1,$E86&lt;&gt;0),1,0)</f>
        <v>1</v>
      </c>
      <c r="J86" s="67">
        <f>IF(OR('25_Manufacturing Sector Plan'!$J86=1,$F86&lt;&gt;0),1,0)</f>
        <v>1</v>
      </c>
      <c r="K86" s="67">
        <f>IF(AND('25_Manufacturing Sector Plan'!$I86=1,$E86=0),1,0)</f>
        <v>1</v>
      </c>
    </row>
    <row r="87" spans="1:11" ht="30" hidden="1" outlineLevel="1" x14ac:dyDescent="0.25">
      <c r="A87" s="37" t="s">
        <v>151</v>
      </c>
      <c r="B87" s="38" t="s">
        <v>91</v>
      </c>
      <c r="C87" s="20" t="str">
        <f>IF('Long Term Vision'!$C87=0,"",'Long Term Vision'!$C87)</f>
        <v/>
      </c>
      <c r="D87" s="38"/>
      <c r="E87" s="38"/>
      <c r="F87" s="38"/>
      <c r="G87" s="38"/>
      <c r="H87" s="39"/>
      <c r="I87" s="67">
        <f>IF(OR('25_Manufacturing Sector Plan'!$I87=1,$E87&lt;&gt;0),1,0)</f>
        <v>1</v>
      </c>
      <c r="J87" s="67">
        <f>IF(OR('25_Manufacturing Sector Plan'!$J87=1,$F87&lt;&gt;0),1,0)</f>
        <v>1</v>
      </c>
      <c r="K87" s="67">
        <f>IF(AND('25_Manufacturing Sector Plan'!$I87=1,$E87=0),1,0)</f>
        <v>1</v>
      </c>
    </row>
    <row r="88" spans="1:11" ht="75" hidden="1" outlineLevel="1" x14ac:dyDescent="0.25">
      <c r="A88" s="37" t="s">
        <v>151</v>
      </c>
      <c r="B88" s="38" t="s">
        <v>92</v>
      </c>
      <c r="C88" s="20" t="str">
        <f>IF('Long Term Vision'!$C88=0,"",'Long Term Vision'!$C88)</f>
        <v/>
      </c>
      <c r="D88" s="38"/>
      <c r="E88" s="38"/>
      <c r="F88" s="38"/>
      <c r="G88" s="38"/>
      <c r="H88" s="39"/>
      <c r="I88" s="67">
        <f>IF(OR('25_Manufacturing Sector Plan'!$I88=1,$E88&lt;&gt;0),1,0)</f>
        <v>0</v>
      </c>
      <c r="J88" s="67">
        <f>IF(OR('25_Manufacturing Sector Plan'!$J88=1,$F88&lt;&gt;0),1,0)</f>
        <v>0</v>
      </c>
      <c r="K88" s="67">
        <f>IF(AND('25_Manufacturing Sector Plan'!$I88=1,$E88=0),1,0)</f>
        <v>0</v>
      </c>
    </row>
    <row r="89" spans="1:11" ht="45" hidden="1" outlineLevel="1" x14ac:dyDescent="0.25">
      <c r="A89" s="37" t="s">
        <v>151</v>
      </c>
      <c r="B89" s="38" t="s">
        <v>93</v>
      </c>
      <c r="C89" s="20" t="str">
        <f>IF('Long Term Vision'!$C89=0,"",'Long Term Vision'!$C89)</f>
        <v/>
      </c>
      <c r="D89" s="38"/>
      <c r="E89" s="38"/>
      <c r="F89" s="38"/>
      <c r="G89" s="38"/>
      <c r="H89" s="39"/>
      <c r="I89" s="67">
        <f>IF(OR('25_Manufacturing Sector Plan'!$I89=1,$E89&lt;&gt;0),1,0)</f>
        <v>1</v>
      </c>
      <c r="J89" s="67">
        <f>IF(OR('25_Manufacturing Sector Plan'!$J89=1,$F89&lt;&gt;0),1,0)</f>
        <v>1</v>
      </c>
      <c r="K89" s="67">
        <f>IF(AND('25_Manufacturing Sector Plan'!$I89=1,$E89=0),1,0)</f>
        <v>1</v>
      </c>
    </row>
    <row r="90" spans="1:11" ht="45" hidden="1" outlineLevel="1" x14ac:dyDescent="0.25">
      <c r="A90" s="37" t="s">
        <v>151</v>
      </c>
      <c r="B90" s="38" t="s">
        <v>94</v>
      </c>
      <c r="C90" s="20" t="str">
        <f>IF('Long Term Vision'!$C90=0,"",'Long Term Vision'!$C90)</f>
        <v/>
      </c>
      <c r="D90" s="38"/>
      <c r="E90" s="38"/>
      <c r="F90" s="38"/>
      <c r="G90" s="38"/>
      <c r="H90" s="39"/>
      <c r="I90" s="67">
        <f>IF(OR('25_Manufacturing Sector Plan'!$I90=1,$E90&lt;&gt;0),1,0)</f>
        <v>1</v>
      </c>
      <c r="J90" s="67">
        <f>IF(OR('25_Manufacturing Sector Plan'!$J90=1,$F90&lt;&gt;0),1,0)</f>
        <v>1</v>
      </c>
      <c r="K90" s="67">
        <f>IF(AND('25_Manufacturing Sector Plan'!$I90=1,$E90=0),1,0)</f>
        <v>1</v>
      </c>
    </row>
    <row r="91" spans="1:11" ht="45" hidden="1" outlineLevel="1" x14ac:dyDescent="0.25">
      <c r="A91" s="37" t="s">
        <v>151</v>
      </c>
      <c r="B91" s="38" t="s">
        <v>95</v>
      </c>
      <c r="C91" s="20" t="str">
        <f>IF('Long Term Vision'!$C91=0,"",'Long Term Vision'!$C91)</f>
        <v/>
      </c>
      <c r="D91" s="38"/>
      <c r="E91" s="38"/>
      <c r="F91" s="38"/>
      <c r="G91" s="38"/>
      <c r="H91" s="39"/>
      <c r="I91" s="67">
        <f>IF(OR('25_Manufacturing Sector Plan'!$I91=1,$E91&lt;&gt;0),1,0)</f>
        <v>1</v>
      </c>
      <c r="J91" s="67">
        <f>IF(OR('25_Manufacturing Sector Plan'!$J91=1,$F91&lt;&gt;0),1,0)</f>
        <v>0</v>
      </c>
      <c r="K91" s="67">
        <f>IF(AND('25_Manufacturing Sector Plan'!$I91=1,$E91=0),1,0)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IF(OR('25_Manufacturing Sector Plan'!$I93=1,$E93&lt;&gt;0),1,0)</f>
        <v>1</v>
      </c>
      <c r="J93" s="67">
        <f>IF(OR('25_Manufacturing Sector Plan'!$J93=1,$F93&lt;&gt;0),1,0)</f>
        <v>1</v>
      </c>
      <c r="K93" s="67">
        <f>IF(AND('25_Manufacturing Sector Plan'!$I93=1,$E93=0),1,0)</f>
        <v>1</v>
      </c>
    </row>
    <row r="94" spans="1:11" ht="60" hidden="1" outlineLevel="1" x14ac:dyDescent="0.25">
      <c r="A94" s="37" t="s">
        <v>151</v>
      </c>
      <c r="B94" s="38" t="s">
        <v>98</v>
      </c>
      <c r="C94" s="20" t="str">
        <f>IF('Long Term Vision'!$C94=0,"",'Long Term Vision'!$C94)</f>
        <v/>
      </c>
      <c r="D94" s="38"/>
      <c r="E94" s="38"/>
      <c r="F94" s="38"/>
      <c r="G94" s="38"/>
      <c r="H94" s="39"/>
      <c r="I94" s="67">
        <f>IF(OR('25_Manufacturing Sector Plan'!$I94=1,$E94&lt;&gt;0),1,0)</f>
        <v>1</v>
      </c>
      <c r="J94" s="67">
        <f>IF(OR('25_Manufacturing Sector Plan'!$J94=1,$F94&lt;&gt;0),1,0)</f>
        <v>1</v>
      </c>
      <c r="K94" s="67">
        <f>IF(AND('25_Manufacturing Sector Plan'!$I94=1,$E94=0),1,0)</f>
        <v>1</v>
      </c>
    </row>
    <row r="95" spans="1:11" ht="60" hidden="1" outlineLevel="1" x14ac:dyDescent="0.25">
      <c r="A95" s="37" t="s">
        <v>151</v>
      </c>
      <c r="B95" s="38" t="s">
        <v>99</v>
      </c>
      <c r="C95" s="20" t="str">
        <f>IF('Long Term Vision'!$C95=0,"",'Long Term Vision'!$C95)</f>
        <v/>
      </c>
      <c r="D95" s="38"/>
      <c r="E95" s="38"/>
      <c r="F95" s="38"/>
      <c r="G95" s="38"/>
      <c r="H95" s="39"/>
      <c r="I95" s="67">
        <f>IF(OR('25_Manufacturing Sector Plan'!$I95=1,$E95&lt;&gt;0),1,0)</f>
        <v>1</v>
      </c>
      <c r="J95" s="67">
        <f>IF(OR('25_Manufacturing Sector Plan'!$J95=1,$F95&lt;&gt;0),1,0)</f>
        <v>1</v>
      </c>
      <c r="K95" s="67">
        <f>IF(AND('25_Manufacturing Sector Plan'!$I95=1,$E95=0),1,0)</f>
        <v>1</v>
      </c>
    </row>
    <row r="96" spans="1:11" ht="75" hidden="1" outlineLevel="1" x14ac:dyDescent="0.25">
      <c r="A96" s="37" t="s">
        <v>151</v>
      </c>
      <c r="B96" s="38" t="s">
        <v>100</v>
      </c>
      <c r="C96" s="20" t="str">
        <f>IF('Long Term Vision'!$C96=0,"",'Long Term Vision'!$C96)</f>
        <v/>
      </c>
      <c r="D96" s="38"/>
      <c r="E96" s="38"/>
      <c r="F96" s="38"/>
      <c r="G96" s="38"/>
      <c r="H96" s="39"/>
      <c r="I96" s="67">
        <f>IF(OR('25_Manufacturing Sector Plan'!$I96=1,$E96&lt;&gt;0),1,0)</f>
        <v>1</v>
      </c>
      <c r="J96" s="67">
        <f>IF(OR('25_Manufacturing Sector Plan'!$J96=1,$F96&lt;&gt;0),1,0)</f>
        <v>1</v>
      </c>
      <c r="K96" s="67">
        <f>IF(AND('25_Manufacturing Sector Plan'!$I96=1,$E96=0),1,0)</f>
        <v>1</v>
      </c>
    </row>
    <row r="97" spans="1:11" ht="90" hidden="1" outlineLevel="1" x14ac:dyDescent="0.25">
      <c r="A97" s="37" t="s">
        <v>151</v>
      </c>
      <c r="B97" s="38" t="s">
        <v>101</v>
      </c>
      <c r="C97" s="20" t="str">
        <f>IF('Long Term Vision'!$C97=0,"",'Long Term Vision'!$C97)</f>
        <v/>
      </c>
      <c r="D97" s="38"/>
      <c r="E97" s="38"/>
      <c r="F97" s="38"/>
      <c r="G97" s="38"/>
      <c r="H97" s="39"/>
      <c r="I97" s="67">
        <f>IF(OR('25_Manufacturing Sector Plan'!$I97=1,$E97&lt;&gt;0),1,0)</f>
        <v>1</v>
      </c>
      <c r="J97" s="67">
        <f>IF(OR('25_Manufacturing Sector Plan'!$J97=1,$F97&lt;&gt;0),1,0)</f>
        <v>1</v>
      </c>
      <c r="K97" s="67">
        <f>IF(AND('25_Manufacturing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IF(OR('25_Manufacturing Sector Plan'!$I99=1,$E99&lt;&gt;0),1,0)</f>
        <v>0</v>
      </c>
      <c r="J99" s="67">
        <f>IF(OR('25_Manufacturing Sector Plan'!$J99=1,$F99&lt;&gt;0),1,0)</f>
        <v>0</v>
      </c>
      <c r="K99" s="67">
        <f>IF(AND('25_Manufacturing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IF(OR('25_Manufacturing Sector Plan'!$I100=1,$E100&lt;&gt;0),1,0)</f>
        <v>1</v>
      </c>
      <c r="J100" s="67">
        <f>IF(OR('25_Manufacturing Sector Plan'!$J100=1,$F100&lt;&gt;0),1,0)</f>
        <v>1</v>
      </c>
      <c r="K100" s="67">
        <f>IF(AND('25_Manufacturing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IF(OR('25_Manufacturing Sector Plan'!$I101=1,$E101&lt;&gt;0),1,0)</f>
        <v>1</v>
      </c>
      <c r="J101" s="67">
        <f>IF(OR('25_Manufacturing Sector Plan'!$J101=1,$F101&lt;&gt;0),1,0)</f>
        <v>1</v>
      </c>
      <c r="K101" s="67">
        <f>IF(AND('25_Manufacturing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IF(OR('25_Manufacturing Sector Plan'!$I102=1,$E102&lt;&gt;0),1,0)</f>
        <v>1</v>
      </c>
      <c r="J102" s="67">
        <f>IF(OR('25_Manufacturing Sector Plan'!$J102=1,$F102&lt;&gt;0),1,0)</f>
        <v>0</v>
      </c>
      <c r="K102" s="67">
        <f>IF(AND('25_Manufacturing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IF(OR('25_Manufacturing Sector Plan'!$I103=1,$E103&lt;&gt;0),1,0)</f>
        <v>0</v>
      </c>
      <c r="J103" s="67">
        <f>IF(OR('25_Manufacturing Sector Plan'!$J103=1,$F103&lt;&gt;0),1,0)</f>
        <v>0</v>
      </c>
      <c r="K103" s="67">
        <f>IF(AND('25_Manufacturing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IF(OR('25_Manufacturing Sector Plan'!$I104=1,$E104&lt;&gt;0),1,0)</f>
        <v>0</v>
      </c>
      <c r="J104" s="67">
        <f>IF(OR('25_Manufacturing Sector Plan'!$J104=1,$F104&lt;&gt;0),1,0)</f>
        <v>0</v>
      </c>
      <c r="K104" s="67">
        <f>IF(AND('25_Manufacturing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IF(OR('25_Manufacturing Sector Plan'!$I105=1,$E105&lt;&gt;0),1,0)</f>
        <v>1</v>
      </c>
      <c r="J105" s="67">
        <f>IF(OR('25_Manufacturing Sector Plan'!$J105=1,$F105&lt;&gt;0),1,0)</f>
        <v>1</v>
      </c>
      <c r="K105" s="67">
        <f>IF(AND('25_Manufacturing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6</v>
      </c>
    </row>
    <row r="107" spans="1:11" ht="30" hidden="1" outlineLevel="1" x14ac:dyDescent="0.25">
      <c r="A107" s="37" t="s">
        <v>151</v>
      </c>
      <c r="B107" s="38" t="s">
        <v>111</v>
      </c>
      <c r="C107" s="20" t="s">
        <v>1055</v>
      </c>
      <c r="D107" s="38"/>
      <c r="E107" s="38"/>
      <c r="F107" s="38"/>
      <c r="G107" s="38"/>
      <c r="H107" s="39"/>
      <c r="I107" s="67">
        <f>IF(OR('25_Manufacturing Sector Plan'!$I107=1,$E107&lt;&gt;0),1,0)</f>
        <v>1</v>
      </c>
      <c r="J107" s="67">
        <f>IF(OR('25_Manufacturing Sector Plan'!$J107=1,$F107&lt;&gt;0),1,0)</f>
        <v>1</v>
      </c>
      <c r="K107" s="67">
        <f>IF(AND('25_Manufacturing Sector Plan'!$I107=1,$E107=0),1,0)</f>
        <v>1</v>
      </c>
    </row>
    <row r="108" spans="1:11" ht="150" hidden="1" outlineLevel="1" x14ac:dyDescent="0.25">
      <c r="A108" s="37" t="s">
        <v>151</v>
      </c>
      <c r="B108" s="38" t="s">
        <v>112</v>
      </c>
      <c r="C108" s="20" t="s">
        <v>1055</v>
      </c>
      <c r="D108" s="38" t="s">
        <v>1318</v>
      </c>
      <c r="E108" s="38" t="s">
        <v>1319</v>
      </c>
      <c r="F108" s="38" t="s">
        <v>1320</v>
      </c>
      <c r="G108" s="38" t="s">
        <v>1321</v>
      </c>
      <c r="H108" s="39" t="s">
        <v>1322</v>
      </c>
      <c r="I108" s="67">
        <f>IF(OR('25_Manufacturing Sector Plan'!$I108=1,$E108&lt;&gt;0),1,0)</f>
        <v>1</v>
      </c>
      <c r="J108" s="67">
        <f>IF(OR('25_Manufacturing Sector Plan'!$J108=1,$F108&lt;&gt;0),1,0)</f>
        <v>1</v>
      </c>
      <c r="K108" s="67">
        <f>IF(AND('25_Manufacturing Sector Plan'!$I108=1,$E108=0),1,0)</f>
        <v>0</v>
      </c>
    </row>
    <row r="109" spans="1:11" ht="45" hidden="1" outlineLevel="1" x14ac:dyDescent="0.25">
      <c r="A109" s="37" t="s">
        <v>151</v>
      </c>
      <c r="B109" s="38" t="s">
        <v>113</v>
      </c>
      <c r="C109" s="20" t="s">
        <v>1055</v>
      </c>
      <c r="D109" s="38"/>
      <c r="E109" s="38"/>
      <c r="F109" s="38"/>
      <c r="G109" s="38"/>
      <c r="H109" s="39"/>
      <c r="I109" s="67">
        <f>IF(OR('25_Manufacturing Sector Plan'!$I109=1,$E109&lt;&gt;0),1,0)</f>
        <v>1</v>
      </c>
      <c r="J109" s="67">
        <f>IF(OR('25_Manufacturing Sector Plan'!$J109=1,$F109&lt;&gt;0),1,0)</f>
        <v>1</v>
      </c>
      <c r="K109" s="67">
        <f>IF(AND('25_Manufacturing Sector Plan'!$I109=1,$E109=0),1,0)</f>
        <v>1</v>
      </c>
    </row>
    <row r="110" spans="1:11" ht="30" hidden="1" outlineLevel="1" x14ac:dyDescent="0.25">
      <c r="A110" s="37" t="s">
        <v>151</v>
      </c>
      <c r="B110" s="38" t="s">
        <v>114</v>
      </c>
      <c r="C110" s="20" t="s">
        <v>1055</v>
      </c>
      <c r="D110" s="38"/>
      <c r="E110" s="38"/>
      <c r="F110" s="38"/>
      <c r="G110" s="38"/>
      <c r="H110" s="39"/>
      <c r="I110" s="67">
        <f>IF(OR('25_Manufacturing Sector Plan'!$I110=1,$E110&lt;&gt;0),1,0)</f>
        <v>1</v>
      </c>
      <c r="J110" s="67">
        <f>IF(OR('25_Manufacturing Sector Plan'!$J110=1,$F110&lt;&gt;0),1,0)</f>
        <v>1</v>
      </c>
      <c r="K110" s="67">
        <f>IF(AND('25_Manufacturing Sector Plan'!$I110=1,$E110=0),1,0)</f>
        <v>1</v>
      </c>
    </row>
    <row r="111" spans="1:11" ht="75" hidden="1" outlineLevel="1" x14ac:dyDescent="0.25">
      <c r="A111" s="37" t="s">
        <v>151</v>
      </c>
      <c r="B111" s="38" t="s">
        <v>115</v>
      </c>
      <c r="C111" s="20" t="s">
        <v>1055</v>
      </c>
      <c r="D111" s="38"/>
      <c r="E111" s="38"/>
      <c r="F111" s="38"/>
      <c r="G111" s="38"/>
      <c r="H111" s="39"/>
      <c r="I111" s="67">
        <f>IF(OR('25_Manufacturing Sector Plan'!$I111=1,$E111&lt;&gt;0),1,0)</f>
        <v>1</v>
      </c>
      <c r="J111" s="67">
        <f>IF(OR('25_Manufacturing Sector Plan'!$J111=1,$F111&lt;&gt;0),1,0)</f>
        <v>1</v>
      </c>
      <c r="K111" s="67">
        <f>IF(AND('25_Manufacturing Sector Plan'!$I111=1,$E111=0),1,0)</f>
        <v>1</v>
      </c>
    </row>
    <row r="112" spans="1:11" ht="45" hidden="1" outlineLevel="1" x14ac:dyDescent="0.25">
      <c r="A112" s="37" t="s">
        <v>151</v>
      </c>
      <c r="B112" s="38" t="s">
        <v>116</v>
      </c>
      <c r="C112" s="20" t="s">
        <v>1055</v>
      </c>
      <c r="D112" s="38"/>
      <c r="E112" s="38"/>
      <c r="F112" s="38"/>
      <c r="G112" s="38"/>
      <c r="H112" s="39"/>
      <c r="I112" s="67">
        <f>IF(OR('25_Manufacturing Sector Plan'!$I112=1,$E112&lt;&gt;0),1,0)</f>
        <v>1</v>
      </c>
      <c r="J112" s="67">
        <f>IF(OR('25_Manufacturing Sector Plan'!$J112=1,$F112&lt;&gt;0),1,0)</f>
        <v>1</v>
      </c>
      <c r="K112" s="67">
        <f>IF(AND('25_Manufacturing Sector Plan'!$I112=1,$E112=0),1,0)</f>
        <v>1</v>
      </c>
    </row>
    <row r="113" spans="1:11" ht="45" hidden="1" outlineLevel="1" x14ac:dyDescent="0.25">
      <c r="A113" s="37" t="s">
        <v>151</v>
      </c>
      <c r="B113" s="38" t="s">
        <v>117</v>
      </c>
      <c r="C113" s="20" t="s">
        <v>1055</v>
      </c>
      <c r="D113" s="38"/>
      <c r="E113" s="38"/>
      <c r="F113" s="38"/>
      <c r="G113" s="38"/>
      <c r="H113" s="39"/>
      <c r="I113" s="67">
        <f>IF(OR('25_Manufacturing Sector Plan'!$I113=1,$E113&lt;&gt;0),1,0)</f>
        <v>1</v>
      </c>
      <c r="J113" s="67">
        <f>IF(OR('25_Manufacturing Sector Plan'!$J113=1,$F113&lt;&gt;0),1,0)</f>
        <v>0</v>
      </c>
      <c r="K113" s="67">
        <f>IF(AND('25_Manufacturing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IF(OR('25_Manufacturing Sector Plan'!$I115=1,$E115&lt;&gt;0),1,0)</f>
        <v>1</v>
      </c>
      <c r="J115" s="67">
        <f>IF(OR('25_Manufacturing Sector Plan'!$J115=1,$F115&lt;&gt;0),1,0)</f>
        <v>1</v>
      </c>
      <c r="K115" s="67">
        <f>IF(AND('25_Manufacturing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IF(OR('25_Manufacturing Sector Plan'!$I116=1,$E116&lt;&gt;0),1,0)</f>
        <v>1</v>
      </c>
      <c r="J116" s="67">
        <f>IF(OR('25_Manufacturing Sector Plan'!$J116=1,$F116&lt;&gt;0),1,0)</f>
        <v>1</v>
      </c>
      <c r="K116" s="67">
        <f>IF(AND('25_Manufacturing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IF(OR('25_Manufacturing Sector Plan'!$I117=1,$E117&lt;&gt;0),1,0)</f>
        <v>1</v>
      </c>
      <c r="J117" s="67">
        <f>IF(OR('25_Manufacturing Sector Plan'!$J117=1,$F117&lt;&gt;0),1,0)</f>
        <v>1</v>
      </c>
      <c r="K117" s="67">
        <f>IF(AND('25_Manufacturing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IF(OR('25_Manufacturing Sector Plan'!$I118=1,$E118&lt;&gt;0),1,0)</f>
        <v>1</v>
      </c>
      <c r="J118" s="67">
        <f>IF(OR('25_Manufacturing Sector Plan'!$J118=1,$F118&lt;&gt;0),1,0)</f>
        <v>1</v>
      </c>
      <c r="K118" s="67">
        <f>IF(AND('25_Manufacturing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IF(OR('25_Manufacturing Sector Plan'!$I119=1,$E119&lt;&gt;0),1,0)</f>
        <v>1</v>
      </c>
      <c r="J119" s="67">
        <f>IF(OR('25_Manufacturing Sector Plan'!$J119=1,$F119&lt;&gt;0),1,0)</f>
        <v>1</v>
      </c>
      <c r="K119" s="67">
        <f>IF(AND('25_Manufacturing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IF(OR('25_Manufacturing Sector Plan'!$I120=1,$E120&lt;&gt;0),1,0)</f>
        <v>1</v>
      </c>
      <c r="J120" s="67">
        <f>IF(OR('25_Manufacturing Sector Plan'!$J120=1,$F120&lt;&gt;0),1,0)</f>
        <v>1</v>
      </c>
      <c r="K120" s="67">
        <f>IF(AND('25_Manufacturing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IF(OR('25_Manufacturing Sector Plan'!$I121=1,$E121&lt;&gt;0),1,0)</f>
        <v>1</v>
      </c>
      <c r="J121" s="67">
        <f>IF(OR('25_Manufacturing Sector Plan'!$J121=1,$F121&lt;&gt;0),1,0)</f>
        <v>1</v>
      </c>
      <c r="K121" s="67">
        <f>IF(AND('25_Manufacturing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IF(OR('25_Manufacturing Sector Plan'!$I122=1,$E122&lt;&gt;0),1,0)</f>
        <v>0</v>
      </c>
      <c r="J122" s="67">
        <f>IF(OR('25_Manufacturing Sector Plan'!$J122=1,$F122&lt;&gt;0),1,0)</f>
        <v>0</v>
      </c>
      <c r="K122" s="67">
        <f>IF(AND('25_Manufacturing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IF(OR('25_Manufacturing Sector Plan'!$I123=1,$E123&lt;&gt;0),1,0)</f>
        <v>1</v>
      </c>
      <c r="J123" s="67">
        <f>IF(OR('25_Manufacturing Sector Plan'!$J123=1,$F123&lt;&gt;0),1,0)</f>
        <v>0</v>
      </c>
      <c r="K123" s="67">
        <f>IF(AND('25_Manufacturing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IF(OR('25_Manufacturing Sector Plan'!$I124=1,$E124&lt;&gt;0),1,0)</f>
        <v>1</v>
      </c>
      <c r="J124" s="67">
        <f>IF(OR('25_Manufacturing Sector Plan'!$J124=1,$F124&lt;&gt;0),1,0)</f>
        <v>1</v>
      </c>
      <c r="K124" s="67">
        <f>IF(AND('25_Manufacturing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IF(OR('25_Manufacturing Sector Plan'!$I126=1,$E126&lt;&gt;0),1,0)</f>
        <v>1</v>
      </c>
      <c r="J126" s="67">
        <f>IF(OR('25_Manufacturing Sector Plan'!$J126=1,$F126&lt;&gt;0),1,0)</f>
        <v>0</v>
      </c>
      <c r="K126" s="67">
        <f>IF(AND('25_Manufacturing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IF(OR('25_Manufacturing Sector Plan'!$I127=1,$E127&lt;&gt;0),1,0)</f>
        <v>0</v>
      </c>
      <c r="J127" s="67">
        <f>IF(OR('25_Manufacturing Sector Plan'!$J127=1,$F127&lt;&gt;0),1,0)</f>
        <v>0</v>
      </c>
      <c r="K127" s="67">
        <f>IF(AND('25_Manufacturing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IF(OR('25_Manufacturing Sector Plan'!$I128=1,$E128&lt;&gt;0),1,0)</f>
        <v>0</v>
      </c>
      <c r="J128" s="67">
        <f>IF(OR('25_Manufacturing Sector Plan'!$J128=1,$F128&lt;&gt;0),1,0)</f>
        <v>0</v>
      </c>
      <c r="K128" s="67">
        <f>IF(AND('25_Manufacturing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IF(OR('25_Manufacturing Sector Plan'!$I129=1,$E129&lt;&gt;0),1,0)</f>
        <v>0</v>
      </c>
      <c r="J129" s="67">
        <f>IF(OR('25_Manufacturing Sector Plan'!$J129=1,$F129&lt;&gt;0),1,0)</f>
        <v>0</v>
      </c>
      <c r="K129" s="67">
        <f>IF(AND('25_Manufacturing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IF(OR('25_Manufacturing Sector Plan'!$I130=1,$E130&lt;&gt;0),1,0)</f>
        <v>1</v>
      </c>
      <c r="J130" s="67">
        <f>IF(OR('25_Manufacturing Sector Plan'!$J130=1,$F130&lt;&gt;0),1,0)</f>
        <v>0</v>
      </c>
      <c r="K130" s="67">
        <f>IF(AND('25_Manufacturing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IF(OR('25_Manufacturing Sector Plan'!$I131=1,$E131&lt;&gt;0),1,0)</f>
        <v>1</v>
      </c>
      <c r="J131" s="67">
        <f>IF(OR('25_Manufacturing Sector Plan'!$J131=1,$F131&lt;&gt;0),1,0)</f>
        <v>0</v>
      </c>
      <c r="K131" s="67">
        <f>IF(AND('25_Manufacturing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IF(OR('25_Manufacturing Sector Plan'!$I132=1,$E132&lt;&gt;0),1,0)</f>
        <v>0</v>
      </c>
      <c r="J132" s="67">
        <f>IF(OR('25_Manufacturing Sector Plan'!$J132=1,$F132&lt;&gt;0),1,0)</f>
        <v>0</v>
      </c>
      <c r="K132" s="67">
        <f>IF(AND('25_Manufacturing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IF(OR('25_Manufacturing Sector Plan'!$I133=1,$E133&lt;&gt;0),1,0)</f>
        <v>0</v>
      </c>
      <c r="J133" s="67">
        <f>IF(OR('25_Manufacturing Sector Plan'!$J133=1,$F133&lt;&gt;0),1,0)</f>
        <v>0</v>
      </c>
      <c r="K133" s="67">
        <f>IF(AND('25_Manufacturing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IF(OR('25_Manufacturing Sector Plan'!$I134=1,$E134&lt;&gt;0),1,0)</f>
        <v>0</v>
      </c>
      <c r="J134" s="67">
        <f>IF(OR('25_Manufacturing Sector Plan'!$J134=1,$F134&lt;&gt;0),1,0)</f>
        <v>0</v>
      </c>
      <c r="K134" s="67">
        <f>IF(AND('25_Manufacturing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IF(OR('25_Manufacturing Sector Plan'!$I135=1,$E135&lt;&gt;0),1,0)</f>
        <v>1</v>
      </c>
      <c r="J135" s="67">
        <f>IF(OR('25_Manufacturing Sector Plan'!$J135=1,$F135&lt;&gt;0),1,0)</f>
        <v>0</v>
      </c>
      <c r="K135" s="67">
        <f>IF(AND('25_Manufacturing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IF(OR('25_Manufacturing Sector Plan'!$I136=1,$E136&lt;&gt;0),1,0)</f>
        <v>1</v>
      </c>
      <c r="J136" s="67">
        <f>IF(OR('25_Manufacturing Sector Plan'!$J136=1,$F136&lt;&gt;0),1,0)</f>
        <v>1</v>
      </c>
      <c r="K136" s="67">
        <f>IF(AND('25_Manufacturing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IF(OR('25_Manufacturing Sector Plan'!$I137=1,$E137&lt;&gt;0),1,0)</f>
        <v>0</v>
      </c>
      <c r="J137" s="67">
        <f>IF(OR('25_Manufacturing Sector Plan'!$J137=1,$F137&lt;&gt;0),1,0)</f>
        <v>0</v>
      </c>
      <c r="K137" s="67">
        <f>IF(AND('25_Manufacturing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IF(OR('25_Manufacturing Sector Plan'!$I138=1,$E138&lt;&gt;0),1,0)</f>
        <v>0</v>
      </c>
      <c r="J138" s="67">
        <f>IF(OR('25_Manufacturing Sector Plan'!$J138=1,$F138&lt;&gt;0),1,0)</f>
        <v>0</v>
      </c>
      <c r="K138" s="67">
        <f>IF(AND('25_Manufacturing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IF(OR('25_Manufacturing Sector Plan'!$I139=1,$E139&lt;&gt;0),1,0)</f>
        <v>1</v>
      </c>
      <c r="J139" s="67">
        <f>IF(OR('25_Manufacturing Sector Plan'!$J139=1,$F139&lt;&gt;0),1,0)</f>
        <v>0</v>
      </c>
      <c r="K139" s="67">
        <f>IF(AND('25_Manufacturing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IF(OR('25_Manufacturing Sector Plan'!$I140=1,$E140&lt;&gt;0),1,0)</f>
        <v>1</v>
      </c>
      <c r="J140" s="67">
        <f>IF(OR('25_Manufacturing Sector Plan'!$J140=1,$F140&lt;&gt;0),1,0)</f>
        <v>0</v>
      </c>
      <c r="K140" s="67">
        <f>IF(AND('25_Manufacturing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IF(OR('25_Manufacturing Sector Plan'!$I141=1,$E141&lt;&gt;0),1,0)</f>
        <v>0</v>
      </c>
      <c r="J141" s="67">
        <f>IF(OR('25_Manufacturing Sector Plan'!$J141=1,$F141&lt;&gt;0),1,0)</f>
        <v>0</v>
      </c>
      <c r="K141" s="67">
        <f>IF(AND('25_Manufacturing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IF(OR('25_Manufacturing Sector Plan'!$I142=1,$E142&lt;&gt;0),1,0)</f>
        <v>1</v>
      </c>
      <c r="J142" s="67">
        <f>IF(OR('25_Manufacturing Sector Plan'!$J142=1,$F142&lt;&gt;0),1,0)</f>
        <v>0</v>
      </c>
      <c r="K142" s="67">
        <f>IF(AND('25_Manufacturing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IF(OR('25_Manufacturing Sector Plan'!$I143=1,$E143&lt;&gt;0),1,0)</f>
        <v>1</v>
      </c>
      <c r="J143" s="67">
        <f>IF(OR('25_Manufacturing Sector Plan'!$J143=1,$F143&lt;&gt;0),1,0)</f>
        <v>0</v>
      </c>
      <c r="K143" s="67">
        <f>IF(AND('25_Manufacturing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IF(OR('25_Manufacturing Sector Plan'!$I144=1,$E144&lt;&gt;0),1,0)</f>
        <v>1</v>
      </c>
      <c r="J144" s="67">
        <f>IF(OR('25_Manufacturing Sector Plan'!$J144=1,$F144&lt;&gt;0),1,0)</f>
        <v>0</v>
      </c>
      <c r="K144" s="67">
        <f>IF(AND('25_Manufacturing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1270</v>
      </c>
      <c r="C149" s="71">
        <f>SUM(K2,K8,K14,K24,K32,K39,K46,K55,K59,K67,K77,K81,K92,K98,K106,K114,K125)</f>
        <v>101</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1</v>
      </c>
      <c r="E165" s="54">
        <f>COUNTA(F$107:F$113)</f>
        <v>1</v>
      </c>
      <c r="F165" s="55">
        <f t="shared" si="0"/>
        <v>0.14285714285714285</v>
      </c>
      <c r="G165" s="73">
        <f t="shared" si="1"/>
        <v>1</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3.4482758620689655E-2</v>
      </c>
      <c r="G174" s="74">
        <f>IFERROR(SUM($E$161:$E$165)/SUM($D$161:$D$165),"N/A")</f>
        <v>1</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532" priority="38">
      <formula>$C3="NO"</formula>
    </cfRule>
  </conditionalFormatting>
  <conditionalFormatting sqref="C126:H144 C115:H124 C107:H113 C99:H105 C93:H97 C82:H91 C78:H80 C68:H76 C60:H66 C56:H58 C47:H54 C40:H45 C33:H38 C25:H31 C15:H23 C9:H13 C4:H7">
    <cfRule type="expression" dxfId="531" priority="37">
      <formula>$C4="NO"</formula>
    </cfRule>
  </conditionalFormatting>
  <conditionalFormatting sqref="I1:K1">
    <cfRule type="expression" dxfId="530" priority="36">
      <formula>$C1="NO"</formula>
    </cfRule>
  </conditionalFormatting>
  <conditionalFormatting sqref="B3">
    <cfRule type="expression" dxfId="529" priority="35">
      <formula>$K3=1</formula>
    </cfRule>
  </conditionalFormatting>
  <conditionalFormatting sqref="B4:B7">
    <cfRule type="expression" dxfId="528" priority="34">
      <formula>$C4="NO"</formula>
    </cfRule>
  </conditionalFormatting>
  <conditionalFormatting sqref="B4:B7">
    <cfRule type="expression" dxfId="527" priority="33">
      <formula>$K4=1</formula>
    </cfRule>
  </conditionalFormatting>
  <conditionalFormatting sqref="B9:B13">
    <cfRule type="expression" dxfId="526" priority="32">
      <formula>$C9="NO"</formula>
    </cfRule>
  </conditionalFormatting>
  <conditionalFormatting sqref="B9:B13">
    <cfRule type="expression" dxfId="525" priority="31">
      <formula>$K9=1</formula>
    </cfRule>
  </conditionalFormatting>
  <conditionalFormatting sqref="B15:B23">
    <cfRule type="expression" dxfId="524" priority="30">
      <formula>$C15="NO"</formula>
    </cfRule>
  </conditionalFormatting>
  <conditionalFormatting sqref="B15:B23">
    <cfRule type="expression" dxfId="523" priority="29">
      <formula>$K15=1</formula>
    </cfRule>
  </conditionalFormatting>
  <conditionalFormatting sqref="B25:B31">
    <cfRule type="expression" dxfId="522" priority="28">
      <formula>$C25="NO"</formula>
    </cfRule>
  </conditionalFormatting>
  <conditionalFormatting sqref="B25:B31">
    <cfRule type="expression" dxfId="521" priority="27">
      <formula>$K25=1</formula>
    </cfRule>
  </conditionalFormatting>
  <conditionalFormatting sqref="B33:B38">
    <cfRule type="expression" dxfId="520" priority="26">
      <formula>$C33="NO"</formula>
    </cfRule>
  </conditionalFormatting>
  <conditionalFormatting sqref="B33:B38">
    <cfRule type="expression" dxfId="519" priority="25">
      <formula>$K33=1</formula>
    </cfRule>
  </conditionalFormatting>
  <conditionalFormatting sqref="B40:B45">
    <cfRule type="expression" dxfId="518" priority="24">
      <formula>$C40="NO"</formula>
    </cfRule>
  </conditionalFormatting>
  <conditionalFormatting sqref="B40:B45">
    <cfRule type="expression" dxfId="517" priority="23">
      <formula>$K40=1</formula>
    </cfRule>
  </conditionalFormatting>
  <conditionalFormatting sqref="B47:B54">
    <cfRule type="expression" dxfId="516" priority="22">
      <formula>$C47="NO"</formula>
    </cfRule>
  </conditionalFormatting>
  <conditionalFormatting sqref="B47:B54">
    <cfRule type="expression" dxfId="515" priority="21">
      <formula>$K47=1</formula>
    </cfRule>
  </conditionalFormatting>
  <conditionalFormatting sqref="B56:B58">
    <cfRule type="expression" dxfId="514" priority="20">
      <formula>$C56="NO"</formula>
    </cfRule>
  </conditionalFormatting>
  <conditionalFormatting sqref="B56:B58">
    <cfRule type="expression" dxfId="513" priority="19">
      <formula>$K56=1</formula>
    </cfRule>
  </conditionalFormatting>
  <conditionalFormatting sqref="B60:B66">
    <cfRule type="expression" dxfId="512" priority="18">
      <formula>$C60="NO"</formula>
    </cfRule>
  </conditionalFormatting>
  <conditionalFormatting sqref="B60:B66">
    <cfRule type="expression" dxfId="511" priority="17">
      <formula>$K60=1</formula>
    </cfRule>
  </conditionalFormatting>
  <conditionalFormatting sqref="B68:B76">
    <cfRule type="expression" dxfId="510" priority="16">
      <formula>$C68="NO"</formula>
    </cfRule>
  </conditionalFormatting>
  <conditionalFormatting sqref="B68:B76">
    <cfRule type="expression" dxfId="509" priority="15">
      <formula>$K68=1</formula>
    </cfRule>
  </conditionalFormatting>
  <conditionalFormatting sqref="B78:B80">
    <cfRule type="expression" dxfId="508" priority="14">
      <formula>$C78="NO"</formula>
    </cfRule>
  </conditionalFormatting>
  <conditionalFormatting sqref="B78:B80">
    <cfRule type="expression" dxfId="507" priority="13">
      <formula>$K78=1</formula>
    </cfRule>
  </conditionalFormatting>
  <conditionalFormatting sqref="B82:B91">
    <cfRule type="expression" dxfId="506" priority="12">
      <formula>$C82="NO"</formula>
    </cfRule>
  </conditionalFormatting>
  <conditionalFormatting sqref="B82:B91">
    <cfRule type="expression" dxfId="505" priority="11">
      <formula>$K82=1</formula>
    </cfRule>
  </conditionalFormatting>
  <conditionalFormatting sqref="B93:B97">
    <cfRule type="expression" dxfId="504" priority="10">
      <formula>$C93="NO"</formula>
    </cfRule>
  </conditionalFormatting>
  <conditionalFormatting sqref="B93:B97">
    <cfRule type="expression" dxfId="503" priority="9">
      <formula>$K93=1</formula>
    </cfRule>
  </conditionalFormatting>
  <conditionalFormatting sqref="B99:B105">
    <cfRule type="expression" dxfId="502" priority="8">
      <formula>$C99="NO"</formula>
    </cfRule>
  </conditionalFormatting>
  <conditionalFormatting sqref="B99:B105">
    <cfRule type="expression" dxfId="501" priority="7">
      <formula>$K99=1</formula>
    </cfRule>
  </conditionalFormatting>
  <conditionalFormatting sqref="B107:B113">
    <cfRule type="expression" dxfId="500" priority="6">
      <formula>$C107="NO"</formula>
    </cfRule>
  </conditionalFormatting>
  <conditionalFormatting sqref="B107:B113">
    <cfRule type="expression" dxfId="499" priority="5">
      <formula>$K107=1</formula>
    </cfRule>
  </conditionalFormatting>
  <conditionalFormatting sqref="B115:B124">
    <cfRule type="expression" dxfId="498" priority="4">
      <formula>$C115="NO"</formula>
    </cfRule>
  </conditionalFormatting>
  <conditionalFormatting sqref="B115:B124">
    <cfRule type="expression" dxfId="497" priority="3">
      <formula>$K115=1</formula>
    </cfRule>
  </conditionalFormatting>
  <conditionalFormatting sqref="B126:B144">
    <cfRule type="expression" dxfId="496" priority="2">
      <formula>$C126="NO"</formula>
    </cfRule>
  </conditionalFormatting>
  <conditionalFormatting sqref="B126:B144">
    <cfRule type="expression" dxfId="495" priority="1">
      <formula>$K126=1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zoomScale="115" zoomScaleNormal="115" workbookViewId="0">
      <pane xSplit="9" ySplit="29" topLeftCell="J39" activePane="bottomRight" state="frozen"/>
      <selection activeCell="H142" sqref="H142"/>
      <selection pane="topRight" activeCell="H142" sqref="H142"/>
      <selection pane="bottomLeft" activeCell="H142" sqref="H142"/>
      <selection pane="bottomRight" activeCell="B4" sqref="B4:H4"/>
    </sheetView>
  </sheetViews>
  <sheetFormatPr defaultRowHeight="15" x14ac:dyDescent="0.25"/>
  <cols>
    <col min="1" max="1" width="3.28515625" style="33" customWidth="1"/>
    <col min="2" max="2" width="10.140625" style="33" bestFit="1" customWidth="1"/>
    <col min="3" max="3" width="39" style="33" bestFit="1" customWidth="1"/>
    <col min="4" max="4" width="8.85546875" style="33" bestFit="1" customWidth="1"/>
    <col min="5" max="5" width="34.85546875" style="33" bestFit="1" customWidth="1"/>
    <col min="6" max="6" width="22.7109375" style="33" bestFit="1" customWidth="1"/>
    <col min="7" max="7" width="17.7109375" style="33" bestFit="1" customWidth="1"/>
    <col min="8" max="8" width="23.28515625" style="33" bestFit="1" customWidth="1"/>
    <col min="9" max="9" width="6.140625" style="33" customWidth="1"/>
    <col min="10" max="16384" width="9.140625" style="33"/>
  </cols>
  <sheetData>
    <row r="1" spans="1:9" x14ac:dyDescent="0.25">
      <c r="A1" s="18"/>
      <c r="B1" s="18"/>
      <c r="C1" s="18"/>
      <c r="D1" s="18"/>
      <c r="E1" s="18"/>
      <c r="F1" s="18"/>
      <c r="G1" s="18"/>
      <c r="H1" s="18"/>
      <c r="I1" s="18"/>
    </row>
    <row r="2" spans="1:9" x14ac:dyDescent="0.25">
      <c r="A2" s="18"/>
      <c r="B2" s="18"/>
      <c r="C2" s="18"/>
      <c r="D2" s="18"/>
      <c r="E2" s="18"/>
      <c r="F2" s="18"/>
      <c r="G2" s="18"/>
      <c r="H2" s="18"/>
      <c r="I2" s="18"/>
    </row>
    <row r="3" spans="1:9" ht="15.75" thickBot="1" x14ac:dyDescent="0.3">
      <c r="A3" s="18"/>
      <c r="B3" s="65"/>
      <c r="C3" s="65"/>
      <c r="D3" s="65"/>
      <c r="E3" s="65"/>
      <c r="F3" s="65"/>
      <c r="G3" s="65"/>
      <c r="H3" s="65"/>
      <c r="I3" s="18"/>
    </row>
    <row r="4" spans="1:9" ht="15.75" thickBot="1" x14ac:dyDescent="0.3">
      <c r="A4" s="18"/>
      <c r="B4" s="88" t="s">
        <v>1328</v>
      </c>
      <c r="C4" s="89"/>
      <c r="D4" s="89"/>
      <c r="E4" s="89"/>
      <c r="F4" s="89"/>
      <c r="G4" s="89"/>
      <c r="H4" s="90"/>
      <c r="I4" s="18"/>
    </row>
    <row r="5" spans="1:9" x14ac:dyDescent="0.25">
      <c r="A5" s="18"/>
      <c r="B5" s="43" t="s">
        <v>154</v>
      </c>
      <c r="C5" s="44" t="s">
        <v>156</v>
      </c>
      <c r="D5" s="45" t="s">
        <v>155</v>
      </c>
      <c r="E5" s="45" t="s">
        <v>180</v>
      </c>
      <c r="F5" s="45" t="s">
        <v>174</v>
      </c>
      <c r="G5" s="45" t="s">
        <v>175</v>
      </c>
      <c r="H5" s="46" t="s">
        <v>176</v>
      </c>
      <c r="I5" s="18"/>
    </row>
    <row r="6" spans="1:9" x14ac:dyDescent="0.25">
      <c r="A6" s="18"/>
      <c r="B6" s="52">
        <v>1</v>
      </c>
      <c r="C6" s="53" t="s">
        <v>157</v>
      </c>
      <c r="D6" s="5">
        <f>'Long Term Vision'!$C155</f>
        <v>4</v>
      </c>
      <c r="E6" s="5">
        <f>'38_Growth-Inducement Strategy'!I2</f>
        <v>4</v>
      </c>
      <c r="F6" s="5">
        <f>'38_Growth-Inducement Strategy'!J2</f>
        <v>4</v>
      </c>
      <c r="G6" s="55">
        <f>$E6/$D6</f>
        <v>1</v>
      </c>
      <c r="H6" s="73">
        <f>IFERROR($F6/$E6,"N/A")</f>
        <v>1</v>
      </c>
      <c r="I6" s="18"/>
    </row>
    <row r="7" spans="1:9" x14ac:dyDescent="0.25">
      <c r="A7" s="18"/>
      <c r="B7" s="47">
        <v>2</v>
      </c>
      <c r="C7" s="48" t="s">
        <v>158</v>
      </c>
      <c r="D7" s="5">
        <f>'Long Term Vision'!$C156</f>
        <v>5</v>
      </c>
      <c r="E7" s="5">
        <f>'38_Growth-Inducement Strategy'!I8</f>
        <v>5</v>
      </c>
      <c r="F7" s="5">
        <f>'38_Growth-Inducement Strategy'!J8</f>
        <v>3</v>
      </c>
      <c r="G7" s="50">
        <f t="shared" ref="G7:G22" si="0">$E7/$D7</f>
        <v>1</v>
      </c>
      <c r="H7" s="74">
        <f t="shared" ref="H7:H22" si="1">IFERROR($F7/$E7,"N/A")</f>
        <v>0.6</v>
      </c>
      <c r="I7" s="18"/>
    </row>
    <row r="8" spans="1:9" x14ac:dyDescent="0.25">
      <c r="A8" s="18"/>
      <c r="B8" s="52">
        <v>3</v>
      </c>
      <c r="C8" s="53" t="s">
        <v>159</v>
      </c>
      <c r="D8" s="5">
        <f>'Long Term Vision'!$C157</f>
        <v>9</v>
      </c>
      <c r="E8" s="5">
        <f>'38_Growth-Inducement Strategy'!I14</f>
        <v>9</v>
      </c>
      <c r="F8" s="5">
        <f>'38_Growth-Inducement Strategy'!J14</f>
        <v>6</v>
      </c>
      <c r="G8" s="55">
        <f t="shared" si="0"/>
        <v>1</v>
      </c>
      <c r="H8" s="73">
        <f t="shared" si="1"/>
        <v>0.66666666666666663</v>
      </c>
      <c r="I8" s="18"/>
    </row>
    <row r="9" spans="1:9" x14ac:dyDescent="0.25">
      <c r="A9" s="18"/>
      <c r="B9" s="47">
        <v>4</v>
      </c>
      <c r="C9" s="48" t="s">
        <v>160</v>
      </c>
      <c r="D9" s="5">
        <f>'Long Term Vision'!$C158</f>
        <v>7</v>
      </c>
      <c r="E9" s="5">
        <f>'38_Growth-Inducement Strategy'!I24</f>
        <v>7</v>
      </c>
      <c r="F9" s="5">
        <f>'38_Growth-Inducement Strategy'!J24</f>
        <v>4</v>
      </c>
      <c r="G9" s="50">
        <f t="shared" si="0"/>
        <v>1</v>
      </c>
      <c r="H9" s="74">
        <f t="shared" si="1"/>
        <v>0.5714285714285714</v>
      </c>
      <c r="I9" s="18"/>
    </row>
    <row r="10" spans="1:9" x14ac:dyDescent="0.25">
      <c r="A10" s="18"/>
      <c r="B10" s="52">
        <v>5</v>
      </c>
      <c r="C10" s="53" t="s">
        <v>161</v>
      </c>
      <c r="D10" s="5">
        <f>'Long Term Vision'!$C159</f>
        <v>5</v>
      </c>
      <c r="E10" s="5">
        <f>'38_Growth-Inducement Strategy'!I32</f>
        <v>5</v>
      </c>
      <c r="F10" s="5">
        <f>'38_Growth-Inducement Strategy'!J32</f>
        <v>4</v>
      </c>
      <c r="G10" s="55">
        <f t="shared" si="0"/>
        <v>1</v>
      </c>
      <c r="H10" s="73">
        <f t="shared" si="1"/>
        <v>0.8</v>
      </c>
      <c r="I10" s="18"/>
    </row>
    <row r="11" spans="1:9" x14ac:dyDescent="0.25">
      <c r="A11" s="18"/>
      <c r="B11" s="47">
        <v>6</v>
      </c>
      <c r="C11" s="48" t="s">
        <v>162</v>
      </c>
      <c r="D11" s="5">
        <f>'Long Term Vision'!$C160</f>
        <v>6</v>
      </c>
      <c r="E11" s="5">
        <f>'38_Growth-Inducement Strategy'!I39</f>
        <v>6</v>
      </c>
      <c r="F11" s="5">
        <f>'38_Growth-Inducement Strategy'!J39</f>
        <v>3</v>
      </c>
      <c r="G11" s="50">
        <f t="shared" si="0"/>
        <v>1</v>
      </c>
      <c r="H11" s="74">
        <f t="shared" si="1"/>
        <v>0.5</v>
      </c>
      <c r="I11" s="18"/>
    </row>
    <row r="12" spans="1:9" x14ac:dyDescent="0.25">
      <c r="A12" s="18"/>
      <c r="B12" s="52">
        <v>7</v>
      </c>
      <c r="C12" s="53" t="s">
        <v>163</v>
      </c>
      <c r="D12" s="5">
        <f>'Long Term Vision'!$C161</f>
        <v>3</v>
      </c>
      <c r="E12" s="5">
        <f>'38_Growth-Inducement Strategy'!I77</f>
        <v>3</v>
      </c>
      <c r="F12" s="5">
        <f>'38_Growth-Inducement Strategy'!J77</f>
        <v>3</v>
      </c>
      <c r="G12" s="55">
        <f t="shared" si="0"/>
        <v>1</v>
      </c>
      <c r="H12" s="73">
        <f t="shared" si="1"/>
        <v>1</v>
      </c>
      <c r="I12" s="18"/>
    </row>
    <row r="13" spans="1:9" x14ac:dyDescent="0.25">
      <c r="A13" s="18"/>
      <c r="B13" s="47">
        <v>8</v>
      </c>
      <c r="C13" s="48" t="s">
        <v>164</v>
      </c>
      <c r="D13" s="5">
        <f>'Long Term Vision'!$C162</f>
        <v>9</v>
      </c>
      <c r="E13" s="5">
        <f>'38_Growth-Inducement Strategy'!I81</f>
        <v>9</v>
      </c>
      <c r="F13" s="5">
        <f>'38_Growth-Inducement Strategy'!J81</f>
        <v>7</v>
      </c>
      <c r="G13" s="50">
        <f t="shared" si="0"/>
        <v>1</v>
      </c>
      <c r="H13" s="74">
        <f t="shared" si="1"/>
        <v>0.77777777777777779</v>
      </c>
      <c r="I13" s="18"/>
    </row>
    <row r="14" spans="1:9" x14ac:dyDescent="0.25">
      <c r="A14" s="18"/>
      <c r="B14" s="52">
        <v>9</v>
      </c>
      <c r="C14" s="53" t="s">
        <v>165</v>
      </c>
      <c r="D14" s="5">
        <f>'Long Term Vision'!$C163</f>
        <v>5</v>
      </c>
      <c r="E14" s="5">
        <f>'38_Growth-Inducement Strategy'!I92</f>
        <v>5</v>
      </c>
      <c r="F14" s="5">
        <f>'38_Growth-Inducement Strategy'!J92</f>
        <v>5</v>
      </c>
      <c r="G14" s="55">
        <f t="shared" si="0"/>
        <v>1</v>
      </c>
      <c r="H14" s="73">
        <f t="shared" si="1"/>
        <v>1</v>
      </c>
      <c r="I14" s="18"/>
    </row>
    <row r="15" spans="1:9" x14ac:dyDescent="0.25">
      <c r="A15" s="18"/>
      <c r="B15" s="47">
        <v>10</v>
      </c>
      <c r="C15" s="48" t="s">
        <v>166</v>
      </c>
      <c r="D15" s="5">
        <f>'Long Term Vision'!$C164</f>
        <v>5</v>
      </c>
      <c r="E15" s="5">
        <f>'38_Growth-Inducement Strategy'!I98</f>
        <v>4</v>
      </c>
      <c r="F15" s="5">
        <f>'38_Growth-Inducement Strategy'!J98</f>
        <v>3</v>
      </c>
      <c r="G15" s="50">
        <f t="shared" si="0"/>
        <v>0.8</v>
      </c>
      <c r="H15" s="74">
        <f t="shared" si="1"/>
        <v>0.75</v>
      </c>
      <c r="I15" s="18"/>
    </row>
    <row r="16" spans="1:9" x14ac:dyDescent="0.25">
      <c r="A16" s="18"/>
      <c r="B16" s="52">
        <v>11</v>
      </c>
      <c r="C16" s="53" t="s">
        <v>167</v>
      </c>
      <c r="D16" s="5">
        <f>'Long Term Vision'!$C165</f>
        <v>7</v>
      </c>
      <c r="E16" s="5">
        <f>'38_Growth-Inducement Strategy'!I106</f>
        <v>7</v>
      </c>
      <c r="F16" s="5">
        <f>'38_Growth-Inducement Strategy'!J106</f>
        <v>6</v>
      </c>
      <c r="G16" s="55">
        <f t="shared" si="0"/>
        <v>1</v>
      </c>
      <c r="H16" s="73">
        <f t="shared" si="1"/>
        <v>0.8571428571428571</v>
      </c>
      <c r="I16" s="18"/>
    </row>
    <row r="17" spans="1:9" x14ac:dyDescent="0.25">
      <c r="A17" s="18"/>
      <c r="B17" s="47">
        <v>12</v>
      </c>
      <c r="C17" s="48" t="s">
        <v>168</v>
      </c>
      <c r="D17" s="5">
        <f>'Long Term Vision'!$C166</f>
        <v>7</v>
      </c>
      <c r="E17" s="5">
        <f>'38_Growth-Inducement Strategy'!I46</f>
        <v>7</v>
      </c>
      <c r="F17" s="5">
        <f>'38_Growth-Inducement Strategy'!J46</f>
        <v>3</v>
      </c>
      <c r="G17" s="50">
        <f t="shared" si="0"/>
        <v>1</v>
      </c>
      <c r="H17" s="74">
        <f t="shared" si="1"/>
        <v>0.42857142857142855</v>
      </c>
      <c r="I17" s="18"/>
    </row>
    <row r="18" spans="1:9" x14ac:dyDescent="0.25">
      <c r="A18" s="18"/>
      <c r="B18" s="52">
        <v>13</v>
      </c>
      <c r="C18" s="53" t="s">
        <v>169</v>
      </c>
      <c r="D18" s="5">
        <f>'Long Term Vision'!$C167</f>
        <v>3</v>
      </c>
      <c r="E18" s="5">
        <f>'38_Growth-Inducement Strategy'!I55</f>
        <v>3</v>
      </c>
      <c r="F18" s="5">
        <f>'38_Growth-Inducement Strategy'!J55</f>
        <v>2</v>
      </c>
      <c r="G18" s="55">
        <f t="shared" si="0"/>
        <v>1</v>
      </c>
      <c r="H18" s="73">
        <f t="shared" si="1"/>
        <v>0.66666666666666663</v>
      </c>
      <c r="I18" s="18"/>
    </row>
    <row r="19" spans="1:9" x14ac:dyDescent="0.25">
      <c r="A19" s="18"/>
      <c r="B19" s="47">
        <v>14</v>
      </c>
      <c r="C19" s="48" t="s">
        <v>170</v>
      </c>
      <c r="D19" s="5">
        <f>'Long Term Vision'!$C168</f>
        <v>7</v>
      </c>
      <c r="E19" s="5">
        <f>'38_Growth-Inducement Strategy'!I59</f>
        <v>4</v>
      </c>
      <c r="F19" s="5">
        <f>'38_Growth-Inducement Strategy'!J59</f>
        <v>1</v>
      </c>
      <c r="G19" s="50">
        <f t="shared" si="0"/>
        <v>0.5714285714285714</v>
      </c>
      <c r="H19" s="74">
        <f t="shared" si="1"/>
        <v>0.25</v>
      </c>
      <c r="I19" s="18"/>
    </row>
    <row r="20" spans="1:9" x14ac:dyDescent="0.25">
      <c r="A20" s="18"/>
      <c r="B20" s="52">
        <v>15</v>
      </c>
      <c r="C20" s="53" t="s">
        <v>171</v>
      </c>
      <c r="D20" s="5">
        <f>'Long Term Vision'!$C169</f>
        <v>9</v>
      </c>
      <c r="E20" s="5">
        <f>'38_Growth-Inducement Strategy'!I67</f>
        <v>7</v>
      </c>
      <c r="F20" s="5">
        <f>'38_Growth-Inducement Strategy'!J67</f>
        <v>4</v>
      </c>
      <c r="G20" s="55">
        <f t="shared" si="0"/>
        <v>0.77777777777777779</v>
      </c>
      <c r="H20" s="73">
        <f t="shared" si="1"/>
        <v>0.5714285714285714</v>
      </c>
      <c r="I20" s="18"/>
    </row>
    <row r="21" spans="1:9" x14ac:dyDescent="0.25">
      <c r="A21" s="18"/>
      <c r="B21" s="47">
        <v>16</v>
      </c>
      <c r="C21" s="48" t="s">
        <v>172</v>
      </c>
      <c r="D21" s="5">
        <f>'Long Term Vision'!$C170</f>
        <v>10</v>
      </c>
      <c r="E21" s="5">
        <f>'38_Growth-Inducement Strategy'!I114</f>
        <v>9</v>
      </c>
      <c r="F21" s="5">
        <f>'38_Growth-Inducement Strategy'!J114</f>
        <v>8</v>
      </c>
      <c r="G21" s="50">
        <f t="shared" si="0"/>
        <v>0.9</v>
      </c>
      <c r="H21" s="74">
        <f t="shared" si="1"/>
        <v>0.88888888888888884</v>
      </c>
      <c r="I21" s="18"/>
    </row>
    <row r="22" spans="1:9" ht="15.75" thickBot="1" x14ac:dyDescent="0.3">
      <c r="A22" s="18"/>
      <c r="B22" s="56">
        <v>17</v>
      </c>
      <c r="C22" s="57" t="s">
        <v>173</v>
      </c>
      <c r="D22" s="6">
        <f>'Long Term Vision'!$C171</f>
        <v>14</v>
      </c>
      <c r="E22" s="6">
        <f>'38_Growth-Inducement Strategy'!I125</f>
        <v>11</v>
      </c>
      <c r="F22" s="6">
        <f>'38_Growth-Inducement Strategy'!J125</f>
        <v>2</v>
      </c>
      <c r="G22" s="59">
        <f t="shared" si="0"/>
        <v>0.7857142857142857</v>
      </c>
      <c r="H22" s="75">
        <f t="shared" si="1"/>
        <v>0.18181818181818182</v>
      </c>
      <c r="I22" s="18"/>
    </row>
    <row r="23" spans="1:9" x14ac:dyDescent="0.25">
      <c r="A23" s="18"/>
      <c r="B23" s="65"/>
      <c r="C23" s="65"/>
      <c r="D23" s="65"/>
      <c r="E23" s="65"/>
      <c r="F23" s="61" t="s">
        <v>149</v>
      </c>
      <c r="G23" s="62">
        <f>SUM($E$6:$E$10)/SUM($D$6:$D$10)</f>
        <v>1</v>
      </c>
      <c r="H23" s="76">
        <f>IFERROR(SUM($F$6:$F$10)/SUM($E$6:$E$10),"N/A")</f>
        <v>0.7</v>
      </c>
      <c r="I23" s="18"/>
    </row>
    <row r="24" spans="1:9" x14ac:dyDescent="0.25">
      <c r="A24" s="18"/>
      <c r="B24" s="18"/>
      <c r="C24" s="18"/>
      <c r="D24" s="18"/>
      <c r="E24" s="65"/>
      <c r="F24" s="60" t="s">
        <v>150</v>
      </c>
      <c r="G24" s="55">
        <f>SUM($E$11,$E$17:$E$20)/SUM($D$11,$D$17:$D$20)</f>
        <v>0.84375</v>
      </c>
      <c r="H24" s="73">
        <f>IFERROR(SUM($F$11,$F$17:$F$20)/SUM($E$11,$E$17:$E$20),"N/A")</f>
        <v>0.48148148148148145</v>
      </c>
      <c r="I24" s="18"/>
    </row>
    <row r="25" spans="1:9" x14ac:dyDescent="0.25">
      <c r="A25" s="18"/>
      <c r="B25" s="18"/>
      <c r="C25" s="18"/>
      <c r="D25" s="18"/>
      <c r="E25" s="65"/>
      <c r="F25" s="63" t="s">
        <v>151</v>
      </c>
      <c r="G25" s="50">
        <f>SUM($E$12:$E$16)/SUM($D$12:$D$16)</f>
        <v>0.96551724137931039</v>
      </c>
      <c r="H25" s="74">
        <f>IFERROR(SUM($F$12:$F$16)/SUM($E$12:$E$16),"N/A")</f>
        <v>0.8571428571428571</v>
      </c>
      <c r="I25" s="18"/>
    </row>
    <row r="26" spans="1:9" x14ac:dyDescent="0.25">
      <c r="A26" s="18"/>
      <c r="B26" s="18"/>
      <c r="C26" s="18"/>
      <c r="D26" s="18"/>
      <c r="E26" s="65"/>
      <c r="F26" s="60" t="s">
        <v>152</v>
      </c>
      <c r="G26" s="55">
        <f>$E$21/$D$21</f>
        <v>0.9</v>
      </c>
      <c r="H26" s="73">
        <f>IFERROR($F$21/$E$21,"N/A")</f>
        <v>0.88888888888888884</v>
      </c>
      <c r="I26" s="18"/>
    </row>
    <row r="27" spans="1:9" ht="15.75" thickBot="1" x14ac:dyDescent="0.3">
      <c r="A27" s="18"/>
      <c r="B27" s="65"/>
      <c r="C27" s="65"/>
      <c r="D27" s="65"/>
      <c r="E27" s="65"/>
      <c r="F27" s="64" t="s">
        <v>181</v>
      </c>
      <c r="G27" s="51">
        <f>$E$22/$D$22</f>
        <v>0.7857142857142857</v>
      </c>
      <c r="H27" s="77">
        <f>IFERROR($F$22/$E$22,"N/A")</f>
        <v>0.18181818181818182</v>
      </c>
      <c r="I27" s="18"/>
    </row>
    <row r="28" spans="1:9" x14ac:dyDescent="0.25">
      <c r="A28" s="18"/>
      <c r="B28" s="65"/>
      <c r="C28" s="65"/>
      <c r="D28" s="65"/>
      <c r="E28" s="65"/>
      <c r="F28" s="65"/>
      <c r="G28" s="65"/>
      <c r="H28" s="65"/>
      <c r="I28" s="18"/>
    </row>
    <row r="29" spans="1:9" x14ac:dyDescent="0.25">
      <c r="A29" s="18"/>
      <c r="B29" s="18"/>
      <c r="C29" s="18"/>
      <c r="D29" s="18"/>
      <c r="E29" s="18"/>
      <c r="F29" s="18"/>
      <c r="G29" s="18"/>
      <c r="H29" s="18"/>
      <c r="I29" s="18"/>
    </row>
  </sheetData>
  <mergeCells count="1">
    <mergeCell ref="B4:H4"/>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4" sqref="E184"/>
      <selection pane="topRight" activeCell="E184" sqref="E184"/>
      <selection pane="bottomLeft" activeCell="E184" sqref="E184"/>
      <selection pane="bottomRight" activeCell="E109" sqref="E109"/>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5" t="s">
        <v>1</v>
      </c>
      <c r="E1" s="85" t="s">
        <v>2</v>
      </c>
      <c r="F1" s="85" t="s">
        <v>3</v>
      </c>
      <c r="G1" s="85"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IF(OR('26_Transport Sector Plan'!$I3=1,$E3&lt;&gt;0),1,0)</f>
        <v>0</v>
      </c>
      <c r="J3" s="67">
        <f>IF(OR('26_Transport Sector Plan'!$J3=1,$F3&lt;&gt;0),1,0)</f>
        <v>0</v>
      </c>
      <c r="K3" s="67">
        <f>IF(AND('26_Transport Sector Plan'!$I3=1,$E3=0),1,0)</f>
        <v>0</v>
      </c>
    </row>
    <row r="4" spans="1:12" ht="45" hidden="1" outlineLevel="1" x14ac:dyDescent="0.25">
      <c r="A4" s="37" t="s">
        <v>149</v>
      </c>
      <c r="B4" s="38" t="s">
        <v>8</v>
      </c>
      <c r="C4" s="20" t="str">
        <f>IF('Long Term Vision'!$C4=0,"",'Long Term Vision'!$C4)</f>
        <v/>
      </c>
      <c r="D4" s="38"/>
      <c r="E4" s="38"/>
      <c r="F4" s="38"/>
      <c r="G4" s="38"/>
      <c r="H4" s="39"/>
      <c r="I4" s="67">
        <f>IF(OR('26_Transport Sector Plan'!$I4=1,$E4&lt;&gt;0),1,0)</f>
        <v>1</v>
      </c>
      <c r="J4" s="67">
        <f>IF(OR('26_Transport Sector Plan'!$J4=1,$F4&lt;&gt;0),1,0)</f>
        <v>1</v>
      </c>
      <c r="K4" s="67">
        <f>IF(AND('26_Transport Sector Plan'!$I4=1,$E4=0),1,0)</f>
        <v>1</v>
      </c>
    </row>
    <row r="5" spans="1:12" ht="45" hidden="1" outlineLevel="1" x14ac:dyDescent="0.25">
      <c r="A5" s="37" t="s">
        <v>149</v>
      </c>
      <c r="B5" s="38" t="s">
        <v>9</v>
      </c>
      <c r="C5" s="20" t="str">
        <f>IF('Long Term Vision'!$C5=0,"",'Long Term Vision'!$C5)</f>
        <v/>
      </c>
      <c r="D5" s="38"/>
      <c r="E5" s="38"/>
      <c r="F5" s="38"/>
      <c r="G5" s="38"/>
      <c r="H5" s="39"/>
      <c r="I5" s="67">
        <f>IF(OR('26_Transport Sector Plan'!$I5=1,$E5&lt;&gt;0),1,0)</f>
        <v>1</v>
      </c>
      <c r="J5" s="67">
        <f>IF(OR('26_Transport Sector Plan'!$J5=1,$F5&lt;&gt;0),1,0)</f>
        <v>1</v>
      </c>
      <c r="K5" s="67">
        <f>IF(AND('26_Transport Sector Plan'!$I5=1,$E5=0),1,0)</f>
        <v>1</v>
      </c>
    </row>
    <row r="6" spans="1:12" ht="90" hidden="1" outlineLevel="1" x14ac:dyDescent="0.25">
      <c r="A6" s="37" t="s">
        <v>149</v>
      </c>
      <c r="B6" s="38" t="s">
        <v>10</v>
      </c>
      <c r="C6" s="20" t="str">
        <f>IF('Long Term Vision'!$C6=0,"",'Long Term Vision'!$C6)</f>
        <v/>
      </c>
      <c r="D6" s="38"/>
      <c r="E6" s="38"/>
      <c r="F6" s="38"/>
      <c r="G6" s="38"/>
      <c r="H6" s="39"/>
      <c r="I6" s="67">
        <f>IF(OR('26_Transport Sector Plan'!$I6=1,$E6&lt;&gt;0),1,0)</f>
        <v>1</v>
      </c>
      <c r="J6" s="67">
        <f>IF(OR('26_Transport Sector Plan'!$J6=1,$F6&lt;&gt;0),1,0)</f>
        <v>1</v>
      </c>
      <c r="K6" s="67">
        <f>IF(AND('26_Transport Sector Plan'!$I6=1,$E6=0),1,0)</f>
        <v>1</v>
      </c>
    </row>
    <row r="7" spans="1:12" ht="60" hidden="1" outlineLevel="1" x14ac:dyDescent="0.25">
      <c r="A7" s="37" t="s">
        <v>149</v>
      </c>
      <c r="B7" s="38" t="s">
        <v>11</v>
      </c>
      <c r="C7" s="20" t="str">
        <f>IF('Long Term Vision'!$C7=0,"",'Long Term Vision'!$C7)</f>
        <v/>
      </c>
      <c r="D7" s="38"/>
      <c r="E7" s="38"/>
      <c r="F7" s="38"/>
      <c r="G7" s="38"/>
      <c r="H7" s="39"/>
      <c r="I7" s="67">
        <f>IF(OR('26_Transport Sector Plan'!$I7=1,$E7&lt;&gt;0),1,0)</f>
        <v>1</v>
      </c>
      <c r="J7" s="67">
        <f>IF(OR('26_Transport Sector Plan'!$J7=1,$F7&lt;&gt;0),1,0)</f>
        <v>1</v>
      </c>
      <c r="K7" s="67">
        <f>IF(AND('26_Transport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IF(OR('26_Transport Sector Plan'!$I9=1,$E9&lt;&gt;0),1,0)</f>
        <v>1</v>
      </c>
      <c r="J9" s="67">
        <f>IF(OR('26_Transport Sector Plan'!$J9=1,$F9&lt;&gt;0),1,0)</f>
        <v>0</v>
      </c>
      <c r="K9" s="67">
        <f>IF(AND('26_Transport Sector Plan'!$I9=1,$E9=0),1,0)</f>
        <v>1</v>
      </c>
    </row>
    <row r="10" spans="1:12" ht="75" hidden="1" outlineLevel="1" x14ac:dyDescent="0.25">
      <c r="A10" s="37" t="s">
        <v>149</v>
      </c>
      <c r="B10" s="38" t="s">
        <v>14</v>
      </c>
      <c r="C10" s="20" t="str">
        <f>IF('Long Term Vision'!$C10=0,"",'Long Term Vision'!$C10)</f>
        <v/>
      </c>
      <c r="D10" s="38"/>
      <c r="E10" s="38"/>
      <c r="F10" s="38"/>
      <c r="G10" s="38"/>
      <c r="H10" s="39"/>
      <c r="I10" s="67">
        <f>IF(OR('26_Transport Sector Plan'!$I10=1,$E10&lt;&gt;0),1,0)</f>
        <v>1</v>
      </c>
      <c r="J10" s="67">
        <f>IF(OR('26_Transport Sector Plan'!$J10=1,$F10&lt;&gt;0),1,0)</f>
        <v>1</v>
      </c>
      <c r="K10" s="67">
        <f>IF(AND('26_Transport Sector Plan'!$I10=1,$E10=0),1,0)</f>
        <v>1</v>
      </c>
    </row>
    <row r="11" spans="1:12" ht="90" hidden="1" outlineLevel="1" x14ac:dyDescent="0.25">
      <c r="A11" s="37" t="s">
        <v>149</v>
      </c>
      <c r="B11" s="38" t="s">
        <v>15</v>
      </c>
      <c r="C11" s="20" t="str">
        <f>IF('Long Term Vision'!$C11=0,"",'Long Term Vision'!$C11)</f>
        <v/>
      </c>
      <c r="D11" s="38"/>
      <c r="E11" s="38"/>
      <c r="F11" s="38"/>
      <c r="G11" s="38"/>
      <c r="H11" s="39"/>
      <c r="I11" s="67">
        <f>IF(OR('26_Transport Sector Plan'!$I11=1,$E11&lt;&gt;0),1,0)</f>
        <v>1</v>
      </c>
      <c r="J11" s="67">
        <f>IF(OR('26_Transport Sector Plan'!$J11=1,$F11&lt;&gt;0),1,0)</f>
        <v>1</v>
      </c>
      <c r="K11" s="67">
        <f>IF(AND('26_Transport Sector Plan'!$I11=1,$E11=0),1,0)</f>
        <v>1</v>
      </c>
    </row>
    <row r="12" spans="1:12" ht="90" hidden="1" outlineLevel="1" x14ac:dyDescent="0.25">
      <c r="A12" s="37" t="s">
        <v>149</v>
      </c>
      <c r="B12" s="38" t="s">
        <v>16</v>
      </c>
      <c r="C12" s="20" t="str">
        <f>IF('Long Term Vision'!$C12=0,"",'Long Term Vision'!$C12)</f>
        <v/>
      </c>
      <c r="D12" s="38"/>
      <c r="E12" s="38"/>
      <c r="F12" s="38"/>
      <c r="G12" s="38"/>
      <c r="H12" s="39"/>
      <c r="I12" s="67">
        <f>IF(OR('26_Transport Sector Plan'!$I12=1,$E12&lt;&gt;0),1,0)</f>
        <v>1</v>
      </c>
      <c r="J12" s="67">
        <f>IF(OR('26_Transport Sector Plan'!$J12=1,$F12&lt;&gt;0),1,0)</f>
        <v>0</v>
      </c>
      <c r="K12" s="67">
        <f>IF(AND('26_Transport Sector Plan'!$I12=1,$E12=0),1,0)</f>
        <v>1</v>
      </c>
    </row>
    <row r="13" spans="1:12" ht="105" hidden="1" outlineLevel="1" x14ac:dyDescent="0.25">
      <c r="A13" s="37" t="s">
        <v>149</v>
      </c>
      <c r="B13" s="38" t="s">
        <v>17</v>
      </c>
      <c r="C13" s="20" t="str">
        <f>IF('Long Term Vision'!$C13=0,"",'Long Term Vision'!$C13)</f>
        <v/>
      </c>
      <c r="D13" s="38"/>
      <c r="E13" s="38"/>
      <c r="F13" s="38"/>
      <c r="G13" s="38"/>
      <c r="H13" s="39"/>
      <c r="I13" s="67">
        <f>IF(OR('26_Transport Sector Plan'!$I13=1,$E13&lt;&gt;0),1,0)</f>
        <v>1</v>
      </c>
      <c r="J13" s="67">
        <f>IF(OR('26_Transport Sector Plan'!$J13=1,$F13&lt;&gt;0),1,0)</f>
        <v>0</v>
      </c>
      <c r="K13" s="67">
        <f>IF(AND('26_Transport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IF(OR('26_Transport Sector Plan'!$I15=1,$E15&lt;&gt;0),1,0)</f>
        <v>1</v>
      </c>
      <c r="J15" s="67">
        <f>IF(OR('26_Transport Sector Plan'!$J15=1,$F15&lt;&gt;0),1,0)</f>
        <v>1</v>
      </c>
      <c r="K15" s="67">
        <f>IF(AND('26_Transport Sector Plan'!$I15=1,$E15=0),1,0)</f>
        <v>1</v>
      </c>
    </row>
    <row r="16" spans="1:12" ht="60" hidden="1" outlineLevel="1" x14ac:dyDescent="0.25">
      <c r="A16" s="37" t="s">
        <v>149</v>
      </c>
      <c r="B16" s="38" t="s">
        <v>20</v>
      </c>
      <c r="C16" s="20" t="str">
        <f>IF('Long Term Vision'!$C16=0,"",'Long Term Vision'!$C16)</f>
        <v/>
      </c>
      <c r="D16" s="38"/>
      <c r="E16" s="38"/>
      <c r="F16" s="38"/>
      <c r="G16" s="38"/>
      <c r="H16" s="39"/>
      <c r="I16" s="67">
        <f>IF(OR('26_Transport Sector Plan'!$I16=1,$E16&lt;&gt;0),1,0)</f>
        <v>1</v>
      </c>
      <c r="J16" s="67">
        <f>IF(OR('26_Transport Sector Plan'!$J16=1,$F16&lt;&gt;0),1,0)</f>
        <v>1</v>
      </c>
      <c r="K16" s="67">
        <f>IF(AND('26_Transport Sector Plan'!$I16=1,$E16=0),1,0)</f>
        <v>1</v>
      </c>
    </row>
    <row r="17" spans="1:11" ht="45" hidden="1" outlineLevel="1" x14ac:dyDescent="0.25">
      <c r="A17" s="37" t="s">
        <v>149</v>
      </c>
      <c r="B17" s="38" t="s">
        <v>21</v>
      </c>
      <c r="C17" s="20" t="str">
        <f>IF('Long Term Vision'!$C17=0,"",'Long Term Vision'!$C17)</f>
        <v/>
      </c>
      <c r="D17" s="38"/>
      <c r="E17" s="38"/>
      <c r="F17" s="38"/>
      <c r="G17" s="38"/>
      <c r="H17" s="39"/>
      <c r="I17" s="67">
        <f>IF(OR('26_Transport Sector Plan'!$I17=1,$E17&lt;&gt;0),1,0)</f>
        <v>1</v>
      </c>
      <c r="J17" s="67">
        <f>IF(OR('26_Transport Sector Plan'!$J17=1,$F17&lt;&gt;0),1,0)</f>
        <v>1</v>
      </c>
      <c r="K17" s="67">
        <f>IF(AND('26_Transport Sector Plan'!$I17=1,$E17=0),1,0)</f>
        <v>1</v>
      </c>
    </row>
    <row r="18" spans="1:11" ht="45" hidden="1" outlineLevel="1" x14ac:dyDescent="0.25">
      <c r="A18" s="37" t="s">
        <v>149</v>
      </c>
      <c r="B18" s="38" t="s">
        <v>22</v>
      </c>
      <c r="C18" s="20" t="str">
        <f>IF('Long Term Vision'!$C18=0,"",'Long Term Vision'!$C18)</f>
        <v/>
      </c>
      <c r="D18" s="38"/>
      <c r="E18" s="38"/>
      <c r="F18" s="38"/>
      <c r="G18" s="38"/>
      <c r="H18" s="39"/>
      <c r="I18" s="67">
        <f>IF(OR('26_Transport Sector Plan'!$I18=1,$E18&lt;&gt;0),1,0)</f>
        <v>1</v>
      </c>
      <c r="J18" s="67">
        <f>IF(OR('26_Transport Sector Plan'!$J18=1,$F18&lt;&gt;0),1,0)</f>
        <v>1</v>
      </c>
      <c r="K18" s="67">
        <f>IF(AND('26_Transport Sector Plan'!$I18=1,$E18=0),1,0)</f>
        <v>1</v>
      </c>
    </row>
    <row r="19" spans="1:11" ht="30" hidden="1" outlineLevel="1" x14ac:dyDescent="0.25">
      <c r="A19" s="37" t="s">
        <v>149</v>
      </c>
      <c r="B19" s="38" t="s">
        <v>23</v>
      </c>
      <c r="C19" s="20" t="str">
        <f>IF('Long Term Vision'!$C19=0,"",'Long Term Vision'!$C19)</f>
        <v/>
      </c>
      <c r="D19" s="38"/>
      <c r="E19" s="38"/>
      <c r="F19" s="38"/>
      <c r="G19" s="38"/>
      <c r="H19" s="39"/>
      <c r="I19" s="67">
        <f>IF(OR('26_Transport Sector Plan'!$I19=1,$E19&lt;&gt;0),1,0)</f>
        <v>1</v>
      </c>
      <c r="J19" s="67">
        <f>IF(OR('26_Transport Sector Plan'!$J19=1,$F19&lt;&gt;0),1,0)</f>
        <v>0</v>
      </c>
      <c r="K19" s="67">
        <f>IF(AND('26_Transport Sector Plan'!$I19=1,$E19=0),1,0)</f>
        <v>1</v>
      </c>
    </row>
    <row r="20" spans="1:11" ht="30" hidden="1" outlineLevel="1" x14ac:dyDescent="0.25">
      <c r="A20" s="37" t="s">
        <v>149</v>
      </c>
      <c r="B20" s="38" t="s">
        <v>24</v>
      </c>
      <c r="C20" s="20" t="str">
        <f>IF('Long Term Vision'!$C20=0,"",'Long Term Vision'!$C20)</f>
        <v/>
      </c>
      <c r="D20" s="38"/>
      <c r="E20" s="38"/>
      <c r="F20" s="38"/>
      <c r="G20" s="38"/>
      <c r="H20" s="39"/>
      <c r="I20" s="67">
        <f>IF(OR('26_Transport Sector Plan'!$I20=1,$E20&lt;&gt;0),1,0)</f>
        <v>1</v>
      </c>
      <c r="J20" s="67">
        <f>IF(OR('26_Transport Sector Plan'!$J20=1,$F20&lt;&gt;0),1,0)</f>
        <v>0</v>
      </c>
      <c r="K20" s="67">
        <f>IF(AND('26_Transport Sector Plan'!$I20=1,$E20=0),1,0)</f>
        <v>1</v>
      </c>
    </row>
    <row r="21" spans="1:11" ht="60" hidden="1" outlineLevel="1" x14ac:dyDescent="0.25">
      <c r="A21" s="37" t="s">
        <v>149</v>
      </c>
      <c r="B21" s="38" t="s">
        <v>25</v>
      </c>
      <c r="C21" s="20" t="str">
        <f>IF('Long Term Vision'!$C21=0,"",'Long Term Vision'!$C21)</f>
        <v/>
      </c>
      <c r="D21" s="38"/>
      <c r="E21" s="38"/>
      <c r="F21" s="38"/>
      <c r="G21" s="38"/>
      <c r="H21" s="39"/>
      <c r="I21" s="67">
        <f>IF(OR('26_Transport Sector Plan'!$I21=1,$E21&lt;&gt;0),1,0)</f>
        <v>1</v>
      </c>
      <c r="J21" s="67">
        <f>IF(OR('26_Transport Sector Plan'!$J21=1,$F21&lt;&gt;0),1,0)</f>
        <v>1</v>
      </c>
      <c r="K21" s="67">
        <f>IF(AND('26_Transport Sector Plan'!$I21=1,$E21=0),1,0)</f>
        <v>1</v>
      </c>
    </row>
    <row r="22" spans="1:11" ht="60" hidden="1" outlineLevel="1" x14ac:dyDescent="0.25">
      <c r="A22" s="37" t="s">
        <v>149</v>
      </c>
      <c r="B22" s="38" t="s">
        <v>26</v>
      </c>
      <c r="C22" s="20" t="str">
        <f>IF('Long Term Vision'!$C22=0,"",'Long Term Vision'!$C22)</f>
        <v/>
      </c>
      <c r="D22" s="38"/>
      <c r="E22" s="38"/>
      <c r="F22" s="38"/>
      <c r="G22" s="38"/>
      <c r="H22" s="39"/>
      <c r="I22" s="67">
        <f>IF(OR('26_Transport Sector Plan'!$I22=1,$E22&lt;&gt;0),1,0)</f>
        <v>1</v>
      </c>
      <c r="J22" s="67">
        <f>IF(OR('26_Transport Sector Plan'!$J22=1,$F22&lt;&gt;0),1,0)</f>
        <v>1</v>
      </c>
      <c r="K22" s="67">
        <f>IF(AND('26_Transport Sector Plan'!$I22=1,$E22=0),1,0)</f>
        <v>1</v>
      </c>
    </row>
    <row r="23" spans="1:11" ht="45" hidden="1" outlineLevel="1" x14ac:dyDescent="0.25">
      <c r="A23" s="37" t="s">
        <v>149</v>
      </c>
      <c r="B23" s="38" t="s">
        <v>27</v>
      </c>
      <c r="C23" s="20" t="str">
        <f>IF('Long Term Vision'!$C23=0,"",'Long Term Vision'!$C23)</f>
        <v/>
      </c>
      <c r="D23" s="38"/>
      <c r="E23" s="38"/>
      <c r="F23" s="38"/>
      <c r="G23" s="38"/>
      <c r="H23" s="39"/>
      <c r="I23" s="67">
        <f>IF(OR('26_Transport Sector Plan'!$I23=1,$E23&lt;&gt;0),1,0)</f>
        <v>1</v>
      </c>
      <c r="J23" s="67">
        <f>IF(OR('26_Transport Sector Plan'!$J23=1,$F23&lt;&gt;0),1,0)</f>
        <v>0</v>
      </c>
      <c r="K23" s="67">
        <f>IF(AND('26_Transport Sector Plan'!$I23=1,$E23=0),1,0)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tr">
        <f>IF('Long Term Vision'!$C25=0,"",'Long Term Vision'!$C25)</f>
        <v/>
      </c>
      <c r="D25" s="38"/>
      <c r="E25" s="38"/>
      <c r="F25" s="38"/>
      <c r="G25" s="38"/>
      <c r="H25" s="39"/>
      <c r="I25" s="67">
        <f>IF(OR('26_Transport Sector Plan'!$I25=1,$E25&lt;&gt;0),1,0)</f>
        <v>1</v>
      </c>
      <c r="J25" s="67">
        <f>IF(OR('26_Transport Sector Plan'!$J25=1,$F25&lt;&gt;0),1,0)</f>
        <v>1</v>
      </c>
      <c r="K25" s="67">
        <f>IF(AND('26_Transport Sector Plan'!$I25=1,$E25=0),1,0)</f>
        <v>1</v>
      </c>
    </row>
    <row r="26" spans="1:11" ht="45" hidden="1" outlineLevel="1" x14ac:dyDescent="0.25">
      <c r="A26" s="37" t="s">
        <v>149</v>
      </c>
      <c r="B26" s="38" t="s">
        <v>30</v>
      </c>
      <c r="C26" s="20" t="str">
        <f>IF('Long Term Vision'!$C26=0,"",'Long Term Vision'!$C26)</f>
        <v/>
      </c>
      <c r="D26" s="38"/>
      <c r="E26" s="38"/>
      <c r="F26" s="38"/>
      <c r="G26" s="38"/>
      <c r="H26" s="39"/>
      <c r="I26" s="67">
        <f>IF(OR('26_Transport Sector Plan'!$I26=1,$E26&lt;&gt;0),1,0)</f>
        <v>1</v>
      </c>
      <c r="J26" s="67">
        <f>IF(OR('26_Transport Sector Plan'!$J26=1,$F26&lt;&gt;0),1,0)</f>
        <v>0</v>
      </c>
      <c r="K26" s="67">
        <f>IF(AND('26_Transport Sector Plan'!$I26=1,$E26=0),1,0)</f>
        <v>1</v>
      </c>
    </row>
    <row r="27" spans="1:11" ht="45" hidden="1" outlineLevel="1" x14ac:dyDescent="0.25">
      <c r="A27" s="37" t="s">
        <v>149</v>
      </c>
      <c r="B27" s="38" t="s">
        <v>31</v>
      </c>
      <c r="C27" s="20" t="str">
        <f>IF('Long Term Vision'!$C27=0,"",'Long Term Vision'!$C27)</f>
        <v/>
      </c>
      <c r="D27" s="38"/>
      <c r="E27" s="38"/>
      <c r="F27" s="38"/>
      <c r="G27" s="38"/>
      <c r="H27" s="39"/>
      <c r="I27" s="67">
        <f>IF(OR('26_Transport Sector Plan'!$I27=1,$E27&lt;&gt;0),1,0)</f>
        <v>1</v>
      </c>
      <c r="J27" s="67">
        <f>IF(OR('26_Transport Sector Plan'!$J27=1,$F27&lt;&gt;0),1,0)</f>
        <v>1</v>
      </c>
      <c r="K27" s="67">
        <f>IF(AND('26_Transport Sector Plan'!$I27=1,$E27=0),1,0)</f>
        <v>1</v>
      </c>
    </row>
    <row r="28" spans="1:11" ht="60" hidden="1" outlineLevel="1" x14ac:dyDescent="0.25">
      <c r="A28" s="37" t="s">
        <v>149</v>
      </c>
      <c r="B28" s="38" t="s">
        <v>32</v>
      </c>
      <c r="C28" s="20" t="str">
        <f>IF('Long Term Vision'!$C28=0,"",'Long Term Vision'!$C28)</f>
        <v/>
      </c>
      <c r="D28" s="38" t="s">
        <v>1389</v>
      </c>
      <c r="E28" s="38" t="s">
        <v>1390</v>
      </c>
      <c r="F28" s="38"/>
      <c r="G28" s="38" t="s">
        <v>1391</v>
      </c>
      <c r="H28" s="39"/>
      <c r="I28" s="67">
        <f>IF(OR('26_Transport Sector Plan'!$I28=1,$E28&lt;&gt;0),1,0)</f>
        <v>1</v>
      </c>
      <c r="J28" s="67">
        <f>IF(OR('26_Transport Sector Plan'!$J28=1,$F28&lt;&gt;0),1,0)</f>
        <v>1</v>
      </c>
      <c r="K28" s="67">
        <f>IF(AND('26_Transport Sector Plan'!$I28=1,$E28=0),1,0)</f>
        <v>0</v>
      </c>
    </row>
    <row r="29" spans="1:11" ht="60" hidden="1" outlineLevel="1" x14ac:dyDescent="0.25">
      <c r="A29" s="37" t="s">
        <v>149</v>
      </c>
      <c r="B29" s="38" t="s">
        <v>33</v>
      </c>
      <c r="C29" s="20" t="str">
        <f>IF('Long Term Vision'!$C29=0,"",'Long Term Vision'!$C29)</f>
        <v/>
      </c>
      <c r="D29" s="38"/>
      <c r="E29" s="38"/>
      <c r="F29" s="38"/>
      <c r="G29" s="38"/>
      <c r="H29" s="39"/>
      <c r="I29" s="67">
        <f>IF(OR('26_Transport Sector Plan'!$I29=1,$E29&lt;&gt;0),1,0)</f>
        <v>1</v>
      </c>
      <c r="J29" s="67">
        <f>IF(OR('26_Transport Sector Plan'!$J29=1,$F29&lt;&gt;0),1,0)</f>
        <v>0</v>
      </c>
      <c r="K29" s="67">
        <f>IF(AND('26_Transport Sector Plan'!$I29=1,$E29=0),1,0)</f>
        <v>1</v>
      </c>
    </row>
    <row r="30" spans="1:11" ht="30" hidden="1" outlineLevel="1" x14ac:dyDescent="0.25">
      <c r="A30" s="37" t="s">
        <v>149</v>
      </c>
      <c r="B30" s="38" t="s">
        <v>34</v>
      </c>
      <c r="C30" s="20" t="str">
        <f>IF('Long Term Vision'!$C30=0,"",'Long Term Vision'!$C30)</f>
        <v/>
      </c>
      <c r="D30" s="38"/>
      <c r="E30" s="38"/>
      <c r="F30" s="38"/>
      <c r="G30" s="38"/>
      <c r="H30" s="39"/>
      <c r="I30" s="67">
        <f>IF(OR('26_Transport Sector Plan'!$I30=1,$E30&lt;&gt;0),1,0)</f>
        <v>1</v>
      </c>
      <c r="J30" s="67">
        <f>IF(OR('26_Transport Sector Plan'!$J30=1,$F30&lt;&gt;0),1,0)</f>
        <v>1</v>
      </c>
      <c r="K30" s="67">
        <f>IF(AND('26_Transport Sector Plan'!$I30=1,$E30=0),1,0)</f>
        <v>1</v>
      </c>
    </row>
    <row r="31" spans="1:11" ht="105" hidden="1" outlineLevel="1" x14ac:dyDescent="0.25">
      <c r="A31" s="37" t="s">
        <v>149</v>
      </c>
      <c r="B31" s="38" t="s">
        <v>35</v>
      </c>
      <c r="C31" s="20" t="str">
        <f>IF('Long Term Vision'!$C31=0,"",'Long Term Vision'!$C31)</f>
        <v/>
      </c>
      <c r="D31" s="38"/>
      <c r="E31" s="38"/>
      <c r="F31" s="38"/>
      <c r="G31" s="38"/>
      <c r="H31" s="39"/>
      <c r="I31" s="67">
        <f>IF(OR('26_Transport Sector Plan'!$I31=1,$E31&lt;&gt;0),1,0)</f>
        <v>1</v>
      </c>
      <c r="J31" s="67">
        <f>IF(OR('26_Transport Sector Plan'!$J31=1,$F31&lt;&gt;0),1,0)</f>
        <v>0</v>
      </c>
      <c r="K31" s="67">
        <f>IF(AND('26_Transport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IF(OR('26_Transport Sector Plan'!$I33=1,$E33&lt;&gt;0),1,0)</f>
        <v>1</v>
      </c>
      <c r="J33" s="67">
        <f>IF(OR('26_Transport Sector Plan'!$J33=1,$F33&lt;&gt;0),1,0)</f>
        <v>0</v>
      </c>
      <c r="K33" s="67">
        <f>IF(AND('26_Transport Sector Plan'!$I33=1,$E33=0),1,0)</f>
        <v>1</v>
      </c>
    </row>
    <row r="34" spans="1:11" ht="45" hidden="1" outlineLevel="1" x14ac:dyDescent="0.25">
      <c r="A34" s="37" t="s">
        <v>149</v>
      </c>
      <c r="B34" s="38" t="s">
        <v>38</v>
      </c>
      <c r="C34" s="20" t="str">
        <f>IF('Long Term Vision'!$C34=0,"",'Long Term Vision'!$C34)</f>
        <v/>
      </c>
      <c r="D34" s="38"/>
      <c r="E34" s="38"/>
      <c r="F34" s="38"/>
      <c r="G34" s="38"/>
      <c r="H34" s="39"/>
      <c r="I34" s="67">
        <f>IF(OR('26_Transport Sector Plan'!$I34=1,$E34&lt;&gt;0),1,0)</f>
        <v>1</v>
      </c>
      <c r="J34" s="67">
        <f>IF(OR('26_Transport Sector Plan'!$J34=1,$F34&lt;&gt;0),1,0)</f>
        <v>0</v>
      </c>
      <c r="K34" s="67">
        <f>IF(AND('26_Transport Sector Plan'!$I34=1,$E34=0),1,0)</f>
        <v>1</v>
      </c>
    </row>
    <row r="35" spans="1:11" ht="30" hidden="1" outlineLevel="1" x14ac:dyDescent="0.25">
      <c r="A35" s="37" t="s">
        <v>149</v>
      </c>
      <c r="B35" s="38" t="s">
        <v>39</v>
      </c>
      <c r="C35" s="20" t="str">
        <f>IF('Long Term Vision'!$C35=0,"",'Long Term Vision'!$C35)</f>
        <v>NO</v>
      </c>
      <c r="D35" s="38"/>
      <c r="E35" s="38"/>
      <c r="F35" s="38"/>
      <c r="G35" s="38"/>
      <c r="H35" s="39"/>
      <c r="I35" s="67">
        <f>IF(OR('26_Transport Sector Plan'!$I35=1,$E35&lt;&gt;0),1,0)</f>
        <v>0</v>
      </c>
      <c r="J35" s="67">
        <f>IF(OR('26_Transport Sector Plan'!$J35=1,$F35&lt;&gt;0),1,0)</f>
        <v>0</v>
      </c>
      <c r="K35" s="67">
        <f>IF(AND('26_Transport Sector Plan'!$I35=1,$E35=0),1,0)</f>
        <v>0</v>
      </c>
    </row>
    <row r="36" spans="1:11" ht="60" hidden="1" outlineLevel="1" x14ac:dyDescent="0.25">
      <c r="A36" s="37" t="s">
        <v>149</v>
      </c>
      <c r="B36" s="38" t="s">
        <v>40</v>
      </c>
      <c r="C36" s="20" t="str">
        <f>IF('Long Term Vision'!$C36=0,"",'Long Term Vision'!$C36)</f>
        <v/>
      </c>
      <c r="D36" s="38"/>
      <c r="E36" s="38"/>
      <c r="F36" s="38"/>
      <c r="G36" s="38"/>
      <c r="H36" s="39"/>
      <c r="I36" s="67">
        <f>IF(OR('26_Transport Sector Plan'!$I36=1,$E36&lt;&gt;0),1,0)</f>
        <v>1</v>
      </c>
      <c r="J36" s="67">
        <f>IF(OR('26_Transport Sector Plan'!$J36=1,$F36&lt;&gt;0),1,0)</f>
        <v>1</v>
      </c>
      <c r="K36" s="67">
        <f>IF(AND('26_Transport Sector Plan'!$I36=1,$E36=0),1,0)</f>
        <v>1</v>
      </c>
    </row>
    <row r="37" spans="1:11" ht="45" hidden="1" outlineLevel="1" x14ac:dyDescent="0.25">
      <c r="A37" s="37" t="s">
        <v>149</v>
      </c>
      <c r="B37" s="38" t="s">
        <v>41</v>
      </c>
      <c r="C37" s="20" t="str">
        <f>IF('Long Term Vision'!$C37=0,"",'Long Term Vision'!$C37)</f>
        <v/>
      </c>
      <c r="D37" s="38"/>
      <c r="E37" s="38"/>
      <c r="F37" s="38"/>
      <c r="G37" s="38"/>
      <c r="H37" s="39"/>
      <c r="I37" s="67">
        <f>IF(OR('26_Transport Sector Plan'!$I37=1,$E37&lt;&gt;0),1,0)</f>
        <v>1</v>
      </c>
      <c r="J37" s="67">
        <f>IF(OR('26_Transport Sector Plan'!$J37=1,$F37&lt;&gt;0),1,0)</f>
        <v>0</v>
      </c>
      <c r="K37" s="67">
        <f>IF(AND('26_Transport Sector Plan'!$I37=1,$E37=0),1,0)</f>
        <v>1</v>
      </c>
    </row>
    <row r="38" spans="1:11" ht="75" hidden="1" outlineLevel="1" x14ac:dyDescent="0.25">
      <c r="A38" s="37" t="s">
        <v>149</v>
      </c>
      <c r="B38" s="38" t="s">
        <v>42</v>
      </c>
      <c r="C38" s="20" t="str">
        <f>IF('Long Term Vision'!$C38=0,"",'Long Term Vision'!$C38)</f>
        <v/>
      </c>
      <c r="D38" s="38"/>
      <c r="E38" s="38"/>
      <c r="F38" s="38"/>
      <c r="G38" s="38"/>
      <c r="H38" s="39"/>
      <c r="I38" s="67">
        <f>IF(OR('26_Transport Sector Plan'!$I38=1,$E38&lt;&gt;0),1,0)</f>
        <v>1</v>
      </c>
      <c r="J38" s="67">
        <f>IF(OR('26_Transport Sector Plan'!$J38=1,$F38&lt;&gt;0),1,0)</f>
        <v>0</v>
      </c>
      <c r="K38" s="67">
        <f>IF(AND('26_Transport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IF(OR('26_Transport Sector Plan'!$I40=1,$E40&lt;&gt;0),1,0)</f>
        <v>1</v>
      </c>
      <c r="J40" s="67">
        <f>IF(OR('26_Transport Sector Plan'!$J40=1,$F40&lt;&gt;0),1,0)</f>
        <v>1</v>
      </c>
      <c r="K40" s="67">
        <f>IF(AND('26_Transport Sector Plan'!$I40=1,$E40=0),1,0)</f>
        <v>1</v>
      </c>
    </row>
    <row r="41" spans="1:11" ht="60" hidden="1" outlineLevel="1" x14ac:dyDescent="0.25">
      <c r="A41" s="37" t="s">
        <v>150</v>
      </c>
      <c r="B41" s="38" t="s">
        <v>45</v>
      </c>
      <c r="C41" s="20" t="str">
        <f>IF('Long Term Vision'!$C41=0,"",'Long Term Vision'!$C41)</f>
        <v/>
      </c>
      <c r="D41" s="38"/>
      <c r="E41" s="38"/>
      <c r="F41" s="38"/>
      <c r="G41" s="38"/>
      <c r="H41" s="39"/>
      <c r="I41" s="67">
        <f>IF(OR('26_Transport Sector Plan'!$I41=1,$E41&lt;&gt;0),1,0)</f>
        <v>1</v>
      </c>
      <c r="J41" s="67">
        <f>IF(OR('26_Transport Sector Plan'!$J41=1,$F41&lt;&gt;0),1,0)</f>
        <v>1</v>
      </c>
      <c r="K41" s="67">
        <f>IF(AND('26_Transport Sector Plan'!$I41=1,$E41=0),1,0)</f>
        <v>1</v>
      </c>
    </row>
    <row r="42" spans="1:11" ht="75" hidden="1" outlineLevel="1" x14ac:dyDescent="0.25">
      <c r="A42" s="37" t="s">
        <v>150</v>
      </c>
      <c r="B42" s="38" t="s">
        <v>46</v>
      </c>
      <c r="C42" s="20" t="str">
        <f>IF('Long Term Vision'!$C42=0,"",'Long Term Vision'!$C42)</f>
        <v/>
      </c>
      <c r="D42" s="38"/>
      <c r="E42" s="38"/>
      <c r="F42" s="38"/>
      <c r="G42" s="38"/>
      <c r="H42" s="39"/>
      <c r="I42" s="67">
        <f>IF(OR('26_Transport Sector Plan'!$I42=1,$E42&lt;&gt;0),1,0)</f>
        <v>1</v>
      </c>
      <c r="J42" s="67">
        <f>IF(OR('26_Transport Sector Plan'!$J42=1,$F42&lt;&gt;0),1,0)</f>
        <v>1</v>
      </c>
      <c r="K42" s="67">
        <f>IF(AND('26_Transport Sector Plan'!$I42=1,$E42=0),1,0)</f>
        <v>1</v>
      </c>
    </row>
    <row r="43" spans="1:11" ht="60" hidden="1" outlineLevel="1" x14ac:dyDescent="0.25">
      <c r="A43" s="37" t="s">
        <v>150</v>
      </c>
      <c r="B43" s="38" t="s">
        <v>47</v>
      </c>
      <c r="C43" s="20" t="str">
        <f>IF('Long Term Vision'!$C43=0,"",'Long Term Vision'!$C43)</f>
        <v/>
      </c>
      <c r="D43" s="38"/>
      <c r="E43" s="38"/>
      <c r="F43" s="38"/>
      <c r="G43" s="38"/>
      <c r="H43" s="39"/>
      <c r="I43" s="67">
        <f>IF(OR('26_Transport Sector Plan'!$I43=1,$E43&lt;&gt;0),1,0)</f>
        <v>1</v>
      </c>
      <c r="J43" s="67">
        <f>IF(OR('26_Transport Sector Plan'!$J43=1,$F43&lt;&gt;0),1,0)</f>
        <v>0</v>
      </c>
      <c r="K43" s="67">
        <f>IF(AND('26_Transport Sector Plan'!$I43=1,$E43=0),1,0)</f>
        <v>1</v>
      </c>
    </row>
    <row r="44" spans="1:11" ht="45" hidden="1" outlineLevel="1" x14ac:dyDescent="0.25">
      <c r="A44" s="37" t="s">
        <v>150</v>
      </c>
      <c r="B44" s="38" t="s">
        <v>48</v>
      </c>
      <c r="C44" s="20" t="str">
        <f>IF('Long Term Vision'!$C44=0,"",'Long Term Vision'!$C44)</f>
        <v/>
      </c>
      <c r="D44" s="38"/>
      <c r="E44" s="38"/>
      <c r="F44" s="38"/>
      <c r="G44" s="38"/>
      <c r="H44" s="39"/>
      <c r="I44" s="67">
        <f>IF(OR('26_Transport Sector Plan'!$I44=1,$E44&lt;&gt;0),1,0)</f>
        <v>1</v>
      </c>
      <c r="J44" s="67">
        <f>IF(OR('26_Transport Sector Plan'!$J44=1,$F44&lt;&gt;0),1,0)</f>
        <v>0</v>
      </c>
      <c r="K44" s="67">
        <f>IF(AND('26_Transport Sector Plan'!$I44=1,$E44=0),1,0)</f>
        <v>1</v>
      </c>
    </row>
    <row r="45" spans="1:11" ht="30" hidden="1" outlineLevel="1" x14ac:dyDescent="0.25">
      <c r="A45" s="37" t="s">
        <v>150</v>
      </c>
      <c r="B45" s="38" t="s">
        <v>49</v>
      </c>
      <c r="C45" s="20" t="str">
        <f>IF('Long Term Vision'!$C45=0,"",'Long Term Vision'!$C45)</f>
        <v/>
      </c>
      <c r="D45" s="38"/>
      <c r="E45" s="38"/>
      <c r="F45" s="38"/>
      <c r="G45" s="38"/>
      <c r="H45" s="39"/>
      <c r="I45" s="67">
        <f>IF(OR('26_Transport Sector Plan'!$I45=1,$E45&lt;&gt;0),1,0)</f>
        <v>1</v>
      </c>
      <c r="J45" s="67">
        <f>IF(OR('26_Transport Sector Plan'!$J45=1,$F45&lt;&gt;0),1,0)</f>
        <v>0</v>
      </c>
      <c r="K45" s="67">
        <f>IF(AND('26_Transport Sector Plan'!$I45=1,$E45=0),1,0)</f>
        <v>1</v>
      </c>
    </row>
    <row r="46" spans="1:11" collapsed="1" x14ac:dyDescent="0.25">
      <c r="A46" s="37" t="s">
        <v>150</v>
      </c>
      <c r="B46" s="107" t="s">
        <v>50</v>
      </c>
      <c r="C46" s="107"/>
      <c r="D46" s="107"/>
      <c r="E46" s="107"/>
      <c r="F46" s="107"/>
      <c r="G46" s="107"/>
      <c r="H46" s="108"/>
      <c r="I46" s="67">
        <f>SUM(I47:I54)</f>
        <v>7</v>
      </c>
      <c r="J46" s="67">
        <f>SUM(J47:J54)</f>
        <v>2</v>
      </c>
      <c r="K46" s="67">
        <f>SUM(K47:K54)</f>
        <v>5</v>
      </c>
    </row>
    <row r="47" spans="1:11" ht="75" hidden="1" outlineLevel="1" x14ac:dyDescent="0.25">
      <c r="A47" s="37" t="s">
        <v>150</v>
      </c>
      <c r="B47" s="38" t="s">
        <v>51</v>
      </c>
      <c r="C47" s="20" t="str">
        <f>IF('Long Term Vision'!$C47=0,"",'Long Term Vision'!$C47)</f>
        <v>NO</v>
      </c>
      <c r="D47" s="38"/>
      <c r="E47" s="38"/>
      <c r="F47" s="38"/>
      <c r="G47" s="38"/>
      <c r="H47" s="39"/>
      <c r="I47" s="67">
        <f>IF(OR('26_Transport Sector Plan'!$I47=1,$E47&lt;&gt;0),1,0)</f>
        <v>0</v>
      </c>
      <c r="J47" s="67">
        <f>IF(OR('26_Transport Sector Plan'!$J47=1,$F47&lt;&gt;0),1,0)</f>
        <v>0</v>
      </c>
      <c r="K47" s="67">
        <f>IF(AND('26_Transport Sector Plan'!$I47=1,$E47=0),1,0)</f>
        <v>0</v>
      </c>
    </row>
    <row r="48" spans="1:11" ht="30" hidden="1" outlineLevel="1" x14ac:dyDescent="0.25">
      <c r="A48" s="37" t="s">
        <v>150</v>
      </c>
      <c r="B48" s="38" t="s">
        <v>52</v>
      </c>
      <c r="C48" s="20" t="str">
        <f>IF('Long Term Vision'!$C48=0,"",'Long Term Vision'!$C48)</f>
        <v/>
      </c>
      <c r="D48" s="38"/>
      <c r="E48" s="38"/>
      <c r="F48" s="38"/>
      <c r="G48" s="38"/>
      <c r="H48" s="39"/>
      <c r="I48" s="67">
        <f>IF(OR('26_Transport Sector Plan'!$I48=1,$E48&lt;&gt;0),1,0)</f>
        <v>1</v>
      </c>
      <c r="J48" s="67">
        <f>IF(OR('26_Transport Sector Plan'!$J48=1,$F48&lt;&gt;0),1,0)</f>
        <v>0</v>
      </c>
      <c r="K48" s="67">
        <f>IF(AND('26_Transport Sector Plan'!$I48=1,$E48=0),1,0)</f>
        <v>1</v>
      </c>
    </row>
    <row r="49" spans="1:11" ht="45" hidden="1" outlineLevel="1" x14ac:dyDescent="0.25">
      <c r="A49" s="37" t="s">
        <v>150</v>
      </c>
      <c r="B49" s="38" t="s">
        <v>53</v>
      </c>
      <c r="C49" s="20" t="str">
        <f>IF('Long Term Vision'!$C49=0,"",'Long Term Vision'!$C49)</f>
        <v/>
      </c>
      <c r="D49" s="38"/>
      <c r="E49" s="38"/>
      <c r="F49" s="38"/>
      <c r="G49" s="38"/>
      <c r="H49" s="39"/>
      <c r="I49" s="67">
        <f>IF(OR('26_Transport Sector Plan'!$I49=1,$E49&lt;&gt;0),1,0)</f>
        <v>1</v>
      </c>
      <c r="J49" s="67">
        <f>IF(OR('26_Transport Sector Plan'!$J49=1,$F49&lt;&gt;0),1,0)</f>
        <v>0</v>
      </c>
      <c r="K49" s="67">
        <f>IF(AND('26_Transport Sector Plan'!$I49=1,$E49=0),1,0)</f>
        <v>1</v>
      </c>
    </row>
    <row r="50" spans="1:11" ht="90" hidden="1" outlineLevel="1" x14ac:dyDescent="0.25">
      <c r="A50" s="37" t="s">
        <v>150</v>
      </c>
      <c r="B50" s="38" t="s">
        <v>54</v>
      </c>
      <c r="C50" s="20" t="str">
        <f>IF('Long Term Vision'!$C50=0,"",'Long Term Vision'!$C50)</f>
        <v/>
      </c>
      <c r="D50" s="38" t="s">
        <v>1409</v>
      </c>
      <c r="E50" s="38" t="s">
        <v>1406</v>
      </c>
      <c r="F50" s="38"/>
      <c r="G50" s="38" t="s">
        <v>1407</v>
      </c>
      <c r="H50" s="39" t="s">
        <v>583</v>
      </c>
      <c r="I50" s="67">
        <f>IF(OR('26_Transport Sector Plan'!$I50=1,$E50&lt;&gt;0),1,0)</f>
        <v>1</v>
      </c>
      <c r="J50" s="67">
        <f>IF(OR('26_Transport Sector Plan'!$J50=1,$F50&lt;&gt;0),1,0)</f>
        <v>1</v>
      </c>
      <c r="K50" s="67">
        <f>IF(AND('26_Transport Sector Plan'!$I50=1,$E50=0),1,0)</f>
        <v>0</v>
      </c>
    </row>
    <row r="51" spans="1:11" ht="30" hidden="1" outlineLevel="1" x14ac:dyDescent="0.25">
      <c r="A51" s="37" t="s">
        <v>150</v>
      </c>
      <c r="B51" s="38" t="s">
        <v>55</v>
      </c>
      <c r="C51" s="20" t="str">
        <f>IF('Long Term Vision'!$C51=0,"",'Long Term Vision'!$C51)</f>
        <v/>
      </c>
      <c r="D51" s="38"/>
      <c r="E51" s="38"/>
      <c r="F51" s="38"/>
      <c r="G51" s="38"/>
      <c r="H51" s="39"/>
      <c r="I51" s="67">
        <f>IF(OR('26_Transport Sector Plan'!$I51=1,$E51&lt;&gt;0),1,0)</f>
        <v>1</v>
      </c>
      <c r="J51" s="67">
        <f>IF(OR('26_Transport Sector Plan'!$J51=1,$F51&lt;&gt;0),1,0)</f>
        <v>1</v>
      </c>
      <c r="K51" s="67">
        <f>IF(AND('26_Transport Sector Plan'!$I51=1,$E51=0),1,0)</f>
        <v>1</v>
      </c>
    </row>
    <row r="52" spans="1:11" ht="105" hidden="1" outlineLevel="1" x14ac:dyDescent="0.25">
      <c r="A52" s="37" t="s">
        <v>150</v>
      </c>
      <c r="B52" s="38" t="s">
        <v>56</v>
      </c>
      <c r="C52" s="20" t="str">
        <f>IF('Long Term Vision'!$C52=0,"",'Long Term Vision'!$C52)</f>
        <v/>
      </c>
      <c r="D52" s="38" t="s">
        <v>1410</v>
      </c>
      <c r="E52" s="38" t="s">
        <v>1411</v>
      </c>
      <c r="F52" s="38"/>
      <c r="G52" s="38" t="s">
        <v>1403</v>
      </c>
      <c r="H52" s="39"/>
      <c r="I52" s="67">
        <f>IF(OR('26_Transport Sector Plan'!$I52=1,$E52&lt;&gt;0),1,0)</f>
        <v>1</v>
      </c>
      <c r="J52" s="67">
        <f>IF(OR('26_Transport Sector Plan'!$J52=1,$F52&lt;&gt;0),1,0)</f>
        <v>0</v>
      </c>
      <c r="K52" s="67">
        <f>IF(AND('26_Transport Sector Plan'!$I52=1,$E52=0),1,0)</f>
        <v>0</v>
      </c>
    </row>
    <row r="53" spans="1:11" ht="30" hidden="1" outlineLevel="1" x14ac:dyDescent="0.25">
      <c r="A53" s="37" t="s">
        <v>150</v>
      </c>
      <c r="B53" s="38" t="s">
        <v>57</v>
      </c>
      <c r="C53" s="20" t="str">
        <f>IF('Long Term Vision'!$C53=0,"",'Long Term Vision'!$C53)</f>
        <v/>
      </c>
      <c r="D53" s="38"/>
      <c r="E53" s="38"/>
      <c r="F53" s="38"/>
      <c r="G53" s="38"/>
      <c r="H53" s="39"/>
      <c r="I53" s="67">
        <f>IF(OR('26_Transport Sector Plan'!$I53=1,$E53&lt;&gt;0),1,0)</f>
        <v>1</v>
      </c>
      <c r="J53" s="67">
        <f>IF(OR('26_Transport Sector Plan'!$J53=1,$F53&lt;&gt;0),1,0)</f>
        <v>0</v>
      </c>
      <c r="K53" s="67">
        <f>IF(AND('26_Transport Sector Plan'!$I53=1,$E53=0),1,0)</f>
        <v>1</v>
      </c>
    </row>
    <row r="54" spans="1:11" ht="45" hidden="1" outlineLevel="1" x14ac:dyDescent="0.25">
      <c r="A54" s="37" t="s">
        <v>150</v>
      </c>
      <c r="B54" s="38" t="s">
        <v>58</v>
      </c>
      <c r="C54" s="20" t="str">
        <f>IF('Long Term Vision'!$C54=0,"",'Long Term Vision'!$C54)</f>
        <v/>
      </c>
      <c r="D54" s="38"/>
      <c r="E54" s="38"/>
      <c r="F54" s="38"/>
      <c r="G54" s="38"/>
      <c r="H54" s="39"/>
      <c r="I54" s="67">
        <f>IF(OR('26_Transport Sector Plan'!$I54=1,$E54&lt;&gt;0),1,0)</f>
        <v>1</v>
      </c>
      <c r="J54" s="67">
        <f>IF(OR('26_Transport Sector Plan'!$J54=1,$F54&lt;&gt;0),1,0)</f>
        <v>0</v>
      </c>
      <c r="K54" s="67">
        <f>IF(AND('26_Transport Sector Plan'!$I54=1,$E54=0),1,0)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IF(OR('26_Transport Sector Plan'!$I56=1,$E56&lt;&gt;0),1,0)</f>
        <v>1</v>
      </c>
      <c r="J56" s="67">
        <f>IF(OR('26_Transport Sector Plan'!$J56=1,$F56&lt;&gt;0),1,0)</f>
        <v>1</v>
      </c>
      <c r="K56" s="67">
        <f>IF(AND('26_Transport Sector Plan'!$I56=1,$E56=0),1,0)</f>
        <v>1</v>
      </c>
    </row>
    <row r="57" spans="1:11" ht="30" hidden="1" outlineLevel="1" x14ac:dyDescent="0.25">
      <c r="A57" s="37" t="s">
        <v>150</v>
      </c>
      <c r="B57" s="38" t="s">
        <v>61</v>
      </c>
      <c r="C57" s="20" t="str">
        <f>IF('Long Term Vision'!$C57=0,"",'Long Term Vision'!$C57)</f>
        <v/>
      </c>
      <c r="D57" s="38"/>
      <c r="E57" s="38"/>
      <c r="F57" s="38"/>
      <c r="G57" s="38"/>
      <c r="H57" s="39"/>
      <c r="I57" s="67">
        <f>IF(OR('26_Transport Sector Plan'!$I57=1,$E57&lt;&gt;0),1,0)</f>
        <v>1</v>
      </c>
      <c r="J57" s="67">
        <f>IF(OR('26_Transport Sector Plan'!$J57=1,$F57&lt;&gt;0),1,0)</f>
        <v>1</v>
      </c>
      <c r="K57" s="67">
        <f>IF(AND('26_Transport Sector Plan'!$I57=1,$E57=0),1,0)</f>
        <v>1</v>
      </c>
    </row>
    <row r="58" spans="1:11" ht="45" hidden="1" outlineLevel="1" x14ac:dyDescent="0.25">
      <c r="A58" s="37" t="s">
        <v>150</v>
      </c>
      <c r="B58" s="38" t="s">
        <v>62</v>
      </c>
      <c r="C58" s="20" t="str">
        <f>IF('Long Term Vision'!$C58=0,"",'Long Term Vision'!$C58)</f>
        <v/>
      </c>
      <c r="D58" s="38"/>
      <c r="E58" s="38"/>
      <c r="F58" s="38"/>
      <c r="G58" s="38"/>
      <c r="H58" s="39"/>
      <c r="I58" s="67">
        <f>IF(OR('26_Transport Sector Plan'!$I58=1,$E58&lt;&gt;0),1,0)</f>
        <v>1</v>
      </c>
      <c r="J58" s="67">
        <f>IF(OR('26_Transport Sector Plan'!$J58=1,$F58&lt;&gt;0),1,0)</f>
        <v>0</v>
      </c>
      <c r="K58" s="67">
        <f>IF(AND('26_Transport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IF(OR('26_Transport Sector Plan'!$I60=1,$E60&lt;&gt;0),1,0)</f>
        <v>0</v>
      </c>
      <c r="J60" s="67">
        <f>IF(OR('26_Transport Sector Plan'!$J60=1,$F60&lt;&gt;0),1,0)</f>
        <v>0</v>
      </c>
      <c r="K60" s="67">
        <f>IF(AND('26_Transport Sector Plan'!$I60=1,$E60=0),1,0)</f>
        <v>0</v>
      </c>
    </row>
    <row r="61" spans="1:11" ht="60" hidden="1" outlineLevel="1" x14ac:dyDescent="0.25">
      <c r="A61" s="37" t="s">
        <v>150</v>
      </c>
      <c r="B61" s="38" t="s">
        <v>65</v>
      </c>
      <c r="C61" s="20" t="str">
        <f>IF('Long Term Vision'!$C61=0,"",'Long Term Vision'!$C61)</f>
        <v/>
      </c>
      <c r="D61" s="38"/>
      <c r="E61" s="38"/>
      <c r="F61" s="38"/>
      <c r="G61" s="38"/>
      <c r="H61" s="39"/>
      <c r="I61" s="67">
        <f>IF(OR('26_Transport Sector Plan'!$I61=1,$E61&lt;&gt;0),1,0)</f>
        <v>1</v>
      </c>
      <c r="J61" s="67">
        <f>IF(OR('26_Transport Sector Plan'!$J61=1,$F61&lt;&gt;0),1,0)</f>
        <v>1</v>
      </c>
      <c r="K61" s="67">
        <f>IF(AND('26_Transport Sector Plan'!$I61=1,$E61=0),1,0)</f>
        <v>1</v>
      </c>
    </row>
    <row r="62" spans="1:11" ht="30" hidden="1" outlineLevel="1" x14ac:dyDescent="0.25">
      <c r="A62" s="37" t="s">
        <v>150</v>
      </c>
      <c r="B62" s="38" t="s">
        <v>66</v>
      </c>
      <c r="C62" s="20" t="str">
        <f>IF('Long Term Vision'!$C62=0,"",'Long Term Vision'!$C62)</f>
        <v/>
      </c>
      <c r="D62" s="38"/>
      <c r="E62" s="38"/>
      <c r="F62" s="38"/>
      <c r="G62" s="38"/>
      <c r="H62" s="39"/>
      <c r="I62" s="67">
        <f>IF(OR('26_Transport Sector Plan'!$I62=1,$E62&lt;&gt;0),1,0)</f>
        <v>0</v>
      </c>
      <c r="J62" s="67">
        <f>IF(OR('26_Transport Sector Plan'!$J62=1,$F62&lt;&gt;0),1,0)</f>
        <v>0</v>
      </c>
      <c r="K62" s="67">
        <f>IF(AND('26_Transport Sector Plan'!$I62=1,$E62=0),1,0)</f>
        <v>0</v>
      </c>
    </row>
    <row r="63" spans="1:11" ht="90" hidden="1" outlineLevel="1" x14ac:dyDescent="0.25">
      <c r="A63" s="37" t="s">
        <v>150</v>
      </c>
      <c r="B63" s="38" t="s">
        <v>67</v>
      </c>
      <c r="C63" s="20" t="str">
        <f>IF('Long Term Vision'!$C63=0,"",'Long Term Vision'!$C63)</f>
        <v/>
      </c>
      <c r="D63" s="38"/>
      <c r="E63" s="38"/>
      <c r="F63" s="38"/>
      <c r="G63" s="38"/>
      <c r="H63" s="39"/>
      <c r="I63" s="67">
        <f>IF(OR('26_Transport Sector Plan'!$I63=1,$E63&lt;&gt;0),1,0)</f>
        <v>1</v>
      </c>
      <c r="J63" s="67">
        <f>IF(OR('26_Transport Sector Plan'!$J63=1,$F63&lt;&gt;0),1,0)</f>
        <v>0</v>
      </c>
      <c r="K63" s="67">
        <f>IF(AND('26_Transport Sector Plan'!$I63=1,$E63=0),1,0)</f>
        <v>1</v>
      </c>
    </row>
    <row r="64" spans="1:11" ht="45" hidden="1" outlineLevel="1" x14ac:dyDescent="0.25">
      <c r="A64" s="37" t="s">
        <v>150</v>
      </c>
      <c r="B64" s="38" t="s">
        <v>68</v>
      </c>
      <c r="C64" s="20" t="str">
        <f>IF('Long Term Vision'!$C64=0,"",'Long Term Vision'!$C64)</f>
        <v/>
      </c>
      <c r="D64" s="38"/>
      <c r="E64" s="38"/>
      <c r="F64" s="38"/>
      <c r="G64" s="38"/>
      <c r="H64" s="39"/>
      <c r="I64" s="67">
        <f>IF(OR('26_Transport Sector Plan'!$I64=1,$E64&lt;&gt;0),1,0)</f>
        <v>1</v>
      </c>
      <c r="J64" s="67">
        <f>IF(OR('26_Transport Sector Plan'!$J64=1,$F64&lt;&gt;0),1,0)</f>
        <v>0</v>
      </c>
      <c r="K64" s="67">
        <f>IF(AND('26_Transport Sector Plan'!$I64=1,$E64=0),1,0)</f>
        <v>1</v>
      </c>
    </row>
    <row r="65" spans="1:11" ht="120" hidden="1" outlineLevel="1" x14ac:dyDescent="0.25">
      <c r="A65" s="37" t="s">
        <v>150</v>
      </c>
      <c r="B65" s="38" t="s">
        <v>69</v>
      </c>
      <c r="C65" s="20" t="str">
        <f>IF('Long Term Vision'!$C65=0,"",'Long Term Vision'!$C65)</f>
        <v/>
      </c>
      <c r="D65" s="38"/>
      <c r="E65" s="38"/>
      <c r="F65" s="38"/>
      <c r="G65" s="38"/>
      <c r="H65" s="39"/>
      <c r="I65" s="67">
        <f>IF(OR('26_Transport Sector Plan'!$I65=1,$E65&lt;&gt;0),1,0)</f>
        <v>0</v>
      </c>
      <c r="J65" s="67">
        <f>IF(OR('26_Transport Sector Plan'!$J65=1,$F65&lt;&gt;0),1,0)</f>
        <v>0</v>
      </c>
      <c r="K65" s="67">
        <f>IF(AND('26_Transport Sector Plan'!$I65=1,$E65=0),1,0)</f>
        <v>0</v>
      </c>
    </row>
    <row r="66" spans="1:11" ht="60" hidden="1" outlineLevel="1" x14ac:dyDescent="0.25">
      <c r="A66" s="37" t="s">
        <v>150</v>
      </c>
      <c r="B66" s="38" t="s">
        <v>70</v>
      </c>
      <c r="C66" s="20" t="str">
        <f>IF('Long Term Vision'!$C66=0,"",'Long Term Vision'!$C66)</f>
        <v/>
      </c>
      <c r="D66" s="38"/>
      <c r="E66" s="38"/>
      <c r="F66" s="38"/>
      <c r="G66" s="38"/>
      <c r="H66" s="39"/>
      <c r="I66" s="67">
        <f>IF(OR('26_Transport Sector Plan'!$I66=1,$E66&lt;&gt;0),1,0)</f>
        <v>0</v>
      </c>
      <c r="J66" s="67">
        <f>IF(OR('26_Transport Sector Plan'!$J66=1,$F66&lt;&gt;0),1,0)</f>
        <v>0</v>
      </c>
      <c r="K66" s="67">
        <f>IF(AND('26_Transport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IF(OR('26_Transport Sector Plan'!$I68=1,$E68&lt;&gt;0),1,0)</f>
        <v>1</v>
      </c>
      <c r="J68" s="67">
        <f>IF(OR('26_Transport Sector Plan'!$J68=1,$F68&lt;&gt;0),1,0)</f>
        <v>1</v>
      </c>
      <c r="K68" s="67">
        <f>IF(AND('26_Transport Sector Plan'!$I68=1,$E68=0),1,0)</f>
        <v>1</v>
      </c>
    </row>
    <row r="69" spans="1:11" ht="60" hidden="1" outlineLevel="1" x14ac:dyDescent="0.25">
      <c r="A69" s="37" t="s">
        <v>150</v>
      </c>
      <c r="B69" s="38" t="s">
        <v>73</v>
      </c>
      <c r="C69" s="20" t="str">
        <f>IF('Long Term Vision'!$C69=0,"",'Long Term Vision'!$C69)</f>
        <v/>
      </c>
      <c r="D69" s="38"/>
      <c r="E69" s="38"/>
      <c r="F69" s="38"/>
      <c r="G69" s="38"/>
      <c r="H69" s="39"/>
      <c r="I69" s="67">
        <f>IF(OR('26_Transport Sector Plan'!$I69=1,$E69&lt;&gt;0),1,0)</f>
        <v>1</v>
      </c>
      <c r="J69" s="67">
        <f>IF(OR('26_Transport Sector Plan'!$J69=1,$F69&lt;&gt;0),1,0)</f>
        <v>1</v>
      </c>
      <c r="K69" s="67">
        <f>IF(AND('26_Transport Sector Plan'!$I69=1,$E69=0),1,0)</f>
        <v>1</v>
      </c>
    </row>
    <row r="70" spans="1:11" ht="45" hidden="1" outlineLevel="1" x14ac:dyDescent="0.25">
      <c r="A70" s="37" t="s">
        <v>150</v>
      </c>
      <c r="B70" s="38" t="s">
        <v>74</v>
      </c>
      <c r="C70" s="20" t="str">
        <f>IF('Long Term Vision'!$C70=0,"",'Long Term Vision'!$C70)</f>
        <v/>
      </c>
      <c r="D70" s="38"/>
      <c r="E70" s="38"/>
      <c r="F70" s="38"/>
      <c r="G70" s="38"/>
      <c r="H70" s="39"/>
      <c r="I70" s="67">
        <f>IF(OR('26_Transport Sector Plan'!$I70=1,$E70&lt;&gt;0),1,0)</f>
        <v>1</v>
      </c>
      <c r="J70" s="67">
        <f>IF(OR('26_Transport Sector Plan'!$J70=1,$F70&lt;&gt;0),1,0)</f>
        <v>1</v>
      </c>
      <c r="K70" s="67">
        <f>IF(AND('26_Transport Sector Plan'!$I70=1,$E70=0),1,0)</f>
        <v>1</v>
      </c>
    </row>
    <row r="71" spans="1:11" ht="45" hidden="1" outlineLevel="1" x14ac:dyDescent="0.25">
      <c r="A71" s="37" t="s">
        <v>150</v>
      </c>
      <c r="B71" s="38" t="s">
        <v>75</v>
      </c>
      <c r="C71" s="20" t="str">
        <f>IF('Long Term Vision'!$C71=0,"",'Long Term Vision'!$C71)</f>
        <v/>
      </c>
      <c r="D71" s="38"/>
      <c r="E71" s="38"/>
      <c r="F71" s="38"/>
      <c r="G71" s="38"/>
      <c r="H71" s="39"/>
      <c r="I71" s="67">
        <f>IF(OR('26_Transport Sector Plan'!$I71=1,$E71&lt;&gt;0),1,0)</f>
        <v>0</v>
      </c>
      <c r="J71" s="67">
        <f>IF(OR('26_Transport Sector Plan'!$J71=1,$F71&lt;&gt;0),1,0)</f>
        <v>0</v>
      </c>
      <c r="K71" s="67">
        <f>IF(AND('26_Transport Sector Plan'!$I71=1,$E71=0),1,0)</f>
        <v>0</v>
      </c>
    </row>
    <row r="72" spans="1:11" ht="45" hidden="1" outlineLevel="1" x14ac:dyDescent="0.25">
      <c r="A72" s="37" t="s">
        <v>150</v>
      </c>
      <c r="B72" s="38" t="s">
        <v>76</v>
      </c>
      <c r="C72" s="20" t="str">
        <f>IF('Long Term Vision'!$C72=0,"",'Long Term Vision'!$C72)</f>
        <v/>
      </c>
      <c r="D72" s="38"/>
      <c r="E72" s="38"/>
      <c r="F72" s="38"/>
      <c r="G72" s="38"/>
      <c r="H72" s="39"/>
      <c r="I72" s="67">
        <f>IF(OR('26_Transport Sector Plan'!$I72=1,$E72&lt;&gt;0),1,0)</f>
        <v>1</v>
      </c>
      <c r="J72" s="67">
        <f>IF(OR('26_Transport Sector Plan'!$J72=1,$F72&lt;&gt;0),1,0)</f>
        <v>1</v>
      </c>
      <c r="K72" s="67">
        <f>IF(AND('26_Transport Sector Plan'!$I72=1,$E72=0),1,0)</f>
        <v>1</v>
      </c>
    </row>
    <row r="73" spans="1:11" ht="45" hidden="1" outlineLevel="1" x14ac:dyDescent="0.25">
      <c r="A73" s="37" t="s">
        <v>150</v>
      </c>
      <c r="B73" s="38" t="s">
        <v>77</v>
      </c>
      <c r="C73" s="20" t="str">
        <f>IF('Long Term Vision'!$C73=0,"",'Long Term Vision'!$C73)</f>
        <v/>
      </c>
      <c r="D73" s="38"/>
      <c r="E73" s="38"/>
      <c r="F73" s="38"/>
      <c r="G73" s="38"/>
      <c r="H73" s="39"/>
      <c r="I73" s="67">
        <f>IF(OR('26_Transport Sector Plan'!$I73=1,$E73&lt;&gt;0),1,0)</f>
        <v>1</v>
      </c>
      <c r="J73" s="67">
        <f>IF(OR('26_Transport Sector Plan'!$J73=1,$F73&lt;&gt;0),1,0)</f>
        <v>0</v>
      </c>
      <c r="K73" s="67">
        <f>IF(AND('26_Transport Sector Plan'!$I73=1,$E73=0),1,0)</f>
        <v>1</v>
      </c>
    </row>
    <row r="74" spans="1:11" ht="45" hidden="1" outlineLevel="1" x14ac:dyDescent="0.25">
      <c r="A74" s="37" t="s">
        <v>150</v>
      </c>
      <c r="B74" s="38" t="s">
        <v>78</v>
      </c>
      <c r="C74" s="20" t="str">
        <f>IF('Long Term Vision'!$C74=0,"",'Long Term Vision'!$C74)</f>
        <v/>
      </c>
      <c r="D74" s="38"/>
      <c r="E74" s="38"/>
      <c r="F74" s="38"/>
      <c r="G74" s="38"/>
      <c r="H74" s="39"/>
      <c r="I74" s="67">
        <f>IF(OR('26_Transport Sector Plan'!$I74=1,$E74&lt;&gt;0),1,0)</f>
        <v>0</v>
      </c>
      <c r="J74" s="67">
        <f>IF(OR('26_Transport Sector Plan'!$J74=1,$F74&lt;&gt;0),1,0)</f>
        <v>0</v>
      </c>
      <c r="K74" s="67">
        <f>IF(AND('26_Transport Sector Plan'!$I74=1,$E74=0),1,0)</f>
        <v>0</v>
      </c>
    </row>
    <row r="75" spans="1:11" ht="60" hidden="1" outlineLevel="1" x14ac:dyDescent="0.25">
      <c r="A75" s="37" t="s">
        <v>150</v>
      </c>
      <c r="B75" s="38" t="s">
        <v>79</v>
      </c>
      <c r="C75" s="20" t="str">
        <f>IF('Long Term Vision'!$C75=0,"",'Long Term Vision'!$C75)</f>
        <v/>
      </c>
      <c r="D75" s="38"/>
      <c r="E75" s="38"/>
      <c r="F75" s="38"/>
      <c r="G75" s="38"/>
      <c r="H75" s="39"/>
      <c r="I75" s="67">
        <f>IF(OR('26_Transport Sector Plan'!$I75=1,$E75&lt;&gt;0),1,0)</f>
        <v>1</v>
      </c>
      <c r="J75" s="67">
        <f>IF(OR('26_Transport Sector Plan'!$J75=1,$F75&lt;&gt;0),1,0)</f>
        <v>0</v>
      </c>
      <c r="K75" s="67">
        <f>IF(AND('26_Transport Sector Plan'!$I75=1,$E75=0),1,0)</f>
        <v>1</v>
      </c>
    </row>
    <row r="76" spans="1:11" ht="45" hidden="1" outlineLevel="1" x14ac:dyDescent="0.25">
      <c r="A76" s="37" t="s">
        <v>150</v>
      </c>
      <c r="B76" s="38" t="s">
        <v>80</v>
      </c>
      <c r="C76" s="20" t="str">
        <f>IF('Long Term Vision'!$C76=0,"",'Long Term Vision'!$C76)</f>
        <v/>
      </c>
      <c r="D76" s="38"/>
      <c r="E76" s="38"/>
      <c r="F76" s="38"/>
      <c r="G76" s="38"/>
      <c r="H76" s="39"/>
      <c r="I76" s="67">
        <f>IF(OR('26_Transport Sector Plan'!$I76=1,$E76&lt;&gt;0),1,0)</f>
        <v>1</v>
      </c>
      <c r="J76" s="67">
        <f>IF(OR('26_Transport Sector Plan'!$J76=1,$F76&lt;&gt;0),1,0)</f>
        <v>0</v>
      </c>
      <c r="K76" s="67">
        <f>IF(AND('26_Transport Sector Plan'!$I76=1,$E76=0),1,0)</f>
        <v>1</v>
      </c>
    </row>
    <row r="77" spans="1:11" collapsed="1" x14ac:dyDescent="0.25">
      <c r="A77" s="37" t="s">
        <v>151</v>
      </c>
      <c r="B77" s="115" t="s">
        <v>81</v>
      </c>
      <c r="C77" s="115"/>
      <c r="D77" s="115"/>
      <c r="E77" s="115"/>
      <c r="F77" s="115"/>
      <c r="G77" s="115"/>
      <c r="H77" s="116"/>
      <c r="I77" s="67">
        <f>SUM(I78:I80)</f>
        <v>3</v>
      </c>
      <c r="J77" s="67">
        <f>SUM(J78:J80)</f>
        <v>3</v>
      </c>
      <c r="K77" s="67">
        <f>SUM(K78:K80)</f>
        <v>2</v>
      </c>
    </row>
    <row r="78" spans="1:11" ht="30" hidden="1" outlineLevel="1" x14ac:dyDescent="0.25">
      <c r="A78" s="37" t="s">
        <v>151</v>
      </c>
      <c r="B78" s="38" t="s">
        <v>82</v>
      </c>
      <c r="C78" s="20" t="str">
        <f>IF('Long Term Vision'!$C78=0,"",'Long Term Vision'!$C78)</f>
        <v/>
      </c>
      <c r="D78" s="38"/>
      <c r="E78" s="38"/>
      <c r="F78" s="38"/>
      <c r="G78" s="38"/>
      <c r="H78" s="39"/>
      <c r="I78" s="67">
        <f>IF(OR('26_Transport Sector Plan'!$I78=1,$E78&lt;&gt;0),1,0)</f>
        <v>1</v>
      </c>
      <c r="J78" s="67">
        <f>IF(OR('26_Transport Sector Plan'!$J78=1,$F78&lt;&gt;0),1,0)</f>
        <v>1</v>
      </c>
      <c r="K78" s="67">
        <f>IF(AND('26_Transport Sector Plan'!$I78=1,$E78=0),1,0)</f>
        <v>1</v>
      </c>
    </row>
    <row r="79" spans="1:11" ht="30" hidden="1" outlineLevel="1" x14ac:dyDescent="0.25">
      <c r="A79" s="37" t="s">
        <v>151</v>
      </c>
      <c r="B79" s="38" t="s">
        <v>83</v>
      </c>
      <c r="C79" s="20" t="str">
        <f>IF('Long Term Vision'!$C79=0,"",'Long Term Vision'!$C79)</f>
        <v/>
      </c>
      <c r="D79" s="38" t="s">
        <v>1409</v>
      </c>
      <c r="E79" s="38" t="s">
        <v>1404</v>
      </c>
      <c r="F79" s="38"/>
      <c r="G79" s="38" t="s">
        <v>1405</v>
      </c>
      <c r="H79" s="39" t="s">
        <v>583</v>
      </c>
      <c r="I79" s="67">
        <f>IF(OR('26_Transport Sector Plan'!$I79=1,$E79&lt;&gt;0),1,0)</f>
        <v>1</v>
      </c>
      <c r="J79" s="67">
        <f>IF(OR('26_Transport Sector Plan'!$J79=1,$F79&lt;&gt;0),1,0)</f>
        <v>1</v>
      </c>
      <c r="K79" s="67">
        <f>IF(AND('26_Transport Sector Plan'!$I79=1,$E79=0),1,0)</f>
        <v>0</v>
      </c>
    </row>
    <row r="80" spans="1:11" ht="30" hidden="1" outlineLevel="1" x14ac:dyDescent="0.25">
      <c r="A80" s="37" t="s">
        <v>151</v>
      </c>
      <c r="B80" s="38" t="s">
        <v>84</v>
      </c>
      <c r="C80" s="20" t="str">
        <f>IF('Long Term Vision'!$C80=0,"",'Long Term Vision'!$C80)</f>
        <v/>
      </c>
      <c r="D80" s="38"/>
      <c r="E80" s="38"/>
      <c r="F80" s="38"/>
      <c r="G80" s="38"/>
      <c r="H80" s="39"/>
      <c r="I80" s="67">
        <f>IF(OR('26_Transport Sector Plan'!$I80=1,$E80&lt;&gt;0),1,0)</f>
        <v>1</v>
      </c>
      <c r="J80" s="67">
        <f>IF(OR('26_Transport Sector Plan'!$J80=1,$F80&lt;&gt;0),1,0)</f>
        <v>1</v>
      </c>
      <c r="K80" s="67">
        <f>IF(AND('26_Transport Sector Plan'!$I80=1,$E80=0),1,0)</f>
        <v>1</v>
      </c>
    </row>
    <row r="81" spans="1:11" collapsed="1" x14ac:dyDescent="0.25">
      <c r="A81" s="37" t="s">
        <v>151</v>
      </c>
      <c r="B81" s="117" t="s">
        <v>85</v>
      </c>
      <c r="C81" s="117"/>
      <c r="D81" s="117"/>
      <c r="E81" s="117"/>
      <c r="F81" s="117"/>
      <c r="G81" s="117"/>
      <c r="H81" s="118"/>
      <c r="I81" s="67">
        <f>SUM(I82:I91)</f>
        <v>8</v>
      </c>
      <c r="J81" s="67">
        <f>SUM(J82:J91)</f>
        <v>7</v>
      </c>
      <c r="K81" s="67">
        <f>SUM(K82:K91)</f>
        <v>7</v>
      </c>
    </row>
    <row r="82" spans="1:11" ht="60" hidden="1" outlineLevel="1" x14ac:dyDescent="0.25">
      <c r="A82" s="37" t="s">
        <v>151</v>
      </c>
      <c r="B82" s="38" t="s">
        <v>86</v>
      </c>
      <c r="C82" s="20" t="str">
        <f>IF('Long Term Vision'!$C82=0,"",'Long Term Vision'!$C82)</f>
        <v/>
      </c>
      <c r="D82" s="38"/>
      <c r="E82" s="38"/>
      <c r="F82" s="38"/>
      <c r="G82" s="38"/>
      <c r="H82" s="39"/>
      <c r="I82" s="67">
        <f>IF(OR('26_Transport Sector Plan'!$I82=1,$E82&lt;&gt;0),1,0)</f>
        <v>1</v>
      </c>
      <c r="J82" s="67">
        <f>IF(OR('26_Transport Sector Plan'!$J82=1,$F82&lt;&gt;0),1,0)</f>
        <v>1</v>
      </c>
      <c r="K82" s="67">
        <f>IF(AND('26_Transport Sector Plan'!$I82=1,$E82=0),1,0)</f>
        <v>1</v>
      </c>
    </row>
    <row r="83" spans="1:11" ht="255" hidden="1" outlineLevel="1" x14ac:dyDescent="0.25">
      <c r="A83" s="37" t="s">
        <v>151</v>
      </c>
      <c r="B83" s="38" t="s">
        <v>87</v>
      </c>
      <c r="C83" s="20" t="str">
        <f>IF('Long Term Vision'!$C83=0,"",'Long Term Vision'!$C83)</f>
        <v/>
      </c>
      <c r="D83" s="38" t="s">
        <v>1393</v>
      </c>
      <c r="E83" s="38" t="s">
        <v>1392</v>
      </c>
      <c r="F83" s="38" t="s">
        <v>1388</v>
      </c>
      <c r="G83" s="38" t="s">
        <v>1394</v>
      </c>
      <c r="H83" s="39"/>
      <c r="I83" s="67">
        <f>IF(OR('26_Transport Sector Plan'!$I83=1,$E83&lt;&gt;0),1,0)</f>
        <v>1</v>
      </c>
      <c r="J83" s="67">
        <f>IF(OR('26_Transport Sector Plan'!$J83=1,$F83&lt;&gt;0),1,0)</f>
        <v>1</v>
      </c>
      <c r="K83" s="67">
        <f>IF(AND('26_Transport Sector Plan'!$I83=1,$E83=0),1,0)</f>
        <v>0</v>
      </c>
    </row>
    <row r="84" spans="1:11" ht="75" hidden="1" outlineLevel="1" x14ac:dyDescent="0.25">
      <c r="A84" s="37" t="s">
        <v>151</v>
      </c>
      <c r="B84" s="38" t="s">
        <v>88</v>
      </c>
      <c r="C84" s="20" t="str">
        <f>IF('Long Term Vision'!$C84=0,"",'Long Term Vision'!$C84)</f>
        <v/>
      </c>
      <c r="D84" s="38"/>
      <c r="E84" s="38"/>
      <c r="F84" s="38"/>
      <c r="G84" s="38"/>
      <c r="H84" s="39"/>
      <c r="I84" s="67">
        <f>IF(OR('26_Transport Sector Plan'!$I84=1,$E84&lt;&gt;0),1,0)</f>
        <v>1</v>
      </c>
      <c r="J84" s="67">
        <f>IF(OR('26_Transport Sector Plan'!$J84=1,$F84&lt;&gt;0),1,0)</f>
        <v>1</v>
      </c>
      <c r="K84" s="67">
        <f>IF(AND('26_Transport Sector Plan'!$I84=1,$E84=0),1,0)</f>
        <v>1</v>
      </c>
    </row>
    <row r="85" spans="1:11" ht="90" hidden="1" outlineLevel="1" x14ac:dyDescent="0.25">
      <c r="A85" s="37" t="s">
        <v>151</v>
      </c>
      <c r="B85" s="38" t="s">
        <v>89</v>
      </c>
      <c r="C85" s="20" t="str">
        <f>IF('Long Term Vision'!$C85=0,"",'Long Term Vision'!$C85)</f>
        <v>NO</v>
      </c>
      <c r="D85" s="38"/>
      <c r="E85" s="38"/>
      <c r="F85" s="38"/>
      <c r="G85" s="38"/>
      <c r="H85" s="39"/>
      <c r="I85" s="67">
        <f>IF(OR('26_Transport Sector Plan'!$I85=1,$E85&lt;&gt;0),1,0)</f>
        <v>0</v>
      </c>
      <c r="J85" s="67">
        <f>IF(OR('26_Transport Sector Plan'!$J85=1,$F85&lt;&gt;0),1,0)</f>
        <v>0</v>
      </c>
      <c r="K85" s="67">
        <f>IF(AND('26_Transport Sector Plan'!$I85=1,$E85=0),1,0)</f>
        <v>0</v>
      </c>
    </row>
    <row r="86" spans="1:11" ht="45" hidden="1" outlineLevel="1" x14ac:dyDescent="0.25">
      <c r="A86" s="37" t="s">
        <v>151</v>
      </c>
      <c r="B86" s="38" t="s">
        <v>90</v>
      </c>
      <c r="C86" s="20" t="str">
        <f>IF('Long Term Vision'!$C86=0,"",'Long Term Vision'!$C86)</f>
        <v/>
      </c>
      <c r="D86" s="38"/>
      <c r="E86" s="38"/>
      <c r="F86" s="38"/>
      <c r="G86" s="38"/>
      <c r="H86" s="39"/>
      <c r="I86" s="67">
        <f>IF(OR('26_Transport Sector Plan'!$I86=1,$E86&lt;&gt;0),1,0)</f>
        <v>1</v>
      </c>
      <c r="J86" s="67">
        <f>IF(OR('26_Transport Sector Plan'!$J86=1,$F86&lt;&gt;0),1,0)</f>
        <v>1</v>
      </c>
      <c r="K86" s="67">
        <f>IF(AND('26_Transport Sector Plan'!$I86=1,$E86=0),1,0)</f>
        <v>1</v>
      </c>
    </row>
    <row r="87" spans="1:11" ht="30" hidden="1" outlineLevel="1" x14ac:dyDescent="0.25">
      <c r="A87" s="37" t="s">
        <v>151</v>
      </c>
      <c r="B87" s="38" t="s">
        <v>91</v>
      </c>
      <c r="C87" s="20" t="str">
        <f>IF('Long Term Vision'!$C87=0,"",'Long Term Vision'!$C87)</f>
        <v/>
      </c>
      <c r="D87" s="38"/>
      <c r="E87" s="38"/>
      <c r="F87" s="38"/>
      <c r="G87" s="38"/>
      <c r="H87" s="39"/>
      <c r="I87" s="67">
        <f>IF(OR('26_Transport Sector Plan'!$I87=1,$E87&lt;&gt;0),1,0)</f>
        <v>1</v>
      </c>
      <c r="J87" s="67">
        <f>IF(OR('26_Transport Sector Plan'!$J87=1,$F87&lt;&gt;0),1,0)</f>
        <v>1</v>
      </c>
      <c r="K87" s="67">
        <f>IF(AND('26_Transport Sector Plan'!$I87=1,$E87=0),1,0)</f>
        <v>1</v>
      </c>
    </row>
    <row r="88" spans="1:11" ht="75" hidden="1" outlineLevel="1" x14ac:dyDescent="0.25">
      <c r="A88" s="37" t="s">
        <v>151</v>
      </c>
      <c r="B88" s="38" t="s">
        <v>92</v>
      </c>
      <c r="C88" s="20" t="str">
        <f>IF('Long Term Vision'!$C88=0,"",'Long Term Vision'!$C88)</f>
        <v/>
      </c>
      <c r="D88" s="38"/>
      <c r="E88" s="38"/>
      <c r="F88" s="38"/>
      <c r="G88" s="38"/>
      <c r="H88" s="39"/>
      <c r="I88" s="67">
        <f>IF(OR('26_Transport Sector Plan'!$I88=1,$E88&lt;&gt;0),1,0)</f>
        <v>0</v>
      </c>
      <c r="J88" s="67">
        <f>IF(OR('26_Transport Sector Plan'!$J88=1,$F88&lt;&gt;0),1,0)</f>
        <v>0</v>
      </c>
      <c r="K88" s="67">
        <f>IF(AND('26_Transport Sector Plan'!$I88=1,$E88=0),1,0)</f>
        <v>0</v>
      </c>
    </row>
    <row r="89" spans="1:11" ht="45" hidden="1" outlineLevel="1" x14ac:dyDescent="0.25">
      <c r="A89" s="37" t="s">
        <v>151</v>
      </c>
      <c r="B89" s="38" t="s">
        <v>93</v>
      </c>
      <c r="C89" s="20" t="str">
        <f>IF('Long Term Vision'!$C89=0,"",'Long Term Vision'!$C89)</f>
        <v/>
      </c>
      <c r="D89" s="38"/>
      <c r="E89" s="38"/>
      <c r="F89" s="38"/>
      <c r="G89" s="38"/>
      <c r="H89" s="39"/>
      <c r="I89" s="67">
        <f>IF(OR('26_Transport Sector Plan'!$I89=1,$E89&lt;&gt;0),1,0)</f>
        <v>1</v>
      </c>
      <c r="J89" s="67">
        <f>IF(OR('26_Transport Sector Plan'!$J89=1,$F89&lt;&gt;0),1,0)</f>
        <v>1</v>
      </c>
      <c r="K89" s="67">
        <f>IF(AND('26_Transport Sector Plan'!$I89=1,$E89=0),1,0)</f>
        <v>1</v>
      </c>
    </row>
    <row r="90" spans="1:11" ht="45" hidden="1" outlineLevel="1" x14ac:dyDescent="0.25">
      <c r="A90" s="37" t="s">
        <v>151</v>
      </c>
      <c r="B90" s="38" t="s">
        <v>94</v>
      </c>
      <c r="C90" s="20" t="str">
        <f>IF('Long Term Vision'!$C90=0,"",'Long Term Vision'!$C90)</f>
        <v/>
      </c>
      <c r="D90" s="38"/>
      <c r="E90" s="38"/>
      <c r="F90" s="38"/>
      <c r="G90" s="38"/>
      <c r="H90" s="39"/>
      <c r="I90" s="67">
        <f>IF(OR('26_Transport Sector Plan'!$I90=1,$E90&lt;&gt;0),1,0)</f>
        <v>1</v>
      </c>
      <c r="J90" s="67">
        <f>IF(OR('26_Transport Sector Plan'!$J90=1,$F90&lt;&gt;0),1,0)</f>
        <v>1</v>
      </c>
      <c r="K90" s="67">
        <f>IF(AND('26_Transport Sector Plan'!$I90=1,$E90=0),1,0)</f>
        <v>1</v>
      </c>
    </row>
    <row r="91" spans="1:11" ht="45" hidden="1" outlineLevel="1" x14ac:dyDescent="0.25">
      <c r="A91" s="37" t="s">
        <v>151</v>
      </c>
      <c r="B91" s="38" t="s">
        <v>95</v>
      </c>
      <c r="C91" s="20" t="str">
        <f>IF('Long Term Vision'!$C91=0,"",'Long Term Vision'!$C91)</f>
        <v/>
      </c>
      <c r="D91" s="38"/>
      <c r="E91" s="38"/>
      <c r="F91" s="38"/>
      <c r="G91" s="38"/>
      <c r="H91" s="39"/>
      <c r="I91" s="67">
        <f>IF(OR('26_Transport Sector Plan'!$I91=1,$E91&lt;&gt;0),1,0)</f>
        <v>1</v>
      </c>
      <c r="J91" s="67">
        <f>IF(OR('26_Transport Sector Plan'!$J91=1,$F91&lt;&gt;0),1,0)</f>
        <v>0</v>
      </c>
      <c r="K91" s="67">
        <f>IF(AND('26_Transport Sector Plan'!$I91=1,$E91=0),1,0)</f>
        <v>1</v>
      </c>
    </row>
    <row r="92" spans="1:11" collapsed="1" x14ac:dyDescent="0.25">
      <c r="A92" s="37" t="s">
        <v>151</v>
      </c>
      <c r="B92" s="119" t="s">
        <v>96</v>
      </c>
      <c r="C92" s="119"/>
      <c r="D92" s="119"/>
      <c r="E92" s="119"/>
      <c r="F92" s="119"/>
      <c r="G92" s="119"/>
      <c r="H92" s="120"/>
      <c r="I92" s="67">
        <f>SUM(I93:I97)</f>
        <v>5</v>
      </c>
      <c r="J92" s="67">
        <f>SUM(J93:J97)</f>
        <v>5</v>
      </c>
      <c r="K92" s="67">
        <f>SUM(K93:K97)</f>
        <v>4</v>
      </c>
    </row>
    <row r="93" spans="1:11" ht="60" hidden="1" outlineLevel="1" x14ac:dyDescent="0.25">
      <c r="A93" s="37" t="s">
        <v>151</v>
      </c>
      <c r="B93" s="38" t="s">
        <v>97</v>
      </c>
      <c r="C93" s="20" t="str">
        <f>IF('Long Term Vision'!$C93=0,"",'Long Term Vision'!$C93)</f>
        <v/>
      </c>
      <c r="D93" s="38"/>
      <c r="E93" s="38"/>
      <c r="F93" s="38"/>
      <c r="G93" s="38"/>
      <c r="H93" s="39"/>
      <c r="I93" s="67">
        <f>IF(OR('26_Transport Sector Plan'!$I93=1,$E93&lt;&gt;0),1,0)</f>
        <v>1</v>
      </c>
      <c r="J93" s="67">
        <f>IF(OR('26_Transport Sector Plan'!$J93=1,$F93&lt;&gt;0),1,0)</f>
        <v>1</v>
      </c>
      <c r="K93" s="67">
        <f>IF(AND('26_Transport Sector Plan'!$I93=1,$E93=0),1,0)</f>
        <v>1</v>
      </c>
    </row>
    <row r="94" spans="1:11" ht="60" hidden="1" outlineLevel="1" x14ac:dyDescent="0.25">
      <c r="A94" s="37" t="s">
        <v>151</v>
      </c>
      <c r="B94" s="38" t="s">
        <v>98</v>
      </c>
      <c r="C94" s="20" t="str">
        <f>IF('Long Term Vision'!$C94=0,"",'Long Term Vision'!$C94)</f>
        <v/>
      </c>
      <c r="D94" s="38"/>
      <c r="E94" s="38"/>
      <c r="F94" s="38"/>
      <c r="G94" s="38"/>
      <c r="H94" s="39"/>
      <c r="I94" s="67">
        <f>IF(OR('26_Transport Sector Plan'!$I94=1,$E94&lt;&gt;0),1,0)</f>
        <v>1</v>
      </c>
      <c r="J94" s="67">
        <f>IF(OR('26_Transport Sector Plan'!$J94=1,$F94&lt;&gt;0),1,0)</f>
        <v>1</v>
      </c>
      <c r="K94" s="67">
        <f>IF(AND('26_Transport Sector Plan'!$I94=1,$E94=0),1,0)</f>
        <v>1</v>
      </c>
    </row>
    <row r="95" spans="1:11" ht="75" hidden="1" outlineLevel="1" x14ac:dyDescent="0.25">
      <c r="A95" s="37" t="s">
        <v>151</v>
      </c>
      <c r="B95" s="38" t="s">
        <v>99</v>
      </c>
      <c r="C95" s="20" t="str">
        <f>IF('Long Term Vision'!$C95=0,"",'Long Term Vision'!$C95)</f>
        <v/>
      </c>
      <c r="D95" s="38" t="s">
        <v>1395</v>
      </c>
      <c r="E95" s="38" t="s">
        <v>1399</v>
      </c>
      <c r="F95" s="38"/>
      <c r="G95" s="38" t="s">
        <v>1400</v>
      </c>
      <c r="H95" s="39" t="s">
        <v>583</v>
      </c>
      <c r="I95" s="67">
        <f>IF(OR('26_Transport Sector Plan'!$I95=1,$E95&lt;&gt;0),1,0)</f>
        <v>1</v>
      </c>
      <c r="J95" s="67">
        <f>IF(OR('26_Transport Sector Plan'!$J95=1,$F95&lt;&gt;0),1,0)</f>
        <v>1</v>
      </c>
      <c r="K95" s="67">
        <f>IF(AND('26_Transport Sector Plan'!$I95=1,$E95=0),1,0)</f>
        <v>0</v>
      </c>
    </row>
    <row r="96" spans="1:11" ht="75" hidden="1" outlineLevel="1" x14ac:dyDescent="0.25">
      <c r="A96" s="37" t="s">
        <v>151</v>
      </c>
      <c r="B96" s="38" t="s">
        <v>100</v>
      </c>
      <c r="C96" s="20" t="str">
        <f>IF('Long Term Vision'!$C96=0,"",'Long Term Vision'!$C96)</f>
        <v/>
      </c>
      <c r="D96" s="38"/>
      <c r="E96" s="38"/>
      <c r="F96" s="38"/>
      <c r="G96" s="38"/>
      <c r="H96" s="39"/>
      <c r="I96" s="67">
        <f>IF(OR('26_Transport Sector Plan'!$I96=1,$E96&lt;&gt;0),1,0)</f>
        <v>1</v>
      </c>
      <c r="J96" s="67">
        <f>IF(OR('26_Transport Sector Plan'!$J96=1,$F96&lt;&gt;0),1,0)</f>
        <v>1</v>
      </c>
      <c r="K96" s="67">
        <f>IF(AND('26_Transport Sector Plan'!$I96=1,$E96=0),1,0)</f>
        <v>1</v>
      </c>
    </row>
    <row r="97" spans="1:11" ht="90" hidden="1" outlineLevel="1" x14ac:dyDescent="0.25">
      <c r="A97" s="37" t="s">
        <v>151</v>
      </c>
      <c r="B97" s="38" t="s">
        <v>101</v>
      </c>
      <c r="C97" s="20" t="str">
        <f>IF('Long Term Vision'!$C97=0,"",'Long Term Vision'!$C97)</f>
        <v/>
      </c>
      <c r="D97" s="38"/>
      <c r="E97" s="38"/>
      <c r="F97" s="38"/>
      <c r="G97" s="38"/>
      <c r="H97" s="39"/>
      <c r="I97" s="67">
        <f>IF(OR('26_Transport Sector Plan'!$I97=1,$E97&lt;&gt;0),1,0)</f>
        <v>1</v>
      </c>
      <c r="J97" s="67">
        <f>IF(OR('26_Transport Sector Plan'!$J97=1,$F97&lt;&gt;0),1,0)</f>
        <v>1</v>
      </c>
      <c r="K97" s="67">
        <f>IF(AND('26_Transport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IF(OR('26_Transport Sector Plan'!$I99=1,$E99&lt;&gt;0),1,0)</f>
        <v>0</v>
      </c>
      <c r="J99" s="67">
        <f>IF(OR('26_Transport Sector Plan'!$J99=1,$F99&lt;&gt;0),1,0)</f>
        <v>0</v>
      </c>
      <c r="K99" s="67">
        <f>IF(AND('26_Transport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IF(OR('26_Transport Sector Plan'!$I100=1,$E100&lt;&gt;0),1,0)</f>
        <v>1</v>
      </c>
      <c r="J100" s="67">
        <f>IF(OR('26_Transport Sector Plan'!$J100=1,$F100&lt;&gt;0),1,0)</f>
        <v>1</v>
      </c>
      <c r="K100" s="67">
        <f>IF(AND('26_Transport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IF(OR('26_Transport Sector Plan'!$I101=1,$E101&lt;&gt;0),1,0)</f>
        <v>1</v>
      </c>
      <c r="J101" s="67">
        <f>IF(OR('26_Transport Sector Plan'!$J101=1,$F101&lt;&gt;0),1,0)</f>
        <v>1</v>
      </c>
      <c r="K101" s="67">
        <f>IF(AND('26_Transport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IF(OR('26_Transport Sector Plan'!$I102=1,$E102&lt;&gt;0),1,0)</f>
        <v>1</v>
      </c>
      <c r="J102" s="67">
        <f>IF(OR('26_Transport Sector Plan'!$J102=1,$F102&lt;&gt;0),1,0)</f>
        <v>0</v>
      </c>
      <c r="K102" s="67">
        <f>IF(AND('26_Transport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IF(OR('26_Transport Sector Plan'!$I103=1,$E103&lt;&gt;0),1,0)</f>
        <v>0</v>
      </c>
      <c r="J103" s="67">
        <f>IF(OR('26_Transport Sector Plan'!$J103=1,$F103&lt;&gt;0),1,0)</f>
        <v>0</v>
      </c>
      <c r="K103" s="67">
        <f>IF(AND('26_Transport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IF(OR('26_Transport Sector Plan'!$I104=1,$E104&lt;&gt;0),1,0)</f>
        <v>0</v>
      </c>
      <c r="J104" s="67">
        <f>IF(OR('26_Transport Sector Plan'!$J104=1,$F104&lt;&gt;0),1,0)</f>
        <v>0</v>
      </c>
      <c r="K104" s="67">
        <f>IF(AND('26_Transport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IF(OR('26_Transport Sector Plan'!$I105=1,$E105&lt;&gt;0),1,0)</f>
        <v>1</v>
      </c>
      <c r="J105" s="67">
        <f>IF(OR('26_Transport Sector Plan'!$J105=1,$F105&lt;&gt;0),1,0)</f>
        <v>1</v>
      </c>
      <c r="K105" s="67">
        <f>IF(AND('26_Transport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6</v>
      </c>
    </row>
    <row r="107" spans="1:11" ht="30" hidden="1" outlineLevel="1" x14ac:dyDescent="0.25">
      <c r="A107" s="37" t="s">
        <v>151</v>
      </c>
      <c r="B107" s="38" t="s">
        <v>111</v>
      </c>
      <c r="C107" s="20" t="str">
        <f>IF('Long Term Vision'!$C107=0,"",'Long Term Vision'!$C107)</f>
        <v/>
      </c>
      <c r="D107" s="38"/>
      <c r="E107" s="38"/>
      <c r="F107" s="38"/>
      <c r="G107" s="38"/>
      <c r="H107" s="39"/>
      <c r="I107" s="67">
        <f>IF(OR('26_Transport Sector Plan'!$I107=1,$E107&lt;&gt;0),1,0)</f>
        <v>1</v>
      </c>
      <c r="J107" s="67">
        <f>IF(OR('26_Transport Sector Plan'!$J107=1,$F107&lt;&gt;0),1,0)</f>
        <v>1</v>
      </c>
      <c r="K107" s="67">
        <f>IF(AND('26_Transport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IF(OR('26_Transport Sector Plan'!$I108=1,$E108&lt;&gt;0),1,0)</f>
        <v>1</v>
      </c>
      <c r="J108" s="67">
        <f>IF(OR('26_Transport Sector Plan'!$J108=1,$F108&lt;&gt;0),1,0)</f>
        <v>1</v>
      </c>
      <c r="K108" s="67">
        <f>IF(AND('26_Transport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IF(OR('26_Transport Sector Plan'!$I109=1,$E109&lt;&gt;0),1,0)</f>
        <v>1</v>
      </c>
      <c r="J109" s="67">
        <f>IF(OR('26_Transport Sector Plan'!$J109=1,$F109&lt;&gt;0),1,0)</f>
        <v>1</v>
      </c>
      <c r="K109" s="67">
        <f>IF(AND('26_Transport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IF(OR('26_Transport Sector Plan'!$I110=1,$E110&lt;&gt;0),1,0)</f>
        <v>1</v>
      </c>
      <c r="J110" s="67">
        <f>IF(OR('26_Transport Sector Plan'!$J110=1,$F110&lt;&gt;0),1,0)</f>
        <v>1</v>
      </c>
      <c r="K110" s="67">
        <f>IF(AND('26_Transport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IF(OR('26_Transport Sector Plan'!$I111=1,$E111&lt;&gt;0),1,0)</f>
        <v>1</v>
      </c>
      <c r="J111" s="67">
        <f>IF(OR('26_Transport Sector Plan'!$J111=1,$F111&lt;&gt;0),1,0)</f>
        <v>1</v>
      </c>
      <c r="K111" s="67">
        <f>IF(AND('26_Transport Sector Plan'!$I111=1,$E111=0),1,0)</f>
        <v>1</v>
      </c>
    </row>
    <row r="112" spans="1:11" ht="45" hidden="1" outlineLevel="1" x14ac:dyDescent="0.25">
      <c r="A112" s="37" t="s">
        <v>151</v>
      </c>
      <c r="B112" s="38" t="s">
        <v>116</v>
      </c>
      <c r="C112" s="20" t="str">
        <f>IF('Long Term Vision'!$C112=0,"",'Long Term Vision'!$C112)</f>
        <v/>
      </c>
      <c r="D112" s="38" t="s">
        <v>1409</v>
      </c>
      <c r="E112" s="38" t="s">
        <v>1408</v>
      </c>
      <c r="F112" s="38"/>
      <c r="G112" s="38" t="s">
        <v>1412</v>
      </c>
      <c r="H112" s="39"/>
      <c r="I112" s="67">
        <f>IF(OR('26_Transport Sector Plan'!$I112=1,$E112&lt;&gt;0),1,0)</f>
        <v>1</v>
      </c>
      <c r="J112" s="67">
        <f>IF(OR('26_Transport Sector Plan'!$J112=1,$F112&lt;&gt;0),1,0)</f>
        <v>1</v>
      </c>
      <c r="K112" s="67">
        <f>IF(AND('26_Transport Sector Plan'!$I112=1,$E112=0),1,0)</f>
        <v>0</v>
      </c>
    </row>
    <row r="113" spans="1:11" ht="45" hidden="1" outlineLevel="1" x14ac:dyDescent="0.25">
      <c r="A113" s="37" t="s">
        <v>151</v>
      </c>
      <c r="B113" s="38" t="s">
        <v>117</v>
      </c>
      <c r="C113" s="20" t="str">
        <f>IF('Long Term Vision'!$C113=0,"",'Long Term Vision'!$C113)</f>
        <v/>
      </c>
      <c r="D113" s="38"/>
      <c r="E113" s="38"/>
      <c r="F113" s="38"/>
      <c r="G113" s="38"/>
      <c r="H113" s="39"/>
      <c r="I113" s="67">
        <f>IF(OR('26_Transport Sector Plan'!$I113=1,$E113&lt;&gt;0),1,0)</f>
        <v>1</v>
      </c>
      <c r="J113" s="67">
        <f>IF(OR('26_Transport Sector Plan'!$J113=1,$F113&lt;&gt;0),1,0)</f>
        <v>0</v>
      </c>
      <c r="K113" s="67">
        <f>IF(AND('26_Transport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7</v>
      </c>
    </row>
    <row r="115" spans="1:11" ht="30" hidden="1" outlineLevel="1" x14ac:dyDescent="0.25">
      <c r="A115" s="37" t="s">
        <v>152</v>
      </c>
      <c r="B115" s="38" t="s">
        <v>119</v>
      </c>
      <c r="C115" s="20" t="str">
        <f>IF('Long Term Vision'!$C115=0,"",'Long Term Vision'!$C115)</f>
        <v/>
      </c>
      <c r="D115" s="38"/>
      <c r="E115" s="38"/>
      <c r="F115" s="38"/>
      <c r="G115" s="38"/>
      <c r="H115" s="39"/>
      <c r="I115" s="67">
        <f>IF(OR('26_Transport Sector Plan'!$I115=1,$E115&lt;&gt;0),1,0)</f>
        <v>1</v>
      </c>
      <c r="J115" s="67">
        <f>IF(OR('26_Transport Sector Plan'!$J115=1,$F115&lt;&gt;0),1,0)</f>
        <v>1</v>
      </c>
      <c r="K115" s="67">
        <f>IF(AND('26_Transport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IF(OR('26_Transport Sector Plan'!$I116=1,$E116&lt;&gt;0),1,0)</f>
        <v>1</v>
      </c>
      <c r="J116" s="67">
        <f>IF(OR('26_Transport Sector Plan'!$J116=1,$F116&lt;&gt;0),1,0)</f>
        <v>1</v>
      </c>
      <c r="K116" s="67">
        <f>IF(AND('26_Transport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IF(OR('26_Transport Sector Plan'!$I117=1,$E117&lt;&gt;0),1,0)</f>
        <v>1</v>
      </c>
      <c r="J117" s="67">
        <f>IF(OR('26_Transport Sector Plan'!$J117=1,$F117&lt;&gt;0),1,0)</f>
        <v>1</v>
      </c>
      <c r="K117" s="67">
        <f>IF(AND('26_Transport Sector Plan'!$I117=1,$E117=0),1,0)</f>
        <v>1</v>
      </c>
    </row>
    <row r="118" spans="1:11" ht="75" hidden="1" outlineLevel="1" x14ac:dyDescent="0.25">
      <c r="A118" s="37" t="s">
        <v>152</v>
      </c>
      <c r="B118" s="38" t="s">
        <v>122</v>
      </c>
      <c r="C118" s="20" t="str">
        <f>IF('Long Term Vision'!$C118=0,"",'Long Term Vision'!$C118)</f>
        <v/>
      </c>
      <c r="D118" s="38" t="s">
        <v>1395</v>
      </c>
      <c r="E118" s="38" t="s">
        <v>1397</v>
      </c>
      <c r="F118" s="38"/>
      <c r="G118" s="38" t="s">
        <v>1398</v>
      </c>
      <c r="H118" s="39" t="s">
        <v>583</v>
      </c>
      <c r="I118" s="67">
        <f>IF(OR('26_Transport Sector Plan'!$I118=1,$E118&lt;&gt;0),1,0)</f>
        <v>1</v>
      </c>
      <c r="J118" s="67">
        <f>IF(OR('26_Transport Sector Plan'!$J118=1,$F118&lt;&gt;0),1,0)</f>
        <v>1</v>
      </c>
      <c r="K118" s="67">
        <f>IF(AND('26_Transport Sector Plan'!$I118=1,$E118=0),1,0)</f>
        <v>0</v>
      </c>
    </row>
    <row r="119" spans="1:11" hidden="1" outlineLevel="1" x14ac:dyDescent="0.25">
      <c r="A119" s="37" t="s">
        <v>152</v>
      </c>
      <c r="B119" s="38" t="s">
        <v>123</v>
      </c>
      <c r="C119" s="20" t="str">
        <f>IF('Long Term Vision'!$C119=0,"",'Long Term Vision'!$C119)</f>
        <v/>
      </c>
      <c r="D119" s="38"/>
      <c r="E119" s="38"/>
      <c r="F119" s="38"/>
      <c r="G119" s="38"/>
      <c r="H119" s="39"/>
      <c r="I119" s="67">
        <f>IF(OR('26_Transport Sector Plan'!$I119=1,$E119&lt;&gt;0),1,0)</f>
        <v>1</v>
      </c>
      <c r="J119" s="67">
        <f>IF(OR('26_Transport Sector Plan'!$J119=1,$F119&lt;&gt;0),1,0)</f>
        <v>1</v>
      </c>
      <c r="K119" s="67">
        <f>IF(AND('26_Transport Sector Plan'!$I119=1,$E119=0),1,0)</f>
        <v>1</v>
      </c>
    </row>
    <row r="120" spans="1:11" ht="75" hidden="1" outlineLevel="1" x14ac:dyDescent="0.25">
      <c r="A120" s="37" t="s">
        <v>152</v>
      </c>
      <c r="B120" s="38" t="s">
        <v>124</v>
      </c>
      <c r="C120" s="20" t="str">
        <f>IF('Long Term Vision'!$C120=0,"",'Long Term Vision'!$C120)</f>
        <v/>
      </c>
      <c r="D120" s="38" t="s">
        <v>1395</v>
      </c>
      <c r="E120" s="38" t="s">
        <v>1401</v>
      </c>
      <c r="F120" s="38"/>
      <c r="G120" s="38" t="s">
        <v>1402</v>
      </c>
      <c r="H120" s="39" t="s">
        <v>583</v>
      </c>
      <c r="I120" s="67">
        <f>IF(OR('26_Transport Sector Plan'!$I120=1,$E120&lt;&gt;0),1,0)</f>
        <v>1</v>
      </c>
      <c r="J120" s="67">
        <f>IF(OR('26_Transport Sector Plan'!$J120=1,$F120&lt;&gt;0),1,0)</f>
        <v>1</v>
      </c>
      <c r="K120" s="67">
        <f>IF(AND('26_Transport Sector Plan'!$I120=1,$E120=0),1,0)</f>
        <v>0</v>
      </c>
    </row>
    <row r="121" spans="1:11" ht="30" hidden="1" outlineLevel="1" x14ac:dyDescent="0.25">
      <c r="A121" s="37" t="s">
        <v>152</v>
      </c>
      <c r="B121" s="38" t="s">
        <v>125</v>
      </c>
      <c r="C121" s="20" t="str">
        <f>IF('Long Term Vision'!$C121=0,"",'Long Term Vision'!$C121)</f>
        <v/>
      </c>
      <c r="D121" s="38"/>
      <c r="E121" s="38"/>
      <c r="F121" s="38"/>
      <c r="G121" s="38"/>
      <c r="H121" s="39"/>
      <c r="I121" s="67">
        <f>IF(OR('26_Transport Sector Plan'!$I121=1,$E121&lt;&gt;0),1,0)</f>
        <v>1</v>
      </c>
      <c r="J121" s="67">
        <f>IF(OR('26_Transport Sector Plan'!$J121=1,$F121&lt;&gt;0),1,0)</f>
        <v>1</v>
      </c>
      <c r="K121" s="67">
        <f>IF(AND('26_Transport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IF(OR('26_Transport Sector Plan'!$I122=1,$E122&lt;&gt;0),1,0)</f>
        <v>0</v>
      </c>
      <c r="J122" s="67">
        <f>IF(OR('26_Transport Sector Plan'!$J122=1,$F122&lt;&gt;0),1,0)</f>
        <v>0</v>
      </c>
      <c r="K122" s="67">
        <f>IF(AND('26_Transport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IF(OR('26_Transport Sector Plan'!$I123=1,$E123&lt;&gt;0),1,0)</f>
        <v>1</v>
      </c>
      <c r="J123" s="67">
        <f>IF(OR('26_Transport Sector Plan'!$J123=1,$F123&lt;&gt;0),1,0)</f>
        <v>0</v>
      </c>
      <c r="K123" s="67">
        <f>IF(AND('26_Transport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IF(OR('26_Transport Sector Plan'!$I124=1,$E124&lt;&gt;0),1,0)</f>
        <v>1</v>
      </c>
      <c r="J124" s="67">
        <f>IF(OR('26_Transport Sector Plan'!$J124=1,$F124&lt;&gt;0),1,0)</f>
        <v>1</v>
      </c>
      <c r="K124" s="67">
        <f>IF(AND('26_Transport Sector Plan'!$I124=1,$E124=0),1,0)</f>
        <v>1</v>
      </c>
    </row>
    <row r="125" spans="1:11" collapsed="1" x14ac:dyDescent="0.25">
      <c r="A125" s="37" t="s">
        <v>153</v>
      </c>
      <c r="B125" s="103" t="s">
        <v>129</v>
      </c>
      <c r="C125" s="103"/>
      <c r="D125" s="103"/>
      <c r="E125" s="103"/>
      <c r="F125" s="103"/>
      <c r="G125" s="103"/>
      <c r="H125" s="104"/>
      <c r="I125" s="67">
        <f>SUM(I126:I144)</f>
        <v>10</v>
      </c>
      <c r="J125" s="67">
        <f>SUM(J126:J144)</f>
        <v>1</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IF(OR('26_Transport Sector Plan'!$I126=1,$E126&lt;&gt;0),1,0)</f>
        <v>1</v>
      </c>
      <c r="J126" s="67">
        <f>IF(OR('26_Transport Sector Plan'!$J126=1,$F126&lt;&gt;0),1,0)</f>
        <v>0</v>
      </c>
      <c r="K126" s="67">
        <f>IF(AND('26_Transport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IF(OR('26_Transport Sector Plan'!$I127=1,$E127&lt;&gt;0),1,0)</f>
        <v>0</v>
      </c>
      <c r="J127" s="67">
        <f>IF(OR('26_Transport Sector Plan'!$J127=1,$F127&lt;&gt;0),1,0)</f>
        <v>0</v>
      </c>
      <c r="K127" s="67">
        <f>IF(AND('26_Transport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IF(OR('26_Transport Sector Plan'!$I128=1,$E128&lt;&gt;0),1,0)</f>
        <v>0</v>
      </c>
      <c r="J128" s="67">
        <f>IF(OR('26_Transport Sector Plan'!$J128=1,$F128&lt;&gt;0),1,0)</f>
        <v>0</v>
      </c>
      <c r="K128" s="67">
        <f>IF(AND('26_Transport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IF(OR('26_Transport Sector Plan'!$I129=1,$E129&lt;&gt;0),1,0)</f>
        <v>0</v>
      </c>
      <c r="J129" s="67">
        <f>IF(OR('26_Transport Sector Plan'!$J129=1,$F129&lt;&gt;0),1,0)</f>
        <v>0</v>
      </c>
      <c r="K129" s="67">
        <f>IF(AND('26_Transport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IF(OR('26_Transport Sector Plan'!$I130=1,$E130&lt;&gt;0),1,0)</f>
        <v>1</v>
      </c>
      <c r="J130" s="67">
        <f>IF(OR('26_Transport Sector Plan'!$J130=1,$F130&lt;&gt;0),1,0)</f>
        <v>0</v>
      </c>
      <c r="K130" s="67">
        <f>IF(AND('26_Transport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IF(OR('26_Transport Sector Plan'!$I131=1,$E131&lt;&gt;0),1,0)</f>
        <v>1</v>
      </c>
      <c r="J131" s="67">
        <f>IF(OR('26_Transport Sector Plan'!$J131=1,$F131&lt;&gt;0),1,0)</f>
        <v>0</v>
      </c>
      <c r="K131" s="67">
        <f>IF(AND('26_Transport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IF(OR('26_Transport Sector Plan'!$I132=1,$E132&lt;&gt;0),1,0)</f>
        <v>0</v>
      </c>
      <c r="J132" s="67">
        <f>IF(OR('26_Transport Sector Plan'!$J132=1,$F132&lt;&gt;0),1,0)</f>
        <v>0</v>
      </c>
      <c r="K132" s="67">
        <f>IF(AND('26_Transport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IF(OR('26_Transport Sector Plan'!$I133=1,$E133&lt;&gt;0),1,0)</f>
        <v>0</v>
      </c>
      <c r="J133" s="67">
        <f>IF(OR('26_Transport Sector Plan'!$J133=1,$F133&lt;&gt;0),1,0)</f>
        <v>0</v>
      </c>
      <c r="K133" s="67">
        <f>IF(AND('26_Transport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IF(OR('26_Transport Sector Plan'!$I134=1,$E134&lt;&gt;0),1,0)</f>
        <v>0</v>
      </c>
      <c r="J134" s="67">
        <f>IF(OR('26_Transport Sector Plan'!$J134=1,$F134&lt;&gt;0),1,0)</f>
        <v>0</v>
      </c>
      <c r="K134" s="67">
        <f>IF(AND('26_Transport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IF(OR('26_Transport Sector Plan'!$I135=1,$E135&lt;&gt;0),1,0)</f>
        <v>1</v>
      </c>
      <c r="J135" s="67">
        <f>IF(OR('26_Transport Sector Plan'!$J135=1,$F135&lt;&gt;0),1,0)</f>
        <v>0</v>
      </c>
      <c r="K135" s="67">
        <f>IF(AND('26_Transport Sector Plan'!$I135=1,$E135=0),1,0)</f>
        <v>1</v>
      </c>
    </row>
    <row r="136" spans="1:11" ht="75" hidden="1" outlineLevel="1" x14ac:dyDescent="0.25">
      <c r="A136" s="37" t="s">
        <v>153</v>
      </c>
      <c r="B136" s="38" t="s">
        <v>140</v>
      </c>
      <c r="C136" s="20" t="str">
        <f>IF('Long Term Vision'!$C136=0,"",'Long Term Vision'!$C136)</f>
        <v/>
      </c>
      <c r="D136" s="38" t="s">
        <v>1395</v>
      </c>
      <c r="E136" s="38" t="s">
        <v>1396</v>
      </c>
      <c r="F136" s="38"/>
      <c r="G136" s="38" t="s">
        <v>1394</v>
      </c>
      <c r="H136" s="39" t="s">
        <v>583</v>
      </c>
      <c r="I136" s="67">
        <f>IF(OR('26_Transport Sector Plan'!$I136=1,$E136&lt;&gt;0),1,0)</f>
        <v>1</v>
      </c>
      <c r="J136" s="67">
        <f>IF(OR('26_Transport Sector Plan'!$J136=1,$F136&lt;&gt;0),1,0)</f>
        <v>1</v>
      </c>
      <c r="K136" s="67">
        <f>IF(AND('26_Transport Sector Plan'!$I136=1,$E136=0),1,0)</f>
        <v>0</v>
      </c>
    </row>
    <row r="137" spans="1:11" ht="105" hidden="1" outlineLevel="1" x14ac:dyDescent="0.25">
      <c r="A137" s="37" t="s">
        <v>153</v>
      </c>
      <c r="B137" s="38" t="s">
        <v>141</v>
      </c>
      <c r="C137" s="20" t="str">
        <f>IF('Long Term Vision'!$C137=0,"",'Long Term Vision'!$C137)</f>
        <v>NO</v>
      </c>
      <c r="D137" s="38"/>
      <c r="E137" s="38"/>
      <c r="F137" s="38"/>
      <c r="G137" s="38"/>
      <c r="H137" s="39"/>
      <c r="I137" s="67">
        <f>IF(OR('26_Transport Sector Plan'!$I137=1,$E137&lt;&gt;0),1,0)</f>
        <v>0</v>
      </c>
      <c r="J137" s="67">
        <f>IF(OR('26_Transport Sector Plan'!$J137=1,$F137&lt;&gt;0),1,0)</f>
        <v>0</v>
      </c>
      <c r="K137" s="67">
        <f>IF(AND('26_Transport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IF(OR('26_Transport Sector Plan'!$I138=1,$E138&lt;&gt;0),1,0)</f>
        <v>0</v>
      </c>
      <c r="J138" s="67">
        <f>IF(OR('26_Transport Sector Plan'!$J138=1,$F138&lt;&gt;0),1,0)</f>
        <v>0</v>
      </c>
      <c r="K138" s="67">
        <f>IF(AND('26_Transport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IF(OR('26_Transport Sector Plan'!$I139=1,$E139&lt;&gt;0),1,0)</f>
        <v>1</v>
      </c>
      <c r="J139" s="67">
        <f>IF(OR('26_Transport Sector Plan'!$J139=1,$F139&lt;&gt;0),1,0)</f>
        <v>0</v>
      </c>
      <c r="K139" s="67">
        <f>IF(AND('26_Transport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IF(OR('26_Transport Sector Plan'!$I140=1,$E140&lt;&gt;0),1,0)</f>
        <v>1</v>
      </c>
      <c r="J140" s="67">
        <f>IF(OR('26_Transport Sector Plan'!$J140=1,$F140&lt;&gt;0),1,0)</f>
        <v>0</v>
      </c>
      <c r="K140" s="67">
        <f>IF(AND('26_Transport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IF(OR('26_Transport Sector Plan'!$I141=1,$E141&lt;&gt;0),1,0)</f>
        <v>0</v>
      </c>
      <c r="J141" s="67">
        <f>IF(OR('26_Transport Sector Plan'!$J141=1,$F141&lt;&gt;0),1,0)</f>
        <v>0</v>
      </c>
      <c r="K141" s="67">
        <f>IF(AND('26_Transport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IF(OR('26_Transport Sector Plan'!$I142=1,$E142&lt;&gt;0),1,0)</f>
        <v>1</v>
      </c>
      <c r="J142" s="67">
        <f>IF(OR('26_Transport Sector Plan'!$J142=1,$F142&lt;&gt;0),1,0)</f>
        <v>0</v>
      </c>
      <c r="K142" s="67">
        <f>IF(AND('26_Transport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IF(OR('26_Transport Sector Plan'!$I143=1,$E143&lt;&gt;0),1,0)</f>
        <v>1</v>
      </c>
      <c r="J143" s="67">
        <f>IF(OR('26_Transport Sector Plan'!$J143=1,$F143&lt;&gt;0),1,0)</f>
        <v>0</v>
      </c>
      <c r="K143" s="67">
        <f>IF(AND('26_Transport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IF(OR('26_Transport Sector Plan'!$I144=1,$E144&lt;&gt;0),1,0)</f>
        <v>1</v>
      </c>
      <c r="J144" s="67">
        <f>IF(OR('26_Transport Sector Plan'!$J144=1,$F144&lt;&gt;0),1,0)</f>
        <v>0</v>
      </c>
      <c r="K144" s="67">
        <f>IF(AND('26_Transport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1326</v>
      </c>
      <c r="C149" s="71">
        <f>SUM(K2,K8,K14,K24,K32,K39,K46,K55,K59,K67,K77,K81,K92,K98,K106,K114,K125)</f>
        <v>92</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1</v>
      </c>
      <c r="E158" s="49">
        <f>COUNTA(F$25:F$31)</f>
        <v>0</v>
      </c>
      <c r="F158" s="50">
        <f t="shared" si="0"/>
        <v>0.14285714285714285</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1</v>
      </c>
      <c r="E161" s="54">
        <f>COUNTA(F$78:F$80)</f>
        <v>0</v>
      </c>
      <c r="F161" s="55">
        <f t="shared" si="0"/>
        <v>0.33333333333333331</v>
      </c>
      <c r="G161" s="73">
        <f t="shared" si="1"/>
        <v>0</v>
      </c>
      <c r="H161" s="65"/>
      <c r="I161" s="66"/>
    </row>
    <row r="162" spans="1:9" x14ac:dyDescent="0.25">
      <c r="A162" s="47">
        <v>8</v>
      </c>
      <c r="B162" s="48" t="s">
        <v>164</v>
      </c>
      <c r="C162" s="49">
        <f>'Long Term Vision'!$C162</f>
        <v>9</v>
      </c>
      <c r="D162" s="49">
        <f>COUNTA(E$82:E$91)</f>
        <v>1</v>
      </c>
      <c r="E162" s="49">
        <f>COUNTA(F$82:F$91)</f>
        <v>1</v>
      </c>
      <c r="F162" s="50">
        <f t="shared" si="0"/>
        <v>0.1111111111111111</v>
      </c>
      <c r="G162" s="74">
        <f t="shared" si="1"/>
        <v>1</v>
      </c>
      <c r="H162" s="65"/>
      <c r="I162" s="66"/>
    </row>
    <row r="163" spans="1:9" x14ac:dyDescent="0.25">
      <c r="A163" s="52">
        <v>9</v>
      </c>
      <c r="B163" s="53" t="s">
        <v>165</v>
      </c>
      <c r="C163" s="54">
        <f>'Long Term Vision'!$C163</f>
        <v>5</v>
      </c>
      <c r="D163" s="54">
        <f>COUNTA(E$93:E$97)</f>
        <v>1</v>
      </c>
      <c r="E163" s="54">
        <f>COUNTA(F$93:F$97)</f>
        <v>0</v>
      </c>
      <c r="F163" s="55">
        <f t="shared" si="0"/>
        <v>0.2</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1</v>
      </c>
      <c r="E165" s="54">
        <f>COUNTA(F$107:F$113)</f>
        <v>0</v>
      </c>
      <c r="F165" s="55">
        <f t="shared" si="0"/>
        <v>0.14285714285714285</v>
      </c>
      <c r="G165" s="73">
        <f t="shared" si="1"/>
        <v>0</v>
      </c>
      <c r="H165" s="65"/>
      <c r="I165" s="66"/>
    </row>
    <row r="166" spans="1:9" x14ac:dyDescent="0.25">
      <c r="A166" s="47">
        <v>12</v>
      </c>
      <c r="B166" s="48" t="s">
        <v>168</v>
      </c>
      <c r="C166" s="49">
        <f>'Long Term Vision'!$C166</f>
        <v>7</v>
      </c>
      <c r="D166" s="49">
        <f>COUNTA(E$47:E$54)</f>
        <v>2</v>
      </c>
      <c r="E166" s="49">
        <f>COUNTA(F$47:F$54)</f>
        <v>0</v>
      </c>
      <c r="F166" s="50">
        <f t="shared" si="0"/>
        <v>0.2857142857142857</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2</v>
      </c>
      <c r="E170" s="49">
        <f>COUNTA(F$115:F$124)</f>
        <v>0</v>
      </c>
      <c r="F170" s="50">
        <f t="shared" si="0"/>
        <v>0.2</v>
      </c>
      <c r="G170" s="74">
        <f t="shared" si="1"/>
        <v>0</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3.3333333333333333E-2</v>
      </c>
      <c r="G172" s="76">
        <f>IFERROR(SUM($E$155:$E$159)/SUM($D$155:$D$159),"N/A")</f>
        <v>0</v>
      </c>
      <c r="H172" s="65"/>
    </row>
    <row r="173" spans="1:9" x14ac:dyDescent="0.25">
      <c r="A173" s="65"/>
      <c r="B173" s="65"/>
      <c r="C173" s="65"/>
      <c r="D173" s="65"/>
      <c r="E173" s="60" t="s">
        <v>150</v>
      </c>
      <c r="F173" s="55">
        <f>SUM($D$160,$D$166:$D$169)/SUM($C$160,$C$166:$C$169)</f>
        <v>6.25E-2</v>
      </c>
      <c r="G173" s="73">
        <f>IFERROR(SUM($E$160,$E$166:$E$169)/SUM($D$160,$D$166:$D$169),"N/A")</f>
        <v>0</v>
      </c>
      <c r="H173" s="65"/>
    </row>
    <row r="174" spans="1:9" x14ac:dyDescent="0.25">
      <c r="A174" s="65"/>
      <c r="B174" s="65"/>
      <c r="C174" s="65"/>
      <c r="D174" s="65"/>
      <c r="E174" s="63" t="s">
        <v>151</v>
      </c>
      <c r="F174" s="50">
        <f>SUM($D$161:$D$165)/SUM($C$161:$C$165)</f>
        <v>0.13793103448275862</v>
      </c>
      <c r="G174" s="74">
        <f>IFERROR(SUM($E$161:$E$165)/SUM($D$161:$D$165),"N/A")</f>
        <v>0.25</v>
      </c>
      <c r="H174" s="65"/>
    </row>
    <row r="175" spans="1:9" x14ac:dyDescent="0.25">
      <c r="A175" s="65"/>
      <c r="B175" s="65"/>
      <c r="C175" s="65"/>
      <c r="D175" s="65"/>
      <c r="E175" s="60" t="s">
        <v>152</v>
      </c>
      <c r="F175" s="55">
        <f>$D$170/$C$170</f>
        <v>0.2</v>
      </c>
      <c r="G175" s="73">
        <f>IFERROR($E$170/$D$170,"N/A")</f>
        <v>0</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cfRule type="expression" dxfId="494" priority="38">
      <formula>$C3="NO"</formula>
    </cfRule>
  </conditionalFormatting>
  <conditionalFormatting sqref="C107:H113 C99:H105 C82:H91 C68:H76 C60:H66 C56:H58 C40:H45 C33:H38 C25:H31 C15:H23 C9:H13 C4:H7 C126:H144 C93:H97 C115:H124 C78:H80 C47:H54">
    <cfRule type="expression" dxfId="493" priority="37">
      <formula>$C4="NO"</formula>
    </cfRule>
  </conditionalFormatting>
  <conditionalFormatting sqref="I1:K1">
    <cfRule type="expression" dxfId="492" priority="36">
      <formula>$C1="NO"</formula>
    </cfRule>
  </conditionalFormatting>
  <conditionalFormatting sqref="B3">
    <cfRule type="expression" dxfId="491" priority="35">
      <formula>$K3=1</formula>
    </cfRule>
  </conditionalFormatting>
  <conditionalFormatting sqref="B4:B7">
    <cfRule type="expression" dxfId="490" priority="34">
      <formula>$C4="NO"</formula>
    </cfRule>
  </conditionalFormatting>
  <conditionalFormatting sqref="B4:B7">
    <cfRule type="expression" dxfId="489" priority="33">
      <formula>$K4=1</formula>
    </cfRule>
  </conditionalFormatting>
  <conditionalFormatting sqref="B9:B13">
    <cfRule type="expression" dxfId="488" priority="32">
      <formula>$C9="NO"</formula>
    </cfRule>
  </conditionalFormatting>
  <conditionalFormatting sqref="B9:B13">
    <cfRule type="expression" dxfId="487" priority="31">
      <formula>$K9=1</formula>
    </cfRule>
  </conditionalFormatting>
  <conditionalFormatting sqref="B15:B23">
    <cfRule type="expression" dxfId="486" priority="30">
      <formula>$C15="NO"</formula>
    </cfRule>
  </conditionalFormatting>
  <conditionalFormatting sqref="B15:B23">
    <cfRule type="expression" dxfId="485" priority="29">
      <formula>$K15=1</formula>
    </cfRule>
  </conditionalFormatting>
  <conditionalFormatting sqref="B25:B31">
    <cfRule type="expression" dxfId="484" priority="28">
      <formula>$C25="NO"</formula>
    </cfRule>
  </conditionalFormatting>
  <conditionalFormatting sqref="B25:B31">
    <cfRule type="expression" dxfId="483" priority="27">
      <formula>$K25=1</formula>
    </cfRule>
  </conditionalFormatting>
  <conditionalFormatting sqref="B33:B38">
    <cfRule type="expression" dxfId="482" priority="26">
      <formula>$C33="NO"</formula>
    </cfRule>
  </conditionalFormatting>
  <conditionalFormatting sqref="B33:B38">
    <cfRule type="expression" dxfId="481" priority="25">
      <formula>$K33=1</formula>
    </cfRule>
  </conditionalFormatting>
  <conditionalFormatting sqref="B40:B45">
    <cfRule type="expression" dxfId="480" priority="24">
      <formula>$C40="NO"</formula>
    </cfRule>
  </conditionalFormatting>
  <conditionalFormatting sqref="B40:B45">
    <cfRule type="expression" dxfId="479" priority="23">
      <formula>$K40=1</formula>
    </cfRule>
  </conditionalFormatting>
  <conditionalFormatting sqref="B47:B54">
    <cfRule type="expression" dxfId="478" priority="22">
      <formula>$C47="NO"</formula>
    </cfRule>
  </conditionalFormatting>
  <conditionalFormatting sqref="B47:B54">
    <cfRule type="expression" dxfId="477" priority="21">
      <formula>$K47=1</formula>
    </cfRule>
  </conditionalFormatting>
  <conditionalFormatting sqref="B56:B58">
    <cfRule type="expression" dxfId="476" priority="20">
      <formula>$C56="NO"</formula>
    </cfRule>
  </conditionalFormatting>
  <conditionalFormatting sqref="B56:B58">
    <cfRule type="expression" dxfId="475" priority="19">
      <formula>$K56=1</formula>
    </cfRule>
  </conditionalFormatting>
  <conditionalFormatting sqref="B60:B66">
    <cfRule type="expression" dxfId="474" priority="18">
      <formula>$C60="NO"</formula>
    </cfRule>
  </conditionalFormatting>
  <conditionalFormatting sqref="B60:B66">
    <cfRule type="expression" dxfId="473" priority="17">
      <formula>$K60=1</formula>
    </cfRule>
  </conditionalFormatting>
  <conditionalFormatting sqref="B68:B76">
    <cfRule type="expression" dxfId="472" priority="16">
      <formula>$C68="NO"</formula>
    </cfRule>
  </conditionalFormatting>
  <conditionalFormatting sqref="B68:B76">
    <cfRule type="expression" dxfId="471" priority="15">
      <formula>$K68=1</formula>
    </cfRule>
  </conditionalFormatting>
  <conditionalFormatting sqref="B78:B80">
    <cfRule type="expression" dxfId="470" priority="14">
      <formula>$C78="NO"</formula>
    </cfRule>
  </conditionalFormatting>
  <conditionalFormatting sqref="B78:B80">
    <cfRule type="expression" dxfId="469" priority="13">
      <formula>$K78=1</formula>
    </cfRule>
  </conditionalFormatting>
  <conditionalFormatting sqref="B82:B91">
    <cfRule type="expression" dxfId="468" priority="12">
      <formula>$C82="NO"</formula>
    </cfRule>
  </conditionalFormatting>
  <conditionalFormatting sqref="B82:B91">
    <cfRule type="expression" dxfId="467" priority="11">
      <formula>$K82=1</formula>
    </cfRule>
  </conditionalFormatting>
  <conditionalFormatting sqref="B93:B97">
    <cfRule type="expression" dxfId="466" priority="10">
      <formula>$C93="NO"</formula>
    </cfRule>
  </conditionalFormatting>
  <conditionalFormatting sqref="B93:B97">
    <cfRule type="expression" dxfId="465" priority="9">
      <formula>$K93=1</formula>
    </cfRule>
  </conditionalFormatting>
  <conditionalFormatting sqref="B99:B105">
    <cfRule type="expression" dxfId="464" priority="8">
      <formula>$C99="NO"</formula>
    </cfRule>
  </conditionalFormatting>
  <conditionalFormatting sqref="B99:B105">
    <cfRule type="expression" dxfId="463" priority="7">
      <formula>$K99=1</formula>
    </cfRule>
  </conditionalFormatting>
  <conditionalFormatting sqref="B107:B113">
    <cfRule type="expression" dxfId="462" priority="6">
      <formula>$C107="NO"</formula>
    </cfRule>
  </conditionalFormatting>
  <conditionalFormatting sqref="B107:B113">
    <cfRule type="expression" dxfId="461" priority="5">
      <formula>$K107=1</formula>
    </cfRule>
  </conditionalFormatting>
  <conditionalFormatting sqref="B115:B124">
    <cfRule type="expression" dxfId="460" priority="4">
      <formula>$C115="NO"</formula>
    </cfRule>
  </conditionalFormatting>
  <conditionalFormatting sqref="B115:B124">
    <cfRule type="expression" dxfId="459" priority="3">
      <formula>$K115=1</formula>
    </cfRule>
  </conditionalFormatting>
  <conditionalFormatting sqref="B126:B144">
    <cfRule type="expression" dxfId="458" priority="2">
      <formula>$C126="NO"</formula>
    </cfRule>
  </conditionalFormatting>
  <conditionalFormatting sqref="B126:B144">
    <cfRule type="expression" dxfId="457" priority="1">
      <formula>$K126=1</formula>
    </cfRule>
  </conditionalFormatting>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F186" sqref="F186"/>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2" t="s">
        <v>1</v>
      </c>
      <c r="E1" s="82" t="s">
        <v>2</v>
      </c>
      <c r="F1" s="82" t="s">
        <v>3</v>
      </c>
      <c r="G1" s="82"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2</v>
      </c>
    </row>
    <row r="3" spans="1:12" ht="45" hidden="1" outlineLevel="1" x14ac:dyDescent="0.25">
      <c r="A3" s="37" t="s">
        <v>149</v>
      </c>
      <c r="B3" s="38" t="s">
        <v>7</v>
      </c>
      <c r="C3" s="20" t="str">
        <f>IF('Long Term Vision'!$C3=0,"",'Long Term Vision'!$C3)</f>
        <v>NO</v>
      </c>
      <c r="D3" s="38"/>
      <c r="E3" s="38"/>
      <c r="F3" s="38"/>
      <c r="G3" s="38"/>
      <c r="H3" s="39"/>
      <c r="I3" s="67">
        <f>IF(OR('27_Services Sector Plan'!$I3=1,$E3&lt;&gt;0),1,0)</f>
        <v>0</v>
      </c>
      <c r="J3" s="67">
        <f>IF(OR('27_Services Sector Plan'!$J3=1,$F3&lt;&gt;0),1,0)</f>
        <v>0</v>
      </c>
      <c r="K3" s="67">
        <f>IF(AND('27_Services Sector Plan'!$I3=1,$E3=0),1,0)</f>
        <v>0</v>
      </c>
    </row>
    <row r="4" spans="1:12" ht="45" hidden="1" outlineLevel="1" x14ac:dyDescent="0.25">
      <c r="A4" s="37" t="s">
        <v>149</v>
      </c>
      <c r="B4" s="38" t="s">
        <v>8</v>
      </c>
      <c r="C4" s="20" t="str">
        <f>IF('Long Term Vision'!$C4=0,"",'Long Term Vision'!$C4)</f>
        <v/>
      </c>
      <c r="D4" s="38"/>
      <c r="E4" s="38"/>
      <c r="F4" s="38"/>
      <c r="G4" s="38"/>
      <c r="H4" s="39"/>
      <c r="I4" s="67">
        <f>IF(OR('27_Services Sector Plan'!$I4=1,$E4&lt;&gt;0),1,0)</f>
        <v>1</v>
      </c>
      <c r="J4" s="67">
        <f>IF(OR('27_Services Sector Plan'!$J4=1,$F4&lt;&gt;0),1,0)</f>
        <v>1</v>
      </c>
      <c r="K4" s="67">
        <f>IF(AND('27_Services Sector Plan'!$I4=1,$E4=0),1,0)</f>
        <v>1</v>
      </c>
    </row>
    <row r="5" spans="1:12" ht="60" hidden="1" outlineLevel="1" x14ac:dyDescent="0.25">
      <c r="A5" s="37" t="s">
        <v>149</v>
      </c>
      <c r="B5" s="38" t="s">
        <v>9</v>
      </c>
      <c r="C5" s="20" t="str">
        <f>IF('Long Term Vision'!$C5=0,"",'Long Term Vision'!$C5)</f>
        <v/>
      </c>
      <c r="D5" s="38" t="s">
        <v>853</v>
      </c>
      <c r="E5" s="38" t="s">
        <v>859</v>
      </c>
      <c r="F5" s="38"/>
      <c r="G5" s="38" t="s">
        <v>860</v>
      </c>
      <c r="H5" s="39"/>
      <c r="I5" s="67">
        <f>IF(OR('27_Services Sector Plan'!$I5=1,$E5&lt;&gt;0),1,0)</f>
        <v>1</v>
      </c>
      <c r="J5" s="67">
        <f>IF(OR('27_Services Sector Plan'!$J5=1,$F5&lt;&gt;0),1,0)</f>
        <v>1</v>
      </c>
      <c r="K5" s="67">
        <f>IF(AND('27_Services Sector Plan'!$I5=1,$E5=0),1,0)</f>
        <v>0</v>
      </c>
    </row>
    <row r="6" spans="1:12" ht="90" hidden="1" outlineLevel="1" x14ac:dyDescent="0.25">
      <c r="A6" s="37" t="s">
        <v>149</v>
      </c>
      <c r="B6" s="38" t="s">
        <v>10</v>
      </c>
      <c r="C6" s="20" t="str">
        <f>IF('Long Term Vision'!$C6=0,"",'Long Term Vision'!$C6)</f>
        <v/>
      </c>
      <c r="D6" s="38" t="s">
        <v>851</v>
      </c>
      <c r="E6" s="38" t="s">
        <v>914</v>
      </c>
      <c r="F6" s="38"/>
      <c r="G6" s="38" t="s">
        <v>915</v>
      </c>
      <c r="H6" s="39"/>
      <c r="I6" s="67">
        <f>IF(OR('27_Services Sector Plan'!$I6=1,$E6&lt;&gt;0),1,0)</f>
        <v>1</v>
      </c>
      <c r="J6" s="67">
        <f>IF(OR('27_Services Sector Plan'!$J6=1,$F6&lt;&gt;0),1,0)</f>
        <v>1</v>
      </c>
      <c r="K6" s="67">
        <f>IF(AND('27_Services Sector Plan'!$I6=1,$E6=0),1,0)</f>
        <v>0</v>
      </c>
    </row>
    <row r="7" spans="1:12" ht="60" hidden="1" outlineLevel="1" x14ac:dyDescent="0.25">
      <c r="A7" s="37" t="s">
        <v>149</v>
      </c>
      <c r="B7" s="38" t="s">
        <v>11</v>
      </c>
      <c r="C7" s="20" t="str">
        <f>IF('Long Term Vision'!$C7=0,"",'Long Term Vision'!$C7)</f>
        <v/>
      </c>
      <c r="D7" s="38"/>
      <c r="E7" s="38"/>
      <c r="F7" s="38"/>
      <c r="G7" s="38"/>
      <c r="H7" s="39"/>
      <c r="I7" s="67">
        <f>IF(OR('27_Services Sector Plan'!$I7=1,$E7&lt;&gt;0),1,0)</f>
        <v>1</v>
      </c>
      <c r="J7" s="67">
        <f>IF(OR('27_Services Sector Plan'!$J7=1,$F7&lt;&gt;0),1,0)</f>
        <v>1</v>
      </c>
      <c r="K7" s="67">
        <f>IF(AND('27_Services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IF(OR('27_Services Sector Plan'!$I9=1,$E9&lt;&gt;0),1,0)</f>
        <v>1</v>
      </c>
      <c r="J9" s="67">
        <f>IF(OR('27_Services Sector Plan'!$J9=1,$F9&lt;&gt;0),1,0)</f>
        <v>0</v>
      </c>
      <c r="K9" s="67">
        <f>IF(AND('27_Services Sector Plan'!$I9=1,$E9=0),1,0)</f>
        <v>1</v>
      </c>
    </row>
    <row r="10" spans="1:12" ht="75" hidden="1" outlineLevel="1" x14ac:dyDescent="0.25">
      <c r="A10" s="37" t="s">
        <v>149</v>
      </c>
      <c r="B10" s="38" t="s">
        <v>14</v>
      </c>
      <c r="C10" s="20" t="str">
        <f>IF('Long Term Vision'!$C10=0,"",'Long Term Vision'!$C10)</f>
        <v/>
      </c>
      <c r="D10" s="38"/>
      <c r="E10" s="38"/>
      <c r="F10" s="38"/>
      <c r="G10" s="38"/>
      <c r="H10" s="39"/>
      <c r="I10" s="67">
        <f>IF(OR('27_Services Sector Plan'!$I10=1,$E10&lt;&gt;0),1,0)</f>
        <v>1</v>
      </c>
      <c r="J10" s="67">
        <f>IF(OR('27_Services Sector Plan'!$J10=1,$F10&lt;&gt;0),1,0)</f>
        <v>1</v>
      </c>
      <c r="K10" s="67">
        <f>IF(AND('27_Services Sector Plan'!$I10=1,$E10=0),1,0)</f>
        <v>1</v>
      </c>
    </row>
    <row r="11" spans="1:12" ht="90" hidden="1" outlineLevel="1" x14ac:dyDescent="0.25">
      <c r="A11" s="37" t="s">
        <v>149</v>
      </c>
      <c r="B11" s="38" t="s">
        <v>15</v>
      </c>
      <c r="C11" s="20" t="str">
        <f>IF('Long Term Vision'!$C11=0,"",'Long Term Vision'!$C11)</f>
        <v/>
      </c>
      <c r="D11" s="38"/>
      <c r="E11" s="38"/>
      <c r="F11" s="38"/>
      <c r="G11" s="38"/>
      <c r="H11" s="39"/>
      <c r="I11" s="67">
        <f>IF(OR('27_Services Sector Plan'!$I11=1,$E11&lt;&gt;0),1,0)</f>
        <v>1</v>
      </c>
      <c r="J11" s="67">
        <f>IF(OR('27_Services Sector Plan'!$J11=1,$F11&lt;&gt;0),1,0)</f>
        <v>1</v>
      </c>
      <c r="K11" s="67">
        <f>IF(AND('27_Services Sector Plan'!$I11=1,$E11=0),1,0)</f>
        <v>1</v>
      </c>
    </row>
    <row r="12" spans="1:12" ht="90" hidden="1" outlineLevel="1" x14ac:dyDescent="0.25">
      <c r="A12" s="37" t="s">
        <v>149</v>
      </c>
      <c r="B12" s="38" t="s">
        <v>16</v>
      </c>
      <c r="C12" s="20" t="str">
        <f>IF('Long Term Vision'!$C12=0,"",'Long Term Vision'!$C12)</f>
        <v/>
      </c>
      <c r="D12" s="38"/>
      <c r="E12" s="38"/>
      <c r="F12" s="38"/>
      <c r="G12" s="38"/>
      <c r="H12" s="39"/>
      <c r="I12" s="67">
        <f>IF(OR('27_Services Sector Plan'!$I12=1,$E12&lt;&gt;0),1,0)</f>
        <v>1</v>
      </c>
      <c r="J12" s="67">
        <f>IF(OR('27_Services Sector Plan'!$J12=1,$F12&lt;&gt;0),1,0)</f>
        <v>0</v>
      </c>
      <c r="K12" s="67">
        <f>IF(AND('27_Services Sector Plan'!$I12=1,$E12=0),1,0)</f>
        <v>1</v>
      </c>
    </row>
    <row r="13" spans="1:12" ht="105" hidden="1" outlineLevel="1" x14ac:dyDescent="0.25">
      <c r="A13" s="37" t="s">
        <v>149</v>
      </c>
      <c r="B13" s="38" t="s">
        <v>17</v>
      </c>
      <c r="C13" s="20" t="str">
        <f>IF('Long Term Vision'!$C13=0,"",'Long Term Vision'!$C13)</f>
        <v/>
      </c>
      <c r="D13" s="38"/>
      <c r="E13" s="38"/>
      <c r="F13" s="38"/>
      <c r="G13" s="38"/>
      <c r="H13" s="39"/>
      <c r="I13" s="67">
        <f>IF(OR('27_Services Sector Plan'!$I13=1,$E13&lt;&gt;0),1,0)</f>
        <v>1</v>
      </c>
      <c r="J13" s="67">
        <f>IF(OR('27_Services Sector Plan'!$J13=1,$F13&lt;&gt;0),1,0)</f>
        <v>0</v>
      </c>
      <c r="K13" s="67">
        <f>IF(AND('27_Services Sector Plan'!$I13=1,$E13=0),1,0)</f>
        <v>1</v>
      </c>
    </row>
    <row r="14" spans="1:12" collapsed="1" x14ac:dyDescent="0.25">
      <c r="A14" s="37" t="s">
        <v>149</v>
      </c>
      <c r="B14" s="99" t="s">
        <v>18</v>
      </c>
      <c r="C14" s="99"/>
      <c r="D14" s="99"/>
      <c r="E14" s="99"/>
      <c r="F14" s="99"/>
      <c r="G14" s="99"/>
      <c r="H14" s="100"/>
      <c r="I14" s="67">
        <f>SUM(I15:I23)</f>
        <v>9</v>
      </c>
      <c r="J14" s="67">
        <f>SUM(J15:J23)</f>
        <v>6</v>
      </c>
      <c r="K14" s="67">
        <f>SUM(K15:K23)</f>
        <v>6</v>
      </c>
    </row>
    <row r="15" spans="1:12" ht="30" hidden="1" outlineLevel="1" x14ac:dyDescent="0.25">
      <c r="A15" s="37" t="s">
        <v>149</v>
      </c>
      <c r="B15" s="38" t="s">
        <v>19</v>
      </c>
      <c r="C15" s="20" t="str">
        <f>IF('Long Term Vision'!$C15=0,"",'Long Term Vision'!$C15)</f>
        <v/>
      </c>
      <c r="D15" s="38"/>
      <c r="E15" s="38"/>
      <c r="F15" s="38"/>
      <c r="G15" s="38"/>
      <c r="H15" s="39"/>
      <c r="I15" s="67">
        <f>IF(OR('27_Services Sector Plan'!$I15=1,$E15&lt;&gt;0),1,0)</f>
        <v>1</v>
      </c>
      <c r="J15" s="67">
        <f>IF(OR('27_Services Sector Plan'!$J15=1,$F15&lt;&gt;0),1,0)</f>
        <v>1</v>
      </c>
      <c r="K15" s="67">
        <f>IF(AND('27_Services Sector Plan'!$I15=1,$E15=0),1,0)</f>
        <v>1</v>
      </c>
    </row>
    <row r="16" spans="1:12" ht="60" hidden="1" outlineLevel="1" x14ac:dyDescent="0.25">
      <c r="A16" s="37" t="s">
        <v>149</v>
      </c>
      <c r="B16" s="38" t="s">
        <v>20</v>
      </c>
      <c r="C16" s="20" t="str">
        <f>IF('Long Term Vision'!$C16=0,"",'Long Term Vision'!$C16)</f>
        <v/>
      </c>
      <c r="D16" s="38"/>
      <c r="E16" s="38"/>
      <c r="F16" s="38"/>
      <c r="G16" s="38"/>
      <c r="H16" s="39"/>
      <c r="I16" s="67">
        <f>IF(OR('27_Services Sector Plan'!$I16=1,$E16&lt;&gt;0),1,0)</f>
        <v>1</v>
      </c>
      <c r="J16" s="67">
        <f>IF(OR('27_Services Sector Plan'!$J16=1,$F16&lt;&gt;0),1,0)</f>
        <v>1</v>
      </c>
      <c r="K16" s="67">
        <f>IF(AND('27_Services Sector Plan'!$I16=1,$E16=0),1,0)</f>
        <v>1</v>
      </c>
    </row>
    <row r="17" spans="1:11" ht="60" hidden="1" outlineLevel="1" x14ac:dyDescent="0.25">
      <c r="A17" s="37" t="s">
        <v>149</v>
      </c>
      <c r="B17" s="38" t="s">
        <v>21</v>
      </c>
      <c r="C17" s="20" t="str">
        <f>IF('Long Term Vision'!$C17=0,"",'Long Term Vision'!$C17)</f>
        <v/>
      </c>
      <c r="D17" s="38" t="s">
        <v>853</v>
      </c>
      <c r="E17" s="38" t="s">
        <v>862</v>
      </c>
      <c r="F17" s="38"/>
      <c r="G17" s="38" t="s">
        <v>863</v>
      </c>
      <c r="H17" s="39"/>
      <c r="I17" s="67">
        <f>IF(OR('27_Services Sector Plan'!$I17=1,$E17&lt;&gt;0),1,0)</f>
        <v>1</v>
      </c>
      <c r="J17" s="67">
        <f>IF(OR('27_Services Sector Plan'!$J17=1,$F17&lt;&gt;0),1,0)</f>
        <v>1</v>
      </c>
      <c r="K17" s="67">
        <f>IF(AND('27_Services Sector Plan'!$I17=1,$E17=0),1,0)</f>
        <v>0</v>
      </c>
    </row>
    <row r="18" spans="1:11" ht="45" hidden="1" outlineLevel="1" x14ac:dyDescent="0.25">
      <c r="A18" s="37" t="s">
        <v>149</v>
      </c>
      <c r="B18" s="38" t="s">
        <v>22</v>
      </c>
      <c r="C18" s="20" t="str">
        <f>IF('Long Term Vision'!$C18=0,"",'Long Term Vision'!$C18)</f>
        <v/>
      </c>
      <c r="D18" s="38"/>
      <c r="E18" s="38"/>
      <c r="F18" s="38"/>
      <c r="G18" s="38"/>
      <c r="H18" s="39"/>
      <c r="I18" s="67">
        <f>IF(OR('27_Services Sector Plan'!$I18=1,$E18&lt;&gt;0),1,0)</f>
        <v>1</v>
      </c>
      <c r="J18" s="67">
        <f>IF(OR('27_Services Sector Plan'!$J18=1,$F18&lt;&gt;0),1,0)</f>
        <v>1</v>
      </c>
      <c r="K18" s="67">
        <f>IF(AND('27_Services Sector Plan'!$I18=1,$E18=0),1,0)</f>
        <v>1</v>
      </c>
    </row>
    <row r="19" spans="1:11" ht="30" hidden="1" outlineLevel="1" x14ac:dyDescent="0.25">
      <c r="A19" s="37" t="s">
        <v>149</v>
      </c>
      <c r="B19" s="38" t="s">
        <v>23</v>
      </c>
      <c r="C19" s="20" t="str">
        <f>IF('Long Term Vision'!$C19=0,"",'Long Term Vision'!$C19)</f>
        <v/>
      </c>
      <c r="D19" s="38"/>
      <c r="E19" s="38"/>
      <c r="F19" s="38"/>
      <c r="G19" s="38"/>
      <c r="H19" s="39"/>
      <c r="I19" s="67">
        <f>IF(OR('27_Services Sector Plan'!$I19=1,$E19&lt;&gt;0),1,0)</f>
        <v>1</v>
      </c>
      <c r="J19" s="67">
        <f>IF(OR('27_Services Sector Plan'!$J19=1,$F19&lt;&gt;0),1,0)</f>
        <v>0</v>
      </c>
      <c r="K19" s="67">
        <f>IF(AND('27_Services Sector Plan'!$I19=1,$E19=0),1,0)</f>
        <v>1</v>
      </c>
    </row>
    <row r="20" spans="1:11" ht="45" hidden="1" outlineLevel="1" x14ac:dyDescent="0.25">
      <c r="A20" s="37" t="s">
        <v>149</v>
      </c>
      <c r="B20" s="38" t="s">
        <v>24</v>
      </c>
      <c r="C20" s="20" t="str">
        <f>IF('Long Term Vision'!$C20=0,"",'Long Term Vision'!$C20)</f>
        <v/>
      </c>
      <c r="D20" s="38" t="s">
        <v>892</v>
      </c>
      <c r="E20" s="38" t="s">
        <v>909</v>
      </c>
      <c r="F20" s="38"/>
      <c r="G20" s="38" t="s">
        <v>910</v>
      </c>
      <c r="H20" s="39"/>
      <c r="I20" s="67">
        <f>IF(OR('27_Services Sector Plan'!$I20=1,$E20&lt;&gt;0),1,0)</f>
        <v>1</v>
      </c>
      <c r="J20" s="67">
        <f>IF(OR('27_Services Sector Plan'!$J20=1,$F20&lt;&gt;0),1,0)</f>
        <v>0</v>
      </c>
      <c r="K20" s="67">
        <f>IF(AND('27_Services Sector Plan'!$I20=1,$E20=0),1,0)</f>
        <v>0</v>
      </c>
    </row>
    <row r="21" spans="1:11" ht="60" hidden="1" outlineLevel="1" x14ac:dyDescent="0.25">
      <c r="A21" s="37" t="s">
        <v>149</v>
      </c>
      <c r="B21" s="38" t="s">
        <v>25</v>
      </c>
      <c r="C21" s="20" t="str">
        <f>IF('Long Term Vision'!$C21=0,"",'Long Term Vision'!$C21)</f>
        <v/>
      </c>
      <c r="D21" s="38"/>
      <c r="E21" s="38"/>
      <c r="F21" s="38"/>
      <c r="G21" s="38"/>
      <c r="H21" s="39"/>
      <c r="I21" s="67">
        <f>IF(OR('27_Services Sector Plan'!$I21=1,$E21&lt;&gt;0),1,0)</f>
        <v>1</v>
      </c>
      <c r="J21" s="67">
        <f>IF(OR('27_Services Sector Plan'!$J21=1,$F21&lt;&gt;0),1,0)</f>
        <v>1</v>
      </c>
      <c r="K21" s="67">
        <f>IF(AND('27_Services Sector Plan'!$I21=1,$E21=0),1,0)</f>
        <v>1</v>
      </c>
    </row>
    <row r="22" spans="1:11" ht="60" hidden="1" outlineLevel="1" x14ac:dyDescent="0.25">
      <c r="A22" s="37" t="s">
        <v>149</v>
      </c>
      <c r="B22" s="38" t="s">
        <v>26</v>
      </c>
      <c r="C22" s="20" t="str">
        <f>IF('Long Term Vision'!$C22=0,"",'Long Term Vision'!$C22)</f>
        <v/>
      </c>
      <c r="D22" s="38" t="s">
        <v>853</v>
      </c>
      <c r="E22" s="38" t="s">
        <v>861</v>
      </c>
      <c r="F22" s="38"/>
      <c r="G22" s="38" t="s">
        <v>858</v>
      </c>
      <c r="H22" s="39"/>
      <c r="I22" s="67">
        <f>IF(OR('27_Services Sector Plan'!$I22=1,$E22&lt;&gt;0),1,0)</f>
        <v>1</v>
      </c>
      <c r="J22" s="67">
        <f>IF(OR('27_Services Sector Plan'!$J22=1,$F22&lt;&gt;0),1,0)</f>
        <v>1</v>
      </c>
      <c r="K22" s="67">
        <f>IF(AND('27_Services Sector Plan'!$I22=1,$E22=0),1,0)</f>
        <v>0</v>
      </c>
    </row>
    <row r="23" spans="1:11" ht="45" hidden="1" outlineLevel="1" x14ac:dyDescent="0.25">
      <c r="A23" s="37" t="s">
        <v>149</v>
      </c>
      <c r="B23" s="38" t="s">
        <v>27</v>
      </c>
      <c r="C23" s="20" t="str">
        <f>IF('Long Term Vision'!$C23=0,"",'Long Term Vision'!$C23)</f>
        <v/>
      </c>
      <c r="D23" s="38"/>
      <c r="E23" s="38"/>
      <c r="F23" s="38"/>
      <c r="G23" s="38"/>
      <c r="H23" s="39"/>
      <c r="I23" s="67">
        <f>IF(OR('27_Services Sector Plan'!$I23=1,$E23&lt;&gt;0),1,0)</f>
        <v>1</v>
      </c>
      <c r="J23" s="67">
        <f>IF(OR('27_Services Sector Plan'!$J23=1,$F23&lt;&gt;0),1,0)</f>
        <v>0</v>
      </c>
      <c r="K23" s="67">
        <f>IF(AND('27_Services Sector Plan'!$I23=1,$E23=0),1,0)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tr">
        <f>IF('Long Term Vision'!$C25=0,"",'Long Term Vision'!$C25)</f>
        <v/>
      </c>
      <c r="D25" s="38"/>
      <c r="E25" s="38"/>
      <c r="F25" s="38"/>
      <c r="G25" s="38"/>
      <c r="H25" s="39"/>
      <c r="I25" s="67">
        <f>IF(OR('27_Services Sector Plan'!$I25=1,$E25&lt;&gt;0),1,0)</f>
        <v>1</v>
      </c>
      <c r="J25" s="67">
        <f>IF(OR('27_Services Sector Plan'!$J25=1,$F25&lt;&gt;0),1,0)</f>
        <v>1</v>
      </c>
      <c r="K25" s="67">
        <f>IF(AND('27_Services Sector Plan'!$I25=1,$E25=0),1,0)</f>
        <v>1</v>
      </c>
    </row>
    <row r="26" spans="1:11" ht="45" hidden="1" outlineLevel="1" x14ac:dyDescent="0.25">
      <c r="A26" s="37" t="s">
        <v>149</v>
      </c>
      <c r="B26" s="38" t="s">
        <v>30</v>
      </c>
      <c r="C26" s="20" t="str">
        <f>IF('Long Term Vision'!$C26=0,"",'Long Term Vision'!$C26)</f>
        <v/>
      </c>
      <c r="D26" s="38"/>
      <c r="E26" s="38"/>
      <c r="F26" s="38"/>
      <c r="G26" s="38"/>
      <c r="H26" s="39"/>
      <c r="I26" s="67">
        <f>IF(OR('27_Services Sector Plan'!$I26=1,$E26&lt;&gt;0),1,0)</f>
        <v>1</v>
      </c>
      <c r="J26" s="67">
        <f>IF(OR('27_Services Sector Plan'!$J26=1,$F26&lt;&gt;0),1,0)</f>
        <v>0</v>
      </c>
      <c r="K26" s="67">
        <f>IF(AND('27_Services Sector Plan'!$I26=1,$E26=0),1,0)</f>
        <v>1</v>
      </c>
    </row>
    <row r="27" spans="1:11" ht="45" hidden="1" outlineLevel="1" x14ac:dyDescent="0.25">
      <c r="A27" s="37" t="s">
        <v>149</v>
      </c>
      <c r="B27" s="38" t="s">
        <v>31</v>
      </c>
      <c r="C27" s="20" t="str">
        <f>IF('Long Term Vision'!$C27=0,"",'Long Term Vision'!$C27)</f>
        <v/>
      </c>
      <c r="D27" s="38"/>
      <c r="E27" s="38"/>
      <c r="F27" s="38"/>
      <c r="G27" s="38"/>
      <c r="H27" s="39"/>
      <c r="I27" s="67">
        <f>IF(OR('27_Services Sector Plan'!$I27=1,$E27&lt;&gt;0),1,0)</f>
        <v>1</v>
      </c>
      <c r="J27" s="67">
        <f>IF(OR('27_Services Sector Plan'!$J27=1,$F27&lt;&gt;0),1,0)</f>
        <v>1</v>
      </c>
      <c r="K27" s="67">
        <f>IF(AND('27_Services Sector Plan'!$I27=1,$E27=0),1,0)</f>
        <v>1</v>
      </c>
    </row>
    <row r="28" spans="1:11" ht="60" hidden="1" outlineLevel="1" x14ac:dyDescent="0.25">
      <c r="A28" s="37" t="s">
        <v>149</v>
      </c>
      <c r="B28" s="38" t="s">
        <v>32</v>
      </c>
      <c r="C28" s="20" t="str">
        <f>IF('Long Term Vision'!$C28=0,"",'Long Term Vision'!$C28)</f>
        <v/>
      </c>
      <c r="D28" s="38" t="s">
        <v>853</v>
      </c>
      <c r="E28" s="38" t="s">
        <v>855</v>
      </c>
      <c r="F28" s="38" t="s">
        <v>844</v>
      </c>
      <c r="G28" s="38" t="s">
        <v>856</v>
      </c>
      <c r="H28" s="39"/>
      <c r="I28" s="67">
        <f>IF(OR('27_Services Sector Plan'!$I28=1,$E28&lt;&gt;0),1,0)</f>
        <v>1</v>
      </c>
      <c r="J28" s="67">
        <f>IF(OR('27_Services Sector Plan'!$J28=1,$F28&lt;&gt;0),1,0)</f>
        <v>1</v>
      </c>
      <c r="K28" s="67">
        <f>IF(AND('27_Services Sector Plan'!$I28=1,$E28=0),1,0)</f>
        <v>0</v>
      </c>
    </row>
    <row r="29" spans="1:11" ht="60" hidden="1" outlineLevel="1" x14ac:dyDescent="0.25">
      <c r="A29" s="37" t="s">
        <v>149</v>
      </c>
      <c r="B29" s="38" t="s">
        <v>33</v>
      </c>
      <c r="C29" s="20" t="str">
        <f>IF('Long Term Vision'!$C29=0,"",'Long Term Vision'!$C29)</f>
        <v/>
      </c>
      <c r="D29" s="38"/>
      <c r="E29" s="38"/>
      <c r="F29" s="38"/>
      <c r="G29" s="38"/>
      <c r="H29" s="39"/>
      <c r="I29" s="67">
        <f>IF(OR('27_Services Sector Plan'!$I29=1,$E29&lt;&gt;0),1,0)</f>
        <v>1</v>
      </c>
      <c r="J29" s="67">
        <f>IF(OR('27_Services Sector Plan'!$J29=1,$F29&lt;&gt;0),1,0)</f>
        <v>0</v>
      </c>
      <c r="K29" s="67">
        <f>IF(AND('27_Services Sector Plan'!$I29=1,$E29=0),1,0)</f>
        <v>1</v>
      </c>
    </row>
    <row r="30" spans="1:11" ht="30" hidden="1" outlineLevel="1" x14ac:dyDescent="0.25">
      <c r="A30" s="37" t="s">
        <v>149</v>
      </c>
      <c r="B30" s="38" t="s">
        <v>34</v>
      </c>
      <c r="C30" s="20" t="str">
        <f>IF('Long Term Vision'!$C30=0,"",'Long Term Vision'!$C30)</f>
        <v/>
      </c>
      <c r="D30" s="38"/>
      <c r="E30" s="38"/>
      <c r="F30" s="38"/>
      <c r="G30" s="38"/>
      <c r="H30" s="39"/>
      <c r="I30" s="67">
        <f>IF(OR('27_Services Sector Plan'!$I30=1,$E30&lt;&gt;0),1,0)</f>
        <v>1</v>
      </c>
      <c r="J30" s="67">
        <f>IF(OR('27_Services Sector Plan'!$J30=1,$F30&lt;&gt;0),1,0)</f>
        <v>1</v>
      </c>
      <c r="K30" s="67">
        <f>IF(AND('27_Services Sector Plan'!$I30=1,$E30=0),1,0)</f>
        <v>1</v>
      </c>
    </row>
    <row r="31" spans="1:11" ht="105" hidden="1" outlineLevel="1" x14ac:dyDescent="0.25">
      <c r="A31" s="37" t="s">
        <v>149</v>
      </c>
      <c r="B31" s="38" t="s">
        <v>35</v>
      </c>
      <c r="C31" s="20" t="str">
        <f>IF('Long Term Vision'!$C31=0,"",'Long Term Vision'!$C31)</f>
        <v/>
      </c>
      <c r="D31" s="38"/>
      <c r="E31" s="38"/>
      <c r="F31" s="38"/>
      <c r="G31" s="38"/>
      <c r="H31" s="39"/>
      <c r="I31" s="67">
        <f>IF(OR('27_Services Sector Plan'!$I31=1,$E31&lt;&gt;0),1,0)</f>
        <v>1</v>
      </c>
      <c r="J31" s="67">
        <f>IF(OR('27_Services Sector Plan'!$J31=1,$F31&lt;&gt;0),1,0)</f>
        <v>0</v>
      </c>
      <c r="K31" s="67">
        <f>IF(AND('27_Services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IF(OR('27_Services Sector Plan'!$I33=1,$E33&lt;&gt;0),1,0)</f>
        <v>1</v>
      </c>
      <c r="J33" s="67">
        <f>IF(OR('27_Services Sector Plan'!$J33=1,$F33&lt;&gt;0),1,0)</f>
        <v>0</v>
      </c>
      <c r="K33" s="67">
        <f>IF(AND('27_Services Sector Plan'!$I33=1,$E33=0),1,0)</f>
        <v>1</v>
      </c>
    </row>
    <row r="34" spans="1:11" ht="45" hidden="1" outlineLevel="1" x14ac:dyDescent="0.25">
      <c r="A34" s="37" t="s">
        <v>149</v>
      </c>
      <c r="B34" s="38" t="s">
        <v>38</v>
      </c>
      <c r="C34" s="20" t="str">
        <f>IF('Long Term Vision'!$C34=0,"",'Long Term Vision'!$C34)</f>
        <v/>
      </c>
      <c r="D34" s="38"/>
      <c r="E34" s="38"/>
      <c r="F34" s="38"/>
      <c r="G34" s="38"/>
      <c r="H34" s="39"/>
      <c r="I34" s="67">
        <f>IF(OR('27_Services Sector Plan'!$I34=1,$E34&lt;&gt;0),1,0)</f>
        <v>1</v>
      </c>
      <c r="J34" s="67">
        <f>IF(OR('27_Services Sector Plan'!$J34=1,$F34&lt;&gt;0),1,0)</f>
        <v>0</v>
      </c>
      <c r="K34" s="67">
        <f>IF(AND('27_Services Sector Plan'!$I34=1,$E34=0),1,0)</f>
        <v>1</v>
      </c>
    </row>
    <row r="35" spans="1:11" ht="30" hidden="1" outlineLevel="1" x14ac:dyDescent="0.25">
      <c r="A35" s="37" t="s">
        <v>149</v>
      </c>
      <c r="B35" s="38" t="s">
        <v>39</v>
      </c>
      <c r="C35" s="20" t="str">
        <f>IF('Long Term Vision'!$C35=0,"",'Long Term Vision'!$C35)</f>
        <v>NO</v>
      </c>
      <c r="D35" s="38"/>
      <c r="E35" s="38"/>
      <c r="F35" s="38"/>
      <c r="G35" s="38"/>
      <c r="H35" s="39"/>
      <c r="I35" s="67">
        <f>IF(OR('27_Services Sector Plan'!$I35=1,$E35&lt;&gt;0),1,0)</f>
        <v>0</v>
      </c>
      <c r="J35" s="67">
        <f>IF(OR('27_Services Sector Plan'!$J35=1,$F35&lt;&gt;0),1,0)</f>
        <v>0</v>
      </c>
      <c r="K35" s="67">
        <f>IF(AND('27_Services Sector Plan'!$I35=1,$E35=0),1,0)</f>
        <v>0</v>
      </c>
    </row>
    <row r="36" spans="1:11" ht="60" hidden="1" outlineLevel="1" x14ac:dyDescent="0.25">
      <c r="A36" s="37" t="s">
        <v>149</v>
      </c>
      <c r="B36" s="38" t="s">
        <v>40</v>
      </c>
      <c r="C36" s="20" t="str">
        <f>IF('Long Term Vision'!$C36=0,"",'Long Term Vision'!$C36)</f>
        <v/>
      </c>
      <c r="D36" s="38"/>
      <c r="E36" s="38"/>
      <c r="F36" s="38"/>
      <c r="G36" s="38"/>
      <c r="H36" s="39"/>
      <c r="I36" s="67">
        <f>IF(OR('27_Services Sector Plan'!$I36=1,$E36&lt;&gt;0),1,0)</f>
        <v>1</v>
      </c>
      <c r="J36" s="67">
        <f>IF(OR('27_Services Sector Plan'!$J36=1,$F36&lt;&gt;0),1,0)</f>
        <v>1</v>
      </c>
      <c r="K36" s="67">
        <f>IF(AND('27_Services Sector Plan'!$I36=1,$E36=0),1,0)</f>
        <v>1</v>
      </c>
    </row>
    <row r="37" spans="1:11" ht="45" hidden="1" outlineLevel="1" x14ac:dyDescent="0.25">
      <c r="A37" s="37" t="s">
        <v>149</v>
      </c>
      <c r="B37" s="38" t="s">
        <v>41</v>
      </c>
      <c r="C37" s="20" t="str">
        <f>IF('Long Term Vision'!$C37=0,"",'Long Term Vision'!$C37)</f>
        <v/>
      </c>
      <c r="D37" s="38"/>
      <c r="E37" s="38"/>
      <c r="F37" s="38"/>
      <c r="G37" s="38"/>
      <c r="H37" s="39"/>
      <c r="I37" s="67">
        <f>IF(OR('27_Services Sector Plan'!$I37=1,$E37&lt;&gt;0),1,0)</f>
        <v>1</v>
      </c>
      <c r="J37" s="67">
        <f>IF(OR('27_Services Sector Plan'!$J37=1,$F37&lt;&gt;0),1,0)</f>
        <v>0</v>
      </c>
      <c r="K37" s="67">
        <f>IF(AND('27_Services Sector Plan'!$I37=1,$E37=0),1,0)</f>
        <v>1</v>
      </c>
    </row>
    <row r="38" spans="1:11" ht="75" hidden="1" outlineLevel="1" x14ac:dyDescent="0.25">
      <c r="A38" s="37" t="s">
        <v>149</v>
      </c>
      <c r="B38" s="38" t="s">
        <v>42</v>
      </c>
      <c r="C38" s="20" t="str">
        <f>IF('Long Term Vision'!$C38=0,"",'Long Term Vision'!$C38)</f>
        <v/>
      </c>
      <c r="D38" s="38"/>
      <c r="E38" s="38"/>
      <c r="F38" s="38"/>
      <c r="G38" s="38"/>
      <c r="H38" s="39"/>
      <c r="I38" s="67">
        <f>IF(OR('27_Services Sector Plan'!$I38=1,$E38&lt;&gt;0),1,0)</f>
        <v>1</v>
      </c>
      <c r="J38" s="67">
        <f>IF(OR('27_Services Sector Plan'!$J38=1,$F38&lt;&gt;0),1,0)</f>
        <v>0</v>
      </c>
      <c r="K38" s="67">
        <f>IF(AND('27_Services Sector Plan'!$I38=1,$E38=0),1,0)</f>
        <v>1</v>
      </c>
    </row>
    <row r="39" spans="1:11" collapsed="1" x14ac:dyDescent="0.25">
      <c r="A39" s="37" t="s">
        <v>150</v>
      </c>
      <c r="B39" s="105" t="s">
        <v>43</v>
      </c>
      <c r="C39" s="105"/>
      <c r="D39" s="105"/>
      <c r="E39" s="105"/>
      <c r="F39" s="105"/>
      <c r="G39" s="105"/>
      <c r="H39" s="106"/>
      <c r="I39" s="67">
        <f>SUM(I40:I45)</f>
        <v>6</v>
      </c>
      <c r="J39" s="67">
        <f>SUM(J40:J45)</f>
        <v>3</v>
      </c>
      <c r="K39" s="67">
        <f>SUM(K40:K45)</f>
        <v>5</v>
      </c>
    </row>
    <row r="40" spans="1:11" ht="30" hidden="1" outlineLevel="1" x14ac:dyDescent="0.25">
      <c r="A40" s="37" t="s">
        <v>150</v>
      </c>
      <c r="B40" s="38" t="s">
        <v>44</v>
      </c>
      <c r="C40" s="20" t="str">
        <f>IF('Long Term Vision'!$C40=0,"",'Long Term Vision'!$C40)</f>
        <v/>
      </c>
      <c r="D40" s="38"/>
      <c r="E40" s="38"/>
      <c r="F40" s="38"/>
      <c r="G40" s="38"/>
      <c r="H40" s="39"/>
      <c r="I40" s="67">
        <f>IF(OR('27_Services Sector Plan'!$I40=1,$E40&lt;&gt;0),1,0)</f>
        <v>1</v>
      </c>
      <c r="J40" s="67">
        <f>IF(OR('27_Services Sector Plan'!$J40=1,$F40&lt;&gt;0),1,0)</f>
        <v>1</v>
      </c>
      <c r="K40" s="67">
        <f>IF(AND('27_Services Sector Plan'!$I40=1,$E40=0),1,0)</f>
        <v>1</v>
      </c>
    </row>
    <row r="41" spans="1:11" ht="60" hidden="1" outlineLevel="1" x14ac:dyDescent="0.25">
      <c r="A41" s="37" t="s">
        <v>150</v>
      </c>
      <c r="B41" s="38" t="s">
        <v>45</v>
      </c>
      <c r="C41" s="20" t="str">
        <f>IF('Long Term Vision'!$C41=0,"",'Long Term Vision'!$C41)</f>
        <v/>
      </c>
      <c r="D41" s="38"/>
      <c r="E41" s="38"/>
      <c r="F41" s="38"/>
      <c r="G41" s="38"/>
      <c r="H41" s="39"/>
      <c r="I41" s="67">
        <f>IF(OR('27_Services Sector Plan'!$I41=1,$E41&lt;&gt;0),1,0)</f>
        <v>1</v>
      </c>
      <c r="J41" s="67">
        <f>IF(OR('27_Services Sector Plan'!$J41=1,$F41&lt;&gt;0),1,0)</f>
        <v>1</v>
      </c>
      <c r="K41" s="67">
        <f>IF(AND('27_Services Sector Plan'!$I41=1,$E41=0),1,0)</f>
        <v>1</v>
      </c>
    </row>
    <row r="42" spans="1:11" ht="75" hidden="1" outlineLevel="1" x14ac:dyDescent="0.25">
      <c r="A42" s="37" t="s">
        <v>150</v>
      </c>
      <c r="B42" s="38" t="s">
        <v>46</v>
      </c>
      <c r="C42" s="20" t="str">
        <f>IF('Long Term Vision'!$C42=0,"",'Long Term Vision'!$C42)</f>
        <v/>
      </c>
      <c r="D42" s="38" t="s">
        <v>892</v>
      </c>
      <c r="E42" s="38" t="s">
        <v>904</v>
      </c>
      <c r="F42" s="38"/>
      <c r="G42" s="38" t="s">
        <v>905</v>
      </c>
      <c r="H42" s="39" t="s">
        <v>644</v>
      </c>
      <c r="I42" s="67">
        <f>IF(OR('27_Services Sector Plan'!$I42=1,$E42&lt;&gt;0),1,0)</f>
        <v>1</v>
      </c>
      <c r="J42" s="67">
        <f>IF(OR('27_Services Sector Plan'!$J42=1,$F42&lt;&gt;0),1,0)</f>
        <v>1</v>
      </c>
      <c r="K42" s="67">
        <f>IF(AND('27_Services Sector Plan'!$I42=1,$E42=0),1,0)</f>
        <v>0</v>
      </c>
    </row>
    <row r="43" spans="1:11" ht="60" hidden="1" outlineLevel="1" x14ac:dyDescent="0.25">
      <c r="A43" s="37" t="s">
        <v>150</v>
      </c>
      <c r="B43" s="38" t="s">
        <v>47</v>
      </c>
      <c r="C43" s="20" t="str">
        <f>IF('Long Term Vision'!$C43=0,"",'Long Term Vision'!$C43)</f>
        <v/>
      </c>
      <c r="D43" s="38"/>
      <c r="E43" s="38"/>
      <c r="F43" s="38"/>
      <c r="G43" s="38"/>
      <c r="H43" s="39"/>
      <c r="I43" s="67">
        <f>IF(OR('27_Services Sector Plan'!$I43=1,$E43&lt;&gt;0),1,0)</f>
        <v>1</v>
      </c>
      <c r="J43" s="67">
        <f>IF(OR('27_Services Sector Plan'!$J43=1,$F43&lt;&gt;0),1,0)</f>
        <v>0</v>
      </c>
      <c r="K43" s="67">
        <f>IF(AND('27_Services Sector Plan'!$I43=1,$E43=0),1,0)</f>
        <v>1</v>
      </c>
    </row>
    <row r="44" spans="1:11" ht="45" hidden="1" outlineLevel="1" x14ac:dyDescent="0.25">
      <c r="A44" s="37" t="s">
        <v>150</v>
      </c>
      <c r="B44" s="38" t="s">
        <v>48</v>
      </c>
      <c r="C44" s="20" t="str">
        <f>IF('Long Term Vision'!$C44=0,"",'Long Term Vision'!$C44)</f>
        <v/>
      </c>
      <c r="D44" s="38"/>
      <c r="E44" s="38"/>
      <c r="F44" s="38"/>
      <c r="G44" s="38"/>
      <c r="H44" s="39"/>
      <c r="I44" s="67">
        <f>IF(OR('27_Services Sector Plan'!$I44=1,$E44&lt;&gt;0),1,0)</f>
        <v>1</v>
      </c>
      <c r="J44" s="67">
        <f>IF(OR('27_Services Sector Plan'!$J44=1,$F44&lt;&gt;0),1,0)</f>
        <v>0</v>
      </c>
      <c r="K44" s="67">
        <f>IF(AND('27_Services Sector Plan'!$I44=1,$E44=0),1,0)</f>
        <v>1</v>
      </c>
    </row>
    <row r="45" spans="1:11" ht="30" hidden="1" outlineLevel="1" x14ac:dyDescent="0.25">
      <c r="A45" s="37" t="s">
        <v>150</v>
      </c>
      <c r="B45" s="38" t="s">
        <v>49</v>
      </c>
      <c r="C45" s="20" t="str">
        <f>IF('Long Term Vision'!$C45=0,"",'Long Term Vision'!$C45)</f>
        <v/>
      </c>
      <c r="D45" s="38"/>
      <c r="E45" s="38"/>
      <c r="F45" s="38"/>
      <c r="G45" s="38"/>
      <c r="H45" s="39"/>
      <c r="I45" s="67">
        <f>IF(OR('27_Services Sector Plan'!$I45=1,$E45&lt;&gt;0),1,0)</f>
        <v>1</v>
      </c>
      <c r="J45" s="67">
        <f>IF(OR('27_Services Sector Plan'!$J45=1,$F45&lt;&gt;0),1,0)</f>
        <v>0</v>
      </c>
      <c r="K45" s="67">
        <f>IF(AND('27_Services Sector Plan'!$I45=1,$E45=0),1,0)</f>
        <v>1</v>
      </c>
    </row>
    <row r="46" spans="1:11" collapsed="1" x14ac:dyDescent="0.25">
      <c r="A46" s="37" t="s">
        <v>150</v>
      </c>
      <c r="B46" s="107" t="s">
        <v>50</v>
      </c>
      <c r="C46" s="107"/>
      <c r="D46" s="107"/>
      <c r="E46" s="107"/>
      <c r="F46" s="107"/>
      <c r="G46" s="107"/>
      <c r="H46" s="108"/>
      <c r="I46" s="67">
        <f>SUM(I47:I54)</f>
        <v>7</v>
      </c>
      <c r="J46" s="67">
        <f>SUM(J47:J54)</f>
        <v>2</v>
      </c>
      <c r="K46" s="67">
        <f>SUM(K47:K54)</f>
        <v>3</v>
      </c>
    </row>
    <row r="47" spans="1:11" ht="75" hidden="1" outlineLevel="1" x14ac:dyDescent="0.25">
      <c r="A47" s="37" t="s">
        <v>150</v>
      </c>
      <c r="B47" s="38" t="s">
        <v>51</v>
      </c>
      <c r="C47" s="20" t="str">
        <f>IF('Long Term Vision'!$C47=0,"",'Long Term Vision'!$C47)</f>
        <v>NO</v>
      </c>
      <c r="D47" s="38"/>
      <c r="E47" s="38"/>
      <c r="F47" s="38"/>
      <c r="G47" s="38"/>
      <c r="H47" s="39"/>
      <c r="I47" s="67">
        <f>IF(OR('27_Services Sector Plan'!$I47=1,$E47&lt;&gt;0),1,0)</f>
        <v>0</v>
      </c>
      <c r="J47" s="67">
        <f>IF(OR('27_Services Sector Plan'!$J47=1,$F47&lt;&gt;0),1,0)</f>
        <v>0</v>
      </c>
      <c r="K47" s="67">
        <f>IF(AND('27_Services Sector Plan'!$I47=1,$E47=0),1,0)</f>
        <v>0</v>
      </c>
    </row>
    <row r="48" spans="1:11" ht="45" hidden="1" outlineLevel="1" x14ac:dyDescent="0.25">
      <c r="A48" s="37" t="s">
        <v>150</v>
      </c>
      <c r="B48" s="38" t="s">
        <v>52</v>
      </c>
      <c r="C48" s="20" t="str">
        <f>IF('Long Term Vision'!$C48=0,"",'Long Term Vision'!$C48)</f>
        <v/>
      </c>
      <c r="D48" s="38" t="s">
        <v>892</v>
      </c>
      <c r="E48" s="38" t="s">
        <v>899</v>
      </c>
      <c r="F48" s="38"/>
      <c r="G48" s="38" t="s">
        <v>900</v>
      </c>
      <c r="H48" s="39"/>
      <c r="I48" s="67">
        <f>IF(OR('27_Services Sector Plan'!$I48=1,$E48&lt;&gt;0),1,0)</f>
        <v>1</v>
      </c>
      <c r="J48" s="67">
        <f>IF(OR('27_Services Sector Plan'!$J48=1,$F48&lt;&gt;0),1,0)</f>
        <v>0</v>
      </c>
      <c r="K48" s="67">
        <f>IF(AND('27_Services Sector Plan'!$I48=1,$E48=0),1,0)</f>
        <v>0</v>
      </c>
    </row>
    <row r="49" spans="1:11" ht="45" hidden="1" outlineLevel="1" x14ac:dyDescent="0.25">
      <c r="A49" s="37" t="s">
        <v>150</v>
      </c>
      <c r="B49" s="38" t="s">
        <v>53</v>
      </c>
      <c r="C49" s="20" t="str">
        <f>IF('Long Term Vision'!$C49=0,"",'Long Term Vision'!$C49)</f>
        <v/>
      </c>
      <c r="D49" s="38"/>
      <c r="E49" s="38"/>
      <c r="F49" s="38"/>
      <c r="G49" s="38"/>
      <c r="H49" s="39"/>
      <c r="I49" s="67">
        <f>IF(OR('27_Services Sector Plan'!$I49=1,$E49&lt;&gt;0),1,0)</f>
        <v>1</v>
      </c>
      <c r="J49" s="67">
        <f>IF(OR('27_Services Sector Plan'!$J49=1,$F49&lt;&gt;0),1,0)</f>
        <v>0</v>
      </c>
      <c r="K49" s="67">
        <f>IF(AND('27_Services Sector Plan'!$I49=1,$E49=0),1,0)</f>
        <v>1</v>
      </c>
    </row>
    <row r="50" spans="1:11" ht="90" hidden="1" outlineLevel="1" x14ac:dyDescent="0.25">
      <c r="A50" s="37" t="s">
        <v>150</v>
      </c>
      <c r="B50" s="38" t="s">
        <v>54</v>
      </c>
      <c r="C50" s="20" t="str">
        <f>IF('Long Term Vision'!$C50=0,"",'Long Term Vision'!$C50)</f>
        <v/>
      </c>
      <c r="D50" s="38" t="s">
        <v>892</v>
      </c>
      <c r="E50" s="38" t="s">
        <v>904</v>
      </c>
      <c r="F50" s="38"/>
      <c r="G50" s="38" t="s">
        <v>905</v>
      </c>
      <c r="H50" s="39" t="s">
        <v>644</v>
      </c>
      <c r="I50" s="67">
        <f>IF(OR('27_Services Sector Plan'!$I50=1,$E50&lt;&gt;0),1,0)</f>
        <v>1</v>
      </c>
      <c r="J50" s="67">
        <f>IF(OR('27_Services Sector Plan'!$J50=1,$F50&lt;&gt;0),1,0)</f>
        <v>1</v>
      </c>
      <c r="K50" s="67">
        <f>IF(AND('27_Services Sector Plan'!$I50=1,$E50=0),1,0)</f>
        <v>0</v>
      </c>
    </row>
    <row r="51" spans="1:11" ht="30" hidden="1" outlineLevel="1" x14ac:dyDescent="0.25">
      <c r="A51" s="37" t="s">
        <v>150</v>
      </c>
      <c r="B51" s="38" t="s">
        <v>55</v>
      </c>
      <c r="C51" s="20" t="str">
        <f>IF('Long Term Vision'!$C51=0,"",'Long Term Vision'!$C51)</f>
        <v/>
      </c>
      <c r="D51" s="38"/>
      <c r="E51" s="38"/>
      <c r="F51" s="38"/>
      <c r="G51" s="38"/>
      <c r="H51" s="39"/>
      <c r="I51" s="67">
        <f>IF(OR('27_Services Sector Plan'!$I51=1,$E51&lt;&gt;0),1,0)</f>
        <v>1</v>
      </c>
      <c r="J51" s="67">
        <f>IF(OR('27_Services Sector Plan'!$J51=1,$F51&lt;&gt;0),1,0)</f>
        <v>1</v>
      </c>
      <c r="K51" s="67">
        <f>IF(AND('27_Services Sector Plan'!$I51=1,$E51=0),1,0)</f>
        <v>1</v>
      </c>
    </row>
    <row r="52" spans="1:11" ht="90" hidden="1" outlineLevel="1" x14ac:dyDescent="0.25">
      <c r="A52" s="37" t="s">
        <v>150</v>
      </c>
      <c r="B52" s="38" t="s">
        <v>56</v>
      </c>
      <c r="C52" s="20" t="str">
        <f>IF('Long Term Vision'!$C52=0,"",'Long Term Vision'!$C52)</f>
        <v/>
      </c>
      <c r="D52" s="38" t="s">
        <v>907</v>
      </c>
      <c r="E52" s="38" t="s">
        <v>906</v>
      </c>
      <c r="F52" s="38"/>
      <c r="G52" s="38" t="s">
        <v>908</v>
      </c>
      <c r="H52" s="39"/>
      <c r="I52" s="67">
        <f>IF(OR('27_Services Sector Plan'!$I52=1,$E52&lt;&gt;0),1,0)</f>
        <v>1</v>
      </c>
      <c r="J52" s="67">
        <f>IF(OR('27_Services Sector Plan'!$J52=1,$F52&lt;&gt;0),1,0)</f>
        <v>0</v>
      </c>
      <c r="K52" s="67">
        <f>IF(AND('27_Services Sector Plan'!$I52=1,$E52=0),1,0)</f>
        <v>0</v>
      </c>
    </row>
    <row r="53" spans="1:11" ht="30" hidden="1" outlineLevel="1" x14ac:dyDescent="0.25">
      <c r="A53" s="37" t="s">
        <v>150</v>
      </c>
      <c r="B53" s="38" t="s">
        <v>57</v>
      </c>
      <c r="C53" s="20" t="str">
        <f>IF('Long Term Vision'!$C53=0,"",'Long Term Vision'!$C53)</f>
        <v/>
      </c>
      <c r="D53" s="38"/>
      <c r="E53" s="38"/>
      <c r="F53" s="38"/>
      <c r="G53" s="38"/>
      <c r="H53" s="39"/>
      <c r="I53" s="67">
        <f>IF(OR('27_Services Sector Plan'!$I53=1,$E53&lt;&gt;0),1,0)</f>
        <v>1</v>
      </c>
      <c r="J53" s="67">
        <f>IF(OR('27_Services Sector Plan'!$J53=1,$F53&lt;&gt;0),1,0)</f>
        <v>0</v>
      </c>
      <c r="K53" s="67">
        <f>IF(AND('27_Services Sector Plan'!$I53=1,$E53=0),1,0)</f>
        <v>1</v>
      </c>
    </row>
    <row r="54" spans="1:11" ht="45" hidden="1" outlineLevel="1" x14ac:dyDescent="0.25">
      <c r="A54" s="37" t="s">
        <v>150</v>
      </c>
      <c r="B54" s="38" t="s">
        <v>58</v>
      </c>
      <c r="C54" s="20" t="str">
        <f>IF('Long Term Vision'!$C54=0,"",'Long Term Vision'!$C54)</f>
        <v/>
      </c>
      <c r="D54" s="38" t="s">
        <v>892</v>
      </c>
      <c r="E54" s="38" t="s">
        <v>890</v>
      </c>
      <c r="F54" s="38"/>
      <c r="G54" s="38" t="s">
        <v>891</v>
      </c>
      <c r="H54" s="39" t="s">
        <v>644</v>
      </c>
      <c r="I54" s="67">
        <f>IF(OR('27_Services Sector Plan'!$I54=1,$E54&lt;&gt;0),1,0)</f>
        <v>1</v>
      </c>
      <c r="J54" s="67">
        <f>IF(OR('27_Services Sector Plan'!$J54=1,$F54&lt;&gt;0),1,0)</f>
        <v>0</v>
      </c>
      <c r="K54" s="67">
        <f>IF(AND('27_Services Sector Plan'!$I54=1,$E54=0),1,0)</f>
        <v>0</v>
      </c>
    </row>
    <row r="55" spans="1:11" collapsed="1" x14ac:dyDescent="0.25">
      <c r="A55" s="37" t="s">
        <v>150</v>
      </c>
      <c r="B55" s="109" t="s">
        <v>59</v>
      </c>
      <c r="C55" s="109"/>
      <c r="D55" s="109"/>
      <c r="E55" s="109"/>
      <c r="F55" s="109"/>
      <c r="G55" s="109"/>
      <c r="H55" s="110"/>
      <c r="I55" s="67">
        <f>SUM(I56:I58)</f>
        <v>3</v>
      </c>
      <c r="J55" s="67">
        <f>SUM(J56:J58)</f>
        <v>2</v>
      </c>
      <c r="K55" s="67">
        <f>SUM(K56:K58)</f>
        <v>2</v>
      </c>
    </row>
    <row r="56" spans="1:11" ht="30" hidden="1" outlineLevel="1" x14ac:dyDescent="0.25">
      <c r="A56" s="37" t="s">
        <v>150</v>
      </c>
      <c r="B56" s="38" t="s">
        <v>60</v>
      </c>
      <c r="C56" s="20" t="str">
        <f>IF('Long Term Vision'!$C56=0,"",'Long Term Vision'!$C56)</f>
        <v/>
      </c>
      <c r="D56" s="38"/>
      <c r="E56" s="38"/>
      <c r="F56" s="38"/>
      <c r="G56" s="38"/>
      <c r="H56" s="39"/>
      <c r="I56" s="67">
        <f>IF(OR('27_Services Sector Plan'!$I56=1,$E56&lt;&gt;0),1,0)</f>
        <v>1</v>
      </c>
      <c r="J56" s="67">
        <f>IF(OR('27_Services Sector Plan'!$J56=1,$F56&lt;&gt;0),1,0)</f>
        <v>1</v>
      </c>
      <c r="K56" s="67">
        <f>IF(AND('27_Services Sector Plan'!$I56=1,$E56=0),1,0)</f>
        <v>1</v>
      </c>
    </row>
    <row r="57" spans="1:11" ht="45" hidden="1" outlineLevel="1" x14ac:dyDescent="0.25">
      <c r="A57" s="37" t="s">
        <v>150</v>
      </c>
      <c r="B57" s="38" t="s">
        <v>61</v>
      </c>
      <c r="C57" s="20" t="str">
        <f>IF('Long Term Vision'!$C57=0,"",'Long Term Vision'!$C57)</f>
        <v/>
      </c>
      <c r="D57" s="38" t="s">
        <v>892</v>
      </c>
      <c r="E57" s="38" t="s">
        <v>901</v>
      </c>
      <c r="F57" s="38"/>
      <c r="G57" s="38" t="s">
        <v>902</v>
      </c>
      <c r="H57" s="39"/>
      <c r="I57" s="67">
        <f>IF(OR('27_Services Sector Plan'!$I57=1,$E57&lt;&gt;0),1,0)</f>
        <v>1</v>
      </c>
      <c r="J57" s="67">
        <f>IF(OR('27_Services Sector Plan'!$J57=1,$F57&lt;&gt;0),1,0)</f>
        <v>1</v>
      </c>
      <c r="K57" s="67">
        <f>IF(AND('27_Services Sector Plan'!$I57=1,$E57=0),1,0)</f>
        <v>0</v>
      </c>
    </row>
    <row r="58" spans="1:11" ht="45" hidden="1" outlineLevel="1" x14ac:dyDescent="0.25">
      <c r="A58" s="37" t="s">
        <v>150</v>
      </c>
      <c r="B58" s="38" t="s">
        <v>62</v>
      </c>
      <c r="C58" s="20" t="str">
        <f>IF('Long Term Vision'!$C58=0,"",'Long Term Vision'!$C58)</f>
        <v/>
      </c>
      <c r="D58" s="38"/>
      <c r="E58" s="38"/>
      <c r="F58" s="38"/>
      <c r="G58" s="38"/>
      <c r="H58" s="39"/>
      <c r="I58" s="67">
        <f>IF(OR('27_Services Sector Plan'!$I58=1,$E58&lt;&gt;0),1,0)</f>
        <v>1</v>
      </c>
      <c r="J58" s="67">
        <f>IF(OR('27_Services Sector Plan'!$J58=1,$F58&lt;&gt;0),1,0)</f>
        <v>0</v>
      </c>
      <c r="K58" s="67">
        <f>IF(AND('27_Services Sector Plan'!$I58=1,$E58=0),1,0)</f>
        <v>1</v>
      </c>
    </row>
    <row r="59" spans="1:11" collapsed="1" x14ac:dyDescent="0.25">
      <c r="A59" s="37" t="s">
        <v>150</v>
      </c>
      <c r="B59" s="111" t="s">
        <v>63</v>
      </c>
      <c r="C59" s="111"/>
      <c r="D59" s="111"/>
      <c r="E59" s="111"/>
      <c r="F59" s="111"/>
      <c r="G59" s="111"/>
      <c r="H59" s="112"/>
      <c r="I59" s="67">
        <f>SUM(I60:I66)</f>
        <v>3</v>
      </c>
      <c r="J59" s="67">
        <f>SUM(J60:J66)</f>
        <v>1</v>
      </c>
      <c r="K59" s="67">
        <f>SUM(K60:K66)</f>
        <v>2</v>
      </c>
    </row>
    <row r="60" spans="1:11" ht="45" hidden="1" outlineLevel="1" x14ac:dyDescent="0.25">
      <c r="A60" s="37" t="s">
        <v>150</v>
      </c>
      <c r="B60" s="38" t="s">
        <v>64</v>
      </c>
      <c r="C60" s="20" t="str">
        <f>IF('Long Term Vision'!$C60=0,"",'Long Term Vision'!$C60)</f>
        <v/>
      </c>
      <c r="D60" s="38"/>
      <c r="E60" s="38"/>
      <c r="F60" s="38"/>
      <c r="G60" s="38"/>
      <c r="H60" s="39"/>
      <c r="I60" s="67">
        <f>IF(OR('27_Services Sector Plan'!$I60=1,$E60&lt;&gt;0),1,0)</f>
        <v>0</v>
      </c>
      <c r="J60" s="67">
        <f>IF(OR('27_Services Sector Plan'!$J60=1,$F60&lt;&gt;0),1,0)</f>
        <v>0</v>
      </c>
      <c r="K60" s="67">
        <f>IF(AND('27_Services Sector Plan'!$I60=1,$E60=0),1,0)</f>
        <v>0</v>
      </c>
    </row>
    <row r="61" spans="1:11" ht="60" hidden="1" outlineLevel="1" x14ac:dyDescent="0.25">
      <c r="A61" s="37" t="s">
        <v>150</v>
      </c>
      <c r="B61" s="38" t="s">
        <v>65</v>
      </c>
      <c r="C61" s="20" t="str">
        <f>IF('Long Term Vision'!$C61=0,"",'Long Term Vision'!$C61)</f>
        <v/>
      </c>
      <c r="D61" s="38" t="s">
        <v>871</v>
      </c>
      <c r="E61" s="38" t="s">
        <v>872</v>
      </c>
      <c r="F61" s="38"/>
      <c r="G61" s="38" t="s">
        <v>873</v>
      </c>
      <c r="H61" s="39" t="s">
        <v>644</v>
      </c>
      <c r="I61" s="67">
        <f>IF(OR('27_Services Sector Plan'!$I61=1,$E61&lt;&gt;0),1,0)</f>
        <v>1</v>
      </c>
      <c r="J61" s="67">
        <f>IF(OR('27_Services Sector Plan'!$J61=1,$F61&lt;&gt;0),1,0)</f>
        <v>1</v>
      </c>
      <c r="K61" s="67">
        <f>IF(AND('27_Services Sector Plan'!$I61=1,$E61=0),1,0)</f>
        <v>0</v>
      </c>
    </row>
    <row r="62" spans="1:11" ht="30" hidden="1" outlineLevel="1" x14ac:dyDescent="0.25">
      <c r="A62" s="37" t="s">
        <v>150</v>
      </c>
      <c r="B62" s="38" t="s">
        <v>66</v>
      </c>
      <c r="C62" s="20" t="str">
        <f>IF('Long Term Vision'!$C62=0,"",'Long Term Vision'!$C62)</f>
        <v/>
      </c>
      <c r="D62" s="38"/>
      <c r="E62" s="38"/>
      <c r="F62" s="38"/>
      <c r="G62" s="38"/>
      <c r="H62" s="39"/>
      <c r="I62" s="67">
        <f>IF(OR('27_Services Sector Plan'!$I62=1,$E62&lt;&gt;0),1,0)</f>
        <v>0</v>
      </c>
      <c r="J62" s="67">
        <f>IF(OR('27_Services Sector Plan'!$J62=1,$F62&lt;&gt;0),1,0)</f>
        <v>0</v>
      </c>
      <c r="K62" s="67">
        <f>IF(AND('27_Services Sector Plan'!$I62=1,$E62=0),1,0)</f>
        <v>0</v>
      </c>
    </row>
    <row r="63" spans="1:11" ht="90" hidden="1" outlineLevel="1" x14ac:dyDescent="0.25">
      <c r="A63" s="37" t="s">
        <v>150</v>
      </c>
      <c r="B63" s="38" t="s">
        <v>67</v>
      </c>
      <c r="C63" s="20" t="str">
        <f>IF('Long Term Vision'!$C63=0,"",'Long Term Vision'!$C63)</f>
        <v/>
      </c>
      <c r="D63" s="38"/>
      <c r="E63" s="38"/>
      <c r="F63" s="38"/>
      <c r="G63" s="38"/>
      <c r="H63" s="39"/>
      <c r="I63" s="67">
        <f>IF(OR('27_Services Sector Plan'!$I63=1,$E63&lt;&gt;0),1,0)</f>
        <v>1</v>
      </c>
      <c r="J63" s="67">
        <f>IF(OR('27_Services Sector Plan'!$J63=1,$F63&lt;&gt;0),1,0)</f>
        <v>0</v>
      </c>
      <c r="K63" s="67">
        <f>IF(AND('27_Services Sector Plan'!$I63=1,$E63=0),1,0)</f>
        <v>1</v>
      </c>
    </row>
    <row r="64" spans="1:11" ht="45" hidden="1" outlineLevel="1" x14ac:dyDescent="0.25">
      <c r="A64" s="37" t="s">
        <v>150</v>
      </c>
      <c r="B64" s="38" t="s">
        <v>68</v>
      </c>
      <c r="C64" s="20" t="str">
        <f>IF('Long Term Vision'!$C64=0,"",'Long Term Vision'!$C64)</f>
        <v/>
      </c>
      <c r="D64" s="38"/>
      <c r="E64" s="38"/>
      <c r="F64" s="38"/>
      <c r="G64" s="38"/>
      <c r="H64" s="39"/>
      <c r="I64" s="67">
        <f>IF(OR('27_Services Sector Plan'!$I64=1,$E64&lt;&gt;0),1,0)</f>
        <v>1</v>
      </c>
      <c r="J64" s="67">
        <f>IF(OR('27_Services Sector Plan'!$J64=1,$F64&lt;&gt;0),1,0)</f>
        <v>0</v>
      </c>
      <c r="K64" s="67">
        <f>IF(AND('27_Services Sector Plan'!$I64=1,$E64=0),1,0)</f>
        <v>1</v>
      </c>
    </row>
    <row r="65" spans="1:11" ht="120" hidden="1" outlineLevel="1" x14ac:dyDescent="0.25">
      <c r="A65" s="37" t="s">
        <v>150</v>
      </c>
      <c r="B65" s="38" t="s">
        <v>69</v>
      </c>
      <c r="C65" s="20" t="str">
        <f>IF('Long Term Vision'!$C65=0,"",'Long Term Vision'!$C65)</f>
        <v/>
      </c>
      <c r="D65" s="38"/>
      <c r="E65" s="38"/>
      <c r="F65" s="38"/>
      <c r="G65" s="38"/>
      <c r="H65" s="39"/>
      <c r="I65" s="67">
        <f>IF(OR('27_Services Sector Plan'!$I65=1,$E65&lt;&gt;0),1,0)</f>
        <v>0</v>
      </c>
      <c r="J65" s="67">
        <f>IF(OR('27_Services Sector Plan'!$J65=1,$F65&lt;&gt;0),1,0)</f>
        <v>0</v>
      </c>
      <c r="K65" s="67">
        <f>IF(AND('27_Services Sector Plan'!$I65=1,$E65=0),1,0)</f>
        <v>0</v>
      </c>
    </row>
    <row r="66" spans="1:11" ht="60" hidden="1" outlineLevel="1" x14ac:dyDescent="0.25">
      <c r="A66" s="37" t="s">
        <v>150</v>
      </c>
      <c r="B66" s="38" t="s">
        <v>70</v>
      </c>
      <c r="C66" s="20" t="str">
        <f>IF('Long Term Vision'!$C66=0,"",'Long Term Vision'!$C66)</f>
        <v/>
      </c>
      <c r="D66" s="38"/>
      <c r="E66" s="38"/>
      <c r="F66" s="38"/>
      <c r="G66" s="38"/>
      <c r="H66" s="39"/>
      <c r="I66" s="67">
        <f>IF(OR('27_Services Sector Plan'!$I66=1,$E66&lt;&gt;0),1,0)</f>
        <v>0</v>
      </c>
      <c r="J66" s="67">
        <f>IF(OR('27_Services Sector Plan'!$J66=1,$F66&lt;&gt;0),1,0)</f>
        <v>0</v>
      </c>
      <c r="K66" s="67">
        <f>IF(AND('27_Services Sector Plan'!$I66=1,$E66=0),1,0)</f>
        <v>0</v>
      </c>
    </row>
    <row r="67" spans="1:11" collapsed="1" x14ac:dyDescent="0.25">
      <c r="A67" s="37" t="s">
        <v>150</v>
      </c>
      <c r="B67" s="113" t="s">
        <v>72</v>
      </c>
      <c r="C67" s="113"/>
      <c r="D67" s="113"/>
      <c r="E67" s="113"/>
      <c r="F67" s="113"/>
      <c r="G67" s="113"/>
      <c r="H67" s="114"/>
      <c r="I67" s="67">
        <f>SUM(I68:I76)</f>
        <v>7</v>
      </c>
      <c r="J67" s="67">
        <f>SUM(J68:J76)</f>
        <v>4</v>
      </c>
      <c r="K67" s="67">
        <f>SUM(K68:K76)</f>
        <v>5</v>
      </c>
    </row>
    <row r="68" spans="1:11" ht="105" hidden="1" outlineLevel="1" x14ac:dyDescent="0.25">
      <c r="A68" s="37" t="s">
        <v>150</v>
      </c>
      <c r="B68" s="38" t="s">
        <v>71</v>
      </c>
      <c r="C68" s="20" t="str">
        <f>IF('Long Term Vision'!$C68=0,"",'Long Term Vision'!$C68)</f>
        <v/>
      </c>
      <c r="D68" s="38" t="s">
        <v>893</v>
      </c>
      <c r="E68" s="38" t="s">
        <v>896</v>
      </c>
      <c r="F68" s="38"/>
      <c r="G68" s="38" t="s">
        <v>876</v>
      </c>
      <c r="H68" s="39"/>
      <c r="I68" s="67">
        <f>IF(OR('27_Services Sector Plan'!$I68=1,$E68&lt;&gt;0),1,0)</f>
        <v>1</v>
      </c>
      <c r="J68" s="67">
        <f>IF(OR('27_Services Sector Plan'!$J68=1,$F68&lt;&gt;0),1,0)</f>
        <v>1</v>
      </c>
      <c r="K68" s="67">
        <f>IF(AND('27_Services Sector Plan'!$I68=1,$E68=0),1,0)</f>
        <v>0</v>
      </c>
    </row>
    <row r="69" spans="1:11" ht="60" hidden="1" outlineLevel="1" x14ac:dyDescent="0.25">
      <c r="A69" s="37" t="s">
        <v>150</v>
      </c>
      <c r="B69" s="38" t="s">
        <v>73</v>
      </c>
      <c r="C69" s="20" t="str">
        <f>IF('Long Term Vision'!$C69=0,"",'Long Term Vision'!$C69)</f>
        <v/>
      </c>
      <c r="D69" s="38"/>
      <c r="E69" s="38"/>
      <c r="F69" s="38"/>
      <c r="G69" s="38"/>
      <c r="H69" s="39"/>
      <c r="I69" s="67">
        <f>IF(OR('27_Services Sector Plan'!$I69=1,$E69&lt;&gt;0),1,0)</f>
        <v>1</v>
      </c>
      <c r="J69" s="67">
        <f>IF(OR('27_Services Sector Plan'!$J69=1,$F69&lt;&gt;0),1,0)</f>
        <v>1</v>
      </c>
      <c r="K69" s="67">
        <f>IF(AND('27_Services Sector Plan'!$I69=1,$E69=0),1,0)</f>
        <v>1</v>
      </c>
    </row>
    <row r="70" spans="1:11" ht="45" hidden="1" outlineLevel="1" x14ac:dyDescent="0.25">
      <c r="A70" s="37" t="s">
        <v>150</v>
      </c>
      <c r="B70" s="38" t="s">
        <v>74</v>
      </c>
      <c r="C70" s="20" t="str">
        <f>IF('Long Term Vision'!$C70=0,"",'Long Term Vision'!$C70)</f>
        <v/>
      </c>
      <c r="D70" s="38"/>
      <c r="E70" s="38"/>
      <c r="F70" s="38"/>
      <c r="G70" s="38"/>
      <c r="H70" s="39"/>
      <c r="I70" s="67">
        <f>IF(OR('27_Services Sector Plan'!$I70=1,$E70&lt;&gt;0),1,0)</f>
        <v>1</v>
      </c>
      <c r="J70" s="67">
        <f>IF(OR('27_Services Sector Plan'!$J70=1,$F70&lt;&gt;0),1,0)</f>
        <v>1</v>
      </c>
      <c r="K70" s="67">
        <f>IF(AND('27_Services Sector Plan'!$I70=1,$E70=0),1,0)</f>
        <v>1</v>
      </c>
    </row>
    <row r="71" spans="1:11" ht="45" hidden="1" outlineLevel="1" x14ac:dyDescent="0.25">
      <c r="A71" s="37" t="s">
        <v>150</v>
      </c>
      <c r="B71" s="38" t="s">
        <v>75</v>
      </c>
      <c r="C71" s="20" t="str">
        <f>IF('Long Term Vision'!$C71=0,"",'Long Term Vision'!$C71)</f>
        <v/>
      </c>
      <c r="D71" s="38"/>
      <c r="E71" s="38"/>
      <c r="F71" s="38"/>
      <c r="G71" s="38"/>
      <c r="H71" s="39"/>
      <c r="I71" s="67">
        <f>IF(OR('27_Services Sector Plan'!$I71=1,$E71&lt;&gt;0),1,0)</f>
        <v>0</v>
      </c>
      <c r="J71" s="67">
        <f>IF(OR('27_Services Sector Plan'!$J71=1,$F71&lt;&gt;0),1,0)</f>
        <v>0</v>
      </c>
      <c r="K71" s="67">
        <f>IF(AND('27_Services Sector Plan'!$I71=1,$E71=0),1,0)</f>
        <v>0</v>
      </c>
    </row>
    <row r="72" spans="1:11" ht="45" hidden="1" outlineLevel="1" x14ac:dyDescent="0.25">
      <c r="A72" s="37" t="s">
        <v>150</v>
      </c>
      <c r="B72" s="38" t="s">
        <v>76</v>
      </c>
      <c r="C72" s="20" t="str">
        <f>IF('Long Term Vision'!$C72=0,"",'Long Term Vision'!$C72)</f>
        <v/>
      </c>
      <c r="D72" s="38"/>
      <c r="E72" s="38"/>
      <c r="F72" s="38"/>
      <c r="G72" s="38"/>
      <c r="H72" s="39"/>
      <c r="I72" s="67">
        <f>IF(OR('27_Services Sector Plan'!$I72=1,$E72&lt;&gt;0),1,0)</f>
        <v>1</v>
      </c>
      <c r="J72" s="67">
        <f>IF(OR('27_Services Sector Plan'!$J72=1,$F72&lt;&gt;0),1,0)</f>
        <v>1</v>
      </c>
      <c r="K72" s="67">
        <f>IF(AND('27_Services Sector Plan'!$I72=1,$E72=0),1,0)</f>
        <v>1</v>
      </c>
    </row>
    <row r="73" spans="1:11" ht="45" hidden="1" outlineLevel="1" x14ac:dyDescent="0.25">
      <c r="A73" s="37" t="s">
        <v>150</v>
      </c>
      <c r="B73" s="38" t="s">
        <v>77</v>
      </c>
      <c r="C73" s="20" t="str">
        <f>IF('Long Term Vision'!$C73=0,"",'Long Term Vision'!$C73)</f>
        <v/>
      </c>
      <c r="D73" s="38"/>
      <c r="E73" s="38"/>
      <c r="F73" s="38"/>
      <c r="G73" s="38"/>
      <c r="H73" s="39"/>
      <c r="I73" s="67">
        <f>IF(OR('27_Services Sector Plan'!$I73=1,$E73&lt;&gt;0),1,0)</f>
        <v>1</v>
      </c>
      <c r="J73" s="67">
        <f>IF(OR('27_Services Sector Plan'!$J73=1,$F73&lt;&gt;0),1,0)</f>
        <v>0</v>
      </c>
      <c r="K73" s="67">
        <f>IF(AND('27_Services Sector Plan'!$I73=1,$E73=0),1,0)</f>
        <v>1</v>
      </c>
    </row>
    <row r="74" spans="1:11" ht="45" hidden="1" outlineLevel="1" x14ac:dyDescent="0.25">
      <c r="A74" s="37" t="s">
        <v>150</v>
      </c>
      <c r="B74" s="38" t="s">
        <v>78</v>
      </c>
      <c r="C74" s="20" t="str">
        <f>IF('Long Term Vision'!$C74=0,"",'Long Term Vision'!$C74)</f>
        <v/>
      </c>
      <c r="D74" s="38"/>
      <c r="E74" s="38"/>
      <c r="F74" s="38"/>
      <c r="G74" s="38"/>
      <c r="H74" s="39"/>
      <c r="I74" s="67">
        <f>IF(OR('27_Services Sector Plan'!$I74=1,$E74&lt;&gt;0),1,0)</f>
        <v>0</v>
      </c>
      <c r="J74" s="67">
        <f>IF(OR('27_Services Sector Plan'!$J74=1,$F74&lt;&gt;0),1,0)</f>
        <v>0</v>
      </c>
      <c r="K74" s="67">
        <f>IF(AND('27_Services Sector Plan'!$I74=1,$E74=0),1,0)</f>
        <v>0</v>
      </c>
    </row>
    <row r="75" spans="1:11" ht="60" hidden="1" outlineLevel="1" x14ac:dyDescent="0.25">
      <c r="A75" s="37" t="s">
        <v>150</v>
      </c>
      <c r="B75" s="38" t="s">
        <v>79</v>
      </c>
      <c r="C75" s="20" t="str">
        <f>IF('Long Term Vision'!$C75=0,"",'Long Term Vision'!$C75)</f>
        <v/>
      </c>
      <c r="D75" s="38"/>
      <c r="E75" s="38"/>
      <c r="F75" s="38"/>
      <c r="G75" s="38"/>
      <c r="H75" s="39"/>
      <c r="I75" s="67">
        <f>IF(OR('27_Services Sector Plan'!$I75=1,$E75&lt;&gt;0),1,0)</f>
        <v>1</v>
      </c>
      <c r="J75" s="67">
        <f>IF(OR('27_Services Sector Plan'!$J75=1,$F75&lt;&gt;0),1,0)</f>
        <v>0</v>
      </c>
      <c r="K75" s="67">
        <f>IF(AND('27_Services Sector Plan'!$I75=1,$E75=0),1,0)</f>
        <v>1</v>
      </c>
    </row>
    <row r="76" spans="1:11" ht="60" hidden="1" outlineLevel="1" x14ac:dyDescent="0.25">
      <c r="A76" s="37" t="s">
        <v>150</v>
      </c>
      <c r="B76" s="38" t="s">
        <v>80</v>
      </c>
      <c r="C76" s="20" t="str">
        <f>IF('Long Term Vision'!$C76=0,"",'Long Term Vision'!$C76)</f>
        <v/>
      </c>
      <c r="D76" s="38" t="s">
        <v>871</v>
      </c>
      <c r="E76" s="38" t="s">
        <v>875</v>
      </c>
      <c r="F76" s="38"/>
      <c r="G76" s="38" t="s">
        <v>874</v>
      </c>
      <c r="H76" s="39" t="s">
        <v>644</v>
      </c>
      <c r="I76" s="67">
        <f>IF(OR('27_Services Sector Plan'!$I76=1,$E76&lt;&gt;0),1,0)</f>
        <v>1</v>
      </c>
      <c r="J76" s="67">
        <f>IF(OR('27_Services Sector Plan'!$J76=1,$F76&lt;&gt;0),1,0)</f>
        <v>0</v>
      </c>
      <c r="K76" s="67">
        <f>IF(AND('27_Services Sector Plan'!$I76=1,$E76=0),1,0)</f>
        <v>0</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IF(OR('27_Services Sector Plan'!$I78=1,$E78&lt;&gt;0),1,0)</f>
        <v>1</v>
      </c>
      <c r="J78" s="67">
        <f>IF(OR('27_Services Sector Plan'!$J78=1,$F78&lt;&gt;0),1,0)</f>
        <v>1</v>
      </c>
      <c r="K78" s="67">
        <f>IF(AND('27_Services Sector Plan'!$I78=1,$E78=0),1,0)</f>
        <v>1</v>
      </c>
    </row>
    <row r="79" spans="1:11" ht="30" hidden="1" outlineLevel="1" x14ac:dyDescent="0.25">
      <c r="A79" s="37" t="s">
        <v>151</v>
      </c>
      <c r="B79" s="38" t="s">
        <v>83</v>
      </c>
      <c r="C79" s="20" t="str">
        <f>IF('Long Term Vision'!$C79=0,"",'Long Term Vision'!$C79)</f>
        <v/>
      </c>
      <c r="D79" s="38"/>
      <c r="E79" s="38"/>
      <c r="F79" s="38"/>
      <c r="G79" s="38"/>
      <c r="H79" s="39"/>
      <c r="I79" s="67">
        <f>IF(OR('27_Services Sector Plan'!$I79=1,$E79&lt;&gt;0),1,0)</f>
        <v>1</v>
      </c>
      <c r="J79" s="67">
        <f>IF(OR('27_Services Sector Plan'!$J79=1,$F79&lt;&gt;0),1,0)</f>
        <v>1</v>
      </c>
      <c r="K79" s="67">
        <f>IF(AND('27_Services Sector Plan'!$I79=1,$E79=0),1,0)</f>
        <v>1</v>
      </c>
    </row>
    <row r="80" spans="1:11" ht="30" hidden="1" outlineLevel="1" x14ac:dyDescent="0.25">
      <c r="A80" s="37" t="s">
        <v>151</v>
      </c>
      <c r="B80" s="38" t="s">
        <v>84</v>
      </c>
      <c r="C80" s="20" t="str">
        <f>IF('Long Term Vision'!$C80=0,"",'Long Term Vision'!$C80)</f>
        <v/>
      </c>
      <c r="D80" s="38"/>
      <c r="E80" s="38"/>
      <c r="F80" s="38"/>
      <c r="G80" s="38"/>
      <c r="H80" s="39"/>
      <c r="I80" s="67">
        <f>IF(OR('27_Services Sector Plan'!$I80=1,$E80&lt;&gt;0),1,0)</f>
        <v>1</v>
      </c>
      <c r="J80" s="67">
        <f>IF(OR('27_Services Sector Plan'!$J80=1,$F80&lt;&gt;0),1,0)</f>
        <v>1</v>
      </c>
      <c r="K80" s="67">
        <f>IF(AND('27_Services Sector Plan'!$I80=1,$E80=0),1,0)</f>
        <v>1</v>
      </c>
    </row>
    <row r="81" spans="1:11" collapsed="1" x14ac:dyDescent="0.25">
      <c r="A81" s="37" t="s">
        <v>151</v>
      </c>
      <c r="B81" s="117" t="s">
        <v>85</v>
      </c>
      <c r="C81" s="117"/>
      <c r="D81" s="117"/>
      <c r="E81" s="117"/>
      <c r="F81" s="117"/>
      <c r="G81" s="117"/>
      <c r="H81" s="118"/>
      <c r="I81" s="67">
        <f>SUM(I82:I91)</f>
        <v>8</v>
      </c>
      <c r="J81" s="67">
        <f>SUM(J82:J91)</f>
        <v>7</v>
      </c>
      <c r="K81" s="67">
        <f>SUM(K82:K91)</f>
        <v>2</v>
      </c>
    </row>
    <row r="82" spans="1:11" ht="105" hidden="1" outlineLevel="1" x14ac:dyDescent="0.25">
      <c r="A82" s="37" t="s">
        <v>151</v>
      </c>
      <c r="B82" s="38" t="s">
        <v>86</v>
      </c>
      <c r="C82" s="20" t="str">
        <f>IF('Long Term Vision'!$C82=0,"",'Long Term Vision'!$C82)</f>
        <v/>
      </c>
      <c r="D82" s="38" t="s">
        <v>884</v>
      </c>
      <c r="E82" s="38" t="s">
        <v>885</v>
      </c>
      <c r="F82" s="38" t="s">
        <v>913</v>
      </c>
      <c r="G82" s="38" t="s">
        <v>867</v>
      </c>
      <c r="H82" s="39"/>
      <c r="I82" s="67">
        <f>IF(OR('27_Services Sector Plan'!$I82=1,$E82&lt;&gt;0),1,0)</f>
        <v>1</v>
      </c>
      <c r="J82" s="67">
        <f>IF(OR('27_Services Sector Plan'!$J82=1,$F82&lt;&gt;0),1,0)</f>
        <v>1</v>
      </c>
      <c r="K82" s="67">
        <f>IF(AND('27_Services Sector Plan'!$I82=1,$E82=0),1,0)</f>
        <v>0</v>
      </c>
    </row>
    <row r="83" spans="1:11" ht="165" hidden="1" outlineLevel="1" x14ac:dyDescent="0.25">
      <c r="A83" s="37" t="s">
        <v>151</v>
      </c>
      <c r="B83" s="38" t="s">
        <v>87</v>
      </c>
      <c r="C83" s="20" t="str">
        <f>IF('Long Term Vision'!$C83=0,"",'Long Term Vision'!$C83)</f>
        <v/>
      </c>
      <c r="D83" s="38" t="s">
        <v>870</v>
      </c>
      <c r="E83" s="38" t="s">
        <v>887</v>
      </c>
      <c r="F83" s="38" t="s">
        <v>845</v>
      </c>
      <c r="G83" s="38" t="s">
        <v>886</v>
      </c>
      <c r="H83" s="39"/>
      <c r="I83" s="67">
        <f>IF(OR('27_Services Sector Plan'!$I83=1,$E83&lt;&gt;0),1,0)</f>
        <v>1</v>
      </c>
      <c r="J83" s="67">
        <f>IF(OR('27_Services Sector Plan'!$J83=1,$F83&lt;&gt;0),1,0)</f>
        <v>1</v>
      </c>
      <c r="K83" s="67">
        <f>IF(AND('27_Services Sector Plan'!$I83=1,$E83=0),1,0)</f>
        <v>0</v>
      </c>
    </row>
    <row r="84" spans="1:11" ht="105" hidden="1" outlineLevel="1" x14ac:dyDescent="0.25">
      <c r="A84" s="37" t="s">
        <v>151</v>
      </c>
      <c r="B84" s="38" t="s">
        <v>88</v>
      </c>
      <c r="C84" s="20" t="str">
        <f>IF('Long Term Vision'!$C84=0,"",'Long Term Vision'!$C84)</f>
        <v/>
      </c>
      <c r="D84" s="38" t="s">
        <v>880</v>
      </c>
      <c r="E84" s="38" t="s">
        <v>882</v>
      </c>
      <c r="F84" s="38" t="s">
        <v>847</v>
      </c>
      <c r="G84" s="38" t="s">
        <v>883</v>
      </c>
      <c r="H84" s="39"/>
      <c r="I84" s="67">
        <f>IF(OR('27_Services Sector Plan'!$I84=1,$E84&lt;&gt;0),1,0)</f>
        <v>1</v>
      </c>
      <c r="J84" s="67">
        <f>IF(OR('27_Services Sector Plan'!$J84=1,$F84&lt;&gt;0),1,0)</f>
        <v>1</v>
      </c>
      <c r="K84" s="67">
        <f>IF(AND('27_Services Sector Plan'!$I84=1,$E84=0),1,0)</f>
        <v>0</v>
      </c>
    </row>
    <row r="85" spans="1:11" ht="90" hidden="1" outlineLevel="1" x14ac:dyDescent="0.25">
      <c r="A85" s="37" t="s">
        <v>151</v>
      </c>
      <c r="B85" s="38" t="s">
        <v>89</v>
      </c>
      <c r="C85" s="20" t="str">
        <f>IF('Long Term Vision'!$C85=0,"",'Long Term Vision'!$C85)</f>
        <v>NO</v>
      </c>
      <c r="D85" s="38"/>
      <c r="E85" s="38"/>
      <c r="F85" s="38"/>
      <c r="G85" s="38"/>
      <c r="H85" s="39"/>
      <c r="I85" s="67">
        <f>IF(OR('27_Services Sector Plan'!$I85=1,$E85&lt;&gt;0),1,0)</f>
        <v>0</v>
      </c>
      <c r="J85" s="67">
        <f>IF(OR('27_Services Sector Plan'!$J85=1,$F85&lt;&gt;0),1,0)</f>
        <v>0</v>
      </c>
      <c r="K85" s="67">
        <f>IF(AND('27_Services Sector Plan'!$I85=1,$E85=0),1,0)</f>
        <v>0</v>
      </c>
    </row>
    <row r="86" spans="1:11" ht="60" hidden="1" outlineLevel="1" x14ac:dyDescent="0.25">
      <c r="A86" s="37" t="s">
        <v>151</v>
      </c>
      <c r="B86" s="38" t="s">
        <v>90</v>
      </c>
      <c r="C86" s="20" t="str">
        <f>IF('Long Term Vision'!$C86=0,"",'Long Term Vision'!$C86)</f>
        <v/>
      </c>
      <c r="D86" s="38" t="s">
        <v>853</v>
      </c>
      <c r="E86" s="38" t="s">
        <v>852</v>
      </c>
      <c r="F86" s="38"/>
      <c r="G86" s="38" t="s">
        <v>854</v>
      </c>
      <c r="H86" s="39"/>
      <c r="I86" s="67">
        <f>IF(OR('27_Services Sector Plan'!$I86=1,$E86&lt;&gt;0),1,0)</f>
        <v>1</v>
      </c>
      <c r="J86" s="67">
        <f>IF(OR('27_Services Sector Plan'!$J86=1,$F86&lt;&gt;0),1,0)</f>
        <v>1</v>
      </c>
      <c r="K86" s="67">
        <f>IF(AND('27_Services Sector Plan'!$I86=1,$E86=0),1,0)</f>
        <v>0</v>
      </c>
    </row>
    <row r="87" spans="1:11" ht="30" hidden="1" outlineLevel="1" x14ac:dyDescent="0.25">
      <c r="A87" s="37" t="s">
        <v>151</v>
      </c>
      <c r="B87" s="38" t="s">
        <v>91</v>
      </c>
      <c r="C87" s="20" t="str">
        <f>IF('Long Term Vision'!$C87=0,"",'Long Term Vision'!$C87)</f>
        <v/>
      </c>
      <c r="D87" s="38"/>
      <c r="E87" s="38"/>
      <c r="F87" s="38"/>
      <c r="G87" s="38"/>
      <c r="H87" s="39"/>
      <c r="I87" s="67">
        <f>IF(OR('27_Services Sector Plan'!$I87=1,$E87&lt;&gt;0),1,0)</f>
        <v>1</v>
      </c>
      <c r="J87" s="67">
        <f>IF(OR('27_Services Sector Plan'!$J87=1,$F87&lt;&gt;0),1,0)</f>
        <v>1</v>
      </c>
      <c r="K87" s="67">
        <f>IF(AND('27_Services Sector Plan'!$I87=1,$E87=0),1,0)</f>
        <v>1</v>
      </c>
    </row>
    <row r="88" spans="1:11" ht="75" hidden="1" outlineLevel="1" x14ac:dyDescent="0.25">
      <c r="A88" s="37" t="s">
        <v>151</v>
      </c>
      <c r="B88" s="38" t="s">
        <v>92</v>
      </c>
      <c r="C88" s="20" t="str">
        <f>IF('Long Term Vision'!$C88=0,"",'Long Term Vision'!$C88)</f>
        <v/>
      </c>
      <c r="D88" s="38"/>
      <c r="E88" s="38"/>
      <c r="F88" s="38"/>
      <c r="G88" s="38"/>
      <c r="H88" s="39"/>
      <c r="I88" s="67">
        <f>IF(OR('27_Services Sector Plan'!$I88=1,$E88&lt;&gt;0),1,0)</f>
        <v>0</v>
      </c>
      <c r="J88" s="67">
        <f>IF(OR('27_Services Sector Plan'!$J88=1,$F88&lt;&gt;0),1,0)</f>
        <v>0</v>
      </c>
      <c r="K88" s="67">
        <f>IF(AND('27_Services Sector Plan'!$I88=1,$E88=0),1,0)</f>
        <v>0</v>
      </c>
    </row>
    <row r="89" spans="1:11" ht="150" hidden="1" outlineLevel="1" x14ac:dyDescent="0.25">
      <c r="A89" s="37" t="s">
        <v>151</v>
      </c>
      <c r="B89" s="38" t="s">
        <v>93</v>
      </c>
      <c r="C89" s="20" t="str">
        <f>IF('Long Term Vision'!$C89=0,"",'Long Term Vision'!$C89)</f>
        <v/>
      </c>
      <c r="D89" s="38" t="s">
        <v>853</v>
      </c>
      <c r="E89" s="38" t="s">
        <v>857</v>
      </c>
      <c r="F89" s="38" t="s">
        <v>849</v>
      </c>
      <c r="G89" s="38" t="s">
        <v>858</v>
      </c>
      <c r="H89" s="39"/>
      <c r="I89" s="67">
        <f>IF(OR('27_Services Sector Plan'!$I89=1,$E89&lt;&gt;0),1,0)</f>
        <v>1</v>
      </c>
      <c r="J89" s="67">
        <f>IF(OR('27_Services Sector Plan'!$J89=1,$F89&lt;&gt;0),1,0)</f>
        <v>1</v>
      </c>
      <c r="K89" s="67">
        <f>IF(AND('27_Services Sector Plan'!$I89=1,$E89=0),1,0)</f>
        <v>0</v>
      </c>
    </row>
    <row r="90" spans="1:11" ht="375" hidden="1" outlineLevel="1" x14ac:dyDescent="0.25">
      <c r="A90" s="37" t="s">
        <v>151</v>
      </c>
      <c r="B90" s="38" t="s">
        <v>94</v>
      </c>
      <c r="C90" s="20" t="str">
        <f>IF('Long Term Vision'!$C90=0,"",'Long Term Vision'!$C90)</f>
        <v/>
      </c>
      <c r="D90" s="38" t="s">
        <v>871</v>
      </c>
      <c r="E90" s="38" t="s">
        <v>878</v>
      </c>
      <c r="F90" s="38" t="s">
        <v>850</v>
      </c>
      <c r="G90" s="38" t="s">
        <v>877</v>
      </c>
      <c r="H90" s="39"/>
      <c r="I90" s="67">
        <f>IF(OR('27_Services Sector Plan'!$I90=1,$E90&lt;&gt;0),1,0)</f>
        <v>1</v>
      </c>
      <c r="J90" s="67">
        <f>IF(OR('27_Services Sector Plan'!$J90=1,$F90&lt;&gt;0),1,0)</f>
        <v>1</v>
      </c>
      <c r="K90" s="67">
        <f>IF(AND('27_Services Sector Plan'!$I90=1,$E90=0),1,0)</f>
        <v>0</v>
      </c>
    </row>
    <row r="91" spans="1:11" ht="45" hidden="1" outlineLevel="1" x14ac:dyDescent="0.25">
      <c r="A91" s="37" t="s">
        <v>151</v>
      </c>
      <c r="B91" s="38" t="s">
        <v>95</v>
      </c>
      <c r="C91" s="20" t="str">
        <f>IF('Long Term Vision'!$C91=0,"",'Long Term Vision'!$C91)</f>
        <v/>
      </c>
      <c r="D91" s="38"/>
      <c r="E91" s="38"/>
      <c r="F91" s="38"/>
      <c r="G91" s="38"/>
      <c r="H91" s="39"/>
      <c r="I91" s="67">
        <f>IF(OR('27_Services Sector Plan'!$I91=1,$E91&lt;&gt;0),1,0)</f>
        <v>1</v>
      </c>
      <c r="J91" s="67">
        <f>IF(OR('27_Services Sector Plan'!$J91=1,$F91&lt;&gt;0),1,0)</f>
        <v>0</v>
      </c>
      <c r="K91" s="67">
        <f>IF(AND('27_Services Sector Plan'!$I91=1,$E91=0),1,0)</f>
        <v>1</v>
      </c>
    </row>
    <row r="92" spans="1:11" collapsed="1" x14ac:dyDescent="0.25">
      <c r="A92" s="37" t="s">
        <v>151</v>
      </c>
      <c r="B92" s="119" t="s">
        <v>96</v>
      </c>
      <c r="C92" s="119"/>
      <c r="D92" s="119"/>
      <c r="E92" s="119"/>
      <c r="F92" s="119"/>
      <c r="G92" s="119"/>
      <c r="H92" s="120"/>
      <c r="I92" s="67">
        <f>SUM(I93:I97)</f>
        <v>5</v>
      </c>
      <c r="J92" s="67">
        <f>SUM(J93:J97)</f>
        <v>5</v>
      </c>
      <c r="K92" s="67">
        <f>SUM(K93:K97)</f>
        <v>4</v>
      </c>
    </row>
    <row r="93" spans="1:11" ht="60" hidden="1" outlineLevel="1" x14ac:dyDescent="0.25">
      <c r="A93" s="37" t="s">
        <v>151</v>
      </c>
      <c r="B93" s="38" t="s">
        <v>97</v>
      </c>
      <c r="C93" s="20" t="str">
        <f>IF('Long Term Vision'!$C93=0,"",'Long Term Vision'!$C93)</f>
        <v/>
      </c>
      <c r="D93" s="38"/>
      <c r="E93" s="38"/>
      <c r="F93" s="38"/>
      <c r="G93" s="38"/>
      <c r="H93" s="39"/>
      <c r="I93" s="67">
        <f>IF(OR('27_Services Sector Plan'!$I93=1,$E93&lt;&gt;0),1,0)</f>
        <v>1</v>
      </c>
      <c r="J93" s="67">
        <f>IF(OR('27_Services Sector Plan'!$J93=1,$F93&lt;&gt;0),1,0)</f>
        <v>1</v>
      </c>
      <c r="K93" s="67">
        <f>IF(AND('27_Services Sector Plan'!$I93=1,$E93=0),1,0)</f>
        <v>1</v>
      </c>
    </row>
    <row r="94" spans="1:11" ht="60" hidden="1" outlineLevel="1" x14ac:dyDescent="0.25">
      <c r="A94" s="37" t="s">
        <v>151</v>
      </c>
      <c r="B94" s="38" t="s">
        <v>98</v>
      </c>
      <c r="C94" s="20" t="str">
        <f>IF('Long Term Vision'!$C94=0,"",'Long Term Vision'!$C94)</f>
        <v/>
      </c>
      <c r="D94" s="38"/>
      <c r="E94" s="38"/>
      <c r="F94" s="38"/>
      <c r="G94" s="38"/>
      <c r="H94" s="39"/>
      <c r="I94" s="67">
        <f>IF(OR('27_Services Sector Plan'!$I94=1,$E94&lt;&gt;0),1,0)</f>
        <v>1</v>
      </c>
      <c r="J94" s="67">
        <f>IF(OR('27_Services Sector Plan'!$J94=1,$F94&lt;&gt;0),1,0)</f>
        <v>1</v>
      </c>
      <c r="K94" s="67">
        <f>IF(AND('27_Services Sector Plan'!$I94=1,$E94=0),1,0)</f>
        <v>1</v>
      </c>
    </row>
    <row r="95" spans="1:11" ht="60" hidden="1" outlineLevel="1" x14ac:dyDescent="0.25">
      <c r="A95" s="37" t="s">
        <v>151</v>
      </c>
      <c r="B95" s="38" t="s">
        <v>99</v>
      </c>
      <c r="C95" s="20" t="str">
        <f>IF('Long Term Vision'!$C95=0,"",'Long Term Vision'!$C95)</f>
        <v/>
      </c>
      <c r="D95" s="38"/>
      <c r="E95" s="38"/>
      <c r="F95" s="38"/>
      <c r="G95" s="38"/>
      <c r="H95" s="39"/>
      <c r="I95" s="67">
        <f>IF(OR('27_Services Sector Plan'!$I95=1,$E95&lt;&gt;0),1,0)</f>
        <v>1</v>
      </c>
      <c r="J95" s="67">
        <f>IF(OR('27_Services Sector Plan'!$J95=1,$F95&lt;&gt;0),1,0)</f>
        <v>1</v>
      </c>
      <c r="K95" s="67">
        <f>IF(AND('27_Services Sector Plan'!$I95=1,$E95=0),1,0)</f>
        <v>1</v>
      </c>
    </row>
    <row r="96" spans="1:11" ht="75" hidden="1" outlineLevel="1" x14ac:dyDescent="0.25">
      <c r="A96" s="37" t="s">
        <v>151</v>
      </c>
      <c r="B96" s="38" t="s">
        <v>100</v>
      </c>
      <c r="C96" s="20" t="str">
        <f>IF('Long Term Vision'!$C96=0,"",'Long Term Vision'!$C96)</f>
        <v/>
      </c>
      <c r="D96" s="38" t="s">
        <v>892</v>
      </c>
      <c r="E96" s="38" t="s">
        <v>903</v>
      </c>
      <c r="F96" s="38"/>
      <c r="G96" s="38" t="s">
        <v>902</v>
      </c>
      <c r="H96" s="39"/>
      <c r="I96" s="67">
        <f>IF(OR('27_Services Sector Plan'!$I96=1,$E96&lt;&gt;0),1,0)</f>
        <v>1</v>
      </c>
      <c r="J96" s="67">
        <f>IF(OR('27_Services Sector Plan'!$J96=1,$F96&lt;&gt;0),1,0)</f>
        <v>1</v>
      </c>
      <c r="K96" s="67">
        <f>IF(AND('27_Services Sector Plan'!$I96=1,$E96=0),1,0)</f>
        <v>0</v>
      </c>
    </row>
    <row r="97" spans="1:11" ht="90" hidden="1" outlineLevel="1" x14ac:dyDescent="0.25">
      <c r="A97" s="37" t="s">
        <v>151</v>
      </c>
      <c r="B97" s="38" t="s">
        <v>101</v>
      </c>
      <c r="C97" s="20" t="str">
        <f>IF('Long Term Vision'!$C97=0,"",'Long Term Vision'!$C97)</f>
        <v/>
      </c>
      <c r="D97" s="38"/>
      <c r="E97" s="38"/>
      <c r="F97" s="38"/>
      <c r="G97" s="38"/>
      <c r="H97" s="39"/>
      <c r="I97" s="67">
        <f>IF(OR('27_Services Sector Plan'!$I97=1,$E97&lt;&gt;0),1,0)</f>
        <v>1</v>
      </c>
      <c r="J97" s="67">
        <f>IF(OR('27_Services Sector Plan'!$J97=1,$F97&lt;&gt;0),1,0)</f>
        <v>1</v>
      </c>
      <c r="K97" s="67">
        <f>IF(AND('27_Services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IF(OR('27_Services Sector Plan'!$I99=1,$E99&lt;&gt;0),1,0)</f>
        <v>0</v>
      </c>
      <c r="J99" s="67">
        <f>IF(OR('27_Services Sector Plan'!$J99=1,$F99&lt;&gt;0),1,0)</f>
        <v>0</v>
      </c>
      <c r="K99" s="67">
        <f>IF(AND('27_Services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IF(OR('27_Services Sector Plan'!$I100=1,$E100&lt;&gt;0),1,0)</f>
        <v>1</v>
      </c>
      <c r="J100" s="67">
        <f>IF(OR('27_Services Sector Plan'!$J100=1,$F100&lt;&gt;0),1,0)</f>
        <v>1</v>
      </c>
      <c r="K100" s="67">
        <f>IF(AND('27_Services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IF(OR('27_Services Sector Plan'!$I101=1,$E101&lt;&gt;0),1,0)</f>
        <v>1</v>
      </c>
      <c r="J101" s="67">
        <f>IF(OR('27_Services Sector Plan'!$J101=1,$F101&lt;&gt;0),1,0)</f>
        <v>1</v>
      </c>
      <c r="K101" s="67">
        <f>IF(AND('27_Services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IF(OR('27_Services Sector Plan'!$I102=1,$E102&lt;&gt;0),1,0)</f>
        <v>1</v>
      </c>
      <c r="J102" s="67">
        <f>IF(OR('27_Services Sector Plan'!$J102=1,$F102&lt;&gt;0),1,0)</f>
        <v>0</v>
      </c>
      <c r="K102" s="67">
        <f>IF(AND('27_Services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IF(OR('27_Services Sector Plan'!$I103=1,$E103&lt;&gt;0),1,0)</f>
        <v>0</v>
      </c>
      <c r="J103" s="67">
        <f>IF(OR('27_Services Sector Plan'!$J103=1,$F103&lt;&gt;0),1,0)</f>
        <v>0</v>
      </c>
      <c r="K103" s="67">
        <f>IF(AND('27_Services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IF(OR('27_Services Sector Plan'!$I104=1,$E104&lt;&gt;0),1,0)</f>
        <v>0</v>
      </c>
      <c r="J104" s="67">
        <f>IF(OR('27_Services Sector Plan'!$J104=1,$F104&lt;&gt;0),1,0)</f>
        <v>0</v>
      </c>
      <c r="K104" s="67">
        <f>IF(AND('27_Services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IF(OR('27_Services Sector Plan'!$I105=1,$E105&lt;&gt;0),1,0)</f>
        <v>1</v>
      </c>
      <c r="J105" s="67">
        <f>IF(OR('27_Services Sector Plan'!$J105=1,$F105&lt;&gt;0),1,0)</f>
        <v>1</v>
      </c>
      <c r="K105" s="67">
        <f>IF(AND('27_Services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2</v>
      </c>
    </row>
    <row r="107" spans="1:11" ht="120" hidden="1" outlineLevel="1" x14ac:dyDescent="0.25">
      <c r="A107" s="37" t="s">
        <v>151</v>
      </c>
      <c r="B107" s="38" t="s">
        <v>111</v>
      </c>
      <c r="C107" s="20" t="str">
        <f>IF('Long Term Vision'!$C107=0,"",'Long Term Vision'!$C107)</f>
        <v/>
      </c>
      <c r="D107" s="38" t="s">
        <v>889</v>
      </c>
      <c r="E107" s="38" t="s">
        <v>888</v>
      </c>
      <c r="F107" s="38"/>
      <c r="G107" s="38" t="s">
        <v>865</v>
      </c>
      <c r="H107" s="39"/>
      <c r="I107" s="67">
        <f>IF(OR('27_Services Sector Plan'!$I107=1,$E107&lt;&gt;0),1,0)</f>
        <v>1</v>
      </c>
      <c r="J107" s="67">
        <f>IF(OR('27_Services Sector Plan'!$J107=1,$F107&lt;&gt;0),1,0)</f>
        <v>1</v>
      </c>
      <c r="K107" s="67">
        <f>IF(AND('27_Services Sector Plan'!$I107=1,$E107=0),1,0)</f>
        <v>0</v>
      </c>
    </row>
    <row r="108" spans="1:11" ht="75" hidden="1" outlineLevel="1" x14ac:dyDescent="0.25">
      <c r="A108" s="37" t="s">
        <v>151</v>
      </c>
      <c r="B108" s="38" t="s">
        <v>112</v>
      </c>
      <c r="C108" s="20" t="str">
        <f>IF('Long Term Vision'!$C108=0,"",'Long Term Vision'!$C108)</f>
        <v/>
      </c>
      <c r="D108" s="38" t="s">
        <v>853</v>
      </c>
      <c r="E108" s="38" t="s">
        <v>864</v>
      </c>
      <c r="F108" s="38"/>
      <c r="G108" s="38" t="s">
        <v>865</v>
      </c>
      <c r="H108" s="39"/>
      <c r="I108" s="67">
        <f>IF(OR('27_Services Sector Plan'!$I108=1,$E108&lt;&gt;0),1,0)</f>
        <v>1</v>
      </c>
      <c r="J108" s="67">
        <f>IF(OR('27_Services Sector Plan'!$J108=1,$F108&lt;&gt;0),1,0)</f>
        <v>1</v>
      </c>
      <c r="K108" s="67">
        <f>IF(AND('27_Services Sector Plan'!$I108=1,$E108=0),1,0)</f>
        <v>0</v>
      </c>
    </row>
    <row r="109" spans="1:11" ht="45" hidden="1" outlineLevel="1" x14ac:dyDescent="0.25">
      <c r="A109" s="37" t="s">
        <v>151</v>
      </c>
      <c r="B109" s="38" t="s">
        <v>113</v>
      </c>
      <c r="C109" s="20" t="str">
        <f>IF('Long Term Vision'!$C109=0,"",'Long Term Vision'!$C109)</f>
        <v/>
      </c>
      <c r="D109" s="38" t="s">
        <v>892</v>
      </c>
      <c r="E109" s="38" t="s">
        <v>897</v>
      </c>
      <c r="F109" s="38"/>
      <c r="G109" s="38" t="s">
        <v>898</v>
      </c>
      <c r="H109" s="39"/>
      <c r="I109" s="67">
        <f>IF(OR('27_Services Sector Plan'!$I109=1,$E109&lt;&gt;0),1,0)</f>
        <v>1</v>
      </c>
      <c r="J109" s="67">
        <f>IF(OR('27_Services Sector Plan'!$J109=1,$F109&lt;&gt;0),1,0)</f>
        <v>1</v>
      </c>
      <c r="K109" s="67">
        <f>IF(AND('27_Services Sector Plan'!$I109=1,$E109=0),1,0)</f>
        <v>0</v>
      </c>
    </row>
    <row r="110" spans="1:11" ht="105" hidden="1" outlineLevel="1" x14ac:dyDescent="0.25">
      <c r="A110" s="37" t="s">
        <v>151</v>
      </c>
      <c r="B110" s="38" t="s">
        <v>114</v>
      </c>
      <c r="C110" s="20" t="str">
        <f>IF('Long Term Vision'!$C110=0,"",'Long Term Vision'!$C110)</f>
        <v/>
      </c>
      <c r="D110" s="38" t="s">
        <v>893</v>
      </c>
      <c r="E110" s="38" t="s">
        <v>894</v>
      </c>
      <c r="F110" s="38"/>
      <c r="G110" s="38" t="s">
        <v>895</v>
      </c>
      <c r="H110" s="39"/>
      <c r="I110" s="67">
        <f>IF(OR('27_Services Sector Plan'!$I110=1,$E110&lt;&gt;0),1,0)</f>
        <v>1</v>
      </c>
      <c r="J110" s="67">
        <f>IF(OR('27_Services Sector Plan'!$J110=1,$F110&lt;&gt;0),1,0)</f>
        <v>1</v>
      </c>
      <c r="K110" s="67">
        <f>IF(AND('27_Services Sector Plan'!$I110=1,$E110=0),1,0)</f>
        <v>0</v>
      </c>
    </row>
    <row r="111" spans="1:11" ht="75" hidden="1" outlineLevel="1" x14ac:dyDescent="0.25">
      <c r="A111" s="37" t="s">
        <v>151</v>
      </c>
      <c r="B111" s="38" t="s">
        <v>115</v>
      </c>
      <c r="C111" s="20" t="str">
        <f>IF('Long Term Vision'!$C111=0,"",'Long Term Vision'!$C111)</f>
        <v/>
      </c>
      <c r="D111" s="38"/>
      <c r="E111" s="38"/>
      <c r="F111" s="38"/>
      <c r="G111" s="38"/>
      <c r="H111" s="39"/>
      <c r="I111" s="67">
        <f>IF(OR('27_Services Sector Plan'!$I111=1,$E111&lt;&gt;0),1,0)</f>
        <v>1</v>
      </c>
      <c r="J111" s="67">
        <f>IF(OR('27_Services Sector Plan'!$J111=1,$F111&lt;&gt;0),1,0)</f>
        <v>1</v>
      </c>
      <c r="K111" s="67">
        <f>IF(AND('27_Services Sector Plan'!$I111=1,$E111=0),1,0)</f>
        <v>1</v>
      </c>
    </row>
    <row r="112" spans="1:11" ht="60" hidden="1" outlineLevel="1" x14ac:dyDescent="0.25">
      <c r="A112" s="37" t="s">
        <v>151</v>
      </c>
      <c r="B112" s="38" t="s">
        <v>116</v>
      </c>
      <c r="C112" s="20" t="str">
        <f>IF('Long Term Vision'!$C112=0,"",'Long Term Vision'!$C112)</f>
        <v/>
      </c>
      <c r="D112" s="38" t="s">
        <v>892</v>
      </c>
      <c r="E112" s="38" t="s">
        <v>911</v>
      </c>
      <c r="F112" s="38"/>
      <c r="G112" s="38" t="s">
        <v>910</v>
      </c>
      <c r="H112" s="39" t="s">
        <v>644</v>
      </c>
      <c r="I112" s="67">
        <f>IF(OR('27_Services Sector Plan'!$I112=1,$E112&lt;&gt;0),1,0)</f>
        <v>1</v>
      </c>
      <c r="J112" s="67">
        <f>IF(OR('27_Services Sector Plan'!$J112=1,$F112&lt;&gt;0),1,0)</f>
        <v>1</v>
      </c>
      <c r="K112" s="67">
        <f>IF(AND('27_Services Sector Plan'!$I112=1,$E112=0),1,0)</f>
        <v>0</v>
      </c>
    </row>
    <row r="113" spans="1:11" ht="45" hidden="1" outlineLevel="1" x14ac:dyDescent="0.25">
      <c r="A113" s="37" t="s">
        <v>151</v>
      </c>
      <c r="B113" s="38" t="s">
        <v>117</v>
      </c>
      <c r="C113" s="20" t="str">
        <f>IF('Long Term Vision'!$C113=0,"",'Long Term Vision'!$C113)</f>
        <v/>
      </c>
      <c r="D113" s="38"/>
      <c r="E113" s="38"/>
      <c r="F113" s="38"/>
      <c r="G113" s="38"/>
      <c r="H113" s="39"/>
      <c r="I113" s="67">
        <f>IF(OR('27_Services Sector Plan'!$I113=1,$E113&lt;&gt;0),1,0)</f>
        <v>1</v>
      </c>
      <c r="J113" s="67">
        <f>IF(OR('27_Services Sector Plan'!$J113=1,$F113&lt;&gt;0),1,0)</f>
        <v>0</v>
      </c>
      <c r="K113" s="67">
        <f>IF(AND('27_Services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7</v>
      </c>
    </row>
    <row r="115" spans="1:11" ht="75" hidden="1" outlineLevel="1" x14ac:dyDescent="0.25">
      <c r="A115" s="37" t="s">
        <v>152</v>
      </c>
      <c r="B115" s="38" t="s">
        <v>119</v>
      </c>
      <c r="C115" s="20" t="str">
        <f>IF('Long Term Vision'!$C115=0,"",'Long Term Vision'!$C115)</f>
        <v/>
      </c>
      <c r="D115" s="38" t="s">
        <v>892</v>
      </c>
      <c r="E115" s="38" t="s">
        <v>912</v>
      </c>
      <c r="F115" s="38" t="s">
        <v>848</v>
      </c>
      <c r="G115" s="38"/>
      <c r="H115" s="39"/>
      <c r="I115" s="67">
        <f>IF(OR('27_Services Sector Plan'!$I115=1,$E115&lt;&gt;0),1,0)</f>
        <v>1</v>
      </c>
      <c r="J115" s="67">
        <f>IF(OR('27_Services Sector Plan'!$J115=1,$F115&lt;&gt;0),1,0)</f>
        <v>1</v>
      </c>
      <c r="K115" s="67">
        <f>IF(AND('27_Services Sector Plan'!$I115=1,$E115=0),1,0)</f>
        <v>0</v>
      </c>
    </row>
    <row r="116" spans="1:11" ht="30" hidden="1" outlineLevel="1" x14ac:dyDescent="0.25">
      <c r="A116" s="37" t="s">
        <v>152</v>
      </c>
      <c r="B116" s="38" t="s">
        <v>120</v>
      </c>
      <c r="C116" s="20" t="str">
        <f>IF('Long Term Vision'!$C116=0,"",'Long Term Vision'!$C116)</f>
        <v/>
      </c>
      <c r="D116" s="38"/>
      <c r="E116" s="38"/>
      <c r="F116" s="38"/>
      <c r="G116" s="38"/>
      <c r="H116" s="39"/>
      <c r="I116" s="67">
        <f>IF(OR('27_Services Sector Plan'!$I116=1,$E116&lt;&gt;0),1,0)</f>
        <v>1</v>
      </c>
      <c r="J116" s="67">
        <f>IF(OR('27_Services Sector Plan'!$J116=1,$F116&lt;&gt;0),1,0)</f>
        <v>1</v>
      </c>
      <c r="K116" s="67">
        <f>IF(AND('27_Services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IF(OR('27_Services Sector Plan'!$I117=1,$E117&lt;&gt;0),1,0)</f>
        <v>1</v>
      </c>
      <c r="J117" s="67">
        <f>IF(OR('27_Services Sector Plan'!$J117=1,$F117&lt;&gt;0),1,0)</f>
        <v>1</v>
      </c>
      <c r="K117" s="67">
        <f>IF(AND('27_Services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IF(OR('27_Services Sector Plan'!$I118=1,$E118&lt;&gt;0),1,0)</f>
        <v>1</v>
      </c>
      <c r="J118" s="67">
        <f>IF(OR('27_Services Sector Plan'!$J118=1,$F118&lt;&gt;0),1,0)</f>
        <v>1</v>
      </c>
      <c r="K118" s="67">
        <f>IF(AND('27_Services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IF(OR('27_Services Sector Plan'!$I119=1,$E119&lt;&gt;0),1,0)</f>
        <v>1</v>
      </c>
      <c r="J119" s="67">
        <f>IF(OR('27_Services Sector Plan'!$J119=1,$F119&lt;&gt;0),1,0)</f>
        <v>1</v>
      </c>
      <c r="K119" s="67">
        <f>IF(AND('27_Services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IF(OR('27_Services Sector Plan'!$I120=1,$E120&lt;&gt;0),1,0)</f>
        <v>1</v>
      </c>
      <c r="J120" s="67">
        <f>IF(OR('27_Services Sector Plan'!$J120=1,$F120&lt;&gt;0),1,0)</f>
        <v>1</v>
      </c>
      <c r="K120" s="67">
        <f>IF(AND('27_Services Sector Plan'!$I120=1,$E120=0),1,0)</f>
        <v>1</v>
      </c>
    </row>
    <row r="121" spans="1:11" ht="105" hidden="1" outlineLevel="1" x14ac:dyDescent="0.25">
      <c r="A121" s="37" t="s">
        <v>152</v>
      </c>
      <c r="B121" s="38" t="s">
        <v>125</v>
      </c>
      <c r="C121" s="20" t="str">
        <f>IF('Long Term Vision'!$C121=0,"",'Long Term Vision'!$C121)</f>
        <v/>
      </c>
      <c r="D121" s="38" t="s">
        <v>880</v>
      </c>
      <c r="E121" s="38" t="s">
        <v>879</v>
      </c>
      <c r="F121" s="38"/>
      <c r="G121" s="38" t="s">
        <v>881</v>
      </c>
      <c r="H121" s="39"/>
      <c r="I121" s="67">
        <f>IF(OR('27_Services Sector Plan'!$I121=1,$E121&lt;&gt;0),1,0)</f>
        <v>1</v>
      </c>
      <c r="J121" s="67">
        <f>IF(OR('27_Services Sector Plan'!$J121=1,$F121&lt;&gt;0),1,0)</f>
        <v>1</v>
      </c>
      <c r="K121" s="67">
        <f>IF(AND('27_Services Sector Plan'!$I121=1,$E121=0),1,0)</f>
        <v>0</v>
      </c>
    </row>
    <row r="122" spans="1:11" ht="30" hidden="1" outlineLevel="1" x14ac:dyDescent="0.25">
      <c r="A122" s="37" t="s">
        <v>152</v>
      </c>
      <c r="B122" s="38" t="s">
        <v>126</v>
      </c>
      <c r="C122" s="20" t="str">
        <f>IF('Long Term Vision'!$C122=0,"",'Long Term Vision'!$C122)</f>
        <v/>
      </c>
      <c r="D122" s="38"/>
      <c r="E122" s="38"/>
      <c r="F122" s="38"/>
      <c r="G122" s="38"/>
      <c r="H122" s="39"/>
      <c r="I122" s="67">
        <f>IF(OR('27_Services Sector Plan'!$I122=1,$E122&lt;&gt;0),1,0)</f>
        <v>0</v>
      </c>
      <c r="J122" s="67">
        <f>IF(OR('27_Services Sector Plan'!$J122=1,$F122&lt;&gt;0),1,0)</f>
        <v>0</v>
      </c>
      <c r="K122" s="67">
        <f>IF(AND('27_Services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IF(OR('27_Services Sector Plan'!$I123=1,$E123&lt;&gt;0),1,0)</f>
        <v>1</v>
      </c>
      <c r="J123" s="67">
        <f>IF(OR('27_Services Sector Plan'!$J123=1,$F123&lt;&gt;0),1,0)</f>
        <v>0</v>
      </c>
      <c r="K123" s="67">
        <f>IF(AND('27_Services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IF(OR('27_Services Sector Plan'!$I124=1,$E124&lt;&gt;0),1,0)</f>
        <v>1</v>
      </c>
      <c r="J124" s="67">
        <f>IF(OR('27_Services Sector Plan'!$J124=1,$F124&lt;&gt;0),1,0)</f>
        <v>1</v>
      </c>
      <c r="K124" s="67">
        <f>IF(AND('27_Services Sector Plan'!$I124=1,$E124=0),1,0)</f>
        <v>1</v>
      </c>
    </row>
    <row r="125" spans="1:11" collapsed="1" x14ac:dyDescent="0.25">
      <c r="A125" s="37" t="s">
        <v>153</v>
      </c>
      <c r="B125" s="103" t="s">
        <v>129</v>
      </c>
      <c r="C125" s="103"/>
      <c r="D125" s="103"/>
      <c r="E125" s="103"/>
      <c r="F125" s="103"/>
      <c r="G125" s="103"/>
      <c r="H125" s="104"/>
      <c r="I125" s="67">
        <f>SUM(I126:I144)</f>
        <v>10</v>
      </c>
      <c r="J125" s="67">
        <f>SUM(J126:J144)</f>
        <v>2</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IF(OR('27_Services Sector Plan'!$I126=1,$E126&lt;&gt;0),1,0)</f>
        <v>1</v>
      </c>
      <c r="J126" s="67">
        <f>IF(OR('27_Services Sector Plan'!$J126=1,$F126&lt;&gt;0),1,0)</f>
        <v>0</v>
      </c>
      <c r="K126" s="67">
        <f>IF(AND('27_Services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IF(OR('27_Services Sector Plan'!$I127=1,$E127&lt;&gt;0),1,0)</f>
        <v>0</v>
      </c>
      <c r="J127" s="67">
        <f>IF(OR('27_Services Sector Plan'!$J127=1,$F127&lt;&gt;0),1,0)</f>
        <v>0</v>
      </c>
      <c r="K127" s="67">
        <f>IF(AND('27_Services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IF(OR('27_Services Sector Plan'!$I128=1,$E128&lt;&gt;0),1,0)</f>
        <v>0</v>
      </c>
      <c r="J128" s="67">
        <f>IF(OR('27_Services Sector Plan'!$J128=1,$F128&lt;&gt;0),1,0)</f>
        <v>0</v>
      </c>
      <c r="K128" s="67">
        <f>IF(AND('27_Services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IF(OR('27_Services Sector Plan'!$I129=1,$E129&lt;&gt;0),1,0)</f>
        <v>0</v>
      </c>
      <c r="J129" s="67">
        <f>IF(OR('27_Services Sector Plan'!$J129=1,$F129&lt;&gt;0),1,0)</f>
        <v>0</v>
      </c>
      <c r="K129" s="67">
        <f>IF(AND('27_Services Sector Plan'!$I129=1,$E129=0),1,0)</f>
        <v>0</v>
      </c>
    </row>
    <row r="130" spans="1:11" ht="45" hidden="1" outlineLevel="1" x14ac:dyDescent="0.25">
      <c r="A130" s="37" t="s">
        <v>153</v>
      </c>
      <c r="B130" s="38" t="s">
        <v>134</v>
      </c>
      <c r="C130" s="20" t="str">
        <f>IF('Long Term Vision'!$C130=0,"",'Long Term Vision'!$C130)</f>
        <v/>
      </c>
      <c r="D130" s="38" t="s">
        <v>866</v>
      </c>
      <c r="E130" s="38" t="s">
        <v>868</v>
      </c>
      <c r="F130" s="38" t="s">
        <v>846</v>
      </c>
      <c r="G130" s="38" t="s">
        <v>869</v>
      </c>
      <c r="H130" s="39"/>
      <c r="I130" s="67">
        <f>IF(OR('27_Services Sector Plan'!$I130=1,$E130&lt;&gt;0),1,0)</f>
        <v>1</v>
      </c>
      <c r="J130" s="67">
        <f>IF(OR('27_Services Sector Plan'!$J130=1,$F130&lt;&gt;0),1,0)</f>
        <v>1</v>
      </c>
      <c r="K130" s="67">
        <f>IF(AND('27_Services Sector Plan'!$I130=1,$E130=0),1,0)</f>
        <v>0</v>
      </c>
    </row>
    <row r="131" spans="1:11" ht="105" hidden="1" outlineLevel="1" x14ac:dyDescent="0.25">
      <c r="A131" s="37" t="s">
        <v>153</v>
      </c>
      <c r="B131" s="38" t="s">
        <v>135</v>
      </c>
      <c r="C131" s="20" t="str">
        <f>IF('Long Term Vision'!$C131=0,"",'Long Term Vision'!$C131)</f>
        <v/>
      </c>
      <c r="D131" s="38"/>
      <c r="E131" s="38"/>
      <c r="F131" s="38"/>
      <c r="G131" s="38"/>
      <c r="H131" s="39"/>
      <c r="I131" s="67">
        <f>IF(OR('27_Services Sector Plan'!$I131=1,$E131&lt;&gt;0),1,0)</f>
        <v>1</v>
      </c>
      <c r="J131" s="67">
        <f>IF(OR('27_Services Sector Plan'!$J131=1,$F131&lt;&gt;0),1,0)</f>
        <v>0</v>
      </c>
      <c r="K131" s="67">
        <f>IF(AND('27_Services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IF(OR('27_Services Sector Plan'!$I132=1,$E132&lt;&gt;0),1,0)</f>
        <v>0</v>
      </c>
      <c r="J132" s="67">
        <f>IF(OR('27_Services Sector Plan'!$J132=1,$F132&lt;&gt;0),1,0)</f>
        <v>0</v>
      </c>
      <c r="K132" s="67">
        <f>IF(AND('27_Services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IF(OR('27_Services Sector Plan'!$I133=1,$E133&lt;&gt;0),1,0)</f>
        <v>0</v>
      </c>
      <c r="J133" s="67">
        <f>IF(OR('27_Services Sector Plan'!$J133=1,$F133&lt;&gt;0),1,0)</f>
        <v>0</v>
      </c>
      <c r="K133" s="67">
        <f>IF(AND('27_Services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IF(OR('27_Services Sector Plan'!$I134=1,$E134&lt;&gt;0),1,0)</f>
        <v>0</v>
      </c>
      <c r="J134" s="67">
        <f>IF(OR('27_Services Sector Plan'!$J134=1,$F134&lt;&gt;0),1,0)</f>
        <v>0</v>
      </c>
      <c r="K134" s="67">
        <f>IF(AND('27_Services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IF(OR('27_Services Sector Plan'!$I135=1,$E135&lt;&gt;0),1,0)</f>
        <v>1</v>
      </c>
      <c r="J135" s="67">
        <f>IF(OR('27_Services Sector Plan'!$J135=1,$F135&lt;&gt;0),1,0)</f>
        <v>0</v>
      </c>
      <c r="K135" s="67">
        <f>IF(AND('27_Services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IF(OR('27_Services Sector Plan'!$I136=1,$E136&lt;&gt;0),1,0)</f>
        <v>1</v>
      </c>
      <c r="J136" s="67">
        <f>IF(OR('27_Services Sector Plan'!$J136=1,$F136&lt;&gt;0),1,0)</f>
        <v>1</v>
      </c>
      <c r="K136" s="67">
        <f>IF(AND('27_Services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IF(OR('27_Services Sector Plan'!$I137=1,$E137&lt;&gt;0),1,0)</f>
        <v>0</v>
      </c>
      <c r="J137" s="67">
        <f>IF(OR('27_Services Sector Plan'!$J137=1,$F137&lt;&gt;0),1,0)</f>
        <v>0</v>
      </c>
      <c r="K137" s="67">
        <f>IF(AND('27_Services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IF(OR('27_Services Sector Plan'!$I138=1,$E138&lt;&gt;0),1,0)</f>
        <v>0</v>
      </c>
      <c r="J138" s="67">
        <f>IF(OR('27_Services Sector Plan'!$J138=1,$F138&lt;&gt;0),1,0)</f>
        <v>0</v>
      </c>
      <c r="K138" s="67">
        <f>IF(AND('27_Services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IF(OR('27_Services Sector Plan'!$I139=1,$E139&lt;&gt;0),1,0)</f>
        <v>1</v>
      </c>
      <c r="J139" s="67">
        <f>IF(OR('27_Services Sector Plan'!$J139=1,$F139&lt;&gt;0),1,0)</f>
        <v>0</v>
      </c>
      <c r="K139" s="67">
        <f>IF(AND('27_Services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IF(OR('27_Services Sector Plan'!$I140=1,$E140&lt;&gt;0),1,0)</f>
        <v>1</v>
      </c>
      <c r="J140" s="67">
        <f>IF(OR('27_Services Sector Plan'!$J140=1,$F140&lt;&gt;0),1,0)</f>
        <v>0</v>
      </c>
      <c r="K140" s="67">
        <f>IF(AND('27_Services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IF(OR('27_Services Sector Plan'!$I141=1,$E141&lt;&gt;0),1,0)</f>
        <v>0</v>
      </c>
      <c r="J141" s="67">
        <f>IF(OR('27_Services Sector Plan'!$J141=1,$F141&lt;&gt;0),1,0)</f>
        <v>0</v>
      </c>
      <c r="K141" s="67">
        <f>IF(AND('27_Services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IF(OR('27_Services Sector Plan'!$I142=1,$E142&lt;&gt;0),1,0)</f>
        <v>1</v>
      </c>
      <c r="J142" s="67">
        <f>IF(OR('27_Services Sector Plan'!$J142=1,$F142&lt;&gt;0),1,0)</f>
        <v>0</v>
      </c>
      <c r="K142" s="67">
        <f>IF(AND('27_Services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IF(OR('27_Services Sector Plan'!$I143=1,$E143&lt;&gt;0),1,0)</f>
        <v>1</v>
      </c>
      <c r="J143" s="67">
        <f>IF(OR('27_Services Sector Plan'!$J143=1,$F143&lt;&gt;0),1,0)</f>
        <v>0</v>
      </c>
      <c r="K143" s="67">
        <f>IF(AND('27_Services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IF(OR('27_Services Sector Plan'!$I144=1,$E144&lt;&gt;0),1,0)</f>
        <v>1</v>
      </c>
      <c r="J144" s="67">
        <f>IF(OR('27_Services Sector Plan'!$J144=1,$F144&lt;&gt;0),1,0)</f>
        <v>0</v>
      </c>
      <c r="K144" s="67">
        <f>IF(AND('27_Services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839</v>
      </c>
      <c r="C149" s="71">
        <f>SUM(K2,K8,K14,K24,K32,K39,K46,K55,K59,K67,K77,K81,K92,K98,K106,K114,K125)</f>
        <v>72</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2</v>
      </c>
      <c r="E155" s="54">
        <f>COUNTA(F$3:F$7)</f>
        <v>0</v>
      </c>
      <c r="F155" s="55">
        <f t="shared" ref="F155:F171" si="0">$D155/$C155</f>
        <v>0.5</v>
      </c>
      <c r="G155" s="73">
        <f t="shared" ref="G155:G171" si="1">IFERROR($E155/$D155,"N/A")</f>
        <v>0</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3</v>
      </c>
      <c r="E157" s="54">
        <f>COUNTA(F$15:F$23)</f>
        <v>0</v>
      </c>
      <c r="F157" s="55">
        <f t="shared" si="0"/>
        <v>0.33333333333333331</v>
      </c>
      <c r="G157" s="73">
        <f t="shared" si="1"/>
        <v>0</v>
      </c>
      <c r="H157" s="65"/>
      <c r="I157" s="66"/>
    </row>
    <row r="158" spans="1:9" x14ac:dyDescent="0.25">
      <c r="A158" s="47">
        <v>4</v>
      </c>
      <c r="B158" s="48" t="s">
        <v>160</v>
      </c>
      <c r="C158" s="49">
        <f>'Long Term Vision'!$C158</f>
        <v>7</v>
      </c>
      <c r="D158" s="49">
        <f>COUNTA(E$25:E$31)</f>
        <v>1</v>
      </c>
      <c r="E158" s="49">
        <f>COUNTA(F$25:F$31)</f>
        <v>1</v>
      </c>
      <c r="F158" s="50">
        <f t="shared" si="0"/>
        <v>0.14285714285714285</v>
      </c>
      <c r="G158" s="74">
        <f t="shared" si="1"/>
        <v>1</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1</v>
      </c>
      <c r="E160" s="49">
        <f>COUNTA(F$40:F$45)</f>
        <v>0</v>
      </c>
      <c r="F160" s="50">
        <f t="shared" si="0"/>
        <v>0.16666666666666666</v>
      </c>
      <c r="G160" s="74">
        <f t="shared" si="1"/>
        <v>0</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6</v>
      </c>
      <c r="E162" s="49">
        <f>COUNTA(F$82:F$91)</f>
        <v>5</v>
      </c>
      <c r="F162" s="50">
        <f t="shared" si="0"/>
        <v>0.66666666666666663</v>
      </c>
      <c r="G162" s="74">
        <f t="shared" si="1"/>
        <v>0.83333333333333337</v>
      </c>
      <c r="H162" s="65"/>
      <c r="I162" s="66"/>
    </row>
    <row r="163" spans="1:9" x14ac:dyDescent="0.25">
      <c r="A163" s="52">
        <v>9</v>
      </c>
      <c r="B163" s="53" t="s">
        <v>165</v>
      </c>
      <c r="C163" s="54">
        <f>'Long Term Vision'!$C163</f>
        <v>5</v>
      </c>
      <c r="D163" s="54">
        <f>COUNTA(E$93:E$97)</f>
        <v>1</v>
      </c>
      <c r="E163" s="54">
        <f>COUNTA(F$93:F$97)</f>
        <v>0</v>
      </c>
      <c r="F163" s="55">
        <f t="shared" si="0"/>
        <v>0.2</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5</v>
      </c>
      <c r="E165" s="54">
        <f>COUNTA(F$107:F$113)</f>
        <v>0</v>
      </c>
      <c r="F165" s="55">
        <f t="shared" si="0"/>
        <v>0.7142857142857143</v>
      </c>
      <c r="G165" s="73">
        <f t="shared" si="1"/>
        <v>0</v>
      </c>
      <c r="H165" s="65"/>
      <c r="I165" s="66"/>
    </row>
    <row r="166" spans="1:9" x14ac:dyDescent="0.25">
      <c r="A166" s="47">
        <v>12</v>
      </c>
      <c r="B166" s="48" t="s">
        <v>168</v>
      </c>
      <c r="C166" s="49">
        <f>'Long Term Vision'!$C166</f>
        <v>7</v>
      </c>
      <c r="D166" s="49">
        <f>COUNTA(E$47:E$54)</f>
        <v>4</v>
      </c>
      <c r="E166" s="49">
        <f>COUNTA(F$47:F$54)</f>
        <v>0</v>
      </c>
      <c r="F166" s="50">
        <f t="shared" si="0"/>
        <v>0.5714285714285714</v>
      </c>
      <c r="G166" s="74">
        <f t="shared" si="1"/>
        <v>0</v>
      </c>
      <c r="H166" s="65"/>
      <c r="I166" s="66"/>
    </row>
    <row r="167" spans="1:9" x14ac:dyDescent="0.25">
      <c r="A167" s="52">
        <v>13</v>
      </c>
      <c r="B167" s="53" t="s">
        <v>169</v>
      </c>
      <c r="C167" s="54">
        <f>'Long Term Vision'!$C167</f>
        <v>3</v>
      </c>
      <c r="D167" s="54">
        <f>COUNTA(E$56:E$58)</f>
        <v>1</v>
      </c>
      <c r="E167" s="54">
        <f>COUNTA(F$56:F$58)</f>
        <v>0</v>
      </c>
      <c r="F167" s="55">
        <f t="shared" si="0"/>
        <v>0.33333333333333331</v>
      </c>
      <c r="G167" s="73">
        <f t="shared" si="1"/>
        <v>0</v>
      </c>
      <c r="H167" s="65"/>
    </row>
    <row r="168" spans="1:9" x14ac:dyDescent="0.25">
      <c r="A168" s="47">
        <v>14</v>
      </c>
      <c r="B168" s="48" t="s">
        <v>170</v>
      </c>
      <c r="C168" s="49">
        <f>'Long Term Vision'!$C168</f>
        <v>7</v>
      </c>
      <c r="D168" s="49">
        <f>COUNTA(E$60:E$66)</f>
        <v>1</v>
      </c>
      <c r="E168" s="49">
        <f>COUNTA(F$60:F$66)</f>
        <v>0</v>
      </c>
      <c r="F168" s="50">
        <f t="shared" si="0"/>
        <v>0.14285714285714285</v>
      </c>
      <c r="G168" s="74">
        <f t="shared" si="1"/>
        <v>0</v>
      </c>
      <c r="H168" s="65"/>
    </row>
    <row r="169" spans="1:9" x14ac:dyDescent="0.25">
      <c r="A169" s="52">
        <v>15</v>
      </c>
      <c r="B169" s="53" t="s">
        <v>171</v>
      </c>
      <c r="C169" s="54">
        <f>'Long Term Vision'!$C169</f>
        <v>9</v>
      </c>
      <c r="D169" s="54">
        <f>COUNTA(E$68:E$76)</f>
        <v>2</v>
      </c>
      <c r="E169" s="54">
        <f>COUNTA(F$68:F$76)</f>
        <v>0</v>
      </c>
      <c r="F169" s="55">
        <f t="shared" si="0"/>
        <v>0.22222222222222221</v>
      </c>
      <c r="G169" s="73">
        <f t="shared" si="1"/>
        <v>0</v>
      </c>
      <c r="H169" s="65"/>
    </row>
    <row r="170" spans="1:9" x14ac:dyDescent="0.25">
      <c r="A170" s="47">
        <v>16</v>
      </c>
      <c r="B170" s="48" t="s">
        <v>172</v>
      </c>
      <c r="C170" s="49">
        <f>'Long Term Vision'!$C170</f>
        <v>10</v>
      </c>
      <c r="D170" s="49">
        <f>COUNTA(E$115:E$124)</f>
        <v>2</v>
      </c>
      <c r="E170" s="49">
        <f>COUNTA(F$115:F$124)</f>
        <v>1</v>
      </c>
      <c r="F170" s="50">
        <f t="shared" si="0"/>
        <v>0.2</v>
      </c>
      <c r="G170" s="74">
        <f t="shared" si="1"/>
        <v>0.5</v>
      </c>
      <c r="H170" s="65"/>
    </row>
    <row r="171" spans="1:9" ht="15.75" thickBot="1" x14ac:dyDescent="0.3">
      <c r="A171" s="56">
        <v>17</v>
      </c>
      <c r="B171" s="57" t="s">
        <v>173</v>
      </c>
      <c r="C171" s="58">
        <f>'Long Term Vision'!$C171</f>
        <v>14</v>
      </c>
      <c r="D171" s="58">
        <f>COUNTA(E$126:E$144)</f>
        <v>1</v>
      </c>
      <c r="E171" s="58">
        <f>COUNTA(F$126:F$144)</f>
        <v>1</v>
      </c>
      <c r="F171" s="59">
        <f t="shared" si="0"/>
        <v>7.1428571428571425E-2</v>
      </c>
      <c r="G171" s="75">
        <f t="shared" si="1"/>
        <v>1</v>
      </c>
      <c r="H171" s="65"/>
    </row>
    <row r="172" spans="1:9" x14ac:dyDescent="0.25">
      <c r="A172" s="65"/>
      <c r="B172" s="65"/>
      <c r="C172" s="65"/>
      <c r="D172" s="65"/>
      <c r="E172" s="61" t="s">
        <v>149</v>
      </c>
      <c r="F172" s="62">
        <f>SUM($D$155:$D$159)/SUM($C$155:$C$159)</f>
        <v>0.2</v>
      </c>
      <c r="G172" s="76">
        <f>IFERROR(SUM($E$155:$E$159)/SUM($D$155:$D$159),"N/A")</f>
        <v>0.16666666666666666</v>
      </c>
      <c r="H172" s="65"/>
    </row>
    <row r="173" spans="1:9" x14ac:dyDescent="0.25">
      <c r="A173" s="65"/>
      <c r="B173" s="65"/>
      <c r="C173" s="65"/>
      <c r="D173" s="65"/>
      <c r="E173" s="60" t="s">
        <v>150</v>
      </c>
      <c r="F173" s="55">
        <f>SUM($D$160,$D$166:$D$169)/SUM($C$160,$C$166:$C$169)</f>
        <v>0.28125</v>
      </c>
      <c r="G173" s="73">
        <f>IFERROR(SUM($E$160,$E$166:$E$169)/SUM($D$160,$D$166:$D$169),"N/A")</f>
        <v>0</v>
      </c>
      <c r="H173" s="65"/>
    </row>
    <row r="174" spans="1:9" x14ac:dyDescent="0.25">
      <c r="A174" s="65"/>
      <c r="B174" s="65"/>
      <c r="C174" s="65"/>
      <c r="D174" s="65"/>
      <c r="E174" s="63" t="s">
        <v>151</v>
      </c>
      <c r="F174" s="50">
        <f>SUM($D$161:$D$165)/SUM($C$161:$C$165)</f>
        <v>0.41379310344827586</v>
      </c>
      <c r="G174" s="74">
        <f>IFERROR(SUM($E$161:$E$165)/SUM($D$161:$D$165),"N/A")</f>
        <v>0.41666666666666669</v>
      </c>
      <c r="H174" s="65"/>
    </row>
    <row r="175" spans="1:9" x14ac:dyDescent="0.25">
      <c r="A175" s="65"/>
      <c r="B175" s="65"/>
      <c r="C175" s="65"/>
      <c r="D175" s="65"/>
      <c r="E175" s="60" t="s">
        <v>152</v>
      </c>
      <c r="F175" s="55">
        <f>$D$170/$C$170</f>
        <v>0.2</v>
      </c>
      <c r="G175" s="73">
        <f>IFERROR($E$170/$D$170,"N/A")</f>
        <v>0.5</v>
      </c>
      <c r="H175" s="65"/>
    </row>
    <row r="176" spans="1:9" ht="15.75" thickBot="1" x14ac:dyDescent="0.3">
      <c r="A176" s="65"/>
      <c r="B176" s="65"/>
      <c r="C176" s="65"/>
      <c r="D176" s="65"/>
      <c r="E176" s="64" t="s">
        <v>181</v>
      </c>
      <c r="F176" s="51">
        <f>$D$171/$C$171</f>
        <v>7.1428571428571425E-2</v>
      </c>
      <c r="G176" s="77">
        <f>IFERROR($E$171/$D$171,"N/A")</f>
        <v>1</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456" priority="38">
      <formula>$C3="NO"</formula>
    </cfRule>
  </conditionalFormatting>
  <conditionalFormatting sqref="C99:H105 C78:H80 C33:H38 C9:H13 C25:H31 C4:H7 C82:H91 C126:H144 C60:H66 C68:H76 C56:H58 C93:H97 C47:H54 C40:H45 C15:H23 C107:H113 C115:H124">
    <cfRule type="expression" dxfId="455" priority="37">
      <formula>$C4="NO"</formula>
    </cfRule>
  </conditionalFormatting>
  <conditionalFormatting sqref="I1:K1">
    <cfRule type="expression" dxfId="454" priority="36">
      <formula>$C1="NO"</formula>
    </cfRule>
  </conditionalFormatting>
  <conditionalFormatting sqref="B3">
    <cfRule type="expression" dxfId="453" priority="35">
      <formula>$K3=1</formula>
    </cfRule>
  </conditionalFormatting>
  <conditionalFormatting sqref="B4:B7">
    <cfRule type="expression" dxfId="452" priority="34">
      <formula>$C4="NO"</formula>
    </cfRule>
  </conditionalFormatting>
  <conditionalFormatting sqref="B4:B7">
    <cfRule type="expression" dxfId="451" priority="33">
      <formula>$K4=1</formula>
    </cfRule>
  </conditionalFormatting>
  <conditionalFormatting sqref="B9:B13">
    <cfRule type="expression" dxfId="450" priority="32">
      <formula>$C9="NO"</formula>
    </cfRule>
  </conditionalFormatting>
  <conditionalFormatting sqref="B9:B13">
    <cfRule type="expression" dxfId="449" priority="31">
      <formula>$K9=1</formula>
    </cfRule>
  </conditionalFormatting>
  <conditionalFormatting sqref="B15:B23">
    <cfRule type="expression" dxfId="448" priority="30">
      <formula>$C15="NO"</formula>
    </cfRule>
  </conditionalFormatting>
  <conditionalFormatting sqref="B15:B23">
    <cfRule type="expression" dxfId="447" priority="29">
      <formula>$K15=1</formula>
    </cfRule>
  </conditionalFormatting>
  <conditionalFormatting sqref="B25:B31">
    <cfRule type="expression" dxfId="446" priority="28">
      <formula>$C25="NO"</formula>
    </cfRule>
  </conditionalFormatting>
  <conditionalFormatting sqref="B25:B31">
    <cfRule type="expression" dxfId="445" priority="27">
      <formula>$K25=1</formula>
    </cfRule>
  </conditionalFormatting>
  <conditionalFormatting sqref="B33:B38">
    <cfRule type="expression" dxfId="444" priority="26">
      <formula>$C33="NO"</formula>
    </cfRule>
  </conditionalFormatting>
  <conditionalFormatting sqref="B33:B38">
    <cfRule type="expression" dxfId="443" priority="25">
      <formula>$K33=1</formula>
    </cfRule>
  </conditionalFormatting>
  <conditionalFormatting sqref="B40:B45">
    <cfRule type="expression" dxfId="442" priority="24">
      <formula>$C40="NO"</formula>
    </cfRule>
  </conditionalFormatting>
  <conditionalFormatting sqref="B40:B45">
    <cfRule type="expression" dxfId="441" priority="23">
      <formula>$K40=1</formula>
    </cfRule>
  </conditionalFormatting>
  <conditionalFormatting sqref="B47:B54">
    <cfRule type="expression" dxfId="440" priority="22">
      <formula>$C47="NO"</formula>
    </cfRule>
  </conditionalFormatting>
  <conditionalFormatting sqref="B47:B54">
    <cfRule type="expression" dxfId="439" priority="21">
      <formula>$K47=1</formula>
    </cfRule>
  </conditionalFormatting>
  <conditionalFormatting sqref="B56:B58">
    <cfRule type="expression" dxfId="438" priority="20">
      <formula>$C56="NO"</formula>
    </cfRule>
  </conditionalFormatting>
  <conditionalFormatting sqref="B56:B58">
    <cfRule type="expression" dxfId="437" priority="19">
      <formula>$K56=1</formula>
    </cfRule>
  </conditionalFormatting>
  <conditionalFormatting sqref="B60:B66">
    <cfRule type="expression" dxfId="436" priority="18">
      <formula>$C60="NO"</formula>
    </cfRule>
  </conditionalFormatting>
  <conditionalFormatting sqref="B60:B66">
    <cfRule type="expression" dxfId="435" priority="17">
      <formula>$K60=1</formula>
    </cfRule>
  </conditionalFormatting>
  <conditionalFormatting sqref="B68:B76">
    <cfRule type="expression" dxfId="434" priority="16">
      <formula>$C68="NO"</formula>
    </cfRule>
  </conditionalFormatting>
  <conditionalFormatting sqref="B68:B76">
    <cfRule type="expression" dxfId="433" priority="15">
      <formula>$K68=1</formula>
    </cfRule>
  </conditionalFormatting>
  <conditionalFormatting sqref="B78:B80">
    <cfRule type="expression" dxfId="432" priority="14">
      <formula>$C78="NO"</formula>
    </cfRule>
  </conditionalFormatting>
  <conditionalFormatting sqref="B78:B80">
    <cfRule type="expression" dxfId="431" priority="13">
      <formula>$K78=1</formula>
    </cfRule>
  </conditionalFormatting>
  <conditionalFormatting sqref="B82:B91">
    <cfRule type="expression" dxfId="430" priority="12">
      <formula>$C82="NO"</formula>
    </cfRule>
  </conditionalFormatting>
  <conditionalFormatting sqref="B82:B91">
    <cfRule type="expression" dxfId="429" priority="11">
      <formula>$K82=1</formula>
    </cfRule>
  </conditionalFormatting>
  <conditionalFormatting sqref="B93:B97">
    <cfRule type="expression" dxfId="428" priority="10">
      <formula>$C93="NO"</formula>
    </cfRule>
  </conditionalFormatting>
  <conditionalFormatting sqref="B93:B97">
    <cfRule type="expression" dxfId="427" priority="9">
      <formula>$K93=1</formula>
    </cfRule>
  </conditionalFormatting>
  <conditionalFormatting sqref="B99:B105">
    <cfRule type="expression" dxfId="426" priority="8">
      <formula>$C99="NO"</formula>
    </cfRule>
  </conditionalFormatting>
  <conditionalFormatting sqref="B99:B105">
    <cfRule type="expression" dxfId="425" priority="7">
      <formula>$K99=1</formula>
    </cfRule>
  </conditionalFormatting>
  <conditionalFormatting sqref="B107:B113">
    <cfRule type="expression" dxfId="424" priority="6">
      <formula>$C107="NO"</formula>
    </cfRule>
  </conditionalFormatting>
  <conditionalFormatting sqref="B107:B113">
    <cfRule type="expression" dxfId="423" priority="5">
      <formula>$K107=1</formula>
    </cfRule>
  </conditionalFormatting>
  <conditionalFormatting sqref="B115:B124">
    <cfRule type="expression" dxfId="422" priority="4">
      <formula>$C115="NO"</formula>
    </cfRule>
  </conditionalFormatting>
  <conditionalFormatting sqref="B115:B124">
    <cfRule type="expression" dxfId="421" priority="3">
      <formula>$K115=1</formula>
    </cfRule>
  </conditionalFormatting>
  <conditionalFormatting sqref="B126:B144">
    <cfRule type="expression" dxfId="420" priority="2">
      <formula>$C126="NO"</formula>
    </cfRule>
  </conditionalFormatting>
  <conditionalFormatting sqref="B126:B144">
    <cfRule type="expression" dxfId="419" priority="1">
      <formula>$K126=1</formula>
    </cfRule>
  </conditionalFormatting>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J156" sqref="J156"/>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3" t="s">
        <v>1</v>
      </c>
      <c r="E1" s="83" t="s">
        <v>2</v>
      </c>
      <c r="F1" s="83" t="s">
        <v>3</v>
      </c>
      <c r="G1" s="83"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IF(OR('28_Tourism Sector Plan'!$I3=1,$E3&lt;&gt;0),1,0)</f>
        <v>0</v>
      </c>
      <c r="J3" s="67">
        <f>IF(OR('28_Tourism Sector Plan'!$J3=1,$F3&lt;&gt;0),1,0)</f>
        <v>0</v>
      </c>
      <c r="K3" s="67">
        <f>IF(AND('28_Tourism Sector Plan'!$I3=1,$E3=0),1,0)</f>
        <v>0</v>
      </c>
    </row>
    <row r="4" spans="1:12" ht="45" hidden="1" outlineLevel="1" x14ac:dyDescent="0.25">
      <c r="A4" s="37" t="s">
        <v>149</v>
      </c>
      <c r="B4" s="38" t="s">
        <v>8</v>
      </c>
      <c r="C4" s="20" t="str">
        <f>IF('Long Term Vision'!$C4=0,"",'Long Term Vision'!$C4)</f>
        <v/>
      </c>
      <c r="D4" s="38"/>
      <c r="E4" s="38"/>
      <c r="F4" s="38"/>
      <c r="G4" s="38"/>
      <c r="H4" s="39"/>
      <c r="I4" s="67">
        <f>IF(OR('28_Tourism Sector Plan'!$I4=1,$E4&lt;&gt;0),1,0)</f>
        <v>1</v>
      </c>
      <c r="J4" s="67">
        <f>IF(OR('28_Tourism Sector Plan'!$J4=1,$F4&lt;&gt;0),1,0)</f>
        <v>1</v>
      </c>
      <c r="K4" s="67">
        <f>IF(AND('28_Tourism Sector Plan'!$I4=1,$E4=0),1,0)</f>
        <v>1</v>
      </c>
    </row>
    <row r="5" spans="1:12" ht="45" hidden="1" outlineLevel="1" x14ac:dyDescent="0.25">
      <c r="A5" s="37" t="s">
        <v>149</v>
      </c>
      <c r="B5" s="38" t="s">
        <v>9</v>
      </c>
      <c r="C5" s="20" t="str">
        <f>IF('Long Term Vision'!$C5=0,"",'Long Term Vision'!$C5)</f>
        <v/>
      </c>
      <c r="D5" s="38"/>
      <c r="E5" s="38"/>
      <c r="F5" s="38"/>
      <c r="G5" s="38"/>
      <c r="H5" s="39"/>
      <c r="I5" s="67">
        <f>IF(OR('28_Tourism Sector Plan'!$I5=1,$E5&lt;&gt;0),1,0)</f>
        <v>1</v>
      </c>
      <c r="J5" s="67">
        <f>IF(OR('28_Tourism Sector Plan'!$J5=1,$F5&lt;&gt;0),1,0)</f>
        <v>1</v>
      </c>
      <c r="K5" s="67">
        <f>IF(AND('28_Tourism Sector Plan'!$I5=1,$E5=0),1,0)</f>
        <v>1</v>
      </c>
    </row>
    <row r="6" spans="1:12" ht="90" hidden="1" outlineLevel="1" x14ac:dyDescent="0.25">
      <c r="A6" s="37" t="s">
        <v>149</v>
      </c>
      <c r="B6" s="38" t="s">
        <v>10</v>
      </c>
      <c r="C6" s="20" t="str">
        <f>IF('Long Term Vision'!$C6=0,"",'Long Term Vision'!$C6)</f>
        <v/>
      </c>
      <c r="D6" s="38"/>
      <c r="E6" s="38"/>
      <c r="F6" s="38"/>
      <c r="G6" s="38"/>
      <c r="H6" s="39"/>
      <c r="I6" s="67">
        <f>IF(OR('28_Tourism Sector Plan'!$I6=1,$E6&lt;&gt;0),1,0)</f>
        <v>1</v>
      </c>
      <c r="J6" s="67">
        <f>IF(OR('28_Tourism Sector Plan'!$J6=1,$F6&lt;&gt;0),1,0)</f>
        <v>1</v>
      </c>
      <c r="K6" s="67">
        <f>IF(AND('28_Tourism Sector Plan'!$I6=1,$E6=0),1,0)</f>
        <v>1</v>
      </c>
    </row>
    <row r="7" spans="1:12" ht="60" hidden="1" outlineLevel="1" x14ac:dyDescent="0.25">
      <c r="A7" s="37" t="s">
        <v>149</v>
      </c>
      <c r="B7" s="38" t="s">
        <v>11</v>
      </c>
      <c r="C7" s="20" t="str">
        <f>IF('Long Term Vision'!$C7=0,"",'Long Term Vision'!$C7)</f>
        <v/>
      </c>
      <c r="D7" s="38"/>
      <c r="E7" s="38"/>
      <c r="F7" s="38"/>
      <c r="G7" s="38"/>
      <c r="H7" s="39"/>
      <c r="I7" s="67">
        <f>IF(OR('28_Tourism Sector Plan'!$I7=1,$E7&lt;&gt;0),1,0)</f>
        <v>1</v>
      </c>
      <c r="J7" s="67">
        <f>IF(OR('28_Tourism Sector Plan'!$J7=1,$F7&lt;&gt;0),1,0)</f>
        <v>1</v>
      </c>
      <c r="K7" s="67">
        <f>IF(AND('28_Tourism Sector Plan'!$I7=1,$E7=0),1,0)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IF(OR('28_Tourism Sector Plan'!$I9=1,$E9&lt;&gt;0),1,0)</f>
        <v>1</v>
      </c>
      <c r="J9" s="67">
        <f>IF(OR('28_Tourism Sector Plan'!$J9=1,$F9&lt;&gt;0),1,0)</f>
        <v>0</v>
      </c>
      <c r="K9" s="67">
        <f>IF(AND('28_Tourism Sector Plan'!$I9=1,$E9=0),1,0)</f>
        <v>1</v>
      </c>
    </row>
    <row r="10" spans="1:12" ht="75" hidden="1" outlineLevel="1" x14ac:dyDescent="0.25">
      <c r="A10" s="37" t="s">
        <v>149</v>
      </c>
      <c r="B10" s="38" t="s">
        <v>14</v>
      </c>
      <c r="C10" s="20" t="str">
        <f>IF('Long Term Vision'!$C10=0,"",'Long Term Vision'!$C10)</f>
        <v/>
      </c>
      <c r="D10" s="38"/>
      <c r="E10" s="38"/>
      <c r="F10" s="38"/>
      <c r="G10" s="38"/>
      <c r="H10" s="39"/>
      <c r="I10" s="67">
        <f>IF(OR('28_Tourism Sector Plan'!$I10=1,$E10&lt;&gt;0),1,0)</f>
        <v>1</v>
      </c>
      <c r="J10" s="67">
        <f>IF(OR('28_Tourism Sector Plan'!$J10=1,$F10&lt;&gt;0),1,0)</f>
        <v>1</v>
      </c>
      <c r="K10" s="67">
        <f>IF(AND('28_Tourism Sector Plan'!$I10=1,$E10=0),1,0)</f>
        <v>1</v>
      </c>
    </row>
    <row r="11" spans="1:12" ht="90" hidden="1" outlineLevel="1" x14ac:dyDescent="0.25">
      <c r="A11" s="37" t="s">
        <v>149</v>
      </c>
      <c r="B11" s="38" t="s">
        <v>15</v>
      </c>
      <c r="C11" s="20" t="str">
        <f>IF('Long Term Vision'!$C11=0,"",'Long Term Vision'!$C11)</f>
        <v/>
      </c>
      <c r="D11" s="38"/>
      <c r="E11" s="38"/>
      <c r="F11" s="38"/>
      <c r="G11" s="38"/>
      <c r="H11" s="39"/>
      <c r="I11" s="67">
        <f>IF(OR('28_Tourism Sector Plan'!$I11=1,$E11&lt;&gt;0),1,0)</f>
        <v>1</v>
      </c>
      <c r="J11" s="67">
        <f>IF(OR('28_Tourism Sector Plan'!$J11=1,$F11&lt;&gt;0),1,0)</f>
        <v>1</v>
      </c>
      <c r="K11" s="67">
        <f>IF(AND('28_Tourism Sector Plan'!$I11=1,$E11=0),1,0)</f>
        <v>1</v>
      </c>
    </row>
    <row r="12" spans="1:12" ht="90" hidden="1" outlineLevel="1" x14ac:dyDescent="0.25">
      <c r="A12" s="37" t="s">
        <v>149</v>
      </c>
      <c r="B12" s="38" t="s">
        <v>16</v>
      </c>
      <c r="C12" s="20" t="str">
        <f>IF('Long Term Vision'!$C12=0,"",'Long Term Vision'!$C12)</f>
        <v/>
      </c>
      <c r="D12" s="38"/>
      <c r="E12" s="38"/>
      <c r="F12" s="38"/>
      <c r="G12" s="38"/>
      <c r="H12" s="39"/>
      <c r="I12" s="67">
        <f>IF(OR('28_Tourism Sector Plan'!$I12=1,$E12&lt;&gt;0),1,0)</f>
        <v>1</v>
      </c>
      <c r="J12" s="67">
        <f>IF(OR('28_Tourism Sector Plan'!$J12=1,$F12&lt;&gt;0),1,0)</f>
        <v>0</v>
      </c>
      <c r="K12" s="67">
        <f>IF(AND('28_Tourism Sector Plan'!$I12=1,$E12=0),1,0)</f>
        <v>1</v>
      </c>
    </row>
    <row r="13" spans="1:12" ht="105" hidden="1" outlineLevel="1" x14ac:dyDescent="0.25">
      <c r="A13" s="37" t="s">
        <v>149</v>
      </c>
      <c r="B13" s="38" t="s">
        <v>17</v>
      </c>
      <c r="C13" s="20" t="str">
        <f>IF('Long Term Vision'!$C13=0,"",'Long Term Vision'!$C13)</f>
        <v/>
      </c>
      <c r="D13" s="38"/>
      <c r="E13" s="38"/>
      <c r="F13" s="38"/>
      <c r="G13" s="38"/>
      <c r="H13" s="39"/>
      <c r="I13" s="67">
        <f>IF(OR('28_Tourism Sector Plan'!$I13=1,$E13&lt;&gt;0),1,0)</f>
        <v>1</v>
      </c>
      <c r="J13" s="67">
        <f>IF(OR('28_Tourism Sector Plan'!$J13=1,$F13&lt;&gt;0),1,0)</f>
        <v>0</v>
      </c>
      <c r="K13" s="67">
        <f>IF(AND('28_Tourism Sector Plan'!$I13=1,$E13=0),1,0)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IF(OR('28_Tourism Sector Plan'!$I15=1,$E15&lt;&gt;0),1,0)</f>
        <v>1</v>
      </c>
      <c r="J15" s="67">
        <f>IF(OR('28_Tourism Sector Plan'!$J15=1,$F15&lt;&gt;0),1,0)</f>
        <v>1</v>
      </c>
      <c r="K15" s="67">
        <f>IF(AND('28_Tourism Sector Plan'!$I15=1,$E15=0),1,0)</f>
        <v>1</v>
      </c>
    </row>
    <row r="16" spans="1:12" ht="60" hidden="1" outlineLevel="1" x14ac:dyDescent="0.25">
      <c r="A16" s="37" t="s">
        <v>149</v>
      </c>
      <c r="B16" s="38" t="s">
        <v>20</v>
      </c>
      <c r="C16" s="20" t="str">
        <f>IF('Long Term Vision'!$C16=0,"",'Long Term Vision'!$C16)</f>
        <v/>
      </c>
      <c r="D16" s="38"/>
      <c r="E16" s="38"/>
      <c r="F16" s="38"/>
      <c r="G16" s="38"/>
      <c r="H16" s="39"/>
      <c r="I16" s="67">
        <f>IF(OR('28_Tourism Sector Plan'!$I16=1,$E16&lt;&gt;0),1,0)</f>
        <v>1</v>
      </c>
      <c r="J16" s="67">
        <f>IF(OR('28_Tourism Sector Plan'!$J16=1,$F16&lt;&gt;0),1,0)</f>
        <v>1</v>
      </c>
      <c r="K16" s="67">
        <f>IF(AND('28_Tourism Sector Plan'!$I16=1,$E16=0),1,0)</f>
        <v>1</v>
      </c>
    </row>
    <row r="17" spans="1:11" ht="45" hidden="1" outlineLevel="1" x14ac:dyDescent="0.25">
      <c r="A17" s="37" t="s">
        <v>149</v>
      </c>
      <c r="B17" s="38" t="s">
        <v>21</v>
      </c>
      <c r="C17" s="20" t="str">
        <f>IF('Long Term Vision'!$C17=0,"",'Long Term Vision'!$C17)</f>
        <v/>
      </c>
      <c r="D17" s="38"/>
      <c r="E17" s="38"/>
      <c r="F17" s="38"/>
      <c r="G17" s="38"/>
      <c r="H17" s="39"/>
      <c r="I17" s="67">
        <f>IF(OR('28_Tourism Sector Plan'!$I17=1,$E17&lt;&gt;0),1,0)</f>
        <v>1</v>
      </c>
      <c r="J17" s="67">
        <f>IF(OR('28_Tourism Sector Plan'!$J17=1,$F17&lt;&gt;0),1,0)</f>
        <v>1</v>
      </c>
      <c r="K17" s="67">
        <f>IF(AND('28_Tourism Sector Plan'!$I17=1,$E17=0),1,0)</f>
        <v>1</v>
      </c>
    </row>
    <row r="18" spans="1:11" ht="45" hidden="1" outlineLevel="1" x14ac:dyDescent="0.25">
      <c r="A18" s="37" t="s">
        <v>149</v>
      </c>
      <c r="B18" s="38" t="s">
        <v>22</v>
      </c>
      <c r="C18" s="20" t="str">
        <f>IF('Long Term Vision'!$C18=0,"",'Long Term Vision'!$C18)</f>
        <v/>
      </c>
      <c r="D18" s="38"/>
      <c r="E18" s="38"/>
      <c r="F18" s="38"/>
      <c r="G18" s="38"/>
      <c r="H18" s="39"/>
      <c r="I18" s="67">
        <f>IF(OR('28_Tourism Sector Plan'!$I18=1,$E18&lt;&gt;0),1,0)</f>
        <v>1</v>
      </c>
      <c r="J18" s="67">
        <f>IF(OR('28_Tourism Sector Plan'!$J18=1,$F18&lt;&gt;0),1,0)</f>
        <v>1</v>
      </c>
      <c r="K18" s="67">
        <f>IF(AND('28_Tourism Sector Plan'!$I18=1,$E18=0),1,0)</f>
        <v>1</v>
      </c>
    </row>
    <row r="19" spans="1:11" ht="30" hidden="1" outlineLevel="1" x14ac:dyDescent="0.25">
      <c r="A19" s="37" t="s">
        <v>149</v>
      </c>
      <c r="B19" s="38" t="s">
        <v>23</v>
      </c>
      <c r="C19" s="20" t="str">
        <f>IF('Long Term Vision'!$C19=0,"",'Long Term Vision'!$C19)</f>
        <v/>
      </c>
      <c r="D19" s="38"/>
      <c r="E19" s="38"/>
      <c r="F19" s="38"/>
      <c r="G19" s="38"/>
      <c r="H19" s="39"/>
      <c r="I19" s="67">
        <f>IF(OR('28_Tourism Sector Plan'!$I19=1,$E19&lt;&gt;0),1,0)</f>
        <v>1</v>
      </c>
      <c r="J19" s="67">
        <f>IF(OR('28_Tourism Sector Plan'!$J19=1,$F19&lt;&gt;0),1,0)</f>
        <v>0</v>
      </c>
      <c r="K19" s="67">
        <f>IF(AND('28_Tourism Sector Plan'!$I19=1,$E19=0),1,0)</f>
        <v>1</v>
      </c>
    </row>
    <row r="20" spans="1:11" ht="30" hidden="1" outlineLevel="1" x14ac:dyDescent="0.25">
      <c r="A20" s="37" t="s">
        <v>149</v>
      </c>
      <c r="B20" s="38" t="s">
        <v>24</v>
      </c>
      <c r="C20" s="20" t="str">
        <f>IF('Long Term Vision'!$C20=0,"",'Long Term Vision'!$C20)</f>
        <v/>
      </c>
      <c r="D20" s="38"/>
      <c r="E20" s="38"/>
      <c r="F20" s="38"/>
      <c r="G20" s="38"/>
      <c r="H20" s="39"/>
      <c r="I20" s="67">
        <f>IF(OR('28_Tourism Sector Plan'!$I20=1,$E20&lt;&gt;0),1,0)</f>
        <v>1</v>
      </c>
      <c r="J20" s="67">
        <f>IF(OR('28_Tourism Sector Plan'!$J20=1,$F20&lt;&gt;0),1,0)</f>
        <v>0</v>
      </c>
      <c r="K20" s="67">
        <f>IF(AND('28_Tourism Sector Plan'!$I20=1,$E20=0),1,0)</f>
        <v>1</v>
      </c>
    </row>
    <row r="21" spans="1:11" ht="60" hidden="1" outlineLevel="1" x14ac:dyDescent="0.25">
      <c r="A21" s="37" t="s">
        <v>149</v>
      </c>
      <c r="B21" s="38" t="s">
        <v>25</v>
      </c>
      <c r="C21" s="20" t="str">
        <f>IF('Long Term Vision'!$C21=0,"",'Long Term Vision'!$C21)</f>
        <v/>
      </c>
      <c r="D21" s="38"/>
      <c r="E21" s="38"/>
      <c r="F21" s="38"/>
      <c r="G21" s="38"/>
      <c r="H21" s="39"/>
      <c r="I21" s="67">
        <f>IF(OR('28_Tourism Sector Plan'!$I21=1,$E21&lt;&gt;0),1,0)</f>
        <v>1</v>
      </c>
      <c r="J21" s="67">
        <f>IF(OR('28_Tourism Sector Plan'!$J21=1,$F21&lt;&gt;0),1,0)</f>
        <v>1</v>
      </c>
      <c r="K21" s="67">
        <f>IF(AND('28_Tourism Sector Plan'!$I21=1,$E21=0),1,0)</f>
        <v>1</v>
      </c>
    </row>
    <row r="22" spans="1:11" ht="60" hidden="1" outlineLevel="1" x14ac:dyDescent="0.25">
      <c r="A22" s="37" t="s">
        <v>149</v>
      </c>
      <c r="B22" s="38" t="s">
        <v>26</v>
      </c>
      <c r="C22" s="20" t="str">
        <f>IF('Long Term Vision'!$C22=0,"",'Long Term Vision'!$C22)</f>
        <v/>
      </c>
      <c r="D22" s="38"/>
      <c r="E22" s="38"/>
      <c r="F22" s="38"/>
      <c r="G22" s="38"/>
      <c r="H22" s="39"/>
      <c r="I22" s="67">
        <f>IF(OR('28_Tourism Sector Plan'!$I22=1,$E22&lt;&gt;0),1,0)</f>
        <v>1</v>
      </c>
      <c r="J22" s="67">
        <f>IF(OR('28_Tourism Sector Plan'!$J22=1,$F22&lt;&gt;0),1,0)</f>
        <v>1</v>
      </c>
      <c r="K22" s="67">
        <f>IF(AND('28_Tourism Sector Plan'!$I22=1,$E22=0),1,0)</f>
        <v>1</v>
      </c>
    </row>
    <row r="23" spans="1:11" ht="45" hidden="1" outlineLevel="1" x14ac:dyDescent="0.25">
      <c r="A23" s="37" t="s">
        <v>149</v>
      </c>
      <c r="B23" s="38" t="s">
        <v>27</v>
      </c>
      <c r="C23" s="20" t="str">
        <f>IF('Long Term Vision'!$C23=0,"",'Long Term Vision'!$C23)</f>
        <v/>
      </c>
      <c r="D23" s="38"/>
      <c r="E23" s="38"/>
      <c r="F23" s="38"/>
      <c r="G23" s="38"/>
      <c r="H23" s="39"/>
      <c r="I23" s="67">
        <f>IF(OR('28_Tourism Sector Plan'!$I23=1,$E23&lt;&gt;0),1,0)</f>
        <v>1</v>
      </c>
      <c r="J23" s="67">
        <f>IF(OR('28_Tourism Sector Plan'!$J23=1,$F23&lt;&gt;0),1,0)</f>
        <v>0</v>
      </c>
      <c r="K23" s="67">
        <f>IF(AND('28_Tourism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IF(OR('28_Tourism Sector Plan'!$I25=1,$E25&lt;&gt;0),1,0)</f>
        <v>1</v>
      </c>
      <c r="J25" s="67">
        <f>IF(OR('28_Tourism Sector Plan'!$J25=1,$F25&lt;&gt;0),1,0)</f>
        <v>1</v>
      </c>
      <c r="K25" s="67">
        <f>IF(AND('28_Tourism Sector Plan'!$I25=1,$E25=0),1,0)</f>
        <v>1</v>
      </c>
    </row>
    <row r="26" spans="1:11" ht="45" hidden="1" outlineLevel="1" x14ac:dyDescent="0.25">
      <c r="A26" s="37" t="s">
        <v>149</v>
      </c>
      <c r="B26" s="38" t="s">
        <v>30</v>
      </c>
      <c r="C26" s="20" t="str">
        <f>IF('Long Term Vision'!$C26=0,"",'Long Term Vision'!$C26)</f>
        <v/>
      </c>
      <c r="D26" s="38"/>
      <c r="E26" s="38"/>
      <c r="F26" s="38"/>
      <c r="G26" s="38"/>
      <c r="H26" s="39"/>
      <c r="I26" s="67">
        <f>IF(OR('28_Tourism Sector Plan'!$I26=1,$E26&lt;&gt;0),1,0)</f>
        <v>1</v>
      </c>
      <c r="J26" s="67">
        <f>IF(OR('28_Tourism Sector Plan'!$J26=1,$F26&lt;&gt;0),1,0)</f>
        <v>0</v>
      </c>
      <c r="K26" s="67">
        <f>IF(AND('28_Tourism Sector Plan'!$I26=1,$E26=0),1,0)</f>
        <v>1</v>
      </c>
    </row>
    <row r="27" spans="1:11" ht="45" hidden="1" outlineLevel="1" x14ac:dyDescent="0.25">
      <c r="A27" s="37" t="s">
        <v>149</v>
      </c>
      <c r="B27" s="38" t="s">
        <v>31</v>
      </c>
      <c r="C27" s="20" t="str">
        <f>IF('Long Term Vision'!$C27=0,"",'Long Term Vision'!$C27)</f>
        <v/>
      </c>
      <c r="D27" s="38"/>
      <c r="E27" s="38"/>
      <c r="F27" s="38"/>
      <c r="G27" s="38"/>
      <c r="H27" s="39"/>
      <c r="I27" s="67">
        <f>IF(OR('28_Tourism Sector Plan'!$I27=1,$E27&lt;&gt;0),1,0)</f>
        <v>1</v>
      </c>
      <c r="J27" s="67">
        <f>IF(OR('28_Tourism Sector Plan'!$J27=1,$F27&lt;&gt;0),1,0)</f>
        <v>1</v>
      </c>
      <c r="K27" s="67">
        <f>IF(AND('28_Tourism Sector Plan'!$I27=1,$E27=0),1,0)</f>
        <v>1</v>
      </c>
    </row>
    <row r="28" spans="1:11" ht="60" hidden="1" outlineLevel="1" x14ac:dyDescent="0.25">
      <c r="A28" s="37" t="s">
        <v>149</v>
      </c>
      <c r="B28" s="38" t="s">
        <v>32</v>
      </c>
      <c r="C28" s="20" t="str">
        <f>IF('Long Term Vision'!$C28=0,"",'Long Term Vision'!$C28)</f>
        <v/>
      </c>
      <c r="D28" s="38"/>
      <c r="E28" s="38"/>
      <c r="F28" s="38"/>
      <c r="G28" s="38"/>
      <c r="H28" s="39"/>
      <c r="I28" s="67">
        <f>IF(OR('28_Tourism Sector Plan'!$I28=1,$E28&lt;&gt;0),1,0)</f>
        <v>1</v>
      </c>
      <c r="J28" s="67">
        <f>IF(OR('28_Tourism Sector Plan'!$J28=1,$F28&lt;&gt;0),1,0)</f>
        <v>1</v>
      </c>
      <c r="K28" s="67">
        <f>IF(AND('28_Tourism Sector Plan'!$I28=1,$E28=0),1,0)</f>
        <v>1</v>
      </c>
    </row>
    <row r="29" spans="1:11" ht="60" hidden="1" outlineLevel="1" x14ac:dyDescent="0.25">
      <c r="A29" s="37" t="s">
        <v>149</v>
      </c>
      <c r="B29" s="38" t="s">
        <v>33</v>
      </c>
      <c r="C29" s="20" t="str">
        <f>IF('Long Term Vision'!$C29=0,"",'Long Term Vision'!$C29)</f>
        <v/>
      </c>
      <c r="D29" s="38"/>
      <c r="E29" s="38"/>
      <c r="F29" s="38"/>
      <c r="G29" s="38"/>
      <c r="H29" s="39"/>
      <c r="I29" s="67">
        <f>IF(OR('28_Tourism Sector Plan'!$I29=1,$E29&lt;&gt;0),1,0)</f>
        <v>1</v>
      </c>
      <c r="J29" s="67">
        <f>IF(OR('28_Tourism Sector Plan'!$J29=1,$F29&lt;&gt;0),1,0)</f>
        <v>0</v>
      </c>
      <c r="K29" s="67">
        <f>IF(AND('28_Tourism Sector Plan'!$I29=1,$E29=0),1,0)</f>
        <v>1</v>
      </c>
    </row>
    <row r="30" spans="1:11" ht="30" hidden="1" outlineLevel="1" x14ac:dyDescent="0.25">
      <c r="A30" s="37" t="s">
        <v>149</v>
      </c>
      <c r="B30" s="38" t="s">
        <v>34</v>
      </c>
      <c r="C30" s="20" t="str">
        <f>IF('Long Term Vision'!$C30=0,"",'Long Term Vision'!$C30)</f>
        <v/>
      </c>
      <c r="D30" s="38"/>
      <c r="E30" s="38"/>
      <c r="F30" s="38"/>
      <c r="G30" s="38"/>
      <c r="H30" s="39"/>
      <c r="I30" s="67">
        <f>IF(OR('28_Tourism Sector Plan'!$I30=1,$E30&lt;&gt;0),1,0)</f>
        <v>1</v>
      </c>
      <c r="J30" s="67">
        <f>IF(OR('28_Tourism Sector Plan'!$J30=1,$F30&lt;&gt;0),1,0)</f>
        <v>1</v>
      </c>
      <c r="K30" s="67">
        <f>IF(AND('28_Tourism Sector Plan'!$I30=1,$E30=0),1,0)</f>
        <v>1</v>
      </c>
    </row>
    <row r="31" spans="1:11" ht="105" hidden="1" outlineLevel="1" x14ac:dyDescent="0.25">
      <c r="A31" s="37" t="s">
        <v>149</v>
      </c>
      <c r="B31" s="38" t="s">
        <v>35</v>
      </c>
      <c r="C31" s="20" t="str">
        <f>IF('Long Term Vision'!$C31=0,"",'Long Term Vision'!$C31)</f>
        <v/>
      </c>
      <c r="D31" s="38"/>
      <c r="E31" s="38"/>
      <c r="F31" s="38"/>
      <c r="G31" s="38"/>
      <c r="H31" s="39"/>
      <c r="I31" s="67">
        <f>IF(OR('28_Tourism Sector Plan'!$I31=1,$E31&lt;&gt;0),1,0)</f>
        <v>1</v>
      </c>
      <c r="J31" s="67">
        <f>IF(OR('28_Tourism Sector Plan'!$J31=1,$F31&lt;&gt;0),1,0)</f>
        <v>0</v>
      </c>
      <c r="K31" s="67">
        <f>IF(AND('28_Tourism Sector Plan'!$I31=1,$E31=0),1,0)</f>
        <v>1</v>
      </c>
    </row>
    <row r="32" spans="1:11" collapsed="1" x14ac:dyDescent="0.25">
      <c r="A32" s="37" t="s">
        <v>149</v>
      </c>
      <c r="B32" s="91" t="s">
        <v>36</v>
      </c>
      <c r="C32" s="91"/>
      <c r="D32" s="91"/>
      <c r="E32" s="91"/>
      <c r="F32" s="91"/>
      <c r="G32" s="91"/>
      <c r="H32" s="92"/>
      <c r="I32" s="67">
        <f>SUM(I33:I38)</f>
        <v>5</v>
      </c>
      <c r="J32" s="67">
        <f>SUM(J33:J38)</f>
        <v>1</v>
      </c>
      <c r="K32" s="67">
        <f>SUM(K33:K38)</f>
        <v>4</v>
      </c>
    </row>
    <row r="33" spans="1:11" ht="30" hidden="1" outlineLevel="1" x14ac:dyDescent="0.25">
      <c r="A33" s="37" t="s">
        <v>149</v>
      </c>
      <c r="B33" s="38" t="s">
        <v>37</v>
      </c>
      <c r="C33" s="20" t="str">
        <f>IF('Long Term Vision'!$C33=0,"",'Long Term Vision'!$C33)</f>
        <v/>
      </c>
      <c r="D33" s="38" t="s">
        <v>1029</v>
      </c>
      <c r="E33" s="38" t="s">
        <v>1031</v>
      </c>
      <c r="F33" s="38"/>
      <c r="G33" s="38" t="s">
        <v>1030</v>
      </c>
      <c r="H33" s="39" t="s">
        <v>644</v>
      </c>
      <c r="I33" s="67">
        <f>IF(OR('28_Tourism Sector Plan'!$I33=1,$E33&lt;&gt;0),1,0)</f>
        <v>1</v>
      </c>
      <c r="J33" s="67">
        <f>IF(OR('28_Tourism Sector Plan'!$J33=1,$F33&lt;&gt;0),1,0)</f>
        <v>0</v>
      </c>
      <c r="K33" s="67">
        <f>IF(AND('28_Tourism Sector Plan'!$I33=1,$E33=0),1,0)</f>
        <v>0</v>
      </c>
    </row>
    <row r="34" spans="1:11" ht="45" hidden="1" outlineLevel="1" x14ac:dyDescent="0.25">
      <c r="A34" s="37" t="s">
        <v>149</v>
      </c>
      <c r="B34" s="38" t="s">
        <v>38</v>
      </c>
      <c r="C34" s="20" t="str">
        <f>IF('Long Term Vision'!$C34=0,"",'Long Term Vision'!$C34)</f>
        <v/>
      </c>
      <c r="D34" s="38"/>
      <c r="E34" s="38"/>
      <c r="F34" s="38"/>
      <c r="G34" s="38"/>
      <c r="H34" s="39"/>
      <c r="I34" s="67">
        <f>IF(OR('28_Tourism Sector Plan'!$I34=1,$E34&lt;&gt;0),1,0)</f>
        <v>1</v>
      </c>
      <c r="J34" s="67">
        <f>IF(OR('28_Tourism Sector Plan'!$J34=1,$F34&lt;&gt;0),1,0)</f>
        <v>0</v>
      </c>
      <c r="K34" s="67">
        <f>IF(AND('28_Tourism Sector Plan'!$I34=1,$E34=0),1,0)</f>
        <v>1</v>
      </c>
    </row>
    <row r="35" spans="1:11" ht="30" hidden="1" outlineLevel="1" x14ac:dyDescent="0.25">
      <c r="A35" s="37" t="s">
        <v>149</v>
      </c>
      <c r="B35" s="38" t="s">
        <v>39</v>
      </c>
      <c r="C35" s="20" t="str">
        <f>IF('Long Term Vision'!$C35=0,"",'Long Term Vision'!$C35)</f>
        <v>NO</v>
      </c>
      <c r="D35" s="38"/>
      <c r="E35" s="38"/>
      <c r="F35" s="38"/>
      <c r="G35" s="38"/>
      <c r="H35" s="39"/>
      <c r="I35" s="67">
        <f>IF(OR('28_Tourism Sector Plan'!$I35=1,$E35&lt;&gt;0),1,0)</f>
        <v>0</v>
      </c>
      <c r="J35" s="67">
        <f>IF(OR('28_Tourism Sector Plan'!$J35=1,$F35&lt;&gt;0),1,0)</f>
        <v>0</v>
      </c>
      <c r="K35" s="67">
        <f>IF(AND('28_Tourism Sector Plan'!$I35=1,$E35=0),1,0)</f>
        <v>0</v>
      </c>
    </row>
    <row r="36" spans="1:11" ht="60" hidden="1" outlineLevel="1" x14ac:dyDescent="0.25">
      <c r="A36" s="37" t="s">
        <v>149</v>
      </c>
      <c r="B36" s="38" t="s">
        <v>40</v>
      </c>
      <c r="C36" s="20" t="str">
        <f>IF('Long Term Vision'!$C36=0,"",'Long Term Vision'!$C36)</f>
        <v/>
      </c>
      <c r="D36" s="38"/>
      <c r="E36" s="38"/>
      <c r="F36" s="38"/>
      <c r="G36" s="38"/>
      <c r="H36" s="39"/>
      <c r="I36" s="67">
        <f>IF(OR('28_Tourism Sector Plan'!$I36=1,$E36&lt;&gt;0),1,0)</f>
        <v>1</v>
      </c>
      <c r="J36" s="67">
        <f>IF(OR('28_Tourism Sector Plan'!$J36=1,$F36&lt;&gt;0),1,0)</f>
        <v>1</v>
      </c>
      <c r="K36" s="67">
        <f>IF(AND('28_Tourism Sector Plan'!$I36=1,$E36=0),1,0)</f>
        <v>1</v>
      </c>
    </row>
    <row r="37" spans="1:11" ht="45" hidden="1" outlineLevel="1" x14ac:dyDescent="0.25">
      <c r="A37" s="37" t="s">
        <v>149</v>
      </c>
      <c r="B37" s="38" t="s">
        <v>41</v>
      </c>
      <c r="C37" s="20" t="str">
        <f>IF('Long Term Vision'!$C37=0,"",'Long Term Vision'!$C37)</f>
        <v/>
      </c>
      <c r="D37" s="38"/>
      <c r="E37" s="38"/>
      <c r="F37" s="38"/>
      <c r="G37" s="38"/>
      <c r="H37" s="39"/>
      <c r="I37" s="67">
        <f>IF(OR('28_Tourism Sector Plan'!$I37=1,$E37&lt;&gt;0),1,0)</f>
        <v>1</v>
      </c>
      <c r="J37" s="67">
        <f>IF(OR('28_Tourism Sector Plan'!$J37=1,$F37&lt;&gt;0),1,0)</f>
        <v>0</v>
      </c>
      <c r="K37" s="67">
        <f>IF(AND('28_Tourism Sector Plan'!$I37=1,$E37=0),1,0)</f>
        <v>1</v>
      </c>
    </row>
    <row r="38" spans="1:11" ht="75" hidden="1" outlineLevel="1" x14ac:dyDescent="0.25">
      <c r="A38" s="37" t="s">
        <v>149</v>
      </c>
      <c r="B38" s="38" t="s">
        <v>42</v>
      </c>
      <c r="C38" s="20" t="str">
        <f>IF('Long Term Vision'!$C38=0,"",'Long Term Vision'!$C38)</f>
        <v/>
      </c>
      <c r="D38" s="38"/>
      <c r="E38" s="38"/>
      <c r="F38" s="38"/>
      <c r="G38" s="38"/>
      <c r="H38" s="39"/>
      <c r="I38" s="67">
        <f>IF(OR('28_Tourism Sector Plan'!$I38=1,$E38&lt;&gt;0),1,0)</f>
        <v>1</v>
      </c>
      <c r="J38" s="67">
        <f>IF(OR('28_Tourism Sector Plan'!$J38=1,$F38&lt;&gt;0),1,0)</f>
        <v>0</v>
      </c>
      <c r="K38" s="67">
        <f>IF(AND('28_Tourism Sector Plan'!$I38=1,$E38=0),1,0)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IF(OR('28_Tourism Sector Plan'!$I40=1,$E40&lt;&gt;0),1,0)</f>
        <v>1</v>
      </c>
      <c r="J40" s="67">
        <f>IF(OR('28_Tourism Sector Plan'!$J40=1,$F40&lt;&gt;0),1,0)</f>
        <v>1</v>
      </c>
      <c r="K40" s="67">
        <f>IF(AND('28_Tourism Sector Plan'!$I40=1,$E40=0),1,0)</f>
        <v>1</v>
      </c>
    </row>
    <row r="41" spans="1:11" ht="60" hidden="1" outlineLevel="1" x14ac:dyDescent="0.25">
      <c r="A41" s="37" t="s">
        <v>150</v>
      </c>
      <c r="B41" s="38" t="s">
        <v>45</v>
      </c>
      <c r="C41" s="20" t="str">
        <f>IF('Long Term Vision'!$C41=0,"",'Long Term Vision'!$C41)</f>
        <v/>
      </c>
      <c r="D41" s="38"/>
      <c r="E41" s="38"/>
      <c r="F41" s="38"/>
      <c r="G41" s="38"/>
      <c r="H41" s="39"/>
      <c r="I41" s="67">
        <f>IF(OR('28_Tourism Sector Plan'!$I41=1,$E41&lt;&gt;0),1,0)</f>
        <v>1</v>
      </c>
      <c r="J41" s="67">
        <f>IF(OR('28_Tourism Sector Plan'!$J41=1,$F41&lt;&gt;0),1,0)</f>
        <v>1</v>
      </c>
      <c r="K41" s="67">
        <f>IF(AND('28_Tourism Sector Plan'!$I41=1,$E41=0),1,0)</f>
        <v>1</v>
      </c>
    </row>
    <row r="42" spans="1:11" ht="75" hidden="1" outlineLevel="1" x14ac:dyDescent="0.25">
      <c r="A42" s="37" t="s">
        <v>150</v>
      </c>
      <c r="B42" s="38" t="s">
        <v>46</v>
      </c>
      <c r="C42" s="20" t="str">
        <f>IF('Long Term Vision'!$C42=0,"",'Long Term Vision'!$C42)</f>
        <v/>
      </c>
      <c r="D42" s="38"/>
      <c r="E42" s="38"/>
      <c r="F42" s="38"/>
      <c r="G42" s="38"/>
      <c r="H42" s="39"/>
      <c r="I42" s="67">
        <f>IF(OR('28_Tourism Sector Plan'!$I42=1,$E42&lt;&gt;0),1,0)</f>
        <v>1</v>
      </c>
      <c r="J42" s="67">
        <f>IF(OR('28_Tourism Sector Plan'!$J42=1,$F42&lt;&gt;0),1,0)</f>
        <v>1</v>
      </c>
      <c r="K42" s="67">
        <f>IF(AND('28_Tourism Sector Plan'!$I42=1,$E42=0),1,0)</f>
        <v>1</v>
      </c>
    </row>
    <row r="43" spans="1:11" ht="60" hidden="1" outlineLevel="1" x14ac:dyDescent="0.25">
      <c r="A43" s="37" t="s">
        <v>150</v>
      </c>
      <c r="B43" s="38" t="s">
        <v>47</v>
      </c>
      <c r="C43" s="20" t="str">
        <f>IF('Long Term Vision'!$C43=0,"",'Long Term Vision'!$C43)</f>
        <v/>
      </c>
      <c r="D43" s="38"/>
      <c r="E43" s="38"/>
      <c r="F43" s="38"/>
      <c r="G43" s="38"/>
      <c r="H43" s="39"/>
      <c r="I43" s="67">
        <f>IF(OR('28_Tourism Sector Plan'!$I43=1,$E43&lt;&gt;0),1,0)</f>
        <v>1</v>
      </c>
      <c r="J43" s="67">
        <f>IF(OR('28_Tourism Sector Plan'!$J43=1,$F43&lt;&gt;0),1,0)</f>
        <v>0</v>
      </c>
      <c r="K43" s="67">
        <f>IF(AND('28_Tourism Sector Plan'!$I43=1,$E43=0),1,0)</f>
        <v>1</v>
      </c>
    </row>
    <row r="44" spans="1:11" ht="45" hidden="1" outlineLevel="1" x14ac:dyDescent="0.25">
      <c r="A44" s="37" t="s">
        <v>150</v>
      </c>
      <c r="B44" s="38" t="s">
        <v>48</v>
      </c>
      <c r="C44" s="20" t="str">
        <f>IF('Long Term Vision'!$C44=0,"",'Long Term Vision'!$C44)</f>
        <v/>
      </c>
      <c r="D44" s="38"/>
      <c r="E44" s="38"/>
      <c r="F44" s="38"/>
      <c r="G44" s="38"/>
      <c r="H44" s="39"/>
      <c r="I44" s="67">
        <f>IF(OR('28_Tourism Sector Plan'!$I44=1,$E44&lt;&gt;0),1,0)</f>
        <v>1</v>
      </c>
      <c r="J44" s="67">
        <f>IF(OR('28_Tourism Sector Plan'!$J44=1,$F44&lt;&gt;0),1,0)</f>
        <v>0</v>
      </c>
      <c r="K44" s="67">
        <f>IF(AND('28_Tourism Sector Plan'!$I44=1,$E44=0),1,0)</f>
        <v>1</v>
      </c>
    </row>
    <row r="45" spans="1:11" ht="30" hidden="1" outlineLevel="1" x14ac:dyDescent="0.25">
      <c r="A45" s="37" t="s">
        <v>150</v>
      </c>
      <c r="B45" s="38" t="s">
        <v>49</v>
      </c>
      <c r="C45" s="20" t="str">
        <f>IF('Long Term Vision'!$C45=0,"",'Long Term Vision'!$C45)</f>
        <v/>
      </c>
      <c r="D45" s="38"/>
      <c r="E45" s="38"/>
      <c r="F45" s="38"/>
      <c r="G45" s="38"/>
      <c r="H45" s="39"/>
      <c r="I45" s="67">
        <f>IF(OR('28_Tourism Sector Plan'!$I45=1,$E45&lt;&gt;0),1,0)</f>
        <v>1</v>
      </c>
      <c r="J45" s="67">
        <f>IF(OR('28_Tourism Sector Plan'!$J45=1,$F45&lt;&gt;0),1,0)</f>
        <v>0</v>
      </c>
      <c r="K45" s="67">
        <f>IF(AND('28_Tourism Sector Plan'!$I45=1,$E45=0),1,0)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IF(OR('28_Tourism Sector Plan'!$I47=1,$E47&lt;&gt;0),1,0)</f>
        <v>0</v>
      </c>
      <c r="J47" s="67">
        <f>IF(OR('28_Tourism Sector Plan'!$J47=1,$F47&lt;&gt;0),1,0)</f>
        <v>0</v>
      </c>
      <c r="K47" s="67">
        <f>IF(AND('28_Tourism Sector Plan'!$I47=1,$E47=0),1,0)</f>
        <v>0</v>
      </c>
    </row>
    <row r="48" spans="1:11" ht="30" hidden="1" outlineLevel="1" x14ac:dyDescent="0.25">
      <c r="A48" s="37" t="s">
        <v>150</v>
      </c>
      <c r="B48" s="38" t="s">
        <v>52</v>
      </c>
      <c r="C48" s="20" t="str">
        <f>IF('Long Term Vision'!$C48=0,"",'Long Term Vision'!$C48)</f>
        <v/>
      </c>
      <c r="D48" s="38"/>
      <c r="E48" s="38"/>
      <c r="F48" s="38"/>
      <c r="G48" s="38"/>
      <c r="H48" s="39"/>
      <c r="I48" s="67">
        <f>IF(OR('28_Tourism Sector Plan'!$I48=1,$E48&lt;&gt;0),1,0)</f>
        <v>1</v>
      </c>
      <c r="J48" s="67">
        <f>IF(OR('28_Tourism Sector Plan'!$J48=1,$F48&lt;&gt;0),1,0)</f>
        <v>0</v>
      </c>
      <c r="K48" s="67">
        <f>IF(AND('28_Tourism Sector Plan'!$I48=1,$E48=0),1,0)</f>
        <v>1</v>
      </c>
    </row>
    <row r="49" spans="1:11" ht="45" hidden="1" outlineLevel="1" x14ac:dyDescent="0.25">
      <c r="A49" s="37" t="s">
        <v>150</v>
      </c>
      <c r="B49" s="38" t="s">
        <v>53</v>
      </c>
      <c r="C49" s="20" t="str">
        <f>IF('Long Term Vision'!$C49=0,"",'Long Term Vision'!$C49)</f>
        <v/>
      </c>
      <c r="D49" s="38"/>
      <c r="E49" s="38"/>
      <c r="F49" s="38"/>
      <c r="G49" s="38"/>
      <c r="H49" s="39"/>
      <c r="I49" s="67">
        <f>IF(OR('28_Tourism Sector Plan'!$I49=1,$E49&lt;&gt;0),1,0)</f>
        <v>1</v>
      </c>
      <c r="J49" s="67">
        <f>IF(OR('28_Tourism Sector Plan'!$J49=1,$F49&lt;&gt;0),1,0)</f>
        <v>0</v>
      </c>
      <c r="K49" s="67">
        <f>IF(AND('28_Tourism Sector Plan'!$I49=1,$E49=0),1,0)</f>
        <v>1</v>
      </c>
    </row>
    <row r="50" spans="1:11" ht="90" hidden="1" outlineLevel="1" x14ac:dyDescent="0.25">
      <c r="A50" s="37" t="s">
        <v>150</v>
      </c>
      <c r="B50" s="38" t="s">
        <v>54</v>
      </c>
      <c r="C50" s="20" t="str">
        <f>IF('Long Term Vision'!$C50=0,"",'Long Term Vision'!$C50)</f>
        <v/>
      </c>
      <c r="D50" s="38"/>
      <c r="E50" s="38"/>
      <c r="F50" s="38"/>
      <c r="G50" s="38"/>
      <c r="H50" s="39"/>
      <c r="I50" s="67">
        <f>IF(OR('28_Tourism Sector Plan'!$I50=1,$E50&lt;&gt;0),1,0)</f>
        <v>1</v>
      </c>
      <c r="J50" s="67">
        <f>IF(OR('28_Tourism Sector Plan'!$J50=1,$F50&lt;&gt;0),1,0)</f>
        <v>1</v>
      </c>
      <c r="K50" s="67">
        <f>IF(AND('28_Tourism Sector Plan'!$I50=1,$E50=0),1,0)</f>
        <v>1</v>
      </c>
    </row>
    <row r="51" spans="1:11" ht="30" hidden="1" outlineLevel="1" x14ac:dyDescent="0.25">
      <c r="A51" s="37" t="s">
        <v>150</v>
      </c>
      <c r="B51" s="38" t="s">
        <v>55</v>
      </c>
      <c r="C51" s="20" t="str">
        <f>IF('Long Term Vision'!$C51=0,"",'Long Term Vision'!$C51)</f>
        <v/>
      </c>
      <c r="D51" s="38"/>
      <c r="E51" s="38"/>
      <c r="F51" s="38"/>
      <c r="G51" s="38"/>
      <c r="H51" s="39"/>
      <c r="I51" s="67">
        <f>IF(OR('28_Tourism Sector Plan'!$I51=1,$E51&lt;&gt;0),1,0)</f>
        <v>1</v>
      </c>
      <c r="J51" s="67">
        <f>IF(OR('28_Tourism Sector Plan'!$J51=1,$F51&lt;&gt;0),1,0)</f>
        <v>1</v>
      </c>
      <c r="K51" s="67">
        <f>IF(AND('28_Tourism Sector Plan'!$I51=1,$E51=0),1,0)</f>
        <v>1</v>
      </c>
    </row>
    <row r="52" spans="1:11" ht="45" hidden="1" outlineLevel="1" x14ac:dyDescent="0.25">
      <c r="A52" s="37" t="s">
        <v>150</v>
      </c>
      <c r="B52" s="38" t="s">
        <v>56</v>
      </c>
      <c r="C52" s="20" t="str">
        <f>IF('Long Term Vision'!$C52=0,"",'Long Term Vision'!$C52)</f>
        <v/>
      </c>
      <c r="D52" s="38"/>
      <c r="E52" s="38"/>
      <c r="F52" s="38"/>
      <c r="G52" s="38"/>
      <c r="H52" s="39"/>
      <c r="I52" s="67">
        <f>IF(OR('28_Tourism Sector Plan'!$I52=1,$E52&lt;&gt;0),1,0)</f>
        <v>1</v>
      </c>
      <c r="J52" s="67">
        <f>IF(OR('28_Tourism Sector Plan'!$J52=1,$F52&lt;&gt;0),1,0)</f>
        <v>0</v>
      </c>
      <c r="K52" s="67">
        <f>IF(AND('28_Tourism Sector Plan'!$I52=1,$E52=0),1,0)</f>
        <v>1</v>
      </c>
    </row>
    <row r="53" spans="1:11" ht="30" hidden="1" outlineLevel="1" x14ac:dyDescent="0.25">
      <c r="A53" s="37" t="s">
        <v>150</v>
      </c>
      <c r="B53" s="38" t="s">
        <v>57</v>
      </c>
      <c r="C53" s="20" t="str">
        <f>IF('Long Term Vision'!$C53=0,"",'Long Term Vision'!$C53)</f>
        <v/>
      </c>
      <c r="D53" s="38"/>
      <c r="E53" s="38"/>
      <c r="F53" s="38"/>
      <c r="G53" s="38"/>
      <c r="H53" s="39"/>
      <c r="I53" s="67">
        <f>IF(OR('28_Tourism Sector Plan'!$I53=1,$E53&lt;&gt;0),1,0)</f>
        <v>1</v>
      </c>
      <c r="J53" s="67">
        <f>IF(OR('28_Tourism Sector Plan'!$J53=1,$F53&lt;&gt;0),1,0)</f>
        <v>0</v>
      </c>
      <c r="K53" s="67">
        <f>IF(AND('28_Tourism Sector Plan'!$I53=1,$E53=0),1,0)</f>
        <v>1</v>
      </c>
    </row>
    <row r="54" spans="1:11" ht="45" hidden="1" outlineLevel="1" x14ac:dyDescent="0.25">
      <c r="A54" s="37" t="s">
        <v>150</v>
      </c>
      <c r="B54" s="38" t="s">
        <v>58</v>
      </c>
      <c r="C54" s="20" t="str">
        <f>IF('Long Term Vision'!$C54=0,"",'Long Term Vision'!$C54)</f>
        <v/>
      </c>
      <c r="D54" s="38"/>
      <c r="E54" s="38"/>
      <c r="F54" s="38"/>
      <c r="G54" s="38"/>
      <c r="H54" s="39"/>
      <c r="I54" s="67">
        <f>IF(OR('28_Tourism Sector Plan'!$I54=1,$E54&lt;&gt;0),1,0)</f>
        <v>1</v>
      </c>
      <c r="J54" s="67">
        <f>IF(OR('28_Tourism Sector Plan'!$J54=1,$F54&lt;&gt;0),1,0)</f>
        <v>0</v>
      </c>
      <c r="K54" s="67">
        <f>IF(AND('28_Tourism Sector Plan'!$I54=1,$E54=0),1,0)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IF(OR('28_Tourism Sector Plan'!$I56=1,$E56&lt;&gt;0),1,0)</f>
        <v>1</v>
      </c>
      <c r="J56" s="67">
        <f>IF(OR('28_Tourism Sector Plan'!$J56=1,$F56&lt;&gt;0),1,0)</f>
        <v>1</v>
      </c>
      <c r="K56" s="67">
        <f>IF(AND('28_Tourism Sector Plan'!$I56=1,$E56=0),1,0)</f>
        <v>1</v>
      </c>
    </row>
    <row r="57" spans="1:11" ht="30" hidden="1" outlineLevel="1" x14ac:dyDescent="0.25">
      <c r="A57" s="37" t="s">
        <v>150</v>
      </c>
      <c r="B57" s="38" t="s">
        <v>61</v>
      </c>
      <c r="C57" s="20" t="str">
        <f>IF('Long Term Vision'!$C57=0,"",'Long Term Vision'!$C57)</f>
        <v/>
      </c>
      <c r="D57" s="38"/>
      <c r="E57" s="38"/>
      <c r="F57" s="38"/>
      <c r="G57" s="38"/>
      <c r="H57" s="39"/>
      <c r="I57" s="67">
        <f>IF(OR('28_Tourism Sector Plan'!$I57=1,$E57&lt;&gt;0),1,0)</f>
        <v>1</v>
      </c>
      <c r="J57" s="67">
        <f>IF(OR('28_Tourism Sector Plan'!$J57=1,$F57&lt;&gt;0),1,0)</f>
        <v>1</v>
      </c>
      <c r="K57" s="67">
        <f>IF(AND('28_Tourism Sector Plan'!$I57=1,$E57=0),1,0)</f>
        <v>1</v>
      </c>
    </row>
    <row r="58" spans="1:11" ht="45" hidden="1" outlineLevel="1" x14ac:dyDescent="0.25">
      <c r="A58" s="37" t="s">
        <v>150</v>
      </c>
      <c r="B58" s="38" t="s">
        <v>62</v>
      </c>
      <c r="C58" s="20" t="str">
        <f>IF('Long Term Vision'!$C58=0,"",'Long Term Vision'!$C58)</f>
        <v/>
      </c>
      <c r="D58" s="38"/>
      <c r="E58" s="38"/>
      <c r="F58" s="38"/>
      <c r="G58" s="38"/>
      <c r="H58" s="39"/>
      <c r="I58" s="67">
        <f>IF(OR('28_Tourism Sector Plan'!$I58=1,$E58&lt;&gt;0),1,0)</f>
        <v>1</v>
      </c>
      <c r="J58" s="67">
        <f>IF(OR('28_Tourism Sector Plan'!$J58=1,$F58&lt;&gt;0),1,0)</f>
        <v>0</v>
      </c>
      <c r="K58" s="67">
        <f>IF(AND('28_Tourism Sector Plan'!$I58=1,$E58=0),1,0)</f>
        <v>1</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IF(OR('28_Tourism Sector Plan'!$I60=1,$E60&lt;&gt;0),1,0)</f>
        <v>0</v>
      </c>
      <c r="J60" s="67">
        <f>IF(OR('28_Tourism Sector Plan'!$J60=1,$F60&lt;&gt;0),1,0)</f>
        <v>0</v>
      </c>
      <c r="K60" s="67">
        <f>IF(AND('28_Tourism Sector Plan'!$I60=1,$E60=0),1,0)</f>
        <v>0</v>
      </c>
    </row>
    <row r="61" spans="1:11" ht="60" hidden="1" outlineLevel="1" x14ac:dyDescent="0.25">
      <c r="A61" s="37" t="s">
        <v>150</v>
      </c>
      <c r="B61" s="38" t="s">
        <v>65</v>
      </c>
      <c r="C61" s="20" t="str">
        <f>IF('Long Term Vision'!$C61=0,"",'Long Term Vision'!$C61)</f>
        <v/>
      </c>
      <c r="D61" s="38"/>
      <c r="E61" s="38"/>
      <c r="F61" s="38"/>
      <c r="G61" s="38"/>
      <c r="H61" s="39"/>
      <c r="I61" s="67">
        <f>IF(OR('28_Tourism Sector Plan'!$I61=1,$E61&lt;&gt;0),1,0)</f>
        <v>1</v>
      </c>
      <c r="J61" s="67">
        <f>IF(OR('28_Tourism Sector Plan'!$J61=1,$F61&lt;&gt;0),1,0)</f>
        <v>1</v>
      </c>
      <c r="K61" s="67">
        <f>IF(AND('28_Tourism Sector Plan'!$I61=1,$E61=0),1,0)</f>
        <v>1</v>
      </c>
    </row>
    <row r="62" spans="1:11" ht="30" hidden="1" outlineLevel="1" x14ac:dyDescent="0.25">
      <c r="A62" s="37" t="s">
        <v>150</v>
      </c>
      <c r="B62" s="38" t="s">
        <v>66</v>
      </c>
      <c r="C62" s="20" t="str">
        <f>IF('Long Term Vision'!$C62=0,"",'Long Term Vision'!$C62)</f>
        <v/>
      </c>
      <c r="D62" s="38"/>
      <c r="E62" s="38"/>
      <c r="F62" s="38"/>
      <c r="G62" s="38"/>
      <c r="H62" s="39"/>
      <c r="I62" s="67">
        <f>IF(OR('28_Tourism Sector Plan'!$I62=1,$E62&lt;&gt;0),1,0)</f>
        <v>0</v>
      </c>
      <c r="J62" s="67">
        <f>IF(OR('28_Tourism Sector Plan'!$J62=1,$F62&lt;&gt;0),1,0)</f>
        <v>0</v>
      </c>
      <c r="K62" s="67">
        <f>IF(AND('28_Tourism Sector Plan'!$I62=1,$E62=0),1,0)</f>
        <v>0</v>
      </c>
    </row>
    <row r="63" spans="1:11" ht="90" hidden="1" outlineLevel="1" x14ac:dyDescent="0.25">
      <c r="A63" s="37" t="s">
        <v>150</v>
      </c>
      <c r="B63" s="38" t="s">
        <v>67</v>
      </c>
      <c r="C63" s="20" t="str">
        <f>IF('Long Term Vision'!$C63=0,"",'Long Term Vision'!$C63)</f>
        <v/>
      </c>
      <c r="D63" s="38"/>
      <c r="E63" s="38"/>
      <c r="F63" s="38"/>
      <c r="G63" s="38"/>
      <c r="H63" s="39"/>
      <c r="I63" s="67">
        <f>IF(OR('28_Tourism Sector Plan'!$I63=1,$E63&lt;&gt;0),1,0)</f>
        <v>1</v>
      </c>
      <c r="J63" s="67">
        <f>IF(OR('28_Tourism Sector Plan'!$J63=1,$F63&lt;&gt;0),1,0)</f>
        <v>0</v>
      </c>
      <c r="K63" s="67">
        <f>IF(AND('28_Tourism Sector Plan'!$I63=1,$E63=0),1,0)</f>
        <v>1</v>
      </c>
    </row>
    <row r="64" spans="1:11" ht="45" hidden="1" outlineLevel="1" x14ac:dyDescent="0.25">
      <c r="A64" s="37" t="s">
        <v>150</v>
      </c>
      <c r="B64" s="38" t="s">
        <v>68</v>
      </c>
      <c r="C64" s="20" t="str">
        <f>IF('Long Term Vision'!$C64=0,"",'Long Term Vision'!$C64)</f>
        <v/>
      </c>
      <c r="D64" s="38"/>
      <c r="E64" s="38"/>
      <c r="F64" s="38"/>
      <c r="G64" s="38"/>
      <c r="H64" s="39"/>
      <c r="I64" s="67">
        <f>IF(OR('28_Tourism Sector Plan'!$I64=1,$E64&lt;&gt;0),1,0)</f>
        <v>1</v>
      </c>
      <c r="J64" s="67">
        <f>IF(OR('28_Tourism Sector Plan'!$J64=1,$F64&lt;&gt;0),1,0)</f>
        <v>0</v>
      </c>
      <c r="K64" s="67">
        <f>IF(AND('28_Tourism Sector Plan'!$I64=1,$E64=0),1,0)</f>
        <v>1</v>
      </c>
    </row>
    <row r="65" spans="1:11" ht="120" hidden="1" outlineLevel="1" x14ac:dyDescent="0.25">
      <c r="A65" s="37" t="s">
        <v>150</v>
      </c>
      <c r="B65" s="38" t="s">
        <v>69</v>
      </c>
      <c r="C65" s="20" t="str">
        <f>IF('Long Term Vision'!$C65=0,"",'Long Term Vision'!$C65)</f>
        <v/>
      </c>
      <c r="D65" s="38"/>
      <c r="E65" s="38"/>
      <c r="F65" s="38"/>
      <c r="G65" s="38"/>
      <c r="H65" s="39"/>
      <c r="I65" s="67">
        <f>IF(OR('28_Tourism Sector Plan'!$I65=1,$E65&lt;&gt;0),1,0)</f>
        <v>0</v>
      </c>
      <c r="J65" s="67">
        <f>IF(OR('28_Tourism Sector Plan'!$J65=1,$F65&lt;&gt;0),1,0)</f>
        <v>0</v>
      </c>
      <c r="K65" s="67">
        <f>IF(AND('28_Tourism Sector Plan'!$I65=1,$E65=0),1,0)</f>
        <v>0</v>
      </c>
    </row>
    <row r="66" spans="1:11" ht="60" hidden="1" outlineLevel="1" x14ac:dyDescent="0.25">
      <c r="A66" s="37" t="s">
        <v>150</v>
      </c>
      <c r="B66" s="38" t="s">
        <v>70</v>
      </c>
      <c r="C66" s="20" t="str">
        <f>IF('Long Term Vision'!$C66=0,"",'Long Term Vision'!$C66)</f>
        <v/>
      </c>
      <c r="D66" s="38"/>
      <c r="E66" s="38"/>
      <c r="F66" s="38"/>
      <c r="G66" s="38"/>
      <c r="H66" s="39"/>
      <c r="I66" s="67">
        <f>IF(OR('28_Tourism Sector Plan'!$I66=1,$E66&lt;&gt;0),1,0)</f>
        <v>0</v>
      </c>
      <c r="J66" s="67">
        <f>IF(OR('28_Tourism Sector Plan'!$J66=1,$F66&lt;&gt;0),1,0)</f>
        <v>0</v>
      </c>
      <c r="K66" s="67">
        <f>IF(AND('28_Tourism Sector Plan'!$I66=1,$E66=0),1,0)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IF(OR('28_Tourism Sector Plan'!$I68=1,$E68&lt;&gt;0),1,0)</f>
        <v>1</v>
      </c>
      <c r="J68" s="67">
        <f>IF(OR('28_Tourism Sector Plan'!$J68=1,$F68&lt;&gt;0),1,0)</f>
        <v>1</v>
      </c>
      <c r="K68" s="67">
        <f>IF(AND('28_Tourism Sector Plan'!$I68=1,$E68=0),1,0)</f>
        <v>1</v>
      </c>
    </row>
    <row r="69" spans="1:11" ht="60" hidden="1" outlineLevel="1" x14ac:dyDescent="0.25">
      <c r="A69" s="37" t="s">
        <v>150</v>
      </c>
      <c r="B69" s="38" t="s">
        <v>73</v>
      </c>
      <c r="C69" s="20" t="str">
        <f>IF('Long Term Vision'!$C69=0,"",'Long Term Vision'!$C69)</f>
        <v/>
      </c>
      <c r="D69" s="38"/>
      <c r="E69" s="38"/>
      <c r="F69" s="38"/>
      <c r="G69" s="38"/>
      <c r="H69" s="39"/>
      <c r="I69" s="67">
        <f>IF(OR('28_Tourism Sector Plan'!$I69=1,$E69&lt;&gt;0),1,0)</f>
        <v>1</v>
      </c>
      <c r="J69" s="67">
        <f>IF(OR('28_Tourism Sector Plan'!$J69=1,$F69&lt;&gt;0),1,0)</f>
        <v>1</v>
      </c>
      <c r="K69" s="67">
        <f>IF(AND('28_Tourism Sector Plan'!$I69=1,$E69=0),1,0)</f>
        <v>1</v>
      </c>
    </row>
    <row r="70" spans="1:11" ht="45" hidden="1" outlineLevel="1" x14ac:dyDescent="0.25">
      <c r="A70" s="37" t="s">
        <v>150</v>
      </c>
      <c r="B70" s="38" t="s">
        <v>74</v>
      </c>
      <c r="C70" s="20" t="str">
        <f>IF('Long Term Vision'!$C70=0,"",'Long Term Vision'!$C70)</f>
        <v/>
      </c>
      <c r="D70" s="38"/>
      <c r="E70" s="38"/>
      <c r="F70" s="38"/>
      <c r="G70" s="38"/>
      <c r="H70" s="39"/>
      <c r="I70" s="67">
        <f>IF(OR('28_Tourism Sector Plan'!$I70=1,$E70&lt;&gt;0),1,0)</f>
        <v>1</v>
      </c>
      <c r="J70" s="67">
        <f>IF(OR('28_Tourism Sector Plan'!$J70=1,$F70&lt;&gt;0),1,0)</f>
        <v>1</v>
      </c>
      <c r="K70" s="67">
        <f>IF(AND('28_Tourism Sector Plan'!$I70=1,$E70=0),1,0)</f>
        <v>1</v>
      </c>
    </row>
    <row r="71" spans="1:11" ht="45" hidden="1" outlineLevel="1" x14ac:dyDescent="0.25">
      <c r="A71" s="37" t="s">
        <v>150</v>
      </c>
      <c r="B71" s="38" t="s">
        <v>75</v>
      </c>
      <c r="C71" s="20" t="str">
        <f>IF('Long Term Vision'!$C71=0,"",'Long Term Vision'!$C71)</f>
        <v/>
      </c>
      <c r="D71" s="38"/>
      <c r="E71" s="38"/>
      <c r="F71" s="38"/>
      <c r="G71" s="38"/>
      <c r="H71" s="39"/>
      <c r="I71" s="67">
        <f>IF(OR('28_Tourism Sector Plan'!$I71=1,$E71&lt;&gt;0),1,0)</f>
        <v>0</v>
      </c>
      <c r="J71" s="67">
        <f>IF(OR('28_Tourism Sector Plan'!$J71=1,$F71&lt;&gt;0),1,0)</f>
        <v>0</v>
      </c>
      <c r="K71" s="67">
        <f>IF(AND('28_Tourism Sector Plan'!$I71=1,$E71=0),1,0)</f>
        <v>0</v>
      </c>
    </row>
    <row r="72" spans="1:11" ht="45" hidden="1" outlineLevel="1" x14ac:dyDescent="0.25">
      <c r="A72" s="37" t="s">
        <v>150</v>
      </c>
      <c r="B72" s="38" t="s">
        <v>76</v>
      </c>
      <c r="C72" s="20" t="str">
        <f>IF('Long Term Vision'!$C72=0,"",'Long Term Vision'!$C72)</f>
        <v/>
      </c>
      <c r="D72" s="38"/>
      <c r="E72" s="38"/>
      <c r="F72" s="38"/>
      <c r="G72" s="38"/>
      <c r="H72" s="39"/>
      <c r="I72" s="67">
        <f>IF(OR('28_Tourism Sector Plan'!$I72=1,$E72&lt;&gt;0),1,0)</f>
        <v>1</v>
      </c>
      <c r="J72" s="67">
        <f>IF(OR('28_Tourism Sector Plan'!$J72=1,$F72&lt;&gt;0),1,0)</f>
        <v>1</v>
      </c>
      <c r="K72" s="67">
        <f>IF(AND('28_Tourism Sector Plan'!$I72=1,$E72=0),1,0)</f>
        <v>1</v>
      </c>
    </row>
    <row r="73" spans="1:11" ht="45" hidden="1" outlineLevel="1" x14ac:dyDescent="0.25">
      <c r="A73" s="37" t="s">
        <v>150</v>
      </c>
      <c r="B73" s="38" t="s">
        <v>77</v>
      </c>
      <c r="C73" s="20" t="str">
        <f>IF('Long Term Vision'!$C73=0,"",'Long Term Vision'!$C73)</f>
        <v/>
      </c>
      <c r="D73" s="38"/>
      <c r="E73" s="38"/>
      <c r="F73" s="38"/>
      <c r="G73" s="38"/>
      <c r="H73" s="39"/>
      <c r="I73" s="67">
        <f>IF(OR('28_Tourism Sector Plan'!$I73=1,$E73&lt;&gt;0),1,0)</f>
        <v>1</v>
      </c>
      <c r="J73" s="67">
        <f>IF(OR('28_Tourism Sector Plan'!$J73=1,$F73&lt;&gt;0),1,0)</f>
        <v>0</v>
      </c>
      <c r="K73" s="67">
        <f>IF(AND('28_Tourism Sector Plan'!$I73=1,$E73=0),1,0)</f>
        <v>1</v>
      </c>
    </row>
    <row r="74" spans="1:11" ht="45" hidden="1" outlineLevel="1" x14ac:dyDescent="0.25">
      <c r="A74" s="37" t="s">
        <v>150</v>
      </c>
      <c r="B74" s="38" t="s">
        <v>78</v>
      </c>
      <c r="C74" s="20" t="str">
        <f>IF('Long Term Vision'!$C74=0,"",'Long Term Vision'!$C74)</f>
        <v/>
      </c>
      <c r="D74" s="38"/>
      <c r="E74" s="38"/>
      <c r="F74" s="38"/>
      <c r="G74" s="38"/>
      <c r="H74" s="39"/>
      <c r="I74" s="67">
        <f>IF(OR('28_Tourism Sector Plan'!$I74=1,$E74&lt;&gt;0),1,0)</f>
        <v>0</v>
      </c>
      <c r="J74" s="67">
        <f>IF(OR('28_Tourism Sector Plan'!$J74=1,$F74&lt;&gt;0),1,0)</f>
        <v>0</v>
      </c>
      <c r="K74" s="67">
        <f>IF(AND('28_Tourism Sector Plan'!$I74=1,$E74=0),1,0)</f>
        <v>0</v>
      </c>
    </row>
    <row r="75" spans="1:11" ht="60" hidden="1" outlineLevel="1" x14ac:dyDescent="0.25">
      <c r="A75" s="37" t="s">
        <v>150</v>
      </c>
      <c r="B75" s="38" t="s">
        <v>79</v>
      </c>
      <c r="C75" s="20" t="str">
        <f>IF('Long Term Vision'!$C75=0,"",'Long Term Vision'!$C75)</f>
        <v/>
      </c>
      <c r="D75" s="38"/>
      <c r="E75" s="38"/>
      <c r="F75" s="38"/>
      <c r="G75" s="38"/>
      <c r="H75" s="39"/>
      <c r="I75" s="67">
        <f>IF(OR('28_Tourism Sector Plan'!$I75=1,$E75&lt;&gt;0),1,0)</f>
        <v>1</v>
      </c>
      <c r="J75" s="67">
        <f>IF(OR('28_Tourism Sector Plan'!$J75=1,$F75&lt;&gt;0),1,0)</f>
        <v>0</v>
      </c>
      <c r="K75" s="67">
        <f>IF(AND('28_Tourism Sector Plan'!$I75=1,$E75=0),1,0)</f>
        <v>1</v>
      </c>
    </row>
    <row r="76" spans="1:11" ht="45" hidden="1" outlineLevel="1" x14ac:dyDescent="0.25">
      <c r="A76" s="37" t="s">
        <v>150</v>
      </c>
      <c r="B76" s="38" t="s">
        <v>80</v>
      </c>
      <c r="C76" s="20" t="str">
        <f>IF('Long Term Vision'!$C76=0,"",'Long Term Vision'!$C76)</f>
        <v/>
      </c>
      <c r="D76" s="38"/>
      <c r="E76" s="38"/>
      <c r="F76" s="38"/>
      <c r="G76" s="38"/>
      <c r="H76" s="39"/>
      <c r="I76" s="67">
        <f>IF(OR('28_Tourism Sector Plan'!$I76=1,$E76&lt;&gt;0),1,0)</f>
        <v>1</v>
      </c>
      <c r="J76" s="67">
        <f>IF(OR('28_Tourism Sector Plan'!$J76=1,$F76&lt;&gt;0),1,0)</f>
        <v>0</v>
      </c>
      <c r="K76" s="67">
        <f>IF(AND('28_Tourism Sector Plan'!$I76=1,$E76=0),1,0)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IF(OR('28_Tourism Sector Plan'!$I78=1,$E78&lt;&gt;0),1,0)</f>
        <v>1</v>
      </c>
      <c r="J78" s="67">
        <f>IF(OR('28_Tourism Sector Plan'!$J78=1,$F78&lt;&gt;0),1,0)</f>
        <v>1</v>
      </c>
      <c r="K78" s="67">
        <f>IF(AND('28_Tourism Sector Plan'!$I78=1,$E78=0),1,0)</f>
        <v>1</v>
      </c>
    </row>
    <row r="79" spans="1:11" ht="30" hidden="1" outlineLevel="1" x14ac:dyDescent="0.25">
      <c r="A79" s="37" t="s">
        <v>151</v>
      </c>
      <c r="B79" s="38" t="s">
        <v>83</v>
      </c>
      <c r="C79" s="20" t="str">
        <f>IF('Long Term Vision'!$C79=0,"",'Long Term Vision'!$C79)</f>
        <v/>
      </c>
      <c r="D79" s="38"/>
      <c r="E79" s="38"/>
      <c r="F79" s="38"/>
      <c r="G79" s="38"/>
      <c r="H79" s="39"/>
      <c r="I79" s="67">
        <f>IF(OR('28_Tourism Sector Plan'!$I79=1,$E79&lt;&gt;0),1,0)</f>
        <v>1</v>
      </c>
      <c r="J79" s="67">
        <f>IF(OR('28_Tourism Sector Plan'!$J79=1,$F79&lt;&gt;0),1,0)</f>
        <v>1</v>
      </c>
      <c r="K79" s="67">
        <f>IF(AND('28_Tourism Sector Plan'!$I79=1,$E79=0),1,0)</f>
        <v>1</v>
      </c>
    </row>
    <row r="80" spans="1:11" ht="30" hidden="1" outlineLevel="1" x14ac:dyDescent="0.25">
      <c r="A80" s="37" t="s">
        <v>151</v>
      </c>
      <c r="B80" s="38" t="s">
        <v>84</v>
      </c>
      <c r="C80" s="20" t="str">
        <f>IF('Long Term Vision'!$C80=0,"",'Long Term Vision'!$C80)</f>
        <v/>
      </c>
      <c r="D80" s="38"/>
      <c r="E80" s="38"/>
      <c r="F80" s="38"/>
      <c r="G80" s="38"/>
      <c r="H80" s="39"/>
      <c r="I80" s="67">
        <f>IF(OR('28_Tourism Sector Plan'!$I80=1,$E80&lt;&gt;0),1,0)</f>
        <v>1</v>
      </c>
      <c r="J80" s="67">
        <f>IF(OR('28_Tourism Sector Plan'!$J80=1,$F80&lt;&gt;0),1,0)</f>
        <v>1</v>
      </c>
      <c r="K80" s="67">
        <f>IF(AND('28_Tourism Sector Plan'!$I80=1,$E80=0),1,0)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IF(OR('28_Tourism Sector Plan'!$I82=1,$E82&lt;&gt;0),1,0)</f>
        <v>1</v>
      </c>
      <c r="J82" s="67">
        <f>IF(OR('28_Tourism Sector Plan'!$J82=1,$F82&lt;&gt;0),1,0)</f>
        <v>1</v>
      </c>
      <c r="K82" s="67">
        <f>IF(AND('28_Tourism Sector Plan'!$I82=1,$E82=0),1,0)</f>
        <v>1</v>
      </c>
    </row>
    <row r="83" spans="1:11" ht="60" hidden="1" outlineLevel="1" x14ac:dyDescent="0.25">
      <c r="A83" s="37" t="s">
        <v>151</v>
      </c>
      <c r="B83" s="38" t="s">
        <v>87</v>
      </c>
      <c r="C83" s="20" t="str">
        <f>IF('Long Term Vision'!$C83=0,"",'Long Term Vision'!$C83)</f>
        <v/>
      </c>
      <c r="D83" s="38"/>
      <c r="E83" s="38"/>
      <c r="F83" s="38"/>
      <c r="G83" s="38"/>
      <c r="H83" s="39"/>
      <c r="I83" s="67">
        <f>IF(OR('28_Tourism Sector Plan'!$I83=1,$E83&lt;&gt;0),1,0)</f>
        <v>1</v>
      </c>
      <c r="J83" s="67">
        <f>IF(OR('28_Tourism Sector Plan'!$J83=1,$F83&lt;&gt;0),1,0)</f>
        <v>1</v>
      </c>
      <c r="K83" s="67">
        <f>IF(AND('28_Tourism Sector Plan'!$I83=1,$E83=0),1,0)</f>
        <v>1</v>
      </c>
    </row>
    <row r="84" spans="1:11" ht="75" hidden="1" outlineLevel="1" x14ac:dyDescent="0.25">
      <c r="A84" s="37" t="s">
        <v>151</v>
      </c>
      <c r="B84" s="38" t="s">
        <v>88</v>
      </c>
      <c r="C84" s="20" t="str">
        <f>IF('Long Term Vision'!$C84=0,"",'Long Term Vision'!$C84)</f>
        <v/>
      </c>
      <c r="D84" s="38"/>
      <c r="E84" s="38"/>
      <c r="F84" s="38"/>
      <c r="G84" s="38"/>
      <c r="H84" s="39"/>
      <c r="I84" s="67">
        <f>IF(OR('28_Tourism Sector Plan'!$I84=1,$E84&lt;&gt;0),1,0)</f>
        <v>1</v>
      </c>
      <c r="J84" s="67">
        <f>IF(OR('28_Tourism Sector Plan'!$J84=1,$F84&lt;&gt;0),1,0)</f>
        <v>1</v>
      </c>
      <c r="K84" s="67">
        <f>IF(AND('28_Tourism Sector Plan'!$I84=1,$E84=0),1,0)</f>
        <v>1</v>
      </c>
    </row>
    <row r="85" spans="1:11" ht="90" hidden="1" outlineLevel="1" x14ac:dyDescent="0.25">
      <c r="A85" s="37" t="s">
        <v>151</v>
      </c>
      <c r="B85" s="38" t="s">
        <v>89</v>
      </c>
      <c r="C85" s="20" t="str">
        <f>IF('Long Term Vision'!$C85=0,"",'Long Term Vision'!$C85)</f>
        <v>NO</v>
      </c>
      <c r="D85" s="38"/>
      <c r="E85" s="38"/>
      <c r="F85" s="38"/>
      <c r="G85" s="38"/>
      <c r="H85" s="39"/>
      <c r="I85" s="67">
        <f>IF(OR('28_Tourism Sector Plan'!$I85=1,$E85&lt;&gt;0),1,0)</f>
        <v>0</v>
      </c>
      <c r="J85" s="67">
        <f>IF(OR('28_Tourism Sector Plan'!$J85=1,$F85&lt;&gt;0),1,0)</f>
        <v>0</v>
      </c>
      <c r="K85" s="67">
        <f>IF(AND('28_Tourism Sector Plan'!$I85=1,$E85=0),1,0)</f>
        <v>0</v>
      </c>
    </row>
    <row r="86" spans="1:11" ht="45" hidden="1" outlineLevel="1" x14ac:dyDescent="0.25">
      <c r="A86" s="37" t="s">
        <v>151</v>
      </c>
      <c r="B86" s="38" t="s">
        <v>90</v>
      </c>
      <c r="C86" s="20" t="str">
        <f>IF('Long Term Vision'!$C86=0,"",'Long Term Vision'!$C86)</f>
        <v/>
      </c>
      <c r="D86" s="38"/>
      <c r="E86" s="38"/>
      <c r="F86" s="38"/>
      <c r="G86" s="38"/>
      <c r="H86" s="39"/>
      <c r="I86" s="67">
        <f>IF(OR('28_Tourism Sector Plan'!$I86=1,$E86&lt;&gt;0),1,0)</f>
        <v>1</v>
      </c>
      <c r="J86" s="67">
        <f>IF(OR('28_Tourism Sector Plan'!$J86=1,$F86&lt;&gt;0),1,0)</f>
        <v>1</v>
      </c>
      <c r="K86" s="67">
        <f>IF(AND('28_Tourism Sector Plan'!$I86=1,$E86=0),1,0)</f>
        <v>1</v>
      </c>
    </row>
    <row r="87" spans="1:11" ht="30" hidden="1" outlineLevel="1" x14ac:dyDescent="0.25">
      <c r="A87" s="37" t="s">
        <v>151</v>
      </c>
      <c r="B87" s="38" t="s">
        <v>91</v>
      </c>
      <c r="C87" s="20" t="str">
        <f>IF('Long Term Vision'!$C87=0,"",'Long Term Vision'!$C87)</f>
        <v/>
      </c>
      <c r="D87" s="38"/>
      <c r="E87" s="38"/>
      <c r="F87" s="38"/>
      <c r="G87" s="38"/>
      <c r="H87" s="39"/>
      <c r="I87" s="67">
        <f>IF(OR('28_Tourism Sector Plan'!$I87=1,$E87&lt;&gt;0),1,0)</f>
        <v>1</v>
      </c>
      <c r="J87" s="67">
        <f>IF(OR('28_Tourism Sector Plan'!$J87=1,$F87&lt;&gt;0),1,0)</f>
        <v>1</v>
      </c>
      <c r="K87" s="67">
        <f>IF(AND('28_Tourism Sector Plan'!$I87=1,$E87=0),1,0)</f>
        <v>1</v>
      </c>
    </row>
    <row r="88" spans="1:11" ht="75" hidden="1" outlineLevel="1" x14ac:dyDescent="0.25">
      <c r="A88" s="37" t="s">
        <v>151</v>
      </c>
      <c r="B88" s="38" t="s">
        <v>92</v>
      </c>
      <c r="C88" s="20" t="str">
        <f>IF('Long Term Vision'!$C88=0,"",'Long Term Vision'!$C88)</f>
        <v/>
      </c>
      <c r="D88" s="38"/>
      <c r="E88" s="38"/>
      <c r="F88" s="38"/>
      <c r="G88" s="38"/>
      <c r="H88" s="39"/>
      <c r="I88" s="67">
        <f>IF(OR('28_Tourism Sector Plan'!$I88=1,$E88&lt;&gt;0),1,0)</f>
        <v>0</v>
      </c>
      <c r="J88" s="67">
        <f>IF(OR('28_Tourism Sector Plan'!$J88=1,$F88&lt;&gt;0),1,0)</f>
        <v>0</v>
      </c>
      <c r="K88" s="67">
        <f>IF(AND('28_Tourism Sector Plan'!$I88=1,$E88=0),1,0)</f>
        <v>0</v>
      </c>
    </row>
    <row r="89" spans="1:11" ht="45" hidden="1" outlineLevel="1" x14ac:dyDescent="0.25">
      <c r="A89" s="37" t="s">
        <v>151</v>
      </c>
      <c r="B89" s="38" t="s">
        <v>93</v>
      </c>
      <c r="C89" s="20" t="str">
        <f>IF('Long Term Vision'!$C89=0,"",'Long Term Vision'!$C89)</f>
        <v/>
      </c>
      <c r="D89" s="38"/>
      <c r="E89" s="38"/>
      <c r="F89" s="38"/>
      <c r="G89" s="38"/>
      <c r="H89" s="39"/>
      <c r="I89" s="67">
        <f>IF(OR('28_Tourism Sector Plan'!$I89=1,$E89&lt;&gt;0),1,0)</f>
        <v>1</v>
      </c>
      <c r="J89" s="67">
        <f>IF(OR('28_Tourism Sector Plan'!$J89=1,$F89&lt;&gt;0),1,0)</f>
        <v>1</v>
      </c>
      <c r="K89" s="67">
        <f>IF(AND('28_Tourism Sector Plan'!$I89=1,$E89=0),1,0)</f>
        <v>1</v>
      </c>
    </row>
    <row r="90" spans="1:11" ht="45" hidden="1" outlineLevel="1" x14ac:dyDescent="0.25">
      <c r="A90" s="37" t="s">
        <v>151</v>
      </c>
      <c r="B90" s="38" t="s">
        <v>94</v>
      </c>
      <c r="C90" s="20" t="str">
        <f>IF('Long Term Vision'!$C90=0,"",'Long Term Vision'!$C90)</f>
        <v/>
      </c>
      <c r="D90" s="38"/>
      <c r="E90" s="38"/>
      <c r="F90" s="38"/>
      <c r="G90" s="38"/>
      <c r="H90" s="39"/>
      <c r="I90" s="67">
        <f>IF(OR('28_Tourism Sector Plan'!$I90=1,$E90&lt;&gt;0),1,0)</f>
        <v>1</v>
      </c>
      <c r="J90" s="67">
        <f>IF(OR('28_Tourism Sector Plan'!$J90=1,$F90&lt;&gt;0),1,0)</f>
        <v>1</v>
      </c>
      <c r="K90" s="67">
        <f>IF(AND('28_Tourism Sector Plan'!$I90=1,$E90=0),1,0)</f>
        <v>1</v>
      </c>
    </row>
    <row r="91" spans="1:11" ht="45" hidden="1" outlineLevel="1" x14ac:dyDescent="0.25">
      <c r="A91" s="37" t="s">
        <v>151</v>
      </c>
      <c r="B91" s="38" t="s">
        <v>95</v>
      </c>
      <c r="C91" s="20" t="str">
        <f>IF('Long Term Vision'!$C91=0,"",'Long Term Vision'!$C91)</f>
        <v/>
      </c>
      <c r="D91" s="38"/>
      <c r="E91" s="38"/>
      <c r="F91" s="38"/>
      <c r="G91" s="38"/>
      <c r="H91" s="39"/>
      <c r="I91" s="67">
        <f>IF(OR('28_Tourism Sector Plan'!$I91=1,$E91&lt;&gt;0),1,0)</f>
        <v>1</v>
      </c>
      <c r="J91" s="67">
        <f>IF(OR('28_Tourism Sector Plan'!$J91=1,$F91&lt;&gt;0),1,0)</f>
        <v>0</v>
      </c>
      <c r="K91" s="67">
        <f>IF(AND('28_Tourism Sector Plan'!$I91=1,$E91=0),1,0)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IF(OR('28_Tourism Sector Plan'!$I93=1,$E93&lt;&gt;0),1,0)</f>
        <v>1</v>
      </c>
      <c r="J93" s="67">
        <f>IF(OR('28_Tourism Sector Plan'!$J93=1,$F93&lt;&gt;0),1,0)</f>
        <v>1</v>
      </c>
      <c r="K93" s="67">
        <f>IF(AND('28_Tourism Sector Plan'!$I93=1,$E93=0),1,0)</f>
        <v>1</v>
      </c>
    </row>
    <row r="94" spans="1:11" ht="60" hidden="1" outlineLevel="1" x14ac:dyDescent="0.25">
      <c r="A94" s="37" t="s">
        <v>151</v>
      </c>
      <c r="B94" s="38" t="s">
        <v>98</v>
      </c>
      <c r="C94" s="20" t="str">
        <f>IF('Long Term Vision'!$C94=0,"",'Long Term Vision'!$C94)</f>
        <v/>
      </c>
      <c r="D94" s="38"/>
      <c r="E94" s="38"/>
      <c r="F94" s="38"/>
      <c r="G94" s="38"/>
      <c r="H94" s="39"/>
      <c r="I94" s="67">
        <f>IF(OR('28_Tourism Sector Plan'!$I94=1,$E94&lt;&gt;0),1,0)</f>
        <v>1</v>
      </c>
      <c r="J94" s="67">
        <f>IF(OR('28_Tourism Sector Plan'!$J94=1,$F94&lt;&gt;0),1,0)</f>
        <v>1</v>
      </c>
      <c r="K94" s="67">
        <f>IF(AND('28_Tourism Sector Plan'!$I94=1,$E94=0),1,0)</f>
        <v>1</v>
      </c>
    </row>
    <row r="95" spans="1:11" ht="60" hidden="1" outlineLevel="1" x14ac:dyDescent="0.25">
      <c r="A95" s="37" t="s">
        <v>151</v>
      </c>
      <c r="B95" s="38" t="s">
        <v>99</v>
      </c>
      <c r="C95" s="20" t="str">
        <f>IF('Long Term Vision'!$C95=0,"",'Long Term Vision'!$C95)</f>
        <v/>
      </c>
      <c r="D95" s="38"/>
      <c r="E95" s="38"/>
      <c r="F95" s="38"/>
      <c r="G95" s="38"/>
      <c r="H95" s="39"/>
      <c r="I95" s="67">
        <f>IF(OR('28_Tourism Sector Plan'!$I95=1,$E95&lt;&gt;0),1,0)</f>
        <v>1</v>
      </c>
      <c r="J95" s="67">
        <f>IF(OR('28_Tourism Sector Plan'!$J95=1,$F95&lt;&gt;0),1,0)</f>
        <v>1</v>
      </c>
      <c r="K95" s="67">
        <f>IF(AND('28_Tourism Sector Plan'!$I95=1,$E95=0),1,0)</f>
        <v>1</v>
      </c>
    </row>
    <row r="96" spans="1:11" ht="75" hidden="1" outlineLevel="1" x14ac:dyDescent="0.25">
      <c r="A96" s="37" t="s">
        <v>151</v>
      </c>
      <c r="B96" s="38" t="s">
        <v>100</v>
      </c>
      <c r="C96" s="20" t="str">
        <f>IF('Long Term Vision'!$C96=0,"",'Long Term Vision'!$C96)</f>
        <v/>
      </c>
      <c r="D96" s="38"/>
      <c r="E96" s="38"/>
      <c r="F96" s="38"/>
      <c r="G96" s="38"/>
      <c r="H96" s="39"/>
      <c r="I96" s="67">
        <f>IF(OR('28_Tourism Sector Plan'!$I96=1,$E96&lt;&gt;0),1,0)</f>
        <v>1</v>
      </c>
      <c r="J96" s="67">
        <f>IF(OR('28_Tourism Sector Plan'!$J96=1,$F96&lt;&gt;0),1,0)</f>
        <v>1</v>
      </c>
      <c r="K96" s="67">
        <f>IF(AND('28_Tourism Sector Plan'!$I96=1,$E96=0),1,0)</f>
        <v>1</v>
      </c>
    </row>
    <row r="97" spans="1:11" ht="90" hidden="1" outlineLevel="1" x14ac:dyDescent="0.25">
      <c r="A97" s="37" t="s">
        <v>151</v>
      </c>
      <c r="B97" s="38" t="s">
        <v>101</v>
      </c>
      <c r="C97" s="20" t="str">
        <f>IF('Long Term Vision'!$C97=0,"",'Long Term Vision'!$C97)</f>
        <v/>
      </c>
      <c r="D97" s="38"/>
      <c r="E97" s="38"/>
      <c r="F97" s="38"/>
      <c r="G97" s="38"/>
      <c r="H97" s="39"/>
      <c r="I97" s="67">
        <f>IF(OR('28_Tourism Sector Plan'!$I97=1,$E97&lt;&gt;0),1,0)</f>
        <v>1</v>
      </c>
      <c r="J97" s="67">
        <f>IF(OR('28_Tourism Sector Plan'!$J97=1,$F97&lt;&gt;0),1,0)</f>
        <v>1</v>
      </c>
      <c r="K97" s="67">
        <f>IF(AND('28_Tourism Sector Plan'!$I97=1,$E97=0),1,0)</f>
        <v>1</v>
      </c>
    </row>
    <row r="98" spans="1:11" collapsed="1" x14ac:dyDescent="0.25">
      <c r="A98" s="37" t="s">
        <v>151</v>
      </c>
      <c r="B98" s="121" t="s">
        <v>102</v>
      </c>
      <c r="C98" s="121"/>
      <c r="D98" s="121"/>
      <c r="E98" s="121"/>
      <c r="F98" s="121"/>
      <c r="G98" s="121"/>
      <c r="H98" s="122"/>
      <c r="I98" s="67">
        <f>SUM(I99:I105)</f>
        <v>4</v>
      </c>
      <c r="J98" s="67">
        <f>SUM(J99:J105)</f>
        <v>3</v>
      </c>
      <c r="K98" s="67">
        <f>SUM(K99:K105)</f>
        <v>3</v>
      </c>
    </row>
    <row r="99" spans="1:11" ht="45" hidden="1" outlineLevel="1" x14ac:dyDescent="0.25">
      <c r="A99" s="37" t="s">
        <v>151</v>
      </c>
      <c r="B99" s="38" t="s">
        <v>103</v>
      </c>
      <c r="C99" s="20" t="str">
        <f>IF('Long Term Vision'!$C99=0,"",'Long Term Vision'!$C99)</f>
        <v/>
      </c>
      <c r="D99" s="38"/>
      <c r="E99" s="38"/>
      <c r="F99" s="38"/>
      <c r="G99" s="38"/>
      <c r="H99" s="39"/>
      <c r="I99" s="67">
        <f>IF(OR('28_Tourism Sector Plan'!$I99=1,$E99&lt;&gt;0),1,0)</f>
        <v>0</v>
      </c>
      <c r="J99" s="67">
        <f>IF(OR('28_Tourism Sector Plan'!$J99=1,$F99&lt;&gt;0),1,0)</f>
        <v>0</v>
      </c>
      <c r="K99" s="67">
        <f>IF(AND('28_Tourism Sector Plan'!$I99=1,$E99=0),1,0)</f>
        <v>0</v>
      </c>
    </row>
    <row r="100" spans="1:11" ht="75" hidden="1" outlineLevel="1" x14ac:dyDescent="0.25">
      <c r="A100" s="37" t="s">
        <v>151</v>
      </c>
      <c r="B100" s="38" t="s">
        <v>104</v>
      </c>
      <c r="C100" s="20" t="str">
        <f>IF('Long Term Vision'!$C100=0,"",'Long Term Vision'!$C100)</f>
        <v/>
      </c>
      <c r="D100" s="38" t="s">
        <v>1045</v>
      </c>
      <c r="E100" s="38" t="s">
        <v>1044</v>
      </c>
      <c r="F100" s="38" t="s">
        <v>1027</v>
      </c>
      <c r="G100" s="38"/>
      <c r="H100" s="39" t="s">
        <v>644</v>
      </c>
      <c r="I100" s="67">
        <f>IF(OR('28_Tourism Sector Plan'!$I100=1,$E100&lt;&gt;0),1,0)</f>
        <v>1</v>
      </c>
      <c r="J100" s="67">
        <f>IF(OR('28_Tourism Sector Plan'!$J100=1,$F100&lt;&gt;0),1,0)</f>
        <v>1</v>
      </c>
      <c r="K100" s="67">
        <f>IF(AND('28_Tourism Sector Plan'!$I100=1,$E100=0),1,0)</f>
        <v>0</v>
      </c>
    </row>
    <row r="101" spans="1:11" ht="60" hidden="1" outlineLevel="1" x14ac:dyDescent="0.25">
      <c r="A101" s="37" t="s">
        <v>151</v>
      </c>
      <c r="B101" s="38" t="s">
        <v>105</v>
      </c>
      <c r="C101" s="20" t="str">
        <f>IF('Long Term Vision'!$C101=0,"",'Long Term Vision'!$C101)</f>
        <v/>
      </c>
      <c r="D101" s="38"/>
      <c r="E101" s="38"/>
      <c r="F101" s="38"/>
      <c r="G101" s="38"/>
      <c r="H101" s="39"/>
      <c r="I101" s="67">
        <f>IF(OR('28_Tourism Sector Plan'!$I101=1,$E101&lt;&gt;0),1,0)</f>
        <v>1</v>
      </c>
      <c r="J101" s="67">
        <f>IF(OR('28_Tourism Sector Plan'!$J101=1,$F101&lt;&gt;0),1,0)</f>
        <v>1</v>
      </c>
      <c r="K101" s="67">
        <f>IF(AND('28_Tourism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IF(OR('28_Tourism Sector Plan'!$I102=1,$E102&lt;&gt;0),1,0)</f>
        <v>1</v>
      </c>
      <c r="J102" s="67">
        <f>IF(OR('28_Tourism Sector Plan'!$J102=1,$F102&lt;&gt;0),1,0)</f>
        <v>0</v>
      </c>
      <c r="K102" s="67">
        <f>IF(AND('28_Tourism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IF(OR('28_Tourism Sector Plan'!$I103=1,$E103&lt;&gt;0),1,0)</f>
        <v>0</v>
      </c>
      <c r="J103" s="67">
        <f>IF(OR('28_Tourism Sector Plan'!$J103=1,$F103&lt;&gt;0),1,0)</f>
        <v>0</v>
      </c>
      <c r="K103" s="67">
        <f>IF(AND('28_Tourism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IF(OR('28_Tourism Sector Plan'!$I104=1,$E104&lt;&gt;0),1,0)</f>
        <v>0</v>
      </c>
      <c r="J104" s="67">
        <f>IF(OR('28_Tourism Sector Plan'!$J104=1,$F104&lt;&gt;0),1,0)</f>
        <v>0</v>
      </c>
      <c r="K104" s="67">
        <f>IF(AND('28_Tourism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IF(OR('28_Tourism Sector Plan'!$I105=1,$E105&lt;&gt;0),1,0)</f>
        <v>1</v>
      </c>
      <c r="J105" s="67">
        <f>IF(OR('28_Tourism Sector Plan'!$J105=1,$F105&lt;&gt;0),1,0)</f>
        <v>1</v>
      </c>
      <c r="K105" s="67">
        <f>IF(AND('28_Tourism Sector Plan'!$I105=1,$E105=0),1,0)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IF(OR('28_Tourism Sector Plan'!$I107=1,$E107&lt;&gt;0),1,0)</f>
        <v>1</v>
      </c>
      <c r="J107" s="67">
        <f>IF(OR('28_Tourism Sector Plan'!$J107=1,$F107&lt;&gt;0),1,0)</f>
        <v>1</v>
      </c>
      <c r="K107" s="67">
        <f>IF(AND('28_Tourism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IF(OR('28_Tourism Sector Plan'!$I108=1,$E108&lt;&gt;0),1,0)</f>
        <v>1</v>
      </c>
      <c r="J108" s="67">
        <f>IF(OR('28_Tourism Sector Plan'!$J108=1,$F108&lt;&gt;0),1,0)</f>
        <v>1</v>
      </c>
      <c r="K108" s="67">
        <f>IF(AND('28_Tourism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IF(OR('28_Tourism Sector Plan'!$I109=1,$E109&lt;&gt;0),1,0)</f>
        <v>1</v>
      </c>
      <c r="J109" s="67">
        <f>IF(OR('28_Tourism Sector Plan'!$J109=1,$F109&lt;&gt;0),1,0)</f>
        <v>1</v>
      </c>
      <c r="K109" s="67">
        <f>IF(AND('28_Tourism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IF(OR('28_Tourism Sector Plan'!$I110=1,$E110&lt;&gt;0),1,0)</f>
        <v>1</v>
      </c>
      <c r="J110" s="67">
        <f>IF(OR('28_Tourism Sector Plan'!$J110=1,$F110&lt;&gt;0),1,0)</f>
        <v>1</v>
      </c>
      <c r="K110" s="67">
        <f>IF(AND('28_Tourism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IF(OR('28_Tourism Sector Plan'!$I111=1,$E111&lt;&gt;0),1,0)</f>
        <v>1</v>
      </c>
      <c r="J111" s="67">
        <f>IF(OR('28_Tourism Sector Plan'!$J111=1,$F111&lt;&gt;0),1,0)</f>
        <v>1</v>
      </c>
      <c r="K111" s="67">
        <f>IF(AND('28_Tourism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IF(OR('28_Tourism Sector Plan'!$I112=1,$E112&lt;&gt;0),1,0)</f>
        <v>1</v>
      </c>
      <c r="J112" s="67">
        <f>IF(OR('28_Tourism Sector Plan'!$J112=1,$F112&lt;&gt;0),1,0)</f>
        <v>1</v>
      </c>
      <c r="K112" s="67">
        <f>IF(AND('28_Tourism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IF(OR('28_Tourism Sector Plan'!$I113=1,$E113&lt;&gt;0),1,0)</f>
        <v>1</v>
      </c>
      <c r="J113" s="67">
        <f>IF(OR('28_Tourism Sector Plan'!$J113=1,$F113&lt;&gt;0),1,0)</f>
        <v>0</v>
      </c>
      <c r="K113" s="67">
        <f>IF(AND('28_Tourism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4</v>
      </c>
    </row>
    <row r="115" spans="1:11" ht="75" hidden="1" outlineLevel="1" x14ac:dyDescent="0.25">
      <c r="A115" s="37" t="s">
        <v>152</v>
      </c>
      <c r="B115" s="38" t="s">
        <v>119</v>
      </c>
      <c r="C115" s="20" t="str">
        <f>IF('Long Term Vision'!$C115=0,"",'Long Term Vision'!$C115)</f>
        <v/>
      </c>
      <c r="D115" s="38" t="s">
        <v>1029</v>
      </c>
      <c r="E115" s="38" t="s">
        <v>1032</v>
      </c>
      <c r="F115" s="38" t="s">
        <v>1025</v>
      </c>
      <c r="G115" s="38" t="s">
        <v>1033</v>
      </c>
      <c r="H115" s="39"/>
      <c r="I115" s="67">
        <f>IF(OR('28_Tourism Sector Plan'!$I115=1,$E115&lt;&gt;0),1,0)</f>
        <v>1</v>
      </c>
      <c r="J115" s="67">
        <f>IF(OR('28_Tourism Sector Plan'!$J115=1,$F115&lt;&gt;0),1,0)</f>
        <v>1</v>
      </c>
      <c r="K115" s="67">
        <f>IF(AND('28_Tourism Sector Plan'!$I115=1,$E115=0),1,0)</f>
        <v>0</v>
      </c>
    </row>
    <row r="116" spans="1:11" ht="30" hidden="1" outlineLevel="1" x14ac:dyDescent="0.25">
      <c r="A116" s="37" t="s">
        <v>152</v>
      </c>
      <c r="B116" s="38" t="s">
        <v>120</v>
      </c>
      <c r="C116" s="20" t="str">
        <f>IF('Long Term Vision'!$C116=0,"",'Long Term Vision'!$C116)</f>
        <v/>
      </c>
      <c r="D116" s="38"/>
      <c r="E116" s="38"/>
      <c r="F116" s="38"/>
      <c r="G116" s="38"/>
      <c r="H116" s="39"/>
      <c r="I116" s="67">
        <f>IF(OR('28_Tourism Sector Plan'!$I116=1,$E116&lt;&gt;0),1,0)</f>
        <v>1</v>
      </c>
      <c r="J116" s="67">
        <f>IF(OR('28_Tourism Sector Plan'!$J116=1,$F116&lt;&gt;0),1,0)</f>
        <v>1</v>
      </c>
      <c r="K116" s="67">
        <f>IF(AND('28_Tourism Sector Plan'!$I116=1,$E116=0),1,0)</f>
        <v>1</v>
      </c>
    </row>
    <row r="117" spans="1:11" ht="120" hidden="1" outlineLevel="1" x14ac:dyDescent="0.25">
      <c r="A117" s="37" t="s">
        <v>152</v>
      </c>
      <c r="B117" s="38" t="s">
        <v>121</v>
      </c>
      <c r="C117" s="20" t="str">
        <f>IF('Long Term Vision'!$C117=0,"",'Long Term Vision'!$C117)</f>
        <v/>
      </c>
      <c r="D117" s="38" t="s">
        <v>1039</v>
      </c>
      <c r="E117" s="38" t="s">
        <v>1038</v>
      </c>
      <c r="F117" s="38" t="s">
        <v>1028</v>
      </c>
      <c r="G117" s="38" t="s">
        <v>1034</v>
      </c>
      <c r="H117" s="39"/>
      <c r="I117" s="67">
        <f>IF(OR('28_Tourism Sector Plan'!$I117=1,$E117&lt;&gt;0),1,0)</f>
        <v>1</v>
      </c>
      <c r="J117" s="67">
        <f>IF(OR('28_Tourism Sector Plan'!$J117=1,$F117&lt;&gt;0),1,0)</f>
        <v>1</v>
      </c>
      <c r="K117" s="67">
        <f>IF(AND('28_Tourism Sector Plan'!$I117=1,$E117=0),1,0)</f>
        <v>0</v>
      </c>
    </row>
    <row r="118" spans="1:11" ht="105" hidden="1" outlineLevel="1" x14ac:dyDescent="0.25">
      <c r="A118" s="37" t="s">
        <v>152</v>
      </c>
      <c r="B118" s="38" t="s">
        <v>122</v>
      </c>
      <c r="C118" s="20" t="str">
        <f>IF('Long Term Vision'!$C118=0,"",'Long Term Vision'!$C118)</f>
        <v/>
      </c>
      <c r="D118" s="38" t="s">
        <v>1040</v>
      </c>
      <c r="E118" s="38" t="s">
        <v>1043</v>
      </c>
      <c r="F118" s="38" t="s">
        <v>1026</v>
      </c>
      <c r="G118" s="38" t="s">
        <v>1041</v>
      </c>
      <c r="H118" s="39"/>
      <c r="I118" s="67">
        <f>IF(OR('28_Tourism Sector Plan'!$I118=1,$E118&lt;&gt;0),1,0)</f>
        <v>1</v>
      </c>
      <c r="J118" s="67">
        <f>IF(OR('28_Tourism Sector Plan'!$J118=1,$F118&lt;&gt;0),1,0)</f>
        <v>1</v>
      </c>
      <c r="K118" s="67">
        <f>IF(AND('28_Tourism Sector Plan'!$I118=1,$E118=0),1,0)</f>
        <v>0</v>
      </c>
    </row>
    <row r="119" spans="1:11" ht="30" hidden="1" outlineLevel="1" x14ac:dyDescent="0.25">
      <c r="A119" s="37" t="s">
        <v>152</v>
      </c>
      <c r="B119" s="38" t="s">
        <v>123</v>
      </c>
      <c r="C119" s="20" t="str">
        <f>IF('Long Term Vision'!$C119=0,"",'Long Term Vision'!$C119)</f>
        <v/>
      </c>
      <c r="D119" s="38" t="s">
        <v>1039</v>
      </c>
      <c r="E119" s="38" t="s">
        <v>1035</v>
      </c>
      <c r="F119" s="38"/>
      <c r="G119" s="38" t="s">
        <v>1036</v>
      </c>
      <c r="H119" s="39" t="s">
        <v>644</v>
      </c>
      <c r="I119" s="67">
        <f>IF(OR('28_Tourism Sector Plan'!$I119=1,$E119&lt;&gt;0),1,0)</f>
        <v>1</v>
      </c>
      <c r="J119" s="67">
        <f>IF(OR('28_Tourism Sector Plan'!$J119=1,$F119&lt;&gt;0),1,0)</f>
        <v>1</v>
      </c>
      <c r="K119" s="67">
        <f>IF(AND('28_Tourism Sector Plan'!$I119=1,$E119=0),1,0)</f>
        <v>0</v>
      </c>
    </row>
    <row r="120" spans="1:11" ht="45" hidden="1" outlineLevel="1" x14ac:dyDescent="0.25">
      <c r="A120" s="37" t="s">
        <v>152</v>
      </c>
      <c r="B120" s="38" t="s">
        <v>124</v>
      </c>
      <c r="C120" s="20" t="str">
        <f>IF('Long Term Vision'!$C120=0,"",'Long Term Vision'!$C120)</f>
        <v/>
      </c>
      <c r="D120" s="38" t="s">
        <v>1029</v>
      </c>
      <c r="E120" s="38" t="s">
        <v>1037</v>
      </c>
      <c r="F120" s="38"/>
      <c r="G120" s="38"/>
      <c r="H120" s="39"/>
      <c r="I120" s="67">
        <f>IF(OR('28_Tourism Sector Plan'!$I120=1,$E120&lt;&gt;0),1,0)</f>
        <v>1</v>
      </c>
      <c r="J120" s="67">
        <f>IF(OR('28_Tourism Sector Plan'!$J120=1,$F120&lt;&gt;0),1,0)</f>
        <v>1</v>
      </c>
      <c r="K120" s="67">
        <f>IF(AND('28_Tourism Sector Plan'!$I120=1,$E120=0),1,0)</f>
        <v>0</v>
      </c>
    </row>
    <row r="121" spans="1:11" ht="30" hidden="1" outlineLevel="1" x14ac:dyDescent="0.25">
      <c r="A121" s="37" t="s">
        <v>152</v>
      </c>
      <c r="B121" s="38" t="s">
        <v>125</v>
      </c>
      <c r="C121" s="20" t="str">
        <f>IF('Long Term Vision'!$C121=0,"",'Long Term Vision'!$C121)</f>
        <v/>
      </c>
      <c r="D121" s="38"/>
      <c r="E121" s="38"/>
      <c r="F121" s="38"/>
      <c r="G121" s="38"/>
      <c r="H121" s="39"/>
      <c r="I121" s="67">
        <f>IF(OR('28_Tourism Sector Plan'!$I121=1,$E121&lt;&gt;0),1,0)</f>
        <v>1</v>
      </c>
      <c r="J121" s="67">
        <f>IF(OR('28_Tourism Sector Plan'!$J121=1,$F121&lt;&gt;0),1,0)</f>
        <v>1</v>
      </c>
      <c r="K121" s="67">
        <f>IF(AND('28_Tourism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IF(OR('28_Tourism Sector Plan'!$I122=1,$E122&lt;&gt;0),1,0)</f>
        <v>0</v>
      </c>
      <c r="J122" s="67">
        <f>IF(OR('28_Tourism Sector Plan'!$J122=1,$F122&lt;&gt;0),1,0)</f>
        <v>0</v>
      </c>
      <c r="K122" s="67">
        <f>IF(AND('28_Tourism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IF(OR('28_Tourism Sector Plan'!$I123=1,$E123&lt;&gt;0),1,0)</f>
        <v>1</v>
      </c>
      <c r="J123" s="67">
        <f>IF(OR('28_Tourism Sector Plan'!$J123=1,$F123&lt;&gt;0),1,0)</f>
        <v>0</v>
      </c>
      <c r="K123" s="67">
        <f>IF(AND('28_Tourism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IF(OR('28_Tourism Sector Plan'!$I124=1,$E124&lt;&gt;0),1,0)</f>
        <v>1</v>
      </c>
      <c r="J124" s="67">
        <f>IF(OR('28_Tourism Sector Plan'!$J124=1,$F124&lt;&gt;0),1,0)</f>
        <v>1</v>
      </c>
      <c r="K124" s="67">
        <f>IF(AND('28_Tourism Sector Plan'!$I124=1,$E124=0),1,0)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IF(OR('28_Tourism Sector Plan'!$I126=1,$E126&lt;&gt;0),1,0)</f>
        <v>1</v>
      </c>
      <c r="J126" s="67">
        <f>IF(OR('28_Tourism Sector Plan'!$J126=1,$F126&lt;&gt;0),1,0)</f>
        <v>0</v>
      </c>
      <c r="K126" s="67">
        <f>IF(AND('28_Tourism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IF(OR('28_Tourism Sector Plan'!$I127=1,$E127&lt;&gt;0),1,0)</f>
        <v>0</v>
      </c>
      <c r="J127" s="67">
        <f>IF(OR('28_Tourism Sector Plan'!$J127=1,$F127&lt;&gt;0),1,0)</f>
        <v>0</v>
      </c>
      <c r="K127" s="67">
        <f>IF(AND('28_Tourism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IF(OR('28_Tourism Sector Plan'!$I128=1,$E128&lt;&gt;0),1,0)</f>
        <v>0</v>
      </c>
      <c r="J128" s="67">
        <f>IF(OR('28_Tourism Sector Plan'!$J128=1,$F128&lt;&gt;0),1,0)</f>
        <v>0</v>
      </c>
      <c r="K128" s="67">
        <f>IF(AND('28_Tourism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IF(OR('28_Tourism Sector Plan'!$I129=1,$E129&lt;&gt;0),1,0)</f>
        <v>0</v>
      </c>
      <c r="J129" s="67">
        <f>IF(OR('28_Tourism Sector Plan'!$J129=1,$F129&lt;&gt;0),1,0)</f>
        <v>0</v>
      </c>
      <c r="K129" s="67">
        <f>IF(AND('28_Tourism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IF(OR('28_Tourism Sector Plan'!$I130=1,$E130&lt;&gt;0),1,0)</f>
        <v>1</v>
      </c>
      <c r="J130" s="67">
        <f>IF(OR('28_Tourism Sector Plan'!$J130=1,$F130&lt;&gt;0),1,0)</f>
        <v>1</v>
      </c>
      <c r="K130" s="67">
        <f>IF(AND('28_Tourism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IF(OR('28_Tourism Sector Plan'!$I131=1,$E131&lt;&gt;0),1,0)</f>
        <v>1</v>
      </c>
      <c r="J131" s="67">
        <f>IF(OR('28_Tourism Sector Plan'!$J131=1,$F131&lt;&gt;0),1,0)</f>
        <v>0</v>
      </c>
      <c r="K131" s="67">
        <f>IF(AND('28_Tourism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IF(OR('28_Tourism Sector Plan'!$I132=1,$E132&lt;&gt;0),1,0)</f>
        <v>0</v>
      </c>
      <c r="J132" s="67">
        <f>IF(OR('28_Tourism Sector Plan'!$J132=1,$F132&lt;&gt;0),1,0)</f>
        <v>0</v>
      </c>
      <c r="K132" s="67">
        <f>IF(AND('28_Tourism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IF(OR('28_Tourism Sector Plan'!$I133=1,$E133&lt;&gt;0),1,0)</f>
        <v>0</v>
      </c>
      <c r="J133" s="67">
        <f>IF(OR('28_Tourism Sector Plan'!$J133=1,$F133&lt;&gt;0),1,0)</f>
        <v>0</v>
      </c>
      <c r="K133" s="67">
        <f>IF(AND('28_Tourism Sector Plan'!$I133=1,$E133=0),1,0)</f>
        <v>0</v>
      </c>
    </row>
    <row r="134" spans="1:11" ht="75" hidden="1" outlineLevel="1" x14ac:dyDescent="0.25">
      <c r="A134" s="37" t="s">
        <v>153</v>
      </c>
      <c r="B134" s="38" t="s">
        <v>138</v>
      </c>
      <c r="C134" s="20" t="str">
        <f>IF('Long Term Vision'!$C134=0,"",'Long Term Vision'!$C134)</f>
        <v/>
      </c>
      <c r="D134" s="38" t="s">
        <v>1040</v>
      </c>
      <c r="E134" s="38" t="s">
        <v>1042</v>
      </c>
      <c r="F134" s="38"/>
      <c r="G134" s="38"/>
      <c r="H134" s="39" t="s">
        <v>644</v>
      </c>
      <c r="I134" s="67">
        <f>IF(OR('28_Tourism Sector Plan'!$I134=1,$E134&lt;&gt;0),1,0)</f>
        <v>1</v>
      </c>
      <c r="J134" s="67">
        <f>IF(OR('28_Tourism Sector Plan'!$J134=1,$F134&lt;&gt;0),1,0)</f>
        <v>0</v>
      </c>
      <c r="K134" s="67">
        <f>IF(AND('28_Tourism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IF(OR('28_Tourism Sector Plan'!$I135=1,$E135&lt;&gt;0),1,0)</f>
        <v>1</v>
      </c>
      <c r="J135" s="67">
        <f>IF(OR('28_Tourism Sector Plan'!$J135=1,$F135&lt;&gt;0),1,0)</f>
        <v>0</v>
      </c>
      <c r="K135" s="67">
        <f>IF(AND('28_Tourism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IF(OR('28_Tourism Sector Plan'!$I136=1,$E136&lt;&gt;0),1,0)</f>
        <v>1</v>
      </c>
      <c r="J136" s="67">
        <f>IF(OR('28_Tourism Sector Plan'!$J136=1,$F136&lt;&gt;0),1,0)</f>
        <v>1</v>
      </c>
      <c r="K136" s="67">
        <f>IF(AND('28_Tourism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IF(OR('28_Tourism Sector Plan'!$I137=1,$E137&lt;&gt;0),1,0)</f>
        <v>0</v>
      </c>
      <c r="J137" s="67">
        <f>IF(OR('28_Tourism Sector Plan'!$J137=1,$F137&lt;&gt;0),1,0)</f>
        <v>0</v>
      </c>
      <c r="K137" s="67">
        <f>IF(AND('28_Tourism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IF(OR('28_Tourism Sector Plan'!$I138=1,$E138&lt;&gt;0),1,0)</f>
        <v>0</v>
      </c>
      <c r="J138" s="67">
        <f>IF(OR('28_Tourism Sector Plan'!$J138=1,$F138&lt;&gt;0),1,0)</f>
        <v>0</v>
      </c>
      <c r="K138" s="67">
        <f>IF(AND('28_Tourism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IF(OR('28_Tourism Sector Plan'!$I139=1,$E139&lt;&gt;0),1,0)</f>
        <v>1</v>
      </c>
      <c r="J139" s="67">
        <f>IF(OR('28_Tourism Sector Plan'!$J139=1,$F139&lt;&gt;0),1,0)</f>
        <v>0</v>
      </c>
      <c r="K139" s="67">
        <f>IF(AND('28_Tourism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IF(OR('28_Tourism Sector Plan'!$I140=1,$E140&lt;&gt;0),1,0)</f>
        <v>1</v>
      </c>
      <c r="J140" s="67">
        <f>IF(OR('28_Tourism Sector Plan'!$J140=1,$F140&lt;&gt;0),1,0)</f>
        <v>0</v>
      </c>
      <c r="K140" s="67">
        <f>IF(AND('28_Tourism Sector Plan'!$I140=1,$E140=0),1,0)</f>
        <v>1</v>
      </c>
    </row>
    <row r="141" spans="1:11" ht="90" hidden="1" outlineLevel="1" x14ac:dyDescent="0.25">
      <c r="A141" s="37" t="s">
        <v>153</v>
      </c>
      <c r="B141" s="38" t="s">
        <v>145</v>
      </c>
      <c r="C141" s="20" t="str">
        <f>IF('Long Term Vision'!$C141=0,"",'Long Term Vision'!$C141)</f>
        <v/>
      </c>
      <c r="D141" s="38"/>
      <c r="E141" s="38"/>
      <c r="F141" s="38"/>
      <c r="G141" s="38"/>
      <c r="H141" s="39"/>
      <c r="I141" s="67">
        <f>IF(OR('28_Tourism Sector Plan'!$I141=1,$E141&lt;&gt;0),1,0)</f>
        <v>0</v>
      </c>
      <c r="J141" s="67">
        <f>IF(OR('28_Tourism Sector Plan'!$J141=1,$F141&lt;&gt;0),1,0)</f>
        <v>0</v>
      </c>
      <c r="K141" s="67">
        <f>IF(AND('28_Tourism Sector Plan'!$I141=1,$E141=0),1,0)</f>
        <v>0</v>
      </c>
    </row>
    <row r="142" spans="1:11" ht="60" hidden="1" outlineLevel="1" x14ac:dyDescent="0.25">
      <c r="A142" s="37" t="s">
        <v>153</v>
      </c>
      <c r="B142" s="38" t="s">
        <v>146</v>
      </c>
      <c r="C142" s="20" t="str">
        <f>IF('Long Term Vision'!$C142=0,"",'Long Term Vision'!$C142)</f>
        <v/>
      </c>
      <c r="D142" s="38" t="s">
        <v>1047</v>
      </c>
      <c r="E142" s="38" t="s">
        <v>1046</v>
      </c>
      <c r="F142" s="38"/>
      <c r="G142" s="38"/>
      <c r="H142" s="39" t="s">
        <v>644</v>
      </c>
      <c r="I142" s="67">
        <f>IF(OR('28_Tourism Sector Plan'!$I142=1,$E142&lt;&gt;0),1,0)</f>
        <v>1</v>
      </c>
      <c r="J142" s="67">
        <f>IF(OR('28_Tourism Sector Plan'!$J142=1,$F142&lt;&gt;0),1,0)</f>
        <v>0</v>
      </c>
      <c r="K142" s="67">
        <f>IF(AND('28_Tourism Sector Plan'!$I142=1,$E142=0),1,0)</f>
        <v>0</v>
      </c>
    </row>
    <row r="143" spans="1:11" ht="105" hidden="1" outlineLevel="1" x14ac:dyDescent="0.25">
      <c r="A143" s="37" t="s">
        <v>153</v>
      </c>
      <c r="B143" s="38" t="s">
        <v>147</v>
      </c>
      <c r="C143" s="20" t="str">
        <f>IF('Long Term Vision'!$C143=0,"",'Long Term Vision'!$C143)</f>
        <v/>
      </c>
      <c r="D143" s="38"/>
      <c r="E143" s="38"/>
      <c r="F143" s="38"/>
      <c r="G143" s="38"/>
      <c r="H143" s="39"/>
      <c r="I143" s="67">
        <f>IF(OR('28_Tourism Sector Plan'!$I143=1,$E143&lt;&gt;0),1,0)</f>
        <v>1</v>
      </c>
      <c r="J143" s="67">
        <f>IF(OR('28_Tourism Sector Plan'!$J143=1,$F143&lt;&gt;0),1,0)</f>
        <v>0</v>
      </c>
      <c r="K143" s="67">
        <f>IF(AND('28_Tourism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IF(OR('28_Tourism Sector Plan'!$I144=1,$E144&lt;&gt;0),1,0)</f>
        <v>1</v>
      </c>
      <c r="J144" s="67">
        <f>IF(OR('28_Tourism Sector Plan'!$J144=1,$F144&lt;&gt;0),1,0)</f>
        <v>0</v>
      </c>
      <c r="K144" s="67">
        <f>IF(AND('28_Tourism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843</v>
      </c>
      <c r="C149" s="71">
        <f>SUM(K2,K8,K14,K24,K32,K39,K46,K55,K59,K67,K77,K81,K92,K98,K106,K114,K125)</f>
        <v>94</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1</v>
      </c>
      <c r="E159" s="54">
        <f>COUNTA(F$33:F$38)</f>
        <v>0</v>
      </c>
      <c r="F159" s="55">
        <f t="shared" si="0"/>
        <v>0.2</v>
      </c>
      <c r="G159" s="73">
        <f t="shared" si="1"/>
        <v>0</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1</v>
      </c>
      <c r="E164" s="49">
        <f>COUNTA(F$99:F$105)</f>
        <v>1</v>
      </c>
      <c r="F164" s="50">
        <f t="shared" si="0"/>
        <v>0.2</v>
      </c>
      <c r="G164" s="74">
        <f t="shared" si="1"/>
        <v>1</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5</v>
      </c>
      <c r="E170" s="49">
        <f>COUNTA(F$115:F$124)</f>
        <v>3</v>
      </c>
      <c r="F170" s="50">
        <f t="shared" si="0"/>
        <v>0.5</v>
      </c>
      <c r="G170" s="74">
        <f t="shared" si="1"/>
        <v>0.6</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3.3333333333333333E-2</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3.4482758620689655E-2</v>
      </c>
      <c r="G174" s="74">
        <f>IFERROR(SUM($E$161:$E$165)/SUM($D$161:$D$165),"N/A")</f>
        <v>1</v>
      </c>
      <c r="H174" s="65"/>
    </row>
    <row r="175" spans="1:9" x14ac:dyDescent="0.25">
      <c r="A175" s="65"/>
      <c r="B175" s="65"/>
      <c r="C175" s="65"/>
      <c r="D175" s="65"/>
      <c r="E175" s="60" t="s">
        <v>152</v>
      </c>
      <c r="F175" s="55">
        <f>$D$170/$C$170</f>
        <v>0.5</v>
      </c>
      <c r="G175" s="73">
        <f>IFERROR($E$170/$D$170,"N/A")</f>
        <v>0.6</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418" priority="38">
      <formula>$C3="NO"</formula>
    </cfRule>
  </conditionalFormatting>
  <conditionalFormatting sqref="C107:H113 C93:H97 C82:H91 C78:H80 C68:H76 C60:H66 C56:H58 C47:H54 C40:H45 C25:H31 C15:H23 C9:H13 C4:H7 C33:H38 C99:H105 C115:H124 C126:H144">
    <cfRule type="expression" dxfId="417" priority="37">
      <formula>$C4="NO"</formula>
    </cfRule>
  </conditionalFormatting>
  <conditionalFormatting sqref="I1:K1">
    <cfRule type="expression" dxfId="416" priority="36">
      <formula>$C1="NO"</formula>
    </cfRule>
  </conditionalFormatting>
  <conditionalFormatting sqref="B3">
    <cfRule type="expression" dxfId="415" priority="35">
      <formula>$K3=1</formula>
    </cfRule>
  </conditionalFormatting>
  <conditionalFormatting sqref="B4:B7">
    <cfRule type="expression" dxfId="414" priority="34">
      <formula>$C4="NO"</formula>
    </cfRule>
  </conditionalFormatting>
  <conditionalFormatting sqref="B4:B7">
    <cfRule type="expression" dxfId="413" priority="33">
      <formula>$K4=1</formula>
    </cfRule>
  </conditionalFormatting>
  <conditionalFormatting sqref="B9:B13">
    <cfRule type="expression" dxfId="412" priority="32">
      <formula>$C9="NO"</formula>
    </cfRule>
  </conditionalFormatting>
  <conditionalFormatting sqref="B9:B13">
    <cfRule type="expression" dxfId="411" priority="31">
      <formula>$K9=1</formula>
    </cfRule>
  </conditionalFormatting>
  <conditionalFormatting sqref="B15:B23">
    <cfRule type="expression" dxfId="410" priority="30">
      <formula>$C15="NO"</formula>
    </cfRule>
  </conditionalFormatting>
  <conditionalFormatting sqref="B15:B23">
    <cfRule type="expression" dxfId="409" priority="29">
      <formula>$K15=1</formula>
    </cfRule>
  </conditionalFormatting>
  <conditionalFormatting sqref="B25:B31">
    <cfRule type="expression" dxfId="408" priority="28">
      <formula>$C25="NO"</formula>
    </cfRule>
  </conditionalFormatting>
  <conditionalFormatting sqref="B25:B31">
    <cfRule type="expression" dxfId="407" priority="27">
      <formula>$K25=1</formula>
    </cfRule>
  </conditionalFormatting>
  <conditionalFormatting sqref="B33:B38">
    <cfRule type="expression" dxfId="406" priority="26">
      <formula>$C33="NO"</formula>
    </cfRule>
  </conditionalFormatting>
  <conditionalFormatting sqref="B33:B38">
    <cfRule type="expression" dxfId="405" priority="25">
      <formula>$K33=1</formula>
    </cfRule>
  </conditionalFormatting>
  <conditionalFormatting sqref="B40:B45">
    <cfRule type="expression" dxfId="404" priority="24">
      <formula>$C40="NO"</formula>
    </cfRule>
  </conditionalFormatting>
  <conditionalFormatting sqref="B40:B45">
    <cfRule type="expression" dxfId="403" priority="23">
      <formula>$K40=1</formula>
    </cfRule>
  </conditionalFormatting>
  <conditionalFormatting sqref="B47:B54">
    <cfRule type="expression" dxfId="402" priority="22">
      <formula>$C47="NO"</formula>
    </cfRule>
  </conditionalFormatting>
  <conditionalFormatting sqref="B47:B54">
    <cfRule type="expression" dxfId="401" priority="21">
      <formula>$K47=1</formula>
    </cfRule>
  </conditionalFormatting>
  <conditionalFormatting sqref="B56:B58">
    <cfRule type="expression" dxfId="400" priority="20">
      <formula>$C56="NO"</formula>
    </cfRule>
  </conditionalFormatting>
  <conditionalFormatting sqref="B56:B58">
    <cfRule type="expression" dxfId="399" priority="19">
      <formula>$K56=1</formula>
    </cfRule>
  </conditionalFormatting>
  <conditionalFormatting sqref="B60:B66">
    <cfRule type="expression" dxfId="398" priority="18">
      <formula>$C60="NO"</formula>
    </cfRule>
  </conditionalFormatting>
  <conditionalFormatting sqref="B60:B66">
    <cfRule type="expression" dxfId="397" priority="17">
      <formula>$K60=1</formula>
    </cfRule>
  </conditionalFormatting>
  <conditionalFormatting sqref="B68:B76">
    <cfRule type="expression" dxfId="396" priority="16">
      <formula>$C68="NO"</formula>
    </cfRule>
  </conditionalFormatting>
  <conditionalFormatting sqref="B68:B76">
    <cfRule type="expression" dxfId="395" priority="15">
      <formula>$K68=1</formula>
    </cfRule>
  </conditionalFormatting>
  <conditionalFormatting sqref="B78:B80">
    <cfRule type="expression" dxfId="394" priority="14">
      <formula>$C78="NO"</formula>
    </cfRule>
  </conditionalFormatting>
  <conditionalFormatting sqref="B78:B80">
    <cfRule type="expression" dxfId="393" priority="13">
      <formula>$K78=1</formula>
    </cfRule>
  </conditionalFormatting>
  <conditionalFormatting sqref="B82:B91">
    <cfRule type="expression" dxfId="392" priority="12">
      <formula>$C82="NO"</formula>
    </cfRule>
  </conditionalFormatting>
  <conditionalFormatting sqref="B82:B91">
    <cfRule type="expression" dxfId="391" priority="11">
      <formula>$K82=1</formula>
    </cfRule>
  </conditionalFormatting>
  <conditionalFormatting sqref="B93:B97">
    <cfRule type="expression" dxfId="390" priority="10">
      <formula>$C93="NO"</formula>
    </cfRule>
  </conditionalFormatting>
  <conditionalFormatting sqref="B93:B97">
    <cfRule type="expression" dxfId="389" priority="9">
      <formula>$K93=1</formula>
    </cfRule>
  </conditionalFormatting>
  <conditionalFormatting sqref="B99:B105">
    <cfRule type="expression" dxfId="388" priority="8">
      <formula>$C99="NO"</formula>
    </cfRule>
  </conditionalFormatting>
  <conditionalFormatting sqref="B99:B105">
    <cfRule type="expression" dxfId="387" priority="7">
      <formula>$K99=1</formula>
    </cfRule>
  </conditionalFormatting>
  <conditionalFormatting sqref="B107:B113">
    <cfRule type="expression" dxfId="386" priority="6">
      <formula>$C107="NO"</formula>
    </cfRule>
  </conditionalFormatting>
  <conditionalFormatting sqref="B107:B113">
    <cfRule type="expression" dxfId="385" priority="5">
      <formula>$K107=1</formula>
    </cfRule>
  </conditionalFormatting>
  <conditionalFormatting sqref="B115:B124">
    <cfRule type="expression" dxfId="384" priority="4">
      <formula>$C115="NO"</formula>
    </cfRule>
  </conditionalFormatting>
  <conditionalFormatting sqref="B115:B124">
    <cfRule type="expression" dxfId="383" priority="3">
      <formula>$K115=1</formula>
    </cfRule>
  </conditionalFormatting>
  <conditionalFormatting sqref="B126:B144">
    <cfRule type="expression" dxfId="382" priority="2">
      <formula>$C126="NO"</formula>
    </cfRule>
  </conditionalFormatting>
  <conditionalFormatting sqref="B126:B144">
    <cfRule type="expression" dxfId="381" priority="1">
      <formula>$K126=1</formula>
    </cfRule>
  </conditionalFormatting>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E62" sqref="E62"/>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IF(OR('29_National Security'!$I3=1,$E3&lt;&gt;0),1,0)</f>
        <v>0</v>
      </c>
      <c r="J3" s="67">
        <f>IF(OR('29_National Security'!$J3=1,$F3&lt;&gt;0),1,0)</f>
        <v>0</v>
      </c>
      <c r="K3" s="67">
        <f>IF(AND('29_National Security'!$I3=1,$E3=0),1,0)</f>
        <v>0</v>
      </c>
    </row>
    <row r="4" spans="1:12" ht="45" hidden="1" outlineLevel="1" x14ac:dyDescent="0.25">
      <c r="A4" s="37" t="s">
        <v>149</v>
      </c>
      <c r="B4" s="38" t="s">
        <v>8</v>
      </c>
      <c r="C4" s="20" t="str">
        <f>IF('Long Term Vision'!$C4=0,"",'Long Term Vision'!$C4)</f>
        <v/>
      </c>
      <c r="D4" s="38"/>
      <c r="E4" s="38"/>
      <c r="F4" s="38"/>
      <c r="G4" s="38"/>
      <c r="H4" s="39"/>
      <c r="I4" s="67">
        <f>IF(OR('29_National Security'!$I4=1,$E4&lt;&gt;0),1,0)</f>
        <v>1</v>
      </c>
      <c r="J4" s="67">
        <f>IF(OR('29_National Security'!$J4=1,$F4&lt;&gt;0),1,0)</f>
        <v>1</v>
      </c>
      <c r="K4" s="67">
        <f>IF(AND('29_National Security'!$I4=1,$E4=0),1,0)</f>
        <v>1</v>
      </c>
    </row>
    <row r="5" spans="1:12" ht="45" hidden="1" outlineLevel="1" x14ac:dyDescent="0.25">
      <c r="A5" s="37" t="s">
        <v>149</v>
      </c>
      <c r="B5" s="38" t="s">
        <v>9</v>
      </c>
      <c r="C5" s="20" t="str">
        <f>IF('Long Term Vision'!$C5=0,"",'Long Term Vision'!$C5)</f>
        <v/>
      </c>
      <c r="D5" s="38"/>
      <c r="E5" s="38"/>
      <c r="F5" s="38"/>
      <c r="G5" s="38"/>
      <c r="H5" s="39"/>
      <c r="I5" s="67">
        <f>IF(OR('29_National Security'!$I5=1,$E5&lt;&gt;0),1,0)</f>
        <v>1</v>
      </c>
      <c r="J5" s="67">
        <f>IF(OR('29_National Security'!$J5=1,$F5&lt;&gt;0),1,0)</f>
        <v>1</v>
      </c>
      <c r="K5" s="67">
        <f>IF(AND('29_National Security'!$I5=1,$E5=0),1,0)</f>
        <v>1</v>
      </c>
    </row>
    <row r="6" spans="1:12" ht="90" hidden="1" outlineLevel="1" x14ac:dyDescent="0.25">
      <c r="A6" s="37" t="s">
        <v>149</v>
      </c>
      <c r="B6" s="38" t="s">
        <v>10</v>
      </c>
      <c r="C6" s="20" t="str">
        <f>IF('Long Term Vision'!$C6=0,"",'Long Term Vision'!$C6)</f>
        <v/>
      </c>
      <c r="D6" s="38"/>
      <c r="E6" s="38"/>
      <c r="F6" s="38"/>
      <c r="G6" s="38"/>
      <c r="H6" s="39"/>
      <c r="I6" s="67">
        <f>IF(OR('29_National Security'!$I6=1,$E6&lt;&gt;0),1,0)</f>
        <v>1</v>
      </c>
      <c r="J6" s="67">
        <f>IF(OR('29_National Security'!$J6=1,$F6&lt;&gt;0),1,0)</f>
        <v>1</v>
      </c>
      <c r="K6" s="67">
        <f>IF(AND('29_National Security'!$I6=1,$E6=0),1,0)</f>
        <v>1</v>
      </c>
    </row>
    <row r="7" spans="1:12" ht="60" hidden="1" outlineLevel="1" x14ac:dyDescent="0.25">
      <c r="A7" s="37" t="s">
        <v>149</v>
      </c>
      <c r="B7" s="38" t="s">
        <v>11</v>
      </c>
      <c r="C7" s="20" t="str">
        <f>IF('Long Term Vision'!$C7=0,"",'Long Term Vision'!$C7)</f>
        <v/>
      </c>
      <c r="D7" s="38"/>
      <c r="E7" s="38"/>
      <c r="F7" s="38"/>
      <c r="G7" s="38"/>
      <c r="H7" s="39"/>
      <c r="I7" s="67">
        <f>IF(OR('29_National Security'!$I7=1,$E7&lt;&gt;0),1,0)</f>
        <v>1</v>
      </c>
      <c r="J7" s="67">
        <f>IF(OR('29_National Security'!$J7=1,$F7&lt;&gt;0),1,0)</f>
        <v>1</v>
      </c>
      <c r="K7" s="67">
        <f>IF(AND('29_National Security'!$I7=1,$E7=0),1,0)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IF(OR('29_National Security'!$I9=1,$E9&lt;&gt;0),1,0)</f>
        <v>1</v>
      </c>
      <c r="J9" s="67">
        <f>IF(OR('29_National Security'!$J9=1,$F9&lt;&gt;0),1,0)</f>
        <v>0</v>
      </c>
      <c r="K9" s="67">
        <f>IF(AND('29_National Security'!$I9=1,$E9=0),1,0)</f>
        <v>1</v>
      </c>
    </row>
    <row r="10" spans="1:12" ht="75" hidden="1" outlineLevel="1" x14ac:dyDescent="0.25">
      <c r="A10" s="37" t="s">
        <v>149</v>
      </c>
      <c r="B10" s="38" t="s">
        <v>14</v>
      </c>
      <c r="C10" s="20" t="str">
        <f>IF('Long Term Vision'!$C10=0,"",'Long Term Vision'!$C10)</f>
        <v/>
      </c>
      <c r="D10" s="38"/>
      <c r="E10" s="38"/>
      <c r="F10" s="38"/>
      <c r="G10" s="38"/>
      <c r="H10" s="39"/>
      <c r="I10" s="67">
        <f>IF(OR('29_National Security'!$I10=1,$E10&lt;&gt;0),1,0)</f>
        <v>1</v>
      </c>
      <c r="J10" s="67">
        <f>IF(OR('29_National Security'!$J10=1,$F10&lt;&gt;0),1,0)</f>
        <v>1</v>
      </c>
      <c r="K10" s="67">
        <f>IF(AND('29_National Security'!$I10=1,$E10=0),1,0)</f>
        <v>1</v>
      </c>
    </row>
    <row r="11" spans="1:12" ht="90" hidden="1" outlineLevel="1" x14ac:dyDescent="0.25">
      <c r="A11" s="37" t="s">
        <v>149</v>
      </c>
      <c r="B11" s="38" t="s">
        <v>15</v>
      </c>
      <c r="C11" s="20" t="str">
        <f>IF('Long Term Vision'!$C11=0,"",'Long Term Vision'!$C11)</f>
        <v/>
      </c>
      <c r="D11" s="38"/>
      <c r="E11" s="38"/>
      <c r="F11" s="38"/>
      <c r="G11" s="38"/>
      <c r="H11" s="39"/>
      <c r="I11" s="67">
        <f>IF(OR('29_National Security'!$I11=1,$E11&lt;&gt;0),1,0)</f>
        <v>1</v>
      </c>
      <c r="J11" s="67">
        <f>IF(OR('29_National Security'!$J11=1,$F11&lt;&gt;0),1,0)</f>
        <v>1</v>
      </c>
      <c r="K11" s="67">
        <f>IF(AND('29_National Security'!$I11=1,$E11=0),1,0)</f>
        <v>1</v>
      </c>
    </row>
    <row r="12" spans="1:12" ht="90" hidden="1" outlineLevel="1" x14ac:dyDescent="0.25">
      <c r="A12" s="37" t="s">
        <v>149</v>
      </c>
      <c r="B12" s="38" t="s">
        <v>16</v>
      </c>
      <c r="C12" s="20" t="str">
        <f>IF('Long Term Vision'!$C12=0,"",'Long Term Vision'!$C12)</f>
        <v/>
      </c>
      <c r="D12" s="38"/>
      <c r="E12" s="38"/>
      <c r="F12" s="38"/>
      <c r="G12" s="38"/>
      <c r="H12" s="39"/>
      <c r="I12" s="67">
        <f>IF(OR('29_National Security'!$I12=1,$E12&lt;&gt;0),1,0)</f>
        <v>1</v>
      </c>
      <c r="J12" s="67">
        <f>IF(OR('29_National Security'!$J12=1,$F12&lt;&gt;0),1,0)</f>
        <v>0</v>
      </c>
      <c r="K12" s="67">
        <f>IF(AND('29_National Security'!$I12=1,$E12=0),1,0)</f>
        <v>1</v>
      </c>
    </row>
    <row r="13" spans="1:12" ht="105" hidden="1" outlineLevel="1" x14ac:dyDescent="0.25">
      <c r="A13" s="37" t="s">
        <v>149</v>
      </c>
      <c r="B13" s="38" t="s">
        <v>17</v>
      </c>
      <c r="C13" s="20" t="str">
        <f>IF('Long Term Vision'!$C13=0,"",'Long Term Vision'!$C13)</f>
        <v/>
      </c>
      <c r="D13" s="38"/>
      <c r="E13" s="38"/>
      <c r="F13" s="38"/>
      <c r="G13" s="38"/>
      <c r="H13" s="39"/>
      <c r="I13" s="67">
        <f>IF(OR('29_National Security'!$I13=1,$E13&lt;&gt;0),1,0)</f>
        <v>1</v>
      </c>
      <c r="J13" s="67">
        <f>IF(OR('29_National Security'!$J13=1,$F13&lt;&gt;0),1,0)</f>
        <v>0</v>
      </c>
      <c r="K13" s="67">
        <f>IF(AND('29_National Security'!$I13=1,$E13=0),1,0)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IF(OR('29_National Security'!$I15=1,$E15&lt;&gt;0),1,0)</f>
        <v>1</v>
      </c>
      <c r="J15" s="67">
        <f>IF(OR('29_National Security'!$J15=1,$F15&lt;&gt;0),1,0)</f>
        <v>1</v>
      </c>
      <c r="K15" s="67">
        <f>IF(AND('29_National Security'!$I15=1,$E15=0),1,0)</f>
        <v>1</v>
      </c>
    </row>
    <row r="16" spans="1:12" ht="60" hidden="1" outlineLevel="1" x14ac:dyDescent="0.25">
      <c r="A16" s="37" t="s">
        <v>149</v>
      </c>
      <c r="B16" s="38" t="s">
        <v>20</v>
      </c>
      <c r="C16" s="20" t="str">
        <f>IF('Long Term Vision'!$C16=0,"",'Long Term Vision'!$C16)</f>
        <v/>
      </c>
      <c r="D16" s="38"/>
      <c r="E16" s="38"/>
      <c r="F16" s="38"/>
      <c r="G16" s="38"/>
      <c r="H16" s="39"/>
      <c r="I16" s="67">
        <f>IF(OR('29_National Security'!$I16=1,$E16&lt;&gt;0),1,0)</f>
        <v>1</v>
      </c>
      <c r="J16" s="67">
        <f>IF(OR('29_National Security'!$J16=1,$F16&lt;&gt;0),1,0)</f>
        <v>1</v>
      </c>
      <c r="K16" s="67">
        <f>IF(AND('29_National Security'!$I16=1,$E16=0),1,0)</f>
        <v>1</v>
      </c>
    </row>
    <row r="17" spans="1:11" ht="45" hidden="1" outlineLevel="1" x14ac:dyDescent="0.25">
      <c r="A17" s="37" t="s">
        <v>149</v>
      </c>
      <c r="B17" s="38" t="s">
        <v>21</v>
      </c>
      <c r="C17" s="20" t="str">
        <f>IF('Long Term Vision'!$C17=0,"",'Long Term Vision'!$C17)</f>
        <v/>
      </c>
      <c r="D17" s="38"/>
      <c r="E17" s="38"/>
      <c r="F17" s="38"/>
      <c r="G17" s="38"/>
      <c r="H17" s="39"/>
      <c r="I17" s="67">
        <f>IF(OR('29_National Security'!$I17=1,$E17&lt;&gt;0),1,0)</f>
        <v>1</v>
      </c>
      <c r="J17" s="67">
        <f>IF(OR('29_National Security'!$J17=1,$F17&lt;&gt;0),1,0)</f>
        <v>1</v>
      </c>
      <c r="K17" s="67">
        <f>IF(AND('29_National Security'!$I17=1,$E17=0),1,0)</f>
        <v>1</v>
      </c>
    </row>
    <row r="18" spans="1:11" ht="45" hidden="1" outlineLevel="1" x14ac:dyDescent="0.25">
      <c r="A18" s="37" t="s">
        <v>149</v>
      </c>
      <c r="B18" s="38" t="s">
        <v>22</v>
      </c>
      <c r="C18" s="20" t="str">
        <f>IF('Long Term Vision'!$C18=0,"",'Long Term Vision'!$C18)</f>
        <v/>
      </c>
      <c r="D18" s="38"/>
      <c r="E18" s="38"/>
      <c r="F18" s="38"/>
      <c r="G18" s="38"/>
      <c r="H18" s="39"/>
      <c r="I18" s="67">
        <f>IF(OR('29_National Security'!$I18=1,$E18&lt;&gt;0),1,0)</f>
        <v>1</v>
      </c>
      <c r="J18" s="67">
        <f>IF(OR('29_National Security'!$J18=1,$F18&lt;&gt;0),1,0)</f>
        <v>1</v>
      </c>
      <c r="K18" s="67">
        <f>IF(AND('29_National Security'!$I18=1,$E18=0),1,0)</f>
        <v>1</v>
      </c>
    </row>
    <row r="19" spans="1:11" ht="30" hidden="1" outlineLevel="1" x14ac:dyDescent="0.25">
      <c r="A19" s="37" t="s">
        <v>149</v>
      </c>
      <c r="B19" s="38" t="s">
        <v>23</v>
      </c>
      <c r="C19" s="20" t="str">
        <f>IF('Long Term Vision'!$C19=0,"",'Long Term Vision'!$C19)</f>
        <v/>
      </c>
      <c r="D19" s="38"/>
      <c r="E19" s="38"/>
      <c r="F19" s="38"/>
      <c r="G19" s="38"/>
      <c r="H19" s="39"/>
      <c r="I19" s="67">
        <f>IF(OR('29_National Security'!$I19=1,$E19&lt;&gt;0),1,0)</f>
        <v>1</v>
      </c>
      <c r="J19" s="67">
        <f>IF(OR('29_National Security'!$J19=1,$F19&lt;&gt;0),1,0)</f>
        <v>0</v>
      </c>
      <c r="K19" s="67">
        <f>IF(AND('29_National Security'!$I19=1,$E19=0),1,0)</f>
        <v>1</v>
      </c>
    </row>
    <row r="20" spans="1:11" ht="30" hidden="1" outlineLevel="1" x14ac:dyDescent="0.25">
      <c r="A20" s="37" t="s">
        <v>149</v>
      </c>
      <c r="B20" s="38" t="s">
        <v>24</v>
      </c>
      <c r="C20" s="20" t="str">
        <f>IF('Long Term Vision'!$C20=0,"",'Long Term Vision'!$C20)</f>
        <v/>
      </c>
      <c r="D20" s="38"/>
      <c r="E20" s="38"/>
      <c r="F20" s="38"/>
      <c r="G20" s="38"/>
      <c r="H20" s="39"/>
      <c r="I20" s="67">
        <f>IF(OR('29_National Security'!$I20=1,$E20&lt;&gt;0),1,0)</f>
        <v>1</v>
      </c>
      <c r="J20" s="67">
        <f>IF(OR('29_National Security'!$J20=1,$F20&lt;&gt;0),1,0)</f>
        <v>0</v>
      </c>
      <c r="K20" s="67">
        <f>IF(AND('29_National Security'!$I20=1,$E20=0),1,0)</f>
        <v>1</v>
      </c>
    </row>
    <row r="21" spans="1:11" ht="60" hidden="1" outlineLevel="1" x14ac:dyDescent="0.25">
      <c r="A21" s="37" t="s">
        <v>149</v>
      </c>
      <c r="B21" s="38" t="s">
        <v>25</v>
      </c>
      <c r="C21" s="20" t="str">
        <f>IF('Long Term Vision'!$C21=0,"",'Long Term Vision'!$C21)</f>
        <v/>
      </c>
      <c r="D21" s="38"/>
      <c r="E21" s="38"/>
      <c r="F21" s="38"/>
      <c r="G21" s="38"/>
      <c r="H21" s="39"/>
      <c r="I21" s="67">
        <f>IF(OR('29_National Security'!$I21=1,$E21&lt;&gt;0),1,0)</f>
        <v>1</v>
      </c>
      <c r="J21" s="67">
        <f>IF(OR('29_National Security'!$J21=1,$F21&lt;&gt;0),1,0)</f>
        <v>1</v>
      </c>
      <c r="K21" s="67">
        <f>IF(AND('29_National Security'!$I21=1,$E21=0),1,0)</f>
        <v>1</v>
      </c>
    </row>
    <row r="22" spans="1:11" ht="60" hidden="1" outlineLevel="1" x14ac:dyDescent="0.25">
      <c r="A22" s="37" t="s">
        <v>149</v>
      </c>
      <c r="B22" s="38" t="s">
        <v>26</v>
      </c>
      <c r="C22" s="20" t="str">
        <f>IF('Long Term Vision'!$C22=0,"",'Long Term Vision'!$C22)</f>
        <v/>
      </c>
      <c r="D22" s="38"/>
      <c r="E22" s="38"/>
      <c r="F22" s="38"/>
      <c r="G22" s="38"/>
      <c r="H22" s="39"/>
      <c r="I22" s="67">
        <f>IF(OR('29_National Security'!$I22=1,$E22&lt;&gt;0),1,0)</f>
        <v>1</v>
      </c>
      <c r="J22" s="67">
        <f>IF(OR('29_National Security'!$J22=1,$F22&lt;&gt;0),1,0)</f>
        <v>1</v>
      </c>
      <c r="K22" s="67">
        <f>IF(AND('29_National Security'!$I22=1,$E22=0),1,0)</f>
        <v>1</v>
      </c>
    </row>
    <row r="23" spans="1:11" ht="45" hidden="1" outlineLevel="1" x14ac:dyDescent="0.25">
      <c r="A23" s="37" t="s">
        <v>149</v>
      </c>
      <c r="B23" s="38" t="s">
        <v>27</v>
      </c>
      <c r="C23" s="20" t="str">
        <f>IF('Long Term Vision'!$C23=0,"",'Long Term Vision'!$C23)</f>
        <v/>
      </c>
      <c r="D23" s="38"/>
      <c r="E23" s="38"/>
      <c r="F23" s="38"/>
      <c r="G23" s="38"/>
      <c r="H23" s="39"/>
      <c r="I23" s="67">
        <f>IF(OR('29_National Security'!$I23=1,$E23&lt;&gt;0),1,0)</f>
        <v>1</v>
      </c>
      <c r="J23" s="67">
        <f>IF(OR('29_National Security'!$J23=1,$F23&lt;&gt;0),1,0)</f>
        <v>0</v>
      </c>
      <c r="K23" s="67">
        <f>IF(AND('29_National Security'!$I23=1,$E23=0),1,0)</f>
        <v>1</v>
      </c>
    </row>
    <row r="24" spans="1:11" collapsed="1" x14ac:dyDescent="0.25">
      <c r="A24" s="37" t="s">
        <v>149</v>
      </c>
      <c r="B24" s="101" t="s">
        <v>28</v>
      </c>
      <c r="C24" s="101"/>
      <c r="D24" s="101"/>
      <c r="E24" s="101"/>
      <c r="F24" s="101"/>
      <c r="G24" s="101"/>
      <c r="H24" s="102"/>
      <c r="I24" s="67">
        <f>SUM(I25:I31)</f>
        <v>7</v>
      </c>
      <c r="J24" s="67">
        <f>SUM(J25:J31)</f>
        <v>4</v>
      </c>
      <c r="K24" s="67">
        <f>SUM(K25:K31)</f>
        <v>5</v>
      </c>
    </row>
    <row r="25" spans="1:11" ht="45" hidden="1" outlineLevel="1" x14ac:dyDescent="0.25">
      <c r="A25" s="37" t="s">
        <v>149</v>
      </c>
      <c r="B25" s="38" t="s">
        <v>29</v>
      </c>
      <c r="C25" s="20" t="str">
        <f>IF('Long Term Vision'!$C25=0,"",'Long Term Vision'!$C25)</f>
        <v/>
      </c>
      <c r="D25" s="38"/>
      <c r="E25" s="38"/>
      <c r="F25" s="38"/>
      <c r="G25" s="38"/>
      <c r="H25" s="39"/>
      <c r="I25" s="67">
        <f>IF(OR('29_National Security'!$I25=1,$E25&lt;&gt;0),1,0)</f>
        <v>1</v>
      </c>
      <c r="J25" s="67">
        <f>IF(OR('29_National Security'!$J25=1,$F25&lt;&gt;0),1,0)</f>
        <v>1</v>
      </c>
      <c r="K25" s="67">
        <f>IF(AND('29_National Security'!$I25=1,$E25=0),1,0)</f>
        <v>1</v>
      </c>
    </row>
    <row r="26" spans="1:11" ht="45" hidden="1" outlineLevel="1" x14ac:dyDescent="0.25">
      <c r="A26" s="37" t="s">
        <v>149</v>
      </c>
      <c r="B26" s="38" t="s">
        <v>30</v>
      </c>
      <c r="C26" s="20" t="str">
        <f>IF('Long Term Vision'!$C26=0,"",'Long Term Vision'!$C26)</f>
        <v/>
      </c>
      <c r="D26" s="38"/>
      <c r="E26" s="38"/>
      <c r="F26" s="38"/>
      <c r="G26" s="38"/>
      <c r="H26" s="39"/>
      <c r="I26" s="67">
        <f>IF(OR('29_National Security'!$I26=1,$E26&lt;&gt;0),1,0)</f>
        <v>1</v>
      </c>
      <c r="J26" s="67">
        <f>IF(OR('29_National Security'!$J26=1,$F26&lt;&gt;0),1,0)</f>
        <v>0</v>
      </c>
      <c r="K26" s="67">
        <f>IF(AND('29_National Security'!$I26=1,$E26=0),1,0)</f>
        <v>1</v>
      </c>
    </row>
    <row r="27" spans="1:11" ht="45" hidden="1" outlineLevel="1" x14ac:dyDescent="0.25">
      <c r="A27" s="37" t="s">
        <v>149</v>
      </c>
      <c r="B27" s="38" t="s">
        <v>31</v>
      </c>
      <c r="C27" s="20" t="str">
        <f>IF('Long Term Vision'!$C27=0,"",'Long Term Vision'!$C27)</f>
        <v/>
      </c>
      <c r="D27" s="38"/>
      <c r="E27" s="38"/>
      <c r="F27" s="38"/>
      <c r="G27" s="38"/>
      <c r="H27" s="39"/>
      <c r="I27" s="67">
        <f>IF(OR('29_National Security'!$I27=1,$E27&lt;&gt;0),1,0)</f>
        <v>1</v>
      </c>
      <c r="J27" s="67">
        <f>IF(OR('29_National Security'!$J27=1,$F27&lt;&gt;0),1,0)</f>
        <v>1</v>
      </c>
      <c r="K27" s="67">
        <f>IF(AND('29_National Security'!$I27=1,$E27=0),1,0)</f>
        <v>1</v>
      </c>
    </row>
    <row r="28" spans="1:11" ht="75" hidden="1" outlineLevel="1" x14ac:dyDescent="0.25">
      <c r="A28" s="37" t="s">
        <v>149</v>
      </c>
      <c r="B28" s="38" t="s">
        <v>32</v>
      </c>
      <c r="C28" s="20" t="str">
        <f>IF('Long Term Vision'!$C28=0,"",'Long Term Vision'!$C28)</f>
        <v/>
      </c>
      <c r="D28" s="38"/>
      <c r="E28" s="38" t="s">
        <v>1424</v>
      </c>
      <c r="F28" s="38"/>
      <c r="G28" s="38" t="s">
        <v>1422</v>
      </c>
      <c r="H28" s="39"/>
      <c r="I28" s="67">
        <f>IF(OR('29_National Security'!$I28=1,$E28&lt;&gt;0),1,0)</f>
        <v>1</v>
      </c>
      <c r="J28" s="67">
        <f>IF(OR('29_National Security'!$J28=1,$F28&lt;&gt;0),1,0)</f>
        <v>1</v>
      </c>
      <c r="K28" s="67">
        <f>IF(AND('29_National Security'!$I28=1,$E28=0),1,0)</f>
        <v>0</v>
      </c>
    </row>
    <row r="29" spans="1:11" ht="60" hidden="1" outlineLevel="1" x14ac:dyDescent="0.25">
      <c r="A29" s="37" t="s">
        <v>149</v>
      </c>
      <c r="B29" s="38" t="s">
        <v>33</v>
      </c>
      <c r="C29" s="20" t="str">
        <f>IF('Long Term Vision'!$C29=0,"",'Long Term Vision'!$C29)</f>
        <v/>
      </c>
      <c r="D29" s="38"/>
      <c r="E29" s="38"/>
      <c r="F29" s="38"/>
      <c r="G29" s="38"/>
      <c r="H29" s="39"/>
      <c r="I29" s="67">
        <f>IF(OR('29_National Security'!$I29=1,$E29&lt;&gt;0),1,0)</f>
        <v>1</v>
      </c>
      <c r="J29" s="67">
        <f>IF(OR('29_National Security'!$J29=1,$F29&lt;&gt;0),1,0)</f>
        <v>0</v>
      </c>
      <c r="K29" s="67">
        <f>IF(AND('29_National Security'!$I29=1,$E29=0),1,0)</f>
        <v>1</v>
      </c>
    </row>
    <row r="30" spans="1:11" ht="30" hidden="1" outlineLevel="1" x14ac:dyDescent="0.25">
      <c r="A30" s="37" t="s">
        <v>149</v>
      </c>
      <c r="B30" s="38" t="s">
        <v>34</v>
      </c>
      <c r="C30" s="20" t="str">
        <f>IF('Long Term Vision'!$C30=0,"",'Long Term Vision'!$C30)</f>
        <v/>
      </c>
      <c r="D30" s="38"/>
      <c r="E30" s="38"/>
      <c r="F30" s="38"/>
      <c r="G30" s="38"/>
      <c r="H30" s="39"/>
      <c r="I30" s="67">
        <f>IF(OR('29_National Security'!$I30=1,$E30&lt;&gt;0),1,0)</f>
        <v>1</v>
      </c>
      <c r="J30" s="67">
        <f>IF(OR('29_National Security'!$J30=1,$F30&lt;&gt;0),1,0)</f>
        <v>1</v>
      </c>
      <c r="K30" s="67">
        <f>IF(AND('29_National Security'!$I30=1,$E30=0),1,0)</f>
        <v>1</v>
      </c>
    </row>
    <row r="31" spans="1:11" ht="105" hidden="1" outlineLevel="1" x14ac:dyDescent="0.25">
      <c r="A31" s="37" t="s">
        <v>149</v>
      </c>
      <c r="B31" s="38" t="s">
        <v>35</v>
      </c>
      <c r="C31" s="20" t="str">
        <f>IF('Long Term Vision'!$C31=0,"",'Long Term Vision'!$C31)</f>
        <v/>
      </c>
      <c r="D31" s="38"/>
      <c r="E31" s="38" t="s">
        <v>1429</v>
      </c>
      <c r="F31" s="38"/>
      <c r="G31" s="38" t="s">
        <v>1422</v>
      </c>
      <c r="H31" s="39" t="s">
        <v>644</v>
      </c>
      <c r="I31" s="67">
        <f>IF(OR('29_National Security'!$I31=1,$E31&lt;&gt;0),1,0)</f>
        <v>1</v>
      </c>
      <c r="J31" s="67">
        <f>IF(OR('29_National Security'!$J31=1,$F31&lt;&gt;0),1,0)</f>
        <v>0</v>
      </c>
      <c r="K31" s="67">
        <f>IF(AND('29_National Security'!$I31=1,$E31=0),1,0)</f>
        <v>0</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IF(OR('29_National Security'!$I33=1,$E33&lt;&gt;0),1,0)</f>
        <v>1</v>
      </c>
      <c r="J33" s="67">
        <f>IF(OR('29_National Security'!$J33=1,$F33&lt;&gt;0),1,0)</f>
        <v>0</v>
      </c>
      <c r="K33" s="67">
        <f>IF(AND('29_National Security'!$I33=1,$E33=0),1,0)</f>
        <v>1</v>
      </c>
    </row>
    <row r="34" spans="1:11" ht="45" hidden="1" outlineLevel="1" x14ac:dyDescent="0.25">
      <c r="A34" s="37" t="s">
        <v>149</v>
      </c>
      <c r="B34" s="38" t="s">
        <v>38</v>
      </c>
      <c r="C34" s="20" t="str">
        <f>IF('Long Term Vision'!$C34=0,"",'Long Term Vision'!$C34)</f>
        <v/>
      </c>
      <c r="D34" s="38"/>
      <c r="E34" s="38"/>
      <c r="F34" s="38"/>
      <c r="G34" s="38"/>
      <c r="H34" s="39"/>
      <c r="I34" s="67">
        <f>IF(OR('29_National Security'!$I34=1,$E34&lt;&gt;0),1,0)</f>
        <v>1</v>
      </c>
      <c r="J34" s="67">
        <f>IF(OR('29_National Security'!$J34=1,$F34&lt;&gt;0),1,0)</f>
        <v>0</v>
      </c>
      <c r="K34" s="67">
        <f>IF(AND('29_National Security'!$I34=1,$E34=0),1,0)</f>
        <v>1</v>
      </c>
    </row>
    <row r="35" spans="1:11" ht="30" hidden="1" outlineLevel="1" x14ac:dyDescent="0.25">
      <c r="A35" s="37" t="s">
        <v>149</v>
      </c>
      <c r="B35" s="38" t="s">
        <v>39</v>
      </c>
      <c r="C35" s="20" t="str">
        <f>IF('Long Term Vision'!$C35=0,"",'Long Term Vision'!$C35)</f>
        <v>NO</v>
      </c>
      <c r="D35" s="38"/>
      <c r="E35" s="38"/>
      <c r="F35" s="38"/>
      <c r="G35" s="38"/>
      <c r="H35" s="39"/>
      <c r="I35" s="67">
        <f>IF(OR('29_National Security'!$I35=1,$E35&lt;&gt;0),1,0)</f>
        <v>0</v>
      </c>
      <c r="J35" s="67">
        <f>IF(OR('29_National Security'!$J35=1,$F35&lt;&gt;0),1,0)</f>
        <v>0</v>
      </c>
      <c r="K35" s="67">
        <f>IF(AND('29_National Security'!$I35=1,$E35=0),1,0)</f>
        <v>0</v>
      </c>
    </row>
    <row r="36" spans="1:11" ht="60" hidden="1" outlineLevel="1" x14ac:dyDescent="0.25">
      <c r="A36" s="37" t="s">
        <v>149</v>
      </c>
      <c r="B36" s="38" t="s">
        <v>40</v>
      </c>
      <c r="C36" s="20" t="str">
        <f>IF('Long Term Vision'!$C36=0,"",'Long Term Vision'!$C36)</f>
        <v/>
      </c>
      <c r="D36" s="38"/>
      <c r="E36" s="38"/>
      <c r="F36" s="38"/>
      <c r="G36" s="38"/>
      <c r="H36" s="39"/>
      <c r="I36" s="67">
        <f>IF(OR('29_National Security'!$I36=1,$E36&lt;&gt;0),1,0)</f>
        <v>1</v>
      </c>
      <c r="J36" s="67">
        <f>IF(OR('29_National Security'!$J36=1,$F36&lt;&gt;0),1,0)</f>
        <v>1</v>
      </c>
      <c r="K36" s="67">
        <f>IF(AND('29_National Security'!$I36=1,$E36=0),1,0)</f>
        <v>1</v>
      </c>
    </row>
    <row r="37" spans="1:11" ht="45" hidden="1" outlineLevel="1" x14ac:dyDescent="0.25">
      <c r="A37" s="37" t="s">
        <v>149</v>
      </c>
      <c r="B37" s="38" t="s">
        <v>41</v>
      </c>
      <c r="C37" s="20" t="str">
        <f>IF('Long Term Vision'!$C37=0,"",'Long Term Vision'!$C37)</f>
        <v/>
      </c>
      <c r="D37" s="38"/>
      <c r="E37" s="38"/>
      <c r="F37" s="38"/>
      <c r="G37" s="38"/>
      <c r="H37" s="39"/>
      <c r="I37" s="67">
        <f>IF(OR('29_National Security'!$I37=1,$E37&lt;&gt;0),1,0)</f>
        <v>1</v>
      </c>
      <c r="J37" s="67">
        <f>IF(OR('29_National Security'!$J37=1,$F37&lt;&gt;0),1,0)</f>
        <v>0</v>
      </c>
      <c r="K37" s="67">
        <f>IF(AND('29_National Security'!$I37=1,$E37=0),1,0)</f>
        <v>1</v>
      </c>
    </row>
    <row r="38" spans="1:11" ht="75" hidden="1" outlineLevel="1" x14ac:dyDescent="0.25">
      <c r="A38" s="37" t="s">
        <v>149</v>
      </c>
      <c r="B38" s="38" t="s">
        <v>42</v>
      </c>
      <c r="C38" s="20" t="str">
        <f>IF('Long Term Vision'!$C38=0,"",'Long Term Vision'!$C38)</f>
        <v/>
      </c>
      <c r="D38" s="38"/>
      <c r="E38" s="38"/>
      <c r="F38" s="38"/>
      <c r="G38" s="38"/>
      <c r="H38" s="39"/>
      <c r="I38" s="67">
        <f>IF(OR('29_National Security'!$I38=1,$E38&lt;&gt;0),1,0)</f>
        <v>1</v>
      </c>
      <c r="J38" s="67">
        <f>IF(OR('29_National Security'!$J38=1,$F38&lt;&gt;0),1,0)</f>
        <v>0</v>
      </c>
      <c r="K38" s="67">
        <f>IF(AND('29_National Security'!$I38=1,$E38=0),1,0)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IF(OR('29_National Security'!$I40=1,$E40&lt;&gt;0),1,0)</f>
        <v>1</v>
      </c>
      <c r="J40" s="67">
        <f>IF(OR('29_National Security'!$J40=1,$F40&lt;&gt;0),1,0)</f>
        <v>1</v>
      </c>
      <c r="K40" s="67">
        <f>IF(AND('29_National Security'!$I40=1,$E40=0),1,0)</f>
        <v>1</v>
      </c>
    </row>
    <row r="41" spans="1:11" ht="60" hidden="1" outlineLevel="1" x14ac:dyDescent="0.25">
      <c r="A41" s="37" t="s">
        <v>150</v>
      </c>
      <c r="B41" s="38" t="s">
        <v>45</v>
      </c>
      <c r="C41" s="20" t="str">
        <f>IF('Long Term Vision'!$C41=0,"",'Long Term Vision'!$C41)</f>
        <v/>
      </c>
      <c r="D41" s="38"/>
      <c r="E41" s="38"/>
      <c r="F41" s="38"/>
      <c r="G41" s="38"/>
      <c r="H41" s="39"/>
      <c r="I41" s="67">
        <f>IF(OR('29_National Security'!$I41=1,$E41&lt;&gt;0),1,0)</f>
        <v>1</v>
      </c>
      <c r="J41" s="67">
        <f>IF(OR('29_National Security'!$J41=1,$F41&lt;&gt;0),1,0)</f>
        <v>1</v>
      </c>
      <c r="K41" s="67">
        <f>IF(AND('29_National Security'!$I41=1,$E41=0),1,0)</f>
        <v>1</v>
      </c>
    </row>
    <row r="42" spans="1:11" ht="75" hidden="1" outlineLevel="1" x14ac:dyDescent="0.25">
      <c r="A42" s="37" t="s">
        <v>150</v>
      </c>
      <c r="B42" s="38" t="s">
        <v>46</v>
      </c>
      <c r="C42" s="20" t="str">
        <f>IF('Long Term Vision'!$C42=0,"",'Long Term Vision'!$C42)</f>
        <v/>
      </c>
      <c r="D42" s="38"/>
      <c r="E42" s="38"/>
      <c r="F42" s="38"/>
      <c r="G42" s="38"/>
      <c r="H42" s="39"/>
      <c r="I42" s="67">
        <f>IF(OR('29_National Security'!$I42=1,$E42&lt;&gt;0),1,0)</f>
        <v>1</v>
      </c>
      <c r="J42" s="67">
        <f>IF(OR('29_National Security'!$J42=1,$F42&lt;&gt;0),1,0)</f>
        <v>1</v>
      </c>
      <c r="K42" s="67">
        <f>IF(AND('29_National Security'!$I42=1,$E42=0),1,0)</f>
        <v>1</v>
      </c>
    </row>
    <row r="43" spans="1:11" ht="60" hidden="1" outlineLevel="1" x14ac:dyDescent="0.25">
      <c r="A43" s="37" t="s">
        <v>150</v>
      </c>
      <c r="B43" s="38" t="s">
        <v>47</v>
      </c>
      <c r="C43" s="20" t="str">
        <f>IF('Long Term Vision'!$C43=0,"",'Long Term Vision'!$C43)</f>
        <v/>
      </c>
      <c r="D43" s="38"/>
      <c r="E43" s="38"/>
      <c r="F43" s="38"/>
      <c r="G43" s="38"/>
      <c r="H43" s="39"/>
      <c r="I43" s="67">
        <f>IF(OR('29_National Security'!$I43=1,$E43&lt;&gt;0),1,0)</f>
        <v>1</v>
      </c>
      <c r="J43" s="67">
        <f>IF(OR('29_National Security'!$J43=1,$F43&lt;&gt;0),1,0)</f>
        <v>0</v>
      </c>
      <c r="K43" s="67">
        <f>IF(AND('29_National Security'!$I43=1,$E43=0),1,0)</f>
        <v>1</v>
      </c>
    </row>
    <row r="44" spans="1:11" ht="45" hidden="1" outlineLevel="1" x14ac:dyDescent="0.25">
      <c r="A44" s="37" t="s">
        <v>150</v>
      </c>
      <c r="B44" s="38" t="s">
        <v>48</v>
      </c>
      <c r="C44" s="20" t="str">
        <f>IF('Long Term Vision'!$C44=0,"",'Long Term Vision'!$C44)</f>
        <v/>
      </c>
      <c r="D44" s="38"/>
      <c r="E44" s="38"/>
      <c r="F44" s="38"/>
      <c r="G44" s="38"/>
      <c r="H44" s="39"/>
      <c r="I44" s="67">
        <f>IF(OR('29_National Security'!$I44=1,$E44&lt;&gt;0),1,0)</f>
        <v>1</v>
      </c>
      <c r="J44" s="67">
        <f>IF(OR('29_National Security'!$J44=1,$F44&lt;&gt;0),1,0)</f>
        <v>0</v>
      </c>
      <c r="K44" s="67">
        <f>IF(AND('29_National Security'!$I44=1,$E44=0),1,0)</f>
        <v>1</v>
      </c>
    </row>
    <row r="45" spans="1:11" ht="30" hidden="1" outlineLevel="1" x14ac:dyDescent="0.25">
      <c r="A45" s="37" t="s">
        <v>150</v>
      </c>
      <c r="B45" s="38" t="s">
        <v>49</v>
      </c>
      <c r="C45" s="20" t="str">
        <f>IF('Long Term Vision'!$C45=0,"",'Long Term Vision'!$C45)</f>
        <v/>
      </c>
      <c r="D45" s="38"/>
      <c r="E45" s="38"/>
      <c r="F45" s="38"/>
      <c r="G45" s="38"/>
      <c r="H45" s="39"/>
      <c r="I45" s="67">
        <f>IF(OR('29_National Security'!$I45=1,$E45&lt;&gt;0),1,0)</f>
        <v>1</v>
      </c>
      <c r="J45" s="67">
        <f>IF(OR('29_National Security'!$J45=1,$F45&lt;&gt;0),1,0)</f>
        <v>0</v>
      </c>
      <c r="K45" s="67">
        <f>IF(AND('29_National Security'!$I45=1,$E45=0),1,0)</f>
        <v>1</v>
      </c>
    </row>
    <row r="46" spans="1:11" collapsed="1" x14ac:dyDescent="0.25">
      <c r="A46" s="37" t="s">
        <v>150</v>
      </c>
      <c r="B46" s="107" t="s">
        <v>50</v>
      </c>
      <c r="C46" s="107"/>
      <c r="D46" s="107"/>
      <c r="E46" s="107"/>
      <c r="F46" s="107"/>
      <c r="G46" s="107"/>
      <c r="H46" s="108"/>
      <c r="I46" s="67">
        <f>SUM(I47:I54)</f>
        <v>7</v>
      </c>
      <c r="J46" s="67">
        <f>SUM(J47:J54)</f>
        <v>2</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IF(OR('29_National Security'!$I47=1,$E47&lt;&gt;0),1,0)</f>
        <v>0</v>
      </c>
      <c r="J47" s="67">
        <f>IF(OR('29_National Security'!$J47=1,$F47&lt;&gt;0),1,0)</f>
        <v>0</v>
      </c>
      <c r="K47" s="67">
        <f>IF(AND('29_National Security'!$I47=1,$E47=0),1,0)</f>
        <v>0</v>
      </c>
    </row>
    <row r="48" spans="1:11" ht="30" hidden="1" outlineLevel="1" x14ac:dyDescent="0.25">
      <c r="A48" s="37" t="s">
        <v>150</v>
      </c>
      <c r="B48" s="38" t="s">
        <v>52</v>
      </c>
      <c r="C48" s="20" t="str">
        <f>IF('Long Term Vision'!$C48=0,"",'Long Term Vision'!$C48)</f>
        <v/>
      </c>
      <c r="D48" s="38"/>
      <c r="E48" s="38"/>
      <c r="F48" s="38"/>
      <c r="G48" s="38"/>
      <c r="H48" s="39"/>
      <c r="I48" s="67">
        <f>IF(OR('29_National Security'!$I48=1,$E48&lt;&gt;0),1,0)</f>
        <v>1</v>
      </c>
      <c r="J48" s="67">
        <f>IF(OR('29_National Security'!$J48=1,$F48&lt;&gt;0),1,0)</f>
        <v>0</v>
      </c>
      <c r="K48" s="67">
        <f>IF(AND('29_National Security'!$I48=1,$E48=0),1,0)</f>
        <v>1</v>
      </c>
    </row>
    <row r="49" spans="1:11" ht="45" hidden="1" outlineLevel="1" x14ac:dyDescent="0.25">
      <c r="A49" s="37" t="s">
        <v>150</v>
      </c>
      <c r="B49" s="38" t="s">
        <v>53</v>
      </c>
      <c r="C49" s="20" t="str">
        <f>IF('Long Term Vision'!$C49=0,"",'Long Term Vision'!$C49)</f>
        <v/>
      </c>
      <c r="D49" s="38"/>
      <c r="E49" s="38"/>
      <c r="F49" s="38"/>
      <c r="G49" s="38"/>
      <c r="H49" s="39"/>
      <c r="I49" s="67">
        <f>IF(OR('29_National Security'!$I49=1,$E49&lt;&gt;0),1,0)</f>
        <v>1</v>
      </c>
      <c r="J49" s="67">
        <f>IF(OR('29_National Security'!$J49=1,$F49&lt;&gt;0),1,0)</f>
        <v>0</v>
      </c>
      <c r="K49" s="67">
        <f>IF(AND('29_National Security'!$I49=1,$E49=0),1,0)</f>
        <v>1</v>
      </c>
    </row>
    <row r="50" spans="1:11" ht="90" hidden="1" outlineLevel="1" x14ac:dyDescent="0.25">
      <c r="A50" s="37" t="s">
        <v>150</v>
      </c>
      <c r="B50" s="38" t="s">
        <v>54</v>
      </c>
      <c r="C50" s="20" t="str">
        <f>IF('Long Term Vision'!$C50=0,"",'Long Term Vision'!$C50)</f>
        <v/>
      </c>
      <c r="D50" s="38"/>
      <c r="E50" s="38"/>
      <c r="F50" s="38"/>
      <c r="G50" s="38"/>
      <c r="H50" s="39"/>
      <c r="I50" s="67">
        <f>IF(OR('29_National Security'!$I50=1,$E50&lt;&gt;0),1,0)</f>
        <v>1</v>
      </c>
      <c r="J50" s="67">
        <f>IF(OR('29_National Security'!$J50=1,$F50&lt;&gt;0),1,0)</f>
        <v>1</v>
      </c>
      <c r="K50" s="67">
        <f>IF(AND('29_National Security'!$I50=1,$E50=0),1,0)</f>
        <v>1</v>
      </c>
    </row>
    <row r="51" spans="1:11" ht="30" hidden="1" outlineLevel="1" x14ac:dyDescent="0.25">
      <c r="A51" s="37" t="s">
        <v>150</v>
      </c>
      <c r="B51" s="38" t="s">
        <v>55</v>
      </c>
      <c r="C51" s="20" t="str">
        <f>IF('Long Term Vision'!$C51=0,"",'Long Term Vision'!$C51)</f>
        <v/>
      </c>
      <c r="D51" s="38"/>
      <c r="E51" s="38"/>
      <c r="F51" s="38"/>
      <c r="G51" s="38"/>
      <c r="H51" s="39"/>
      <c r="I51" s="67">
        <f>IF(OR('29_National Security'!$I51=1,$E51&lt;&gt;0),1,0)</f>
        <v>1</v>
      </c>
      <c r="J51" s="67">
        <f>IF(OR('29_National Security'!$J51=1,$F51&lt;&gt;0),1,0)</f>
        <v>1</v>
      </c>
      <c r="K51" s="67">
        <f>IF(AND('29_National Security'!$I51=1,$E51=0),1,0)</f>
        <v>1</v>
      </c>
    </row>
    <row r="52" spans="1:11" ht="45" hidden="1" outlineLevel="1" x14ac:dyDescent="0.25">
      <c r="A52" s="37" t="s">
        <v>150</v>
      </c>
      <c r="B52" s="38" t="s">
        <v>56</v>
      </c>
      <c r="C52" s="20" t="str">
        <f>IF('Long Term Vision'!$C52=0,"",'Long Term Vision'!$C52)</f>
        <v/>
      </c>
      <c r="D52" s="38"/>
      <c r="E52" s="38"/>
      <c r="F52" s="38"/>
      <c r="G52" s="38"/>
      <c r="H52" s="39"/>
      <c r="I52" s="67">
        <f>IF(OR('29_National Security'!$I52=1,$E52&lt;&gt;0),1,0)</f>
        <v>1</v>
      </c>
      <c r="J52" s="67">
        <f>IF(OR('29_National Security'!$J52=1,$F52&lt;&gt;0),1,0)</f>
        <v>0</v>
      </c>
      <c r="K52" s="67">
        <f>IF(AND('29_National Security'!$I52=1,$E52=0),1,0)</f>
        <v>1</v>
      </c>
    </row>
    <row r="53" spans="1:11" ht="30" hidden="1" outlineLevel="1" x14ac:dyDescent="0.25">
      <c r="A53" s="37" t="s">
        <v>150</v>
      </c>
      <c r="B53" s="38" t="s">
        <v>57</v>
      </c>
      <c r="C53" s="20" t="str">
        <f>IF('Long Term Vision'!$C53=0,"",'Long Term Vision'!$C53)</f>
        <v/>
      </c>
      <c r="D53" s="38"/>
      <c r="E53" s="38"/>
      <c r="F53" s="38"/>
      <c r="G53" s="38"/>
      <c r="H53" s="39"/>
      <c r="I53" s="67">
        <f>IF(OR('29_National Security'!$I53=1,$E53&lt;&gt;0),1,0)</f>
        <v>1</v>
      </c>
      <c r="J53" s="67">
        <f>IF(OR('29_National Security'!$J53=1,$F53&lt;&gt;0),1,0)</f>
        <v>0</v>
      </c>
      <c r="K53" s="67">
        <f>IF(AND('29_National Security'!$I53=1,$E53=0),1,0)</f>
        <v>1</v>
      </c>
    </row>
    <row r="54" spans="1:11" ht="60" hidden="1" outlineLevel="1" x14ac:dyDescent="0.25">
      <c r="A54" s="37" t="s">
        <v>150</v>
      </c>
      <c r="B54" s="38" t="s">
        <v>58</v>
      </c>
      <c r="C54" s="20" t="str">
        <f>IF('Long Term Vision'!$C54=0,"",'Long Term Vision'!$C54)</f>
        <v/>
      </c>
      <c r="D54" s="38"/>
      <c r="E54" s="38" t="s">
        <v>1431</v>
      </c>
      <c r="F54" s="38"/>
      <c r="G54" s="38" t="s">
        <v>1430</v>
      </c>
      <c r="H54" s="39" t="s">
        <v>644</v>
      </c>
      <c r="I54" s="67">
        <f>IF(OR('29_National Security'!$I54=1,$E54&lt;&gt;0),1,0)</f>
        <v>1</v>
      </c>
      <c r="J54" s="67">
        <f>IF(OR('29_National Security'!$J54=1,$F54&lt;&gt;0),1,0)</f>
        <v>0</v>
      </c>
      <c r="K54" s="67">
        <f>IF(AND('29_National Security'!$I54=1,$E54=0),1,0)</f>
        <v>0</v>
      </c>
    </row>
    <row r="55" spans="1:11" collapsed="1" x14ac:dyDescent="0.25">
      <c r="A55" s="37" t="s">
        <v>150</v>
      </c>
      <c r="B55" s="109" t="s">
        <v>59</v>
      </c>
      <c r="C55" s="109"/>
      <c r="D55" s="109"/>
      <c r="E55" s="109"/>
      <c r="F55" s="109"/>
      <c r="G55" s="109"/>
      <c r="H55" s="110"/>
      <c r="I55" s="67">
        <f>SUM(I56:I58)</f>
        <v>3</v>
      </c>
      <c r="J55" s="67">
        <f>SUM(J56:J58)</f>
        <v>2</v>
      </c>
      <c r="K55" s="67">
        <f>SUM(K56:K58)</f>
        <v>0</v>
      </c>
    </row>
    <row r="56" spans="1:11" ht="135" hidden="1" outlineLevel="1" x14ac:dyDescent="0.25">
      <c r="A56" s="37" t="s">
        <v>150</v>
      </c>
      <c r="B56" s="38" t="s">
        <v>60</v>
      </c>
      <c r="C56" s="20" t="str">
        <f>IF('Long Term Vision'!$C56=0,"",'Long Term Vision'!$C56)</f>
        <v/>
      </c>
      <c r="D56" s="38"/>
      <c r="E56" s="38" t="s">
        <v>1432</v>
      </c>
      <c r="F56" s="38"/>
      <c r="G56" s="38" t="s">
        <v>1422</v>
      </c>
      <c r="H56" s="39" t="s">
        <v>644</v>
      </c>
      <c r="I56" s="67">
        <f>IF(OR('29_National Security'!$I56=1,$E56&lt;&gt;0),1,0)</f>
        <v>1</v>
      </c>
      <c r="J56" s="67">
        <f>IF(OR('29_National Security'!$J56=1,$F56&lt;&gt;0),1,0)</f>
        <v>1</v>
      </c>
      <c r="K56" s="67">
        <f>IF(AND('29_National Security'!$I56=1,$E56=0),1,0)</f>
        <v>0</v>
      </c>
    </row>
    <row r="57" spans="1:11" ht="75" hidden="1" outlineLevel="1" x14ac:dyDescent="0.25">
      <c r="A57" s="37" t="s">
        <v>150</v>
      </c>
      <c r="B57" s="38" t="s">
        <v>61</v>
      </c>
      <c r="C57" s="20" t="str">
        <f>IF('Long Term Vision'!$C57=0,"",'Long Term Vision'!$C57)</f>
        <v/>
      </c>
      <c r="D57" s="38"/>
      <c r="E57" s="38" t="s">
        <v>1425</v>
      </c>
      <c r="F57" s="38"/>
      <c r="G57" s="38" t="s">
        <v>1422</v>
      </c>
      <c r="H57" s="39" t="s">
        <v>1423</v>
      </c>
      <c r="I57" s="67">
        <f>IF(OR('29_National Security'!$I57=1,$E57&lt;&gt;0),1,0)</f>
        <v>1</v>
      </c>
      <c r="J57" s="67">
        <f>IF(OR('29_National Security'!$J57=1,$F57&lt;&gt;0),1,0)</f>
        <v>1</v>
      </c>
      <c r="K57" s="67">
        <f>IF(AND('29_National Security'!$I57=1,$E57=0),1,0)</f>
        <v>0</v>
      </c>
    </row>
    <row r="58" spans="1:11" ht="60" hidden="1" outlineLevel="1" x14ac:dyDescent="0.25">
      <c r="A58" s="37" t="s">
        <v>150</v>
      </c>
      <c r="B58" s="38" t="s">
        <v>62</v>
      </c>
      <c r="C58" s="20" t="str">
        <f>IF('Long Term Vision'!$C58=0,"",'Long Term Vision'!$C58)</f>
        <v/>
      </c>
      <c r="D58" s="38"/>
      <c r="E58" s="38" t="s">
        <v>1426</v>
      </c>
      <c r="F58" s="38"/>
      <c r="G58" s="38" t="s">
        <v>1422</v>
      </c>
      <c r="H58" s="39" t="s">
        <v>1423</v>
      </c>
      <c r="I58" s="67">
        <f>IF(OR('29_National Security'!$I58=1,$E58&lt;&gt;0),1,0)</f>
        <v>1</v>
      </c>
      <c r="J58" s="67">
        <f>IF(OR('29_National Security'!$J58=1,$F58&lt;&gt;0),1,0)</f>
        <v>0</v>
      </c>
      <c r="K58" s="67">
        <f>IF(AND('29_National Security'!$I58=1,$E58=0),1,0)</f>
        <v>0</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IF(OR('29_National Security'!$I60=1,$E60&lt;&gt;0),1,0)</f>
        <v>0</v>
      </c>
      <c r="J60" s="67">
        <f>IF(OR('29_National Security'!$J60=1,$F60&lt;&gt;0),1,0)</f>
        <v>0</v>
      </c>
      <c r="K60" s="67">
        <f>IF(AND('29_National Security'!$I60=1,$E60=0),1,0)</f>
        <v>0</v>
      </c>
    </row>
    <row r="61" spans="1:11" ht="60" hidden="1" outlineLevel="1" x14ac:dyDescent="0.25">
      <c r="A61" s="37" t="s">
        <v>150</v>
      </c>
      <c r="B61" s="38" t="s">
        <v>65</v>
      </c>
      <c r="C61" s="20" t="str">
        <f>IF('Long Term Vision'!$C61=0,"",'Long Term Vision'!$C61)</f>
        <v/>
      </c>
      <c r="D61" s="38"/>
      <c r="E61" s="38"/>
      <c r="F61" s="38"/>
      <c r="G61" s="38"/>
      <c r="H61" s="39"/>
      <c r="I61" s="67">
        <f>IF(OR('29_National Security'!$I61=1,$E61&lt;&gt;0),1,0)</f>
        <v>1</v>
      </c>
      <c r="J61" s="67">
        <f>IF(OR('29_National Security'!$J61=1,$F61&lt;&gt;0),1,0)</f>
        <v>1</v>
      </c>
      <c r="K61" s="67">
        <f>IF(AND('29_National Security'!$I61=1,$E61=0),1,0)</f>
        <v>1</v>
      </c>
    </row>
    <row r="62" spans="1:11" ht="30" hidden="1" outlineLevel="1" x14ac:dyDescent="0.25">
      <c r="A62" s="37" t="s">
        <v>150</v>
      </c>
      <c r="B62" s="38" t="s">
        <v>66</v>
      </c>
      <c r="C62" s="20" t="str">
        <f>IF('Long Term Vision'!$C62=0,"",'Long Term Vision'!$C62)</f>
        <v/>
      </c>
      <c r="D62" s="38"/>
      <c r="E62" s="38"/>
      <c r="F62" s="38"/>
      <c r="G62" s="38"/>
      <c r="H62" s="39"/>
      <c r="I62" s="67">
        <f>IF(OR('29_National Security'!$I62=1,$E62&lt;&gt;0),1,0)</f>
        <v>0</v>
      </c>
      <c r="J62" s="67">
        <f>IF(OR('29_National Security'!$J62=1,$F62&lt;&gt;0),1,0)</f>
        <v>0</v>
      </c>
      <c r="K62" s="67">
        <f>IF(AND('29_National Security'!$I62=1,$E62=0),1,0)</f>
        <v>0</v>
      </c>
    </row>
    <row r="63" spans="1:11" ht="90" hidden="1" outlineLevel="1" x14ac:dyDescent="0.25">
      <c r="A63" s="37" t="s">
        <v>150</v>
      </c>
      <c r="B63" s="38" t="s">
        <v>67</v>
      </c>
      <c r="C63" s="20" t="str">
        <f>IF('Long Term Vision'!$C63=0,"",'Long Term Vision'!$C63)</f>
        <v/>
      </c>
      <c r="D63" s="38"/>
      <c r="E63" s="38"/>
      <c r="F63" s="38"/>
      <c r="G63" s="38"/>
      <c r="H63" s="39"/>
      <c r="I63" s="67">
        <f>IF(OR('29_National Security'!$I63=1,$E63&lt;&gt;0),1,0)</f>
        <v>1</v>
      </c>
      <c r="J63" s="67">
        <f>IF(OR('29_National Security'!$J63=1,$F63&lt;&gt;0),1,0)</f>
        <v>0</v>
      </c>
      <c r="K63" s="67">
        <f>IF(AND('29_National Security'!$I63=1,$E63=0),1,0)</f>
        <v>1</v>
      </c>
    </row>
    <row r="64" spans="1:11" ht="45" hidden="1" outlineLevel="1" x14ac:dyDescent="0.25">
      <c r="A64" s="37" t="s">
        <v>150</v>
      </c>
      <c r="B64" s="38" t="s">
        <v>68</v>
      </c>
      <c r="C64" s="20" t="str">
        <f>IF('Long Term Vision'!$C64=0,"",'Long Term Vision'!$C64)</f>
        <v/>
      </c>
      <c r="D64" s="38"/>
      <c r="E64" s="38"/>
      <c r="F64" s="38"/>
      <c r="G64" s="38"/>
      <c r="H64" s="39"/>
      <c r="I64" s="67">
        <f>IF(OR('29_National Security'!$I64=1,$E64&lt;&gt;0),1,0)</f>
        <v>1</v>
      </c>
      <c r="J64" s="67">
        <f>IF(OR('29_National Security'!$J64=1,$F64&lt;&gt;0),1,0)</f>
        <v>0</v>
      </c>
      <c r="K64" s="67">
        <f>IF(AND('29_National Security'!$I64=1,$E64=0),1,0)</f>
        <v>1</v>
      </c>
    </row>
    <row r="65" spans="1:11" ht="120" hidden="1" outlineLevel="1" x14ac:dyDescent="0.25">
      <c r="A65" s="37" t="s">
        <v>150</v>
      </c>
      <c r="B65" s="38" t="s">
        <v>69</v>
      </c>
      <c r="C65" s="20" t="str">
        <f>IF('Long Term Vision'!$C65=0,"",'Long Term Vision'!$C65)</f>
        <v/>
      </c>
      <c r="D65" s="38"/>
      <c r="E65" s="38"/>
      <c r="F65" s="38"/>
      <c r="G65" s="38"/>
      <c r="H65" s="39"/>
      <c r="I65" s="67">
        <f>IF(OR('29_National Security'!$I65=1,$E65&lt;&gt;0),1,0)</f>
        <v>0</v>
      </c>
      <c r="J65" s="67">
        <f>IF(OR('29_National Security'!$J65=1,$F65&lt;&gt;0),1,0)</f>
        <v>0</v>
      </c>
      <c r="K65" s="67">
        <f>IF(AND('29_National Security'!$I65=1,$E65=0),1,0)</f>
        <v>0</v>
      </c>
    </row>
    <row r="66" spans="1:11" ht="60" hidden="1" outlineLevel="1" x14ac:dyDescent="0.25">
      <c r="A66" s="37" t="s">
        <v>150</v>
      </c>
      <c r="B66" s="38" t="s">
        <v>70</v>
      </c>
      <c r="C66" s="20" t="str">
        <f>IF('Long Term Vision'!$C66=0,"",'Long Term Vision'!$C66)</f>
        <v/>
      </c>
      <c r="D66" s="38"/>
      <c r="E66" s="38"/>
      <c r="F66" s="38"/>
      <c r="G66" s="38"/>
      <c r="H66" s="39"/>
      <c r="I66" s="67">
        <f>IF(OR('29_National Security'!$I66=1,$E66&lt;&gt;0),1,0)</f>
        <v>0</v>
      </c>
      <c r="J66" s="67">
        <f>IF(OR('29_National Security'!$J66=1,$F66&lt;&gt;0),1,0)</f>
        <v>0</v>
      </c>
      <c r="K66" s="67">
        <f>IF(AND('29_National Security'!$I66=1,$E66=0),1,0)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IF(OR('29_National Security'!$I68=1,$E68&lt;&gt;0),1,0)</f>
        <v>1</v>
      </c>
      <c r="J68" s="67">
        <f>IF(OR('29_National Security'!$J68=1,$F68&lt;&gt;0),1,0)</f>
        <v>1</v>
      </c>
      <c r="K68" s="67">
        <f>IF(AND('29_National Security'!$I68=1,$E68=0),1,0)</f>
        <v>1</v>
      </c>
    </row>
    <row r="69" spans="1:11" ht="60" hidden="1" outlineLevel="1" x14ac:dyDescent="0.25">
      <c r="A69" s="37" t="s">
        <v>150</v>
      </c>
      <c r="B69" s="38" t="s">
        <v>73</v>
      </c>
      <c r="C69" s="20" t="str">
        <f>IF('Long Term Vision'!$C69=0,"",'Long Term Vision'!$C69)</f>
        <v/>
      </c>
      <c r="D69" s="38"/>
      <c r="E69" s="38"/>
      <c r="F69" s="38"/>
      <c r="G69" s="38"/>
      <c r="H69" s="39"/>
      <c r="I69" s="67">
        <f>IF(OR('29_National Security'!$I69=1,$E69&lt;&gt;0),1,0)</f>
        <v>1</v>
      </c>
      <c r="J69" s="67">
        <f>IF(OR('29_National Security'!$J69=1,$F69&lt;&gt;0),1,0)</f>
        <v>1</v>
      </c>
      <c r="K69" s="67">
        <f>IF(AND('29_National Security'!$I69=1,$E69=0),1,0)</f>
        <v>1</v>
      </c>
    </row>
    <row r="70" spans="1:11" ht="45" hidden="1" outlineLevel="1" x14ac:dyDescent="0.25">
      <c r="A70" s="37" t="s">
        <v>150</v>
      </c>
      <c r="B70" s="38" t="s">
        <v>74</v>
      </c>
      <c r="C70" s="20" t="str">
        <f>IF('Long Term Vision'!$C70=0,"",'Long Term Vision'!$C70)</f>
        <v/>
      </c>
      <c r="D70" s="38"/>
      <c r="E70" s="38"/>
      <c r="F70" s="38"/>
      <c r="G70" s="38"/>
      <c r="H70" s="39"/>
      <c r="I70" s="67">
        <f>IF(OR('29_National Security'!$I70=1,$E70&lt;&gt;0),1,0)</f>
        <v>1</v>
      </c>
      <c r="J70" s="67">
        <f>IF(OR('29_National Security'!$J70=1,$F70&lt;&gt;0),1,0)</f>
        <v>1</v>
      </c>
      <c r="K70" s="67">
        <f>IF(AND('29_National Security'!$I70=1,$E70=0),1,0)</f>
        <v>1</v>
      </c>
    </row>
    <row r="71" spans="1:11" ht="45" hidden="1" outlineLevel="1" x14ac:dyDescent="0.25">
      <c r="A71" s="37" t="s">
        <v>150</v>
      </c>
      <c r="B71" s="38" t="s">
        <v>75</v>
      </c>
      <c r="C71" s="20" t="str">
        <f>IF('Long Term Vision'!$C71=0,"",'Long Term Vision'!$C71)</f>
        <v/>
      </c>
      <c r="D71" s="38"/>
      <c r="E71" s="38"/>
      <c r="F71" s="38"/>
      <c r="G71" s="38"/>
      <c r="H71" s="39"/>
      <c r="I71" s="67">
        <f>IF(OR('29_National Security'!$I71=1,$E71&lt;&gt;0),1,0)</f>
        <v>0</v>
      </c>
      <c r="J71" s="67">
        <f>IF(OR('29_National Security'!$J71=1,$F71&lt;&gt;0),1,0)</f>
        <v>0</v>
      </c>
      <c r="K71" s="67">
        <f>IF(AND('29_National Security'!$I71=1,$E71=0),1,0)</f>
        <v>0</v>
      </c>
    </row>
    <row r="72" spans="1:11" ht="45" hidden="1" outlineLevel="1" x14ac:dyDescent="0.25">
      <c r="A72" s="37" t="s">
        <v>150</v>
      </c>
      <c r="B72" s="38" t="s">
        <v>76</v>
      </c>
      <c r="C72" s="20" t="str">
        <f>IF('Long Term Vision'!$C72=0,"",'Long Term Vision'!$C72)</f>
        <v/>
      </c>
      <c r="D72" s="38"/>
      <c r="E72" s="38"/>
      <c r="F72" s="38"/>
      <c r="G72" s="38"/>
      <c r="H72" s="39"/>
      <c r="I72" s="67">
        <f>IF(OR('29_National Security'!$I72=1,$E72&lt;&gt;0),1,0)</f>
        <v>1</v>
      </c>
      <c r="J72" s="67">
        <f>IF(OR('29_National Security'!$J72=1,$F72&lt;&gt;0),1,0)</f>
        <v>1</v>
      </c>
      <c r="K72" s="67">
        <f>IF(AND('29_National Security'!$I72=1,$E72=0),1,0)</f>
        <v>1</v>
      </c>
    </row>
    <row r="73" spans="1:11" ht="45" hidden="1" outlineLevel="1" x14ac:dyDescent="0.25">
      <c r="A73" s="37" t="s">
        <v>150</v>
      </c>
      <c r="B73" s="38" t="s">
        <v>77</v>
      </c>
      <c r="C73" s="20" t="str">
        <f>IF('Long Term Vision'!$C73=0,"",'Long Term Vision'!$C73)</f>
        <v/>
      </c>
      <c r="D73" s="38"/>
      <c r="E73" s="38"/>
      <c r="F73" s="38"/>
      <c r="G73" s="38"/>
      <c r="H73" s="39"/>
      <c r="I73" s="67">
        <f>IF(OR('29_National Security'!$I73=1,$E73&lt;&gt;0),1,0)</f>
        <v>1</v>
      </c>
      <c r="J73" s="67">
        <f>IF(OR('29_National Security'!$J73=1,$F73&lt;&gt;0),1,0)</f>
        <v>0</v>
      </c>
      <c r="K73" s="67">
        <f>IF(AND('29_National Security'!$I73=1,$E73=0),1,0)</f>
        <v>1</v>
      </c>
    </row>
    <row r="74" spans="1:11" ht="45" hidden="1" outlineLevel="1" x14ac:dyDescent="0.25">
      <c r="A74" s="37" t="s">
        <v>150</v>
      </c>
      <c r="B74" s="38" t="s">
        <v>78</v>
      </c>
      <c r="C74" s="20" t="str">
        <f>IF('Long Term Vision'!$C74=0,"",'Long Term Vision'!$C74)</f>
        <v/>
      </c>
      <c r="D74" s="38"/>
      <c r="E74" s="38"/>
      <c r="F74" s="38"/>
      <c r="G74" s="38"/>
      <c r="H74" s="39"/>
      <c r="I74" s="67">
        <f>IF(OR('29_National Security'!$I74=1,$E74&lt;&gt;0),1,0)</f>
        <v>0</v>
      </c>
      <c r="J74" s="67">
        <f>IF(OR('29_National Security'!$J74=1,$F74&lt;&gt;0),1,0)</f>
        <v>0</v>
      </c>
      <c r="K74" s="67">
        <f>IF(AND('29_National Security'!$I74=1,$E74=0),1,0)</f>
        <v>0</v>
      </c>
    </row>
    <row r="75" spans="1:11" ht="60" hidden="1" outlineLevel="1" x14ac:dyDescent="0.25">
      <c r="A75" s="37" t="s">
        <v>150</v>
      </c>
      <c r="B75" s="38" t="s">
        <v>79</v>
      </c>
      <c r="C75" s="20" t="str">
        <f>IF('Long Term Vision'!$C75=0,"",'Long Term Vision'!$C75)</f>
        <v/>
      </c>
      <c r="D75" s="38"/>
      <c r="E75" s="38"/>
      <c r="F75" s="38"/>
      <c r="G75" s="38"/>
      <c r="H75" s="39"/>
      <c r="I75" s="67">
        <f>IF(OR('29_National Security'!$I75=1,$E75&lt;&gt;0),1,0)</f>
        <v>1</v>
      </c>
      <c r="J75" s="67">
        <f>IF(OR('29_National Security'!$J75=1,$F75&lt;&gt;0),1,0)</f>
        <v>0</v>
      </c>
      <c r="K75" s="67">
        <f>IF(AND('29_National Security'!$I75=1,$E75=0),1,0)</f>
        <v>1</v>
      </c>
    </row>
    <row r="76" spans="1:11" ht="45" hidden="1" outlineLevel="1" x14ac:dyDescent="0.25">
      <c r="A76" s="37" t="s">
        <v>150</v>
      </c>
      <c r="B76" s="38" t="s">
        <v>80</v>
      </c>
      <c r="C76" s="20" t="str">
        <f>IF('Long Term Vision'!$C76=0,"",'Long Term Vision'!$C76)</f>
        <v/>
      </c>
      <c r="D76" s="38"/>
      <c r="E76" s="38"/>
      <c r="F76" s="38"/>
      <c r="G76" s="38"/>
      <c r="H76" s="39"/>
      <c r="I76" s="67">
        <f>IF(OR('29_National Security'!$I76=1,$E76&lt;&gt;0),1,0)</f>
        <v>1</v>
      </c>
      <c r="J76" s="67">
        <f>IF(OR('29_National Security'!$J76=1,$F76&lt;&gt;0),1,0)</f>
        <v>0</v>
      </c>
      <c r="K76" s="67">
        <f>IF(AND('29_National Security'!$I76=1,$E76=0),1,0)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IF(OR('29_National Security'!$I78=1,$E78&lt;&gt;0),1,0)</f>
        <v>1</v>
      </c>
      <c r="J78" s="67">
        <f>IF(OR('29_National Security'!$J78=1,$F78&lt;&gt;0),1,0)</f>
        <v>1</v>
      </c>
      <c r="K78" s="67">
        <f>IF(AND('29_National Security'!$I78=1,$E78=0),1,0)</f>
        <v>1</v>
      </c>
    </row>
    <row r="79" spans="1:11" ht="30" hidden="1" outlineLevel="1" x14ac:dyDescent="0.25">
      <c r="A79" s="37" t="s">
        <v>151</v>
      </c>
      <c r="B79" s="38" t="s">
        <v>83</v>
      </c>
      <c r="C79" s="20" t="str">
        <f>IF('Long Term Vision'!$C79=0,"",'Long Term Vision'!$C79)</f>
        <v/>
      </c>
      <c r="D79" s="38"/>
      <c r="E79" s="38"/>
      <c r="F79" s="38"/>
      <c r="G79" s="38"/>
      <c r="H79" s="39"/>
      <c r="I79" s="67">
        <f>IF(OR('29_National Security'!$I79=1,$E79&lt;&gt;0),1,0)</f>
        <v>1</v>
      </c>
      <c r="J79" s="67">
        <f>IF(OR('29_National Security'!$J79=1,$F79&lt;&gt;0),1,0)</f>
        <v>1</v>
      </c>
      <c r="K79" s="67">
        <f>IF(AND('29_National Security'!$I79=1,$E79=0),1,0)</f>
        <v>1</v>
      </c>
    </row>
    <row r="80" spans="1:11" ht="30" hidden="1" outlineLevel="1" x14ac:dyDescent="0.25">
      <c r="A80" s="37" t="s">
        <v>151</v>
      </c>
      <c r="B80" s="38" t="s">
        <v>84</v>
      </c>
      <c r="C80" s="20" t="str">
        <f>IF('Long Term Vision'!$C80=0,"",'Long Term Vision'!$C80)</f>
        <v/>
      </c>
      <c r="D80" s="38"/>
      <c r="E80" s="38"/>
      <c r="F80" s="38"/>
      <c r="G80" s="38"/>
      <c r="H80" s="39"/>
      <c r="I80" s="67">
        <f>IF(OR('29_National Security'!$I80=1,$E80&lt;&gt;0),1,0)</f>
        <v>1</v>
      </c>
      <c r="J80" s="67">
        <f>IF(OR('29_National Security'!$J80=1,$F80&lt;&gt;0),1,0)</f>
        <v>1</v>
      </c>
      <c r="K80" s="67">
        <f>IF(AND('29_National Security'!$I80=1,$E80=0),1,0)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IF(OR('29_National Security'!$I82=1,$E82&lt;&gt;0),1,0)</f>
        <v>1</v>
      </c>
      <c r="J82" s="67">
        <f>IF(OR('29_National Security'!$J82=1,$F82&lt;&gt;0),1,0)</f>
        <v>1</v>
      </c>
      <c r="K82" s="67">
        <f>IF(AND('29_National Security'!$I82=1,$E82=0),1,0)</f>
        <v>1</v>
      </c>
    </row>
    <row r="83" spans="1:11" ht="60" hidden="1" outlineLevel="1" x14ac:dyDescent="0.25">
      <c r="A83" s="37" t="s">
        <v>151</v>
      </c>
      <c r="B83" s="38" t="s">
        <v>87</v>
      </c>
      <c r="C83" s="20" t="str">
        <f>IF('Long Term Vision'!$C83=0,"",'Long Term Vision'!$C83)</f>
        <v/>
      </c>
      <c r="D83" s="38"/>
      <c r="E83" s="38"/>
      <c r="F83" s="38"/>
      <c r="G83" s="38"/>
      <c r="H83" s="39"/>
      <c r="I83" s="67">
        <f>IF(OR('29_National Security'!$I83=1,$E83&lt;&gt;0),1,0)</f>
        <v>1</v>
      </c>
      <c r="J83" s="67">
        <f>IF(OR('29_National Security'!$J83=1,$F83&lt;&gt;0),1,0)</f>
        <v>1</v>
      </c>
      <c r="K83" s="67">
        <f>IF(AND('29_National Security'!$I83=1,$E83=0),1,0)</f>
        <v>1</v>
      </c>
    </row>
    <row r="84" spans="1:11" ht="75" hidden="1" outlineLevel="1" x14ac:dyDescent="0.25">
      <c r="A84" s="37" t="s">
        <v>151</v>
      </c>
      <c r="B84" s="38" t="s">
        <v>88</v>
      </c>
      <c r="C84" s="20" t="str">
        <f>IF('Long Term Vision'!$C84=0,"",'Long Term Vision'!$C84)</f>
        <v/>
      </c>
      <c r="D84" s="38"/>
      <c r="E84" s="38"/>
      <c r="F84" s="38"/>
      <c r="G84" s="38"/>
      <c r="H84" s="39"/>
      <c r="I84" s="67">
        <f>IF(OR('29_National Security'!$I84=1,$E84&lt;&gt;0),1,0)</f>
        <v>1</v>
      </c>
      <c r="J84" s="67">
        <f>IF(OR('29_National Security'!$J84=1,$F84&lt;&gt;0),1,0)</f>
        <v>1</v>
      </c>
      <c r="K84" s="67">
        <f>IF(AND('29_National Security'!$I84=1,$E84=0),1,0)</f>
        <v>1</v>
      </c>
    </row>
    <row r="85" spans="1:11" ht="90" hidden="1" outlineLevel="1" x14ac:dyDescent="0.25">
      <c r="A85" s="37" t="s">
        <v>151</v>
      </c>
      <c r="B85" s="38" t="s">
        <v>89</v>
      </c>
      <c r="C85" s="20" t="str">
        <f>IF('Long Term Vision'!$C85=0,"",'Long Term Vision'!$C85)</f>
        <v>NO</v>
      </c>
      <c r="D85" s="38"/>
      <c r="E85" s="38"/>
      <c r="F85" s="38"/>
      <c r="G85" s="38"/>
      <c r="H85" s="39"/>
      <c r="I85" s="67">
        <f>IF(OR('29_National Security'!$I85=1,$E85&lt;&gt;0),1,0)</f>
        <v>0</v>
      </c>
      <c r="J85" s="67">
        <f>IF(OR('29_National Security'!$J85=1,$F85&lt;&gt;0),1,0)</f>
        <v>0</v>
      </c>
      <c r="K85" s="67">
        <f>IF(AND('29_National Security'!$I85=1,$E85=0),1,0)</f>
        <v>0</v>
      </c>
    </row>
    <row r="86" spans="1:11" ht="45" hidden="1" outlineLevel="1" x14ac:dyDescent="0.25">
      <c r="A86" s="37" t="s">
        <v>151</v>
      </c>
      <c r="B86" s="38" t="s">
        <v>90</v>
      </c>
      <c r="C86" s="20" t="str">
        <f>IF('Long Term Vision'!$C86=0,"",'Long Term Vision'!$C86)</f>
        <v/>
      </c>
      <c r="D86" s="38"/>
      <c r="E86" s="38"/>
      <c r="F86" s="38"/>
      <c r="G86" s="38"/>
      <c r="H86" s="39"/>
      <c r="I86" s="67">
        <f>IF(OR('29_National Security'!$I86=1,$E86&lt;&gt;0),1,0)</f>
        <v>1</v>
      </c>
      <c r="J86" s="67">
        <f>IF(OR('29_National Security'!$J86=1,$F86&lt;&gt;0),1,0)</f>
        <v>1</v>
      </c>
      <c r="K86" s="67">
        <f>IF(AND('29_National Security'!$I86=1,$E86=0),1,0)</f>
        <v>1</v>
      </c>
    </row>
    <row r="87" spans="1:11" ht="30" hidden="1" outlineLevel="1" x14ac:dyDescent="0.25">
      <c r="A87" s="37" t="s">
        <v>151</v>
      </c>
      <c r="B87" s="38" t="s">
        <v>91</v>
      </c>
      <c r="C87" s="20" t="str">
        <f>IF('Long Term Vision'!$C87=0,"",'Long Term Vision'!$C87)</f>
        <v/>
      </c>
      <c r="D87" s="38"/>
      <c r="E87" s="38"/>
      <c r="F87" s="38"/>
      <c r="G87" s="38"/>
      <c r="H87" s="39"/>
      <c r="I87" s="67">
        <f>IF(OR('29_National Security'!$I87=1,$E87&lt;&gt;0),1,0)</f>
        <v>1</v>
      </c>
      <c r="J87" s="67">
        <f>IF(OR('29_National Security'!$J87=1,$F87&lt;&gt;0),1,0)</f>
        <v>1</v>
      </c>
      <c r="K87" s="67">
        <f>IF(AND('29_National Security'!$I87=1,$E87=0),1,0)</f>
        <v>1</v>
      </c>
    </row>
    <row r="88" spans="1:11" ht="75" hidden="1" outlineLevel="1" x14ac:dyDescent="0.25">
      <c r="A88" s="37" t="s">
        <v>151</v>
      </c>
      <c r="B88" s="38" t="s">
        <v>92</v>
      </c>
      <c r="C88" s="20" t="str">
        <f>IF('Long Term Vision'!$C88=0,"",'Long Term Vision'!$C88)</f>
        <v/>
      </c>
      <c r="D88" s="38"/>
      <c r="E88" s="38"/>
      <c r="F88" s="38"/>
      <c r="G88" s="38"/>
      <c r="H88" s="39"/>
      <c r="I88" s="67">
        <f>IF(OR('29_National Security'!$I88=1,$E88&lt;&gt;0),1,0)</f>
        <v>0</v>
      </c>
      <c r="J88" s="67">
        <f>IF(OR('29_National Security'!$J88=1,$F88&lt;&gt;0),1,0)</f>
        <v>0</v>
      </c>
      <c r="K88" s="67">
        <f>IF(AND('29_National Security'!$I88=1,$E88=0),1,0)</f>
        <v>0</v>
      </c>
    </row>
    <row r="89" spans="1:11" ht="45" hidden="1" outlineLevel="1" x14ac:dyDescent="0.25">
      <c r="A89" s="37" t="s">
        <v>151</v>
      </c>
      <c r="B89" s="38" t="s">
        <v>93</v>
      </c>
      <c r="C89" s="20" t="str">
        <f>IF('Long Term Vision'!$C89=0,"",'Long Term Vision'!$C89)</f>
        <v/>
      </c>
      <c r="D89" s="38"/>
      <c r="E89" s="38"/>
      <c r="F89" s="38"/>
      <c r="G89" s="38"/>
      <c r="H89" s="39"/>
      <c r="I89" s="67">
        <f>IF(OR('29_National Security'!$I89=1,$E89&lt;&gt;0),1,0)</f>
        <v>1</v>
      </c>
      <c r="J89" s="67">
        <f>IF(OR('29_National Security'!$J89=1,$F89&lt;&gt;0),1,0)</f>
        <v>1</v>
      </c>
      <c r="K89" s="67">
        <f>IF(AND('29_National Security'!$I89=1,$E89=0),1,0)</f>
        <v>1</v>
      </c>
    </row>
    <row r="90" spans="1:11" ht="45" hidden="1" outlineLevel="1" x14ac:dyDescent="0.25">
      <c r="A90" s="37" t="s">
        <v>151</v>
      </c>
      <c r="B90" s="38" t="s">
        <v>94</v>
      </c>
      <c r="C90" s="20" t="str">
        <f>IF('Long Term Vision'!$C90=0,"",'Long Term Vision'!$C90)</f>
        <v/>
      </c>
      <c r="D90" s="38"/>
      <c r="E90" s="38"/>
      <c r="F90" s="38"/>
      <c r="G90" s="38"/>
      <c r="H90" s="39"/>
      <c r="I90" s="67">
        <f>IF(OR('29_National Security'!$I90=1,$E90&lt;&gt;0),1,0)</f>
        <v>1</v>
      </c>
      <c r="J90" s="67">
        <f>IF(OR('29_National Security'!$J90=1,$F90&lt;&gt;0),1,0)</f>
        <v>1</v>
      </c>
      <c r="K90" s="67">
        <f>IF(AND('29_National Security'!$I90=1,$E90=0),1,0)</f>
        <v>1</v>
      </c>
    </row>
    <row r="91" spans="1:11" ht="45" hidden="1" outlineLevel="1" x14ac:dyDescent="0.25">
      <c r="A91" s="37" t="s">
        <v>151</v>
      </c>
      <c r="B91" s="38" t="s">
        <v>95</v>
      </c>
      <c r="C91" s="20" t="str">
        <f>IF('Long Term Vision'!$C91=0,"",'Long Term Vision'!$C91)</f>
        <v/>
      </c>
      <c r="D91" s="38"/>
      <c r="E91" s="38"/>
      <c r="F91" s="38"/>
      <c r="G91" s="38"/>
      <c r="H91" s="39"/>
      <c r="I91" s="67">
        <f>IF(OR('29_National Security'!$I91=1,$E91&lt;&gt;0),1,0)</f>
        <v>1</v>
      </c>
      <c r="J91" s="67">
        <f>IF(OR('29_National Security'!$J91=1,$F91&lt;&gt;0),1,0)</f>
        <v>0</v>
      </c>
      <c r="K91" s="67">
        <f>IF(AND('29_National Security'!$I91=1,$E91=0),1,0)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IF(OR('29_National Security'!$I93=1,$E93&lt;&gt;0),1,0)</f>
        <v>1</v>
      </c>
      <c r="J93" s="67">
        <f>IF(OR('29_National Security'!$J93=1,$F93&lt;&gt;0),1,0)</f>
        <v>1</v>
      </c>
      <c r="K93" s="67">
        <f>IF(AND('29_National Security'!$I93=1,$E93=0),1,0)</f>
        <v>1</v>
      </c>
    </row>
    <row r="94" spans="1:11" ht="60" hidden="1" outlineLevel="1" x14ac:dyDescent="0.25">
      <c r="A94" s="37" t="s">
        <v>151</v>
      </c>
      <c r="B94" s="38" t="s">
        <v>98</v>
      </c>
      <c r="C94" s="20" t="str">
        <f>IF('Long Term Vision'!$C94=0,"",'Long Term Vision'!$C94)</f>
        <v/>
      </c>
      <c r="D94" s="38"/>
      <c r="E94" s="38"/>
      <c r="F94" s="38"/>
      <c r="G94" s="38"/>
      <c r="H94" s="39"/>
      <c r="I94" s="67">
        <f>IF(OR('29_National Security'!$I94=1,$E94&lt;&gt;0),1,0)</f>
        <v>1</v>
      </c>
      <c r="J94" s="67">
        <f>IF(OR('29_National Security'!$J94=1,$F94&lt;&gt;0),1,0)</f>
        <v>1</v>
      </c>
      <c r="K94" s="67">
        <f>IF(AND('29_National Security'!$I94=1,$E94=0),1,0)</f>
        <v>1</v>
      </c>
    </row>
    <row r="95" spans="1:11" ht="60" hidden="1" outlineLevel="1" x14ac:dyDescent="0.25">
      <c r="A95" s="37" t="s">
        <v>151</v>
      </c>
      <c r="B95" s="38" t="s">
        <v>99</v>
      </c>
      <c r="C95" s="20" t="str">
        <f>IF('Long Term Vision'!$C95=0,"",'Long Term Vision'!$C95)</f>
        <v/>
      </c>
      <c r="D95" s="38"/>
      <c r="E95" s="38"/>
      <c r="F95" s="38"/>
      <c r="G95" s="38"/>
      <c r="H95" s="39"/>
      <c r="I95" s="67">
        <f>IF(OR('29_National Security'!$I95=1,$E95&lt;&gt;0),1,0)</f>
        <v>1</v>
      </c>
      <c r="J95" s="67">
        <f>IF(OR('29_National Security'!$J95=1,$F95&lt;&gt;0),1,0)</f>
        <v>1</v>
      </c>
      <c r="K95" s="67">
        <f>IF(AND('29_National Security'!$I95=1,$E95=0),1,0)</f>
        <v>1</v>
      </c>
    </row>
    <row r="96" spans="1:11" ht="75" hidden="1" outlineLevel="1" x14ac:dyDescent="0.25">
      <c r="A96" s="37" t="s">
        <v>151</v>
      </c>
      <c r="B96" s="38" t="s">
        <v>100</v>
      </c>
      <c r="C96" s="20" t="str">
        <f>IF('Long Term Vision'!$C96=0,"",'Long Term Vision'!$C96)</f>
        <v/>
      </c>
      <c r="D96" s="38"/>
      <c r="E96" s="38"/>
      <c r="F96" s="38"/>
      <c r="G96" s="38"/>
      <c r="H96" s="39"/>
      <c r="I96" s="67">
        <f>IF(OR('29_National Security'!$I96=1,$E96&lt;&gt;0),1,0)</f>
        <v>1</v>
      </c>
      <c r="J96" s="67">
        <f>IF(OR('29_National Security'!$J96=1,$F96&lt;&gt;0),1,0)</f>
        <v>1</v>
      </c>
      <c r="K96" s="67">
        <f>IF(AND('29_National Security'!$I96=1,$E96=0),1,0)</f>
        <v>1</v>
      </c>
    </row>
    <row r="97" spans="1:11" ht="90" hidden="1" outlineLevel="1" x14ac:dyDescent="0.25">
      <c r="A97" s="37" t="s">
        <v>151</v>
      </c>
      <c r="B97" s="38" t="s">
        <v>101</v>
      </c>
      <c r="C97" s="20" t="str">
        <f>IF('Long Term Vision'!$C97=0,"",'Long Term Vision'!$C97)</f>
        <v/>
      </c>
      <c r="D97" s="38"/>
      <c r="E97" s="38"/>
      <c r="F97" s="38"/>
      <c r="G97" s="38"/>
      <c r="H97" s="39"/>
      <c r="I97" s="67">
        <f>IF(OR('29_National Security'!$I97=1,$E97&lt;&gt;0),1,0)</f>
        <v>1</v>
      </c>
      <c r="J97" s="67">
        <f>IF(OR('29_National Security'!$J97=1,$F97&lt;&gt;0),1,0)</f>
        <v>1</v>
      </c>
      <c r="K97" s="67">
        <f>IF(AND('29_National Security'!$I97=1,$E97=0),1,0)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IF(OR('29_National Security'!$I99=1,$E99&lt;&gt;0),1,0)</f>
        <v>0</v>
      </c>
      <c r="J99" s="67">
        <f>IF(OR('29_National Security'!$J99=1,$F99&lt;&gt;0),1,0)</f>
        <v>0</v>
      </c>
      <c r="K99" s="67">
        <f>IF(AND('29_National Security'!$I99=1,$E99=0),1,0)</f>
        <v>0</v>
      </c>
    </row>
    <row r="100" spans="1:11" ht="45" hidden="1" outlineLevel="1" x14ac:dyDescent="0.25">
      <c r="A100" s="37" t="s">
        <v>151</v>
      </c>
      <c r="B100" s="38" t="s">
        <v>104</v>
      </c>
      <c r="C100" s="20" t="str">
        <f>IF('Long Term Vision'!$C100=0,"",'Long Term Vision'!$C100)</f>
        <v/>
      </c>
      <c r="D100" s="38"/>
      <c r="E100" s="38"/>
      <c r="F100" s="38"/>
      <c r="G100" s="38"/>
      <c r="H100" s="39"/>
      <c r="I100" s="67">
        <f>IF(OR('29_National Security'!$I100=1,$E100&lt;&gt;0),1,0)</f>
        <v>1</v>
      </c>
      <c r="J100" s="67">
        <f>IF(OR('29_National Security'!$J100=1,$F100&lt;&gt;0),1,0)</f>
        <v>1</v>
      </c>
      <c r="K100" s="67">
        <f>IF(AND('29_National Security'!$I100=1,$E100=0),1,0)</f>
        <v>1</v>
      </c>
    </row>
    <row r="101" spans="1:11" ht="60" hidden="1" outlineLevel="1" x14ac:dyDescent="0.25">
      <c r="A101" s="37" t="s">
        <v>151</v>
      </c>
      <c r="B101" s="38" t="s">
        <v>105</v>
      </c>
      <c r="C101" s="20" t="str">
        <f>IF('Long Term Vision'!$C101=0,"",'Long Term Vision'!$C101)</f>
        <v/>
      </c>
      <c r="D101" s="38"/>
      <c r="E101" s="38"/>
      <c r="F101" s="38"/>
      <c r="G101" s="38"/>
      <c r="H101" s="39"/>
      <c r="I101" s="67">
        <f>IF(OR('29_National Security'!$I101=1,$E101&lt;&gt;0),1,0)</f>
        <v>1</v>
      </c>
      <c r="J101" s="67">
        <f>IF(OR('29_National Security'!$J101=1,$F101&lt;&gt;0),1,0)</f>
        <v>1</v>
      </c>
      <c r="K101" s="67">
        <f>IF(AND('29_National Security'!$I101=1,$E101=0),1,0)</f>
        <v>1</v>
      </c>
    </row>
    <row r="102" spans="1:11" ht="30" hidden="1" outlineLevel="1" x14ac:dyDescent="0.25">
      <c r="A102" s="37" t="s">
        <v>151</v>
      </c>
      <c r="B102" s="38" t="s">
        <v>106</v>
      </c>
      <c r="C102" s="20" t="str">
        <f>IF('Long Term Vision'!$C102=0,"",'Long Term Vision'!$C102)</f>
        <v/>
      </c>
      <c r="D102" s="38"/>
      <c r="E102" s="38"/>
      <c r="F102" s="38"/>
      <c r="G102" s="38"/>
      <c r="H102" s="39"/>
      <c r="I102" s="67">
        <f>IF(OR('29_National Security'!$I102=1,$E102&lt;&gt;0),1,0)</f>
        <v>1</v>
      </c>
      <c r="J102" s="67">
        <f>IF(OR('29_National Security'!$J102=1,$F102&lt;&gt;0),1,0)</f>
        <v>0</v>
      </c>
      <c r="K102" s="67">
        <f>IF(AND('29_National Security'!$I102=1,$E102=0),1,0)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IF(OR('29_National Security'!$I103=1,$E103&lt;&gt;0),1,0)</f>
        <v>0</v>
      </c>
      <c r="J103" s="67">
        <f>IF(OR('29_National Security'!$J103=1,$F103&lt;&gt;0),1,0)</f>
        <v>0</v>
      </c>
      <c r="K103" s="67">
        <f>IF(AND('29_National Security'!$I103=1,$E103=0),1,0)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IF(OR('29_National Security'!$I104=1,$E104&lt;&gt;0),1,0)</f>
        <v>0</v>
      </c>
      <c r="J104" s="67">
        <f>IF(OR('29_National Security'!$J104=1,$F104&lt;&gt;0),1,0)</f>
        <v>0</v>
      </c>
      <c r="K104" s="67">
        <f>IF(AND('29_National Security'!$I104=1,$E104=0),1,0)</f>
        <v>0</v>
      </c>
    </row>
    <row r="105" spans="1:11" ht="45" hidden="1" outlineLevel="1" x14ac:dyDescent="0.25">
      <c r="A105" s="37" t="s">
        <v>151</v>
      </c>
      <c r="B105" s="38" t="s">
        <v>109</v>
      </c>
      <c r="C105" s="20" t="str">
        <f>IF('Long Term Vision'!$C105=0,"",'Long Term Vision'!$C105)</f>
        <v/>
      </c>
      <c r="D105" s="38"/>
      <c r="E105" s="38"/>
      <c r="F105" s="38"/>
      <c r="G105" s="38"/>
      <c r="H105" s="39"/>
      <c r="I105" s="67">
        <f>IF(OR('29_National Security'!$I105=1,$E105&lt;&gt;0),1,0)</f>
        <v>1</v>
      </c>
      <c r="J105" s="67">
        <f>IF(OR('29_National Security'!$J105=1,$F105&lt;&gt;0),1,0)</f>
        <v>1</v>
      </c>
      <c r="K105" s="67">
        <f>IF(AND('29_National Security'!$I105=1,$E105=0),1,0)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6</v>
      </c>
    </row>
    <row r="107" spans="1:11" ht="30" hidden="1" outlineLevel="1" x14ac:dyDescent="0.25">
      <c r="A107" s="37" t="s">
        <v>151</v>
      </c>
      <c r="B107" s="38" t="s">
        <v>111</v>
      </c>
      <c r="C107" s="20" t="str">
        <f>IF('Long Term Vision'!$C107=0,"",'Long Term Vision'!$C107)</f>
        <v/>
      </c>
      <c r="D107" s="38"/>
      <c r="E107" s="38"/>
      <c r="F107" s="38"/>
      <c r="G107" s="38"/>
      <c r="H107" s="39"/>
      <c r="I107" s="67">
        <f>IF(OR('29_National Security'!$I107=1,$E107&lt;&gt;0),1,0)</f>
        <v>1</v>
      </c>
      <c r="J107" s="67">
        <f>IF(OR('29_National Security'!$J107=1,$F107&lt;&gt;0),1,0)</f>
        <v>1</v>
      </c>
      <c r="K107" s="67">
        <f>IF(AND('29_National Security'!$I107=1,$E107=0),1,0)</f>
        <v>1</v>
      </c>
    </row>
    <row r="108" spans="1:11" ht="75" hidden="1" outlineLevel="1" x14ac:dyDescent="0.25">
      <c r="A108" s="37" t="s">
        <v>151</v>
      </c>
      <c r="B108" s="38" t="s">
        <v>112</v>
      </c>
      <c r="C108" s="20" t="str">
        <f>IF('Long Term Vision'!$C108=0,"",'Long Term Vision'!$C108)</f>
        <v/>
      </c>
      <c r="D108" s="38"/>
      <c r="E108" s="38"/>
      <c r="F108" s="38"/>
      <c r="G108" s="38"/>
      <c r="H108" s="39"/>
      <c r="I108" s="67">
        <f>IF(OR('29_National Security'!$I108=1,$E108&lt;&gt;0),1,0)</f>
        <v>1</v>
      </c>
      <c r="J108" s="67">
        <f>IF(OR('29_National Security'!$J108=1,$F108&lt;&gt;0),1,0)</f>
        <v>1</v>
      </c>
      <c r="K108" s="67">
        <f>IF(AND('29_National Security'!$I108=1,$E108=0),1,0)</f>
        <v>1</v>
      </c>
    </row>
    <row r="109" spans="1:11" ht="45" hidden="1" outlineLevel="1" x14ac:dyDescent="0.25">
      <c r="A109" s="37" t="s">
        <v>151</v>
      </c>
      <c r="B109" s="38" t="s">
        <v>113</v>
      </c>
      <c r="C109" s="20" t="str">
        <f>IF('Long Term Vision'!$C109=0,"",'Long Term Vision'!$C109)</f>
        <v/>
      </c>
      <c r="D109" s="38"/>
      <c r="E109" s="38"/>
      <c r="F109" s="38"/>
      <c r="G109" s="38"/>
      <c r="H109" s="39"/>
      <c r="I109" s="67">
        <f>IF(OR('29_National Security'!$I109=1,$E109&lt;&gt;0),1,0)</f>
        <v>1</v>
      </c>
      <c r="J109" s="67">
        <f>IF(OR('29_National Security'!$J109=1,$F109&lt;&gt;0),1,0)</f>
        <v>1</v>
      </c>
      <c r="K109" s="67">
        <f>IF(AND('29_National Security'!$I109=1,$E109=0),1,0)</f>
        <v>1</v>
      </c>
    </row>
    <row r="110" spans="1:11" ht="30" hidden="1" outlineLevel="1" x14ac:dyDescent="0.25">
      <c r="A110" s="37" t="s">
        <v>151</v>
      </c>
      <c r="B110" s="38" t="s">
        <v>114</v>
      </c>
      <c r="C110" s="20" t="str">
        <f>IF('Long Term Vision'!$C110=0,"",'Long Term Vision'!$C110)</f>
        <v/>
      </c>
      <c r="D110" s="38"/>
      <c r="E110" s="38"/>
      <c r="F110" s="38"/>
      <c r="G110" s="38"/>
      <c r="H110" s="39"/>
      <c r="I110" s="67">
        <f>IF(OR('29_National Security'!$I110=1,$E110&lt;&gt;0),1,0)</f>
        <v>1</v>
      </c>
      <c r="J110" s="67">
        <f>IF(OR('29_National Security'!$J110=1,$F110&lt;&gt;0),1,0)</f>
        <v>1</v>
      </c>
      <c r="K110" s="67">
        <f>IF(AND('29_National Security'!$I110=1,$E110=0),1,0)</f>
        <v>1</v>
      </c>
    </row>
    <row r="111" spans="1:11" ht="75" hidden="1" outlineLevel="1" x14ac:dyDescent="0.25">
      <c r="A111" s="37" t="s">
        <v>151</v>
      </c>
      <c r="B111" s="38" t="s">
        <v>115</v>
      </c>
      <c r="C111" s="20" t="str">
        <f>IF('Long Term Vision'!$C111=0,"",'Long Term Vision'!$C111)</f>
        <v/>
      </c>
      <c r="D111" s="38"/>
      <c r="E111" s="38" t="s">
        <v>1427</v>
      </c>
      <c r="F111" s="38"/>
      <c r="G111" s="38" t="s">
        <v>1422</v>
      </c>
      <c r="H111" s="39"/>
      <c r="I111" s="67">
        <f>IF(OR('29_National Security'!$I111=1,$E111&lt;&gt;0),1,0)</f>
        <v>1</v>
      </c>
      <c r="J111" s="67">
        <f>IF(OR('29_National Security'!$J111=1,$F111&lt;&gt;0),1,0)</f>
        <v>1</v>
      </c>
      <c r="K111" s="67">
        <f>IF(AND('29_National Security'!$I111=1,$E111=0),1,0)</f>
        <v>0</v>
      </c>
    </row>
    <row r="112" spans="1:11" ht="45" hidden="1" outlineLevel="1" x14ac:dyDescent="0.25">
      <c r="A112" s="37" t="s">
        <v>151</v>
      </c>
      <c r="B112" s="38" t="s">
        <v>116</v>
      </c>
      <c r="C112" s="20" t="str">
        <f>IF('Long Term Vision'!$C112=0,"",'Long Term Vision'!$C112)</f>
        <v/>
      </c>
      <c r="D112" s="38"/>
      <c r="E112" s="38"/>
      <c r="F112" s="38"/>
      <c r="G112" s="38"/>
      <c r="H112" s="39"/>
      <c r="I112" s="67">
        <f>IF(OR('29_National Security'!$I112=1,$E112&lt;&gt;0),1,0)</f>
        <v>1</v>
      </c>
      <c r="J112" s="67">
        <f>IF(OR('29_National Security'!$J112=1,$F112&lt;&gt;0),1,0)</f>
        <v>1</v>
      </c>
      <c r="K112" s="67">
        <f>IF(AND('29_National Security'!$I112=1,$E112=0),1,0)</f>
        <v>1</v>
      </c>
    </row>
    <row r="113" spans="1:11" ht="45" hidden="1" outlineLevel="1" x14ac:dyDescent="0.25">
      <c r="A113" s="37" t="s">
        <v>151</v>
      </c>
      <c r="B113" s="38" t="s">
        <v>117</v>
      </c>
      <c r="C113" s="20" t="str">
        <f>IF('Long Term Vision'!$C113=0,"",'Long Term Vision'!$C113)</f>
        <v/>
      </c>
      <c r="D113" s="38"/>
      <c r="E113" s="38"/>
      <c r="F113" s="38"/>
      <c r="G113" s="38"/>
      <c r="H113" s="39"/>
      <c r="I113" s="67">
        <f>IF(OR('29_National Security'!$I113=1,$E113&lt;&gt;0),1,0)</f>
        <v>1</v>
      </c>
      <c r="J113" s="67">
        <f>IF(OR('29_National Security'!$J113=1,$F113&lt;&gt;0),1,0)</f>
        <v>0</v>
      </c>
      <c r="K113" s="67">
        <f>IF(AND('29_National Security'!$I113=1,$E113=0),1,0)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IF(OR('29_National Security'!$I115=1,$E115&lt;&gt;0),1,0)</f>
        <v>1</v>
      </c>
      <c r="J115" s="67">
        <f>IF(OR('29_National Security'!$J115=1,$F115&lt;&gt;0),1,0)</f>
        <v>1</v>
      </c>
      <c r="K115" s="67">
        <f>IF(AND('29_National Security'!$I115=1,$E115=0),1,0)</f>
        <v>1</v>
      </c>
    </row>
    <row r="116" spans="1:11" ht="30" hidden="1" outlineLevel="1" x14ac:dyDescent="0.25">
      <c r="A116" s="37" t="s">
        <v>152</v>
      </c>
      <c r="B116" s="38" t="s">
        <v>120</v>
      </c>
      <c r="C116" s="20" t="str">
        <f>IF('Long Term Vision'!$C116=0,"",'Long Term Vision'!$C116)</f>
        <v/>
      </c>
      <c r="D116" s="38"/>
      <c r="E116" s="38"/>
      <c r="F116" s="38"/>
      <c r="G116" s="38"/>
      <c r="H116" s="39"/>
      <c r="I116" s="67">
        <f>IF(OR('29_National Security'!$I116=1,$E116&lt;&gt;0),1,0)</f>
        <v>1</v>
      </c>
      <c r="J116" s="67">
        <f>IF(OR('29_National Security'!$J116=1,$F116&lt;&gt;0),1,0)</f>
        <v>1</v>
      </c>
      <c r="K116" s="67">
        <f>IF(AND('29_National Security'!$I116=1,$E116=0),1,0)</f>
        <v>1</v>
      </c>
    </row>
    <row r="117" spans="1:11" ht="30" hidden="1" outlineLevel="1" x14ac:dyDescent="0.25">
      <c r="A117" s="37" t="s">
        <v>152</v>
      </c>
      <c r="B117" s="38" t="s">
        <v>121</v>
      </c>
      <c r="C117" s="20" t="str">
        <f>IF('Long Term Vision'!$C117=0,"",'Long Term Vision'!$C117)</f>
        <v/>
      </c>
      <c r="D117" s="38"/>
      <c r="E117" s="38"/>
      <c r="F117" s="38"/>
      <c r="G117" s="38"/>
      <c r="H117" s="39"/>
      <c r="I117" s="67">
        <f>IF(OR('29_National Security'!$I117=1,$E117&lt;&gt;0),1,0)</f>
        <v>1</v>
      </c>
      <c r="J117" s="67">
        <f>IF(OR('29_National Security'!$J117=1,$F117&lt;&gt;0),1,0)</f>
        <v>1</v>
      </c>
      <c r="K117" s="67">
        <f>IF(AND('29_National Security'!$I117=1,$E117=0),1,0)</f>
        <v>1</v>
      </c>
    </row>
    <row r="118" spans="1:11" ht="45" hidden="1" outlineLevel="1" x14ac:dyDescent="0.25">
      <c r="A118" s="37" t="s">
        <v>152</v>
      </c>
      <c r="B118" s="38" t="s">
        <v>122</v>
      </c>
      <c r="C118" s="20" t="str">
        <f>IF('Long Term Vision'!$C118=0,"",'Long Term Vision'!$C118)</f>
        <v/>
      </c>
      <c r="D118" s="38"/>
      <c r="E118" s="38"/>
      <c r="F118" s="38"/>
      <c r="G118" s="38"/>
      <c r="H118" s="39"/>
      <c r="I118" s="67">
        <f>IF(OR('29_National Security'!$I118=1,$E118&lt;&gt;0),1,0)</f>
        <v>1</v>
      </c>
      <c r="J118" s="67">
        <f>IF(OR('29_National Security'!$J118=1,$F118&lt;&gt;0),1,0)</f>
        <v>1</v>
      </c>
      <c r="K118" s="67">
        <f>IF(AND('29_National Security'!$I118=1,$E118=0),1,0)</f>
        <v>1</v>
      </c>
    </row>
    <row r="119" spans="1:11" hidden="1" outlineLevel="1" x14ac:dyDescent="0.25">
      <c r="A119" s="37" t="s">
        <v>152</v>
      </c>
      <c r="B119" s="38" t="s">
        <v>123</v>
      </c>
      <c r="C119" s="20" t="str">
        <f>IF('Long Term Vision'!$C119=0,"",'Long Term Vision'!$C119)</f>
        <v/>
      </c>
      <c r="D119" s="38"/>
      <c r="E119" s="38"/>
      <c r="F119" s="38"/>
      <c r="G119" s="38"/>
      <c r="H119" s="39"/>
      <c r="I119" s="67">
        <f>IF(OR('29_National Security'!$I119=1,$E119&lt;&gt;0),1,0)</f>
        <v>1</v>
      </c>
      <c r="J119" s="67">
        <f>IF(OR('29_National Security'!$J119=1,$F119&lt;&gt;0),1,0)</f>
        <v>1</v>
      </c>
      <c r="K119" s="67">
        <f>IF(AND('29_National Security'!$I119=1,$E119=0),1,0)</f>
        <v>1</v>
      </c>
    </row>
    <row r="120" spans="1:11" ht="30" hidden="1" outlineLevel="1" x14ac:dyDescent="0.25">
      <c r="A120" s="37" t="s">
        <v>152</v>
      </c>
      <c r="B120" s="38" t="s">
        <v>124</v>
      </c>
      <c r="C120" s="20" t="str">
        <f>IF('Long Term Vision'!$C120=0,"",'Long Term Vision'!$C120)</f>
        <v/>
      </c>
      <c r="D120" s="38"/>
      <c r="E120" s="38"/>
      <c r="F120" s="38"/>
      <c r="G120" s="38"/>
      <c r="H120" s="39"/>
      <c r="I120" s="67">
        <f>IF(OR('29_National Security'!$I120=1,$E120&lt;&gt;0),1,0)</f>
        <v>1</v>
      </c>
      <c r="J120" s="67">
        <f>IF(OR('29_National Security'!$J120=1,$F120&lt;&gt;0),1,0)</f>
        <v>1</v>
      </c>
      <c r="K120" s="67">
        <f>IF(AND('29_National Security'!$I120=1,$E120=0),1,0)</f>
        <v>1</v>
      </c>
    </row>
    <row r="121" spans="1:11" ht="30" hidden="1" outlineLevel="1" x14ac:dyDescent="0.25">
      <c r="A121" s="37" t="s">
        <v>152</v>
      </c>
      <c r="B121" s="38" t="s">
        <v>125</v>
      </c>
      <c r="C121" s="20" t="str">
        <f>IF('Long Term Vision'!$C121=0,"",'Long Term Vision'!$C121)</f>
        <v/>
      </c>
      <c r="D121" s="38"/>
      <c r="E121" s="38"/>
      <c r="F121" s="38"/>
      <c r="G121" s="38"/>
      <c r="H121" s="39"/>
      <c r="I121" s="67">
        <f>IF(OR('29_National Security'!$I121=1,$E121&lt;&gt;0),1,0)</f>
        <v>1</v>
      </c>
      <c r="J121" s="67">
        <f>IF(OR('29_National Security'!$J121=1,$F121&lt;&gt;0),1,0)</f>
        <v>1</v>
      </c>
      <c r="K121" s="67">
        <f>IF(AND('29_National Security'!$I121=1,$E121=0),1,0)</f>
        <v>1</v>
      </c>
    </row>
    <row r="122" spans="1:11" ht="30" hidden="1" outlineLevel="1" x14ac:dyDescent="0.25">
      <c r="A122" s="37" t="s">
        <v>152</v>
      </c>
      <c r="B122" s="38" t="s">
        <v>126</v>
      </c>
      <c r="C122" s="20" t="str">
        <f>IF('Long Term Vision'!$C122=0,"",'Long Term Vision'!$C122)</f>
        <v/>
      </c>
      <c r="D122" s="38"/>
      <c r="E122" s="38"/>
      <c r="F122" s="38"/>
      <c r="G122" s="38"/>
      <c r="H122" s="39"/>
      <c r="I122" s="67">
        <f>IF(OR('29_National Security'!$I122=1,$E122&lt;&gt;0),1,0)</f>
        <v>0</v>
      </c>
      <c r="J122" s="67">
        <f>IF(OR('29_National Security'!$J122=1,$F122&lt;&gt;0),1,0)</f>
        <v>0</v>
      </c>
      <c r="K122" s="67">
        <f>IF(AND('29_National Security'!$I122=1,$E122=0),1,0)</f>
        <v>0</v>
      </c>
    </row>
    <row r="123" spans="1:11" ht="30" hidden="1" outlineLevel="1" x14ac:dyDescent="0.25">
      <c r="A123" s="37" t="s">
        <v>152</v>
      </c>
      <c r="B123" s="38" t="s">
        <v>127</v>
      </c>
      <c r="C123" s="20" t="str">
        <f>IF('Long Term Vision'!$C123=0,"",'Long Term Vision'!$C123)</f>
        <v/>
      </c>
      <c r="D123" s="38"/>
      <c r="E123" s="38"/>
      <c r="F123" s="38"/>
      <c r="G123" s="38"/>
      <c r="H123" s="39"/>
      <c r="I123" s="67">
        <f>IF(OR('29_National Security'!$I123=1,$E123&lt;&gt;0),1,0)</f>
        <v>1</v>
      </c>
      <c r="J123" s="67">
        <f>IF(OR('29_National Security'!$J123=1,$F123&lt;&gt;0),1,0)</f>
        <v>0</v>
      </c>
      <c r="K123" s="67">
        <f>IF(AND('29_National Security'!$I123=1,$E123=0),1,0)</f>
        <v>1</v>
      </c>
    </row>
    <row r="124" spans="1:11" ht="90" hidden="1" outlineLevel="1" x14ac:dyDescent="0.25">
      <c r="A124" s="37" t="s">
        <v>152</v>
      </c>
      <c r="B124" s="38" t="s">
        <v>128</v>
      </c>
      <c r="C124" s="20" t="str">
        <f>IF('Long Term Vision'!$C124=0,"",'Long Term Vision'!$C124)</f>
        <v/>
      </c>
      <c r="D124" s="38"/>
      <c r="E124" s="38" t="s">
        <v>1433</v>
      </c>
      <c r="F124" s="38"/>
      <c r="G124" s="38" t="s">
        <v>1422</v>
      </c>
      <c r="H124" s="39" t="s">
        <v>644</v>
      </c>
      <c r="I124" s="67">
        <f>IF(OR('29_National Security'!$I124=1,$E124&lt;&gt;0),1,0)</f>
        <v>1</v>
      </c>
      <c r="J124" s="67">
        <f>IF(OR('29_National Security'!$J124=1,$F124&lt;&gt;0),1,0)</f>
        <v>1</v>
      </c>
      <c r="K124" s="67">
        <f>IF(AND('29_National Security'!$I124=1,$E124=0),1,0)</f>
        <v>0</v>
      </c>
    </row>
    <row r="125" spans="1:11" collapsed="1" x14ac:dyDescent="0.25">
      <c r="A125" s="37" t="s">
        <v>153</v>
      </c>
      <c r="B125" s="103" t="s">
        <v>129</v>
      </c>
      <c r="C125" s="103"/>
      <c r="D125" s="103"/>
      <c r="E125" s="103"/>
      <c r="F125" s="103"/>
      <c r="G125" s="103"/>
      <c r="H125" s="104"/>
      <c r="I125" s="67">
        <f>SUM(I126:I144)</f>
        <v>11</v>
      </c>
      <c r="J125" s="67">
        <f>SUM(J126:J144)</f>
        <v>2</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IF(OR('29_National Security'!$I126=1,$E126&lt;&gt;0),1,0)</f>
        <v>1</v>
      </c>
      <c r="J126" s="67">
        <f>IF(OR('29_National Security'!$J126=1,$F126&lt;&gt;0),1,0)</f>
        <v>0</v>
      </c>
      <c r="K126" s="67">
        <f>IF(AND('29_National Security'!$I126=1,$E126=0),1,0)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IF(OR('29_National Security'!$I127=1,$E127&lt;&gt;0),1,0)</f>
        <v>0</v>
      </c>
      <c r="J127" s="67">
        <f>IF(OR('29_National Security'!$J127=1,$F127&lt;&gt;0),1,0)</f>
        <v>0</v>
      </c>
      <c r="K127" s="67">
        <f>IF(AND('29_National Security'!$I127=1,$E127=0),1,0)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IF(OR('29_National Security'!$I128=1,$E128&lt;&gt;0),1,0)</f>
        <v>0</v>
      </c>
      <c r="J128" s="67">
        <f>IF(OR('29_National Security'!$J128=1,$F128&lt;&gt;0),1,0)</f>
        <v>0</v>
      </c>
      <c r="K128" s="67">
        <f>IF(AND('29_National Security'!$I128=1,$E128=0),1,0)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IF(OR('29_National Security'!$I129=1,$E129&lt;&gt;0),1,0)</f>
        <v>0</v>
      </c>
      <c r="J129" s="67">
        <f>IF(OR('29_National Security'!$J129=1,$F129&lt;&gt;0),1,0)</f>
        <v>0</v>
      </c>
      <c r="K129" s="67">
        <f>IF(AND('29_National Security'!$I129=1,$E129=0),1,0)</f>
        <v>0</v>
      </c>
    </row>
    <row r="130" spans="1:11" ht="30" hidden="1" outlineLevel="1" x14ac:dyDescent="0.25">
      <c r="A130" s="37" t="s">
        <v>153</v>
      </c>
      <c r="B130" s="38" t="s">
        <v>134</v>
      </c>
      <c r="C130" s="20" t="str">
        <f>IF('Long Term Vision'!$C130=0,"",'Long Term Vision'!$C130)</f>
        <v/>
      </c>
      <c r="D130" s="38"/>
      <c r="E130" s="38"/>
      <c r="F130" s="38"/>
      <c r="G130" s="38"/>
      <c r="H130" s="39"/>
      <c r="I130" s="67">
        <f>IF(OR('29_National Security'!$I130=1,$E130&lt;&gt;0),1,0)</f>
        <v>1</v>
      </c>
      <c r="J130" s="67">
        <f>IF(OR('29_National Security'!$J130=1,$F130&lt;&gt;0),1,0)</f>
        <v>1</v>
      </c>
      <c r="K130" s="67">
        <f>IF(AND('29_National Security'!$I130=1,$E130=0),1,0)</f>
        <v>1</v>
      </c>
    </row>
    <row r="131" spans="1:11" ht="105" hidden="1" outlineLevel="1" x14ac:dyDescent="0.25">
      <c r="A131" s="37" t="s">
        <v>153</v>
      </c>
      <c r="B131" s="38" t="s">
        <v>135</v>
      </c>
      <c r="C131" s="20" t="str">
        <f>IF('Long Term Vision'!$C131=0,"",'Long Term Vision'!$C131)</f>
        <v/>
      </c>
      <c r="D131" s="38"/>
      <c r="E131" s="38"/>
      <c r="F131" s="38"/>
      <c r="G131" s="38"/>
      <c r="H131" s="39"/>
      <c r="I131" s="67">
        <f>IF(OR('29_National Security'!$I131=1,$E131&lt;&gt;0),1,0)</f>
        <v>1</v>
      </c>
      <c r="J131" s="67">
        <f>IF(OR('29_National Security'!$J131=1,$F131&lt;&gt;0),1,0)</f>
        <v>0</v>
      </c>
      <c r="K131" s="67">
        <f>IF(AND('29_National Security'!$I131=1,$E131=0),1,0)</f>
        <v>1</v>
      </c>
    </row>
    <row r="132" spans="1:11" ht="75" hidden="1" outlineLevel="1" x14ac:dyDescent="0.25">
      <c r="A132" s="37" t="s">
        <v>153</v>
      </c>
      <c r="B132" s="38" t="s">
        <v>136</v>
      </c>
      <c r="C132" s="20" t="str">
        <f>IF('Long Term Vision'!$C132=0,"",'Long Term Vision'!$C132)</f>
        <v/>
      </c>
      <c r="D132" s="38"/>
      <c r="E132" s="38"/>
      <c r="F132" s="38"/>
      <c r="G132" s="38"/>
      <c r="H132" s="39"/>
      <c r="I132" s="67">
        <f>IF(OR('29_National Security'!$I132=1,$E132&lt;&gt;0),1,0)</f>
        <v>0</v>
      </c>
      <c r="J132" s="67">
        <f>IF(OR('29_National Security'!$J132=1,$F132&lt;&gt;0),1,0)</f>
        <v>0</v>
      </c>
      <c r="K132" s="67">
        <f>IF(AND('29_National Security'!$I132=1,$E132=0),1,0)</f>
        <v>0</v>
      </c>
    </row>
    <row r="133" spans="1:11" ht="75" hidden="1" outlineLevel="1" x14ac:dyDescent="0.25">
      <c r="A133" s="37" t="s">
        <v>153</v>
      </c>
      <c r="B133" s="38" t="s">
        <v>137</v>
      </c>
      <c r="C133" s="20" t="str">
        <f>IF('Long Term Vision'!$C133=0,"",'Long Term Vision'!$C133)</f>
        <v/>
      </c>
      <c r="D133" s="38"/>
      <c r="E133" s="38"/>
      <c r="F133" s="38"/>
      <c r="G133" s="38"/>
      <c r="H133" s="39"/>
      <c r="I133" s="67">
        <f>IF(OR('29_National Security'!$I133=1,$E133&lt;&gt;0),1,0)</f>
        <v>0</v>
      </c>
      <c r="J133" s="67">
        <f>IF(OR('29_National Security'!$J133=1,$F133&lt;&gt;0),1,0)</f>
        <v>0</v>
      </c>
      <c r="K133" s="67">
        <f>IF(AND('29_National Security'!$I133=1,$E133=0),1,0)</f>
        <v>0</v>
      </c>
    </row>
    <row r="134" spans="1:11" ht="75" hidden="1" outlineLevel="1" x14ac:dyDescent="0.25">
      <c r="A134" s="37" t="s">
        <v>153</v>
      </c>
      <c r="B134" s="38" t="s">
        <v>138</v>
      </c>
      <c r="C134" s="20" t="str">
        <f>IF('Long Term Vision'!$C134=0,"",'Long Term Vision'!$C134)</f>
        <v/>
      </c>
      <c r="D134" s="38"/>
      <c r="E134" s="38" t="s">
        <v>1428</v>
      </c>
      <c r="F134" s="38"/>
      <c r="G134" s="38" t="s">
        <v>1422</v>
      </c>
      <c r="H134" s="39"/>
      <c r="I134" s="67">
        <f>IF(OR('29_National Security'!$I134=1,$E134&lt;&gt;0),1,0)</f>
        <v>1</v>
      </c>
      <c r="J134" s="67">
        <f>IF(OR('29_National Security'!$J134=1,$F134&lt;&gt;0),1,0)</f>
        <v>0</v>
      </c>
      <c r="K134" s="67">
        <f>IF(AND('29_National Security'!$I134=1,$E134=0),1,0)</f>
        <v>0</v>
      </c>
    </row>
    <row r="135" spans="1:11" ht="60" hidden="1" outlineLevel="1" x14ac:dyDescent="0.25">
      <c r="A135" s="37" t="s">
        <v>153</v>
      </c>
      <c r="B135" s="38" t="s">
        <v>139</v>
      </c>
      <c r="C135" s="20" t="str">
        <f>IF('Long Term Vision'!$C135=0,"",'Long Term Vision'!$C135)</f>
        <v/>
      </c>
      <c r="D135" s="38"/>
      <c r="E135" s="38"/>
      <c r="F135" s="38"/>
      <c r="G135" s="38"/>
      <c r="H135" s="39"/>
      <c r="I135" s="67">
        <f>IF(OR('29_National Security'!$I135=1,$E135&lt;&gt;0),1,0)</f>
        <v>1</v>
      </c>
      <c r="J135" s="67">
        <f>IF(OR('29_National Security'!$J135=1,$F135&lt;&gt;0),1,0)</f>
        <v>0</v>
      </c>
      <c r="K135" s="67">
        <f>IF(AND('29_National Security'!$I135=1,$E135=0),1,0)</f>
        <v>1</v>
      </c>
    </row>
    <row r="136" spans="1:11" ht="45" hidden="1" outlineLevel="1" x14ac:dyDescent="0.25">
      <c r="A136" s="37" t="s">
        <v>153</v>
      </c>
      <c r="B136" s="38" t="s">
        <v>140</v>
      </c>
      <c r="C136" s="20" t="str">
        <f>IF('Long Term Vision'!$C136=0,"",'Long Term Vision'!$C136)</f>
        <v/>
      </c>
      <c r="D136" s="38"/>
      <c r="E136" s="38"/>
      <c r="F136" s="38"/>
      <c r="G136" s="38"/>
      <c r="H136" s="39"/>
      <c r="I136" s="67">
        <f>IF(OR('29_National Security'!$I136=1,$E136&lt;&gt;0),1,0)</f>
        <v>1</v>
      </c>
      <c r="J136" s="67">
        <f>IF(OR('29_National Security'!$J136=1,$F136&lt;&gt;0),1,0)</f>
        <v>1</v>
      </c>
      <c r="K136" s="67">
        <f>IF(AND('29_National Security'!$I136=1,$E136=0),1,0)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IF(OR('29_National Security'!$I137=1,$E137&lt;&gt;0),1,0)</f>
        <v>0</v>
      </c>
      <c r="J137" s="67">
        <f>IF(OR('29_National Security'!$J137=1,$F137&lt;&gt;0),1,0)</f>
        <v>0</v>
      </c>
      <c r="K137" s="67">
        <f>IF(AND('29_National Security'!$I137=1,$E137=0),1,0)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IF(OR('29_National Security'!$I138=1,$E138&lt;&gt;0),1,0)</f>
        <v>0</v>
      </c>
      <c r="J138" s="67">
        <f>IF(OR('29_National Security'!$J138=1,$F138&lt;&gt;0),1,0)</f>
        <v>0</v>
      </c>
      <c r="K138" s="67">
        <f>IF(AND('29_National Security'!$I138=1,$E138=0),1,0)</f>
        <v>0</v>
      </c>
    </row>
    <row r="139" spans="1:11" ht="30" hidden="1" outlineLevel="1" x14ac:dyDescent="0.25">
      <c r="A139" s="37" t="s">
        <v>153</v>
      </c>
      <c r="B139" s="38" t="s">
        <v>143</v>
      </c>
      <c r="C139" s="20" t="str">
        <f>IF('Long Term Vision'!$C139=0,"",'Long Term Vision'!$C139)</f>
        <v/>
      </c>
      <c r="D139" s="38"/>
      <c r="E139" s="38"/>
      <c r="F139" s="38"/>
      <c r="G139" s="38"/>
      <c r="H139" s="39"/>
      <c r="I139" s="67">
        <f>IF(OR('29_National Security'!$I139=1,$E139&lt;&gt;0),1,0)</f>
        <v>1</v>
      </c>
      <c r="J139" s="67">
        <f>IF(OR('29_National Security'!$J139=1,$F139&lt;&gt;0),1,0)</f>
        <v>0</v>
      </c>
      <c r="K139" s="67">
        <f>IF(AND('29_National Security'!$I139=1,$E139=0),1,0)</f>
        <v>1</v>
      </c>
    </row>
    <row r="140" spans="1:11" ht="45" hidden="1" outlineLevel="1" x14ac:dyDescent="0.25">
      <c r="A140" s="37" t="s">
        <v>153</v>
      </c>
      <c r="B140" s="38" t="s">
        <v>144</v>
      </c>
      <c r="C140" s="20" t="str">
        <f>IF('Long Term Vision'!$C140=0,"",'Long Term Vision'!$C140)</f>
        <v/>
      </c>
      <c r="D140" s="38"/>
      <c r="E140" s="38"/>
      <c r="F140" s="38"/>
      <c r="G140" s="38"/>
      <c r="H140" s="39"/>
      <c r="I140" s="67">
        <f>IF(OR('29_National Security'!$I140=1,$E140&lt;&gt;0),1,0)</f>
        <v>1</v>
      </c>
      <c r="J140" s="67">
        <f>IF(OR('29_National Security'!$J140=1,$F140&lt;&gt;0),1,0)</f>
        <v>0</v>
      </c>
      <c r="K140" s="67">
        <f>IF(AND('29_National Security'!$I140=1,$E140=0),1,0)</f>
        <v>1</v>
      </c>
    </row>
    <row r="141" spans="1:11" ht="90" hidden="1" outlineLevel="1" x14ac:dyDescent="0.25">
      <c r="A141" s="37" t="s">
        <v>153</v>
      </c>
      <c r="B141" s="38" t="s">
        <v>145</v>
      </c>
      <c r="C141" s="20" t="str">
        <f>IF('Long Term Vision'!$C141=0,"",'Long Term Vision'!$C141)</f>
        <v/>
      </c>
      <c r="D141" s="38"/>
      <c r="E141" s="38"/>
      <c r="F141" s="38"/>
      <c r="G141" s="38"/>
      <c r="H141" s="39"/>
      <c r="I141" s="67">
        <f>IF(OR('29_National Security'!$I141=1,$E141&lt;&gt;0),1,0)</f>
        <v>0</v>
      </c>
      <c r="J141" s="67">
        <f>IF(OR('29_National Security'!$J141=1,$F141&lt;&gt;0),1,0)</f>
        <v>0</v>
      </c>
      <c r="K141" s="67">
        <f>IF(AND('29_National Security'!$I141=1,$E141=0),1,0)</f>
        <v>0</v>
      </c>
    </row>
    <row r="142" spans="1:11" ht="60" hidden="1" outlineLevel="1" x14ac:dyDescent="0.25">
      <c r="A142" s="37" t="s">
        <v>153</v>
      </c>
      <c r="B142" s="38" t="s">
        <v>146</v>
      </c>
      <c r="C142" s="20" t="str">
        <f>IF('Long Term Vision'!$C142=0,"",'Long Term Vision'!$C142)</f>
        <v/>
      </c>
      <c r="D142" s="38"/>
      <c r="E142" s="38"/>
      <c r="F142" s="38"/>
      <c r="G142" s="38"/>
      <c r="H142" s="39"/>
      <c r="I142" s="67">
        <f>IF(OR('29_National Security'!$I142=1,$E142&lt;&gt;0),1,0)</f>
        <v>1</v>
      </c>
      <c r="J142" s="67">
        <f>IF(OR('29_National Security'!$J142=1,$F142&lt;&gt;0),1,0)</f>
        <v>0</v>
      </c>
      <c r="K142" s="67">
        <f>IF(AND('29_National Security'!$I142=1,$E142=0),1,0)</f>
        <v>1</v>
      </c>
    </row>
    <row r="143" spans="1:11" ht="105" hidden="1" outlineLevel="1" x14ac:dyDescent="0.25">
      <c r="A143" s="37" t="s">
        <v>153</v>
      </c>
      <c r="B143" s="38" t="s">
        <v>147</v>
      </c>
      <c r="C143" s="20" t="str">
        <f>IF('Long Term Vision'!$C143=0,"",'Long Term Vision'!$C143)</f>
        <v/>
      </c>
      <c r="D143" s="38"/>
      <c r="E143" s="38"/>
      <c r="F143" s="38"/>
      <c r="G143" s="38"/>
      <c r="H143" s="39"/>
      <c r="I143" s="67">
        <f>IF(OR('29_National Security'!$I143=1,$E143&lt;&gt;0),1,0)</f>
        <v>1</v>
      </c>
      <c r="J143" s="67">
        <f>IF(OR('29_National Security'!$J143=1,$F143&lt;&gt;0),1,0)</f>
        <v>0</v>
      </c>
      <c r="K143" s="67">
        <f>IF(AND('29_National Security'!$I143=1,$E143=0),1,0)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IF(OR('29_National Security'!$I144=1,$E144&lt;&gt;0),1,0)</f>
        <v>1</v>
      </c>
      <c r="J144" s="67">
        <f>IF(OR('29_National Security'!$J144=1,$F144&lt;&gt;0),1,0)</f>
        <v>0</v>
      </c>
      <c r="K144" s="67">
        <f>IF(AND('29_National Security'!$I144=1,$E144=0),1,0)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1413</v>
      </c>
      <c r="C149" s="71">
        <f>SUM(K2,K8,K14,K24,K32,K39,K46,K55,K59,K67,K77,K81,K92,K98,K106,K114,K125)</f>
        <v>94</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2</v>
      </c>
      <c r="E158" s="49">
        <f>COUNTA(F$25:F$31)</f>
        <v>0</v>
      </c>
      <c r="F158" s="50">
        <f t="shared" si="0"/>
        <v>0.2857142857142857</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1</v>
      </c>
      <c r="E165" s="54">
        <f>COUNTA(F$107:F$113)</f>
        <v>0</v>
      </c>
      <c r="F165" s="55">
        <f t="shared" si="0"/>
        <v>0.14285714285714285</v>
      </c>
      <c r="G165" s="73">
        <f t="shared" si="1"/>
        <v>0</v>
      </c>
      <c r="H165" s="65"/>
      <c r="I165" s="66"/>
    </row>
    <row r="166" spans="1:9" x14ac:dyDescent="0.25">
      <c r="A166" s="47">
        <v>12</v>
      </c>
      <c r="B166" s="48" t="s">
        <v>168</v>
      </c>
      <c r="C166" s="49">
        <f>'Long Term Vision'!$C166</f>
        <v>7</v>
      </c>
      <c r="D166" s="49">
        <f>COUNTA(E$47:E$54)</f>
        <v>1</v>
      </c>
      <c r="E166" s="49">
        <f>COUNTA(F$47:F$54)</f>
        <v>0</v>
      </c>
      <c r="F166" s="50">
        <f t="shared" si="0"/>
        <v>0.14285714285714285</v>
      </c>
      <c r="G166" s="74">
        <f t="shared" si="1"/>
        <v>0</v>
      </c>
      <c r="H166" s="65"/>
      <c r="I166" s="66"/>
    </row>
    <row r="167" spans="1:9" x14ac:dyDescent="0.25">
      <c r="A167" s="52">
        <v>13</v>
      </c>
      <c r="B167" s="53" t="s">
        <v>169</v>
      </c>
      <c r="C167" s="54">
        <f>'Long Term Vision'!$C167</f>
        <v>3</v>
      </c>
      <c r="D167" s="54">
        <f>COUNTA(E$56:E$58)</f>
        <v>3</v>
      </c>
      <c r="E167" s="54">
        <f>COUNTA(F$56:F$58)</f>
        <v>0</v>
      </c>
      <c r="F167" s="55">
        <f t="shared" si="0"/>
        <v>1</v>
      </c>
      <c r="G167" s="73">
        <f t="shared" si="1"/>
        <v>0</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0</v>
      </c>
      <c r="F170" s="50">
        <f t="shared" si="0"/>
        <v>0.1</v>
      </c>
      <c r="G170" s="74">
        <f t="shared" si="1"/>
        <v>0</v>
      </c>
      <c r="H170" s="65"/>
    </row>
    <row r="171" spans="1:9" ht="15.75" thickBot="1" x14ac:dyDescent="0.3">
      <c r="A171" s="56">
        <v>17</v>
      </c>
      <c r="B171" s="57" t="s">
        <v>173</v>
      </c>
      <c r="C171" s="58">
        <f>'Long Term Vision'!$C171</f>
        <v>14</v>
      </c>
      <c r="D171" s="58">
        <f>COUNTA(E$126:E$144)</f>
        <v>1</v>
      </c>
      <c r="E171" s="58">
        <f>COUNTA(F$126:F$144)</f>
        <v>0</v>
      </c>
      <c r="F171" s="59">
        <f t="shared" si="0"/>
        <v>7.1428571428571425E-2</v>
      </c>
      <c r="G171" s="75">
        <f t="shared" si="1"/>
        <v>0</v>
      </c>
      <c r="H171" s="65"/>
    </row>
    <row r="172" spans="1:9" x14ac:dyDescent="0.25">
      <c r="A172" s="65"/>
      <c r="B172" s="65"/>
      <c r="C172" s="65"/>
      <c r="D172" s="65"/>
      <c r="E172" s="61" t="s">
        <v>149</v>
      </c>
      <c r="F172" s="62">
        <f>SUM($D$155:$D$159)/SUM($C$155:$C$159)</f>
        <v>6.6666666666666666E-2</v>
      </c>
      <c r="G172" s="76">
        <f>IFERROR(SUM($E$155:$E$159)/SUM($D$155:$D$159),"N/A")</f>
        <v>0</v>
      </c>
      <c r="H172" s="65"/>
    </row>
    <row r="173" spans="1:9" x14ac:dyDescent="0.25">
      <c r="A173" s="65"/>
      <c r="B173" s="65"/>
      <c r="C173" s="65"/>
      <c r="D173" s="65"/>
      <c r="E173" s="60" t="s">
        <v>150</v>
      </c>
      <c r="F173" s="55">
        <f>SUM($D$160,$D$166:$D$169)/SUM($C$160,$C$166:$C$169)</f>
        <v>0.125</v>
      </c>
      <c r="G173" s="73">
        <f>IFERROR(SUM($E$160,$E$166:$E$169)/SUM($D$160,$D$166:$D$169),"N/A")</f>
        <v>0</v>
      </c>
      <c r="H173" s="65"/>
    </row>
    <row r="174" spans="1:9" x14ac:dyDescent="0.25">
      <c r="A174" s="65"/>
      <c r="B174" s="65"/>
      <c r="C174" s="65"/>
      <c r="D174" s="65"/>
      <c r="E174" s="63" t="s">
        <v>151</v>
      </c>
      <c r="F174" s="50">
        <f>SUM($D$161:$D$165)/SUM($C$161:$C$165)</f>
        <v>3.4482758620689655E-2</v>
      </c>
      <c r="G174" s="74">
        <f>IFERROR(SUM($E$161:$E$165)/SUM($D$161:$D$165),"N/A")</f>
        <v>0</v>
      </c>
      <c r="H174" s="65"/>
    </row>
    <row r="175" spans="1:9" x14ac:dyDescent="0.25">
      <c r="A175" s="65"/>
      <c r="B175" s="65"/>
      <c r="C175" s="65"/>
      <c r="D175" s="65"/>
      <c r="E175" s="60" t="s">
        <v>152</v>
      </c>
      <c r="F175" s="55">
        <f>$D$170/$C$170</f>
        <v>0.1</v>
      </c>
      <c r="G175" s="73">
        <f>IFERROR($E$170/$D$170,"N/A")</f>
        <v>0</v>
      </c>
      <c r="H175" s="65"/>
    </row>
    <row r="176" spans="1:9" ht="15.75" thickBot="1" x14ac:dyDescent="0.3">
      <c r="A176" s="65"/>
      <c r="B176" s="65"/>
      <c r="C176" s="65"/>
      <c r="D176" s="65"/>
      <c r="E176" s="64" t="s">
        <v>181</v>
      </c>
      <c r="F176" s="51">
        <f>$D$171/$C$171</f>
        <v>7.1428571428571425E-2</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380" priority="38">
      <formula>$C3="NO"</formula>
    </cfRule>
  </conditionalFormatting>
  <conditionalFormatting sqref="C93:H97 C82:H91 C78:H80 C68:H76 C60:H66 C40:H45 C15:H23 C9:H13 C4:H7 C33:H38 C99:H105 C107:H113 C47:H54 C56:H58 C126:H144 C25:H31 C115:H124">
    <cfRule type="expression" dxfId="379" priority="37">
      <formula>$C4="NO"</formula>
    </cfRule>
  </conditionalFormatting>
  <conditionalFormatting sqref="I1:K1">
    <cfRule type="expression" dxfId="378" priority="36">
      <formula>$C1="NO"</formula>
    </cfRule>
  </conditionalFormatting>
  <conditionalFormatting sqref="B3">
    <cfRule type="expression" dxfId="377" priority="35">
      <formula>$K3=1</formula>
    </cfRule>
  </conditionalFormatting>
  <conditionalFormatting sqref="B4:B7">
    <cfRule type="expression" dxfId="376" priority="34">
      <formula>$C4="NO"</formula>
    </cfRule>
  </conditionalFormatting>
  <conditionalFormatting sqref="B4:B7">
    <cfRule type="expression" dxfId="375" priority="33">
      <formula>$K4=1</formula>
    </cfRule>
  </conditionalFormatting>
  <conditionalFormatting sqref="B9:B13">
    <cfRule type="expression" dxfId="374" priority="32">
      <formula>$C9="NO"</formula>
    </cfRule>
  </conditionalFormatting>
  <conditionalFormatting sqref="B9:B13">
    <cfRule type="expression" dxfId="373" priority="31">
      <formula>$K9=1</formula>
    </cfRule>
  </conditionalFormatting>
  <conditionalFormatting sqref="B15:B23">
    <cfRule type="expression" dxfId="372" priority="30">
      <formula>$C15="NO"</formula>
    </cfRule>
  </conditionalFormatting>
  <conditionalFormatting sqref="B15:B23">
    <cfRule type="expression" dxfId="371" priority="29">
      <formula>$K15=1</formula>
    </cfRule>
  </conditionalFormatting>
  <conditionalFormatting sqref="B25:B31">
    <cfRule type="expression" dxfId="370" priority="28">
      <formula>$C25="NO"</formula>
    </cfRule>
  </conditionalFormatting>
  <conditionalFormatting sqref="B25:B31">
    <cfRule type="expression" dxfId="369" priority="27">
      <formula>$K25=1</formula>
    </cfRule>
  </conditionalFormatting>
  <conditionalFormatting sqref="B33:B38">
    <cfRule type="expression" dxfId="368" priority="26">
      <formula>$C33="NO"</formula>
    </cfRule>
  </conditionalFormatting>
  <conditionalFormatting sqref="B33:B38">
    <cfRule type="expression" dxfId="367" priority="25">
      <formula>$K33=1</formula>
    </cfRule>
  </conditionalFormatting>
  <conditionalFormatting sqref="B40:B45">
    <cfRule type="expression" dxfId="366" priority="24">
      <formula>$C40="NO"</formula>
    </cfRule>
  </conditionalFormatting>
  <conditionalFormatting sqref="B40:B45">
    <cfRule type="expression" dxfId="365" priority="23">
      <formula>$K40=1</formula>
    </cfRule>
  </conditionalFormatting>
  <conditionalFormatting sqref="B47:B54">
    <cfRule type="expression" dxfId="364" priority="22">
      <formula>$C47="NO"</formula>
    </cfRule>
  </conditionalFormatting>
  <conditionalFormatting sqref="B47:B54">
    <cfRule type="expression" dxfId="363" priority="21">
      <formula>$K47=1</formula>
    </cfRule>
  </conditionalFormatting>
  <conditionalFormatting sqref="B56:B58">
    <cfRule type="expression" dxfId="362" priority="20">
      <formula>$C56="NO"</formula>
    </cfRule>
  </conditionalFormatting>
  <conditionalFormatting sqref="B56:B58">
    <cfRule type="expression" dxfId="361" priority="19">
      <formula>$K56=1</formula>
    </cfRule>
  </conditionalFormatting>
  <conditionalFormatting sqref="B60:B66">
    <cfRule type="expression" dxfId="360" priority="18">
      <formula>$C60="NO"</formula>
    </cfRule>
  </conditionalFormatting>
  <conditionalFormatting sqref="B60:B66">
    <cfRule type="expression" dxfId="359" priority="17">
      <formula>$K60=1</formula>
    </cfRule>
  </conditionalFormatting>
  <conditionalFormatting sqref="B68:B76">
    <cfRule type="expression" dxfId="358" priority="16">
      <formula>$C68="NO"</formula>
    </cfRule>
  </conditionalFormatting>
  <conditionalFormatting sqref="B68:B76">
    <cfRule type="expression" dxfId="357" priority="15">
      <formula>$K68=1</formula>
    </cfRule>
  </conditionalFormatting>
  <conditionalFormatting sqref="B78:B80">
    <cfRule type="expression" dxfId="356" priority="14">
      <formula>$C78="NO"</formula>
    </cfRule>
  </conditionalFormatting>
  <conditionalFormatting sqref="B78:B80">
    <cfRule type="expression" dxfId="355" priority="13">
      <formula>$K78=1</formula>
    </cfRule>
  </conditionalFormatting>
  <conditionalFormatting sqref="B82:B91">
    <cfRule type="expression" dxfId="354" priority="12">
      <formula>$C82="NO"</formula>
    </cfRule>
  </conditionalFormatting>
  <conditionalFormatting sqref="B82:B91">
    <cfRule type="expression" dxfId="353" priority="11">
      <formula>$K82=1</formula>
    </cfRule>
  </conditionalFormatting>
  <conditionalFormatting sqref="B93:B97">
    <cfRule type="expression" dxfId="352" priority="10">
      <formula>$C93="NO"</formula>
    </cfRule>
  </conditionalFormatting>
  <conditionalFormatting sqref="B93:B97">
    <cfRule type="expression" dxfId="351" priority="9">
      <formula>$K93=1</formula>
    </cfRule>
  </conditionalFormatting>
  <conditionalFormatting sqref="B99:B105">
    <cfRule type="expression" dxfId="350" priority="8">
      <formula>$C99="NO"</formula>
    </cfRule>
  </conditionalFormatting>
  <conditionalFormatting sqref="B99:B105">
    <cfRule type="expression" dxfId="349" priority="7">
      <formula>$K99=1</formula>
    </cfRule>
  </conditionalFormatting>
  <conditionalFormatting sqref="B107:B113">
    <cfRule type="expression" dxfId="348" priority="6">
      <formula>$C107="NO"</formula>
    </cfRule>
  </conditionalFormatting>
  <conditionalFormatting sqref="B107:B113">
    <cfRule type="expression" dxfId="347" priority="5">
      <formula>$K107=1</formula>
    </cfRule>
  </conditionalFormatting>
  <conditionalFormatting sqref="B115:B124">
    <cfRule type="expression" dxfId="346" priority="4">
      <formula>$C115="NO"</formula>
    </cfRule>
  </conditionalFormatting>
  <conditionalFormatting sqref="B115:B124">
    <cfRule type="expression" dxfId="345" priority="3">
      <formula>$K115=1</formula>
    </cfRule>
  </conditionalFormatting>
  <conditionalFormatting sqref="B126:B144">
    <cfRule type="expression" dxfId="344" priority="2">
      <formula>$C126="NO"</formula>
    </cfRule>
  </conditionalFormatting>
  <conditionalFormatting sqref="B126:B144">
    <cfRule type="expression" dxfId="343" priority="1">
      <formula>$K126=1</formula>
    </cfRule>
  </conditionalFormatting>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E142" sqref="E142"/>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IF(OR('30_Disater and Preparedness'!$I3=1,$E3&lt;&gt;0),1,0)</f>
        <v>0</v>
      </c>
      <c r="J3" s="67">
        <f>IF(OR('30_Disater and Preparedness'!$J3=1,$F3&lt;&gt;0),1,0)</f>
        <v>0</v>
      </c>
      <c r="K3" s="67">
        <f>IF(AND('30_Disater and Preparedness'!$I3=1,$E3=0),1,0)</f>
        <v>0</v>
      </c>
    </row>
    <row r="4" spans="1:12" ht="45" hidden="1" outlineLevel="1" x14ac:dyDescent="0.25">
      <c r="A4" s="37" t="s">
        <v>149</v>
      </c>
      <c r="B4" s="38" t="s">
        <v>8</v>
      </c>
      <c r="C4" s="20" t="str">
        <f>IF('Long Term Vision'!$C4=0,"",'Long Term Vision'!$C4)</f>
        <v/>
      </c>
      <c r="D4" s="38"/>
      <c r="E4" s="38"/>
      <c r="F4" s="38"/>
      <c r="G4" s="38"/>
      <c r="H4" s="39"/>
      <c r="I4" s="67">
        <f>IF(OR('30_Disater and Preparedness'!$I4=1,$E4&lt;&gt;0),1,0)</f>
        <v>1</v>
      </c>
      <c r="J4" s="67">
        <f>IF(OR('30_Disater and Preparedness'!$J4=1,$F4&lt;&gt;0),1,0)</f>
        <v>1</v>
      </c>
      <c r="K4" s="67">
        <f>IF(AND('30_Disater and Preparedness'!$I4=1,$E4=0),1,0)</f>
        <v>1</v>
      </c>
    </row>
    <row r="5" spans="1:12" ht="45" hidden="1" outlineLevel="1" x14ac:dyDescent="0.25">
      <c r="A5" s="37" t="s">
        <v>149</v>
      </c>
      <c r="B5" s="38" t="s">
        <v>9</v>
      </c>
      <c r="C5" s="20" t="str">
        <f>IF('Long Term Vision'!$C5=0,"",'Long Term Vision'!$C5)</f>
        <v/>
      </c>
      <c r="D5" s="38"/>
      <c r="E5" s="38"/>
      <c r="F5" s="38"/>
      <c r="G5" s="38"/>
      <c r="H5" s="39"/>
      <c r="I5" s="67">
        <f>IF(OR('30_Disater and Preparedness'!$I5=1,$E5&lt;&gt;0),1,0)</f>
        <v>1</v>
      </c>
      <c r="J5" s="67">
        <f>IF(OR('30_Disater and Preparedness'!$J5=1,$F5&lt;&gt;0),1,0)</f>
        <v>1</v>
      </c>
      <c r="K5" s="67">
        <f>IF(AND('30_Disater and Preparedness'!$I5=1,$E5=0),1,0)</f>
        <v>1</v>
      </c>
    </row>
    <row r="6" spans="1:12" ht="90" hidden="1" outlineLevel="1" x14ac:dyDescent="0.25">
      <c r="A6" s="37" t="s">
        <v>149</v>
      </c>
      <c r="B6" s="38" t="s">
        <v>10</v>
      </c>
      <c r="C6" s="20" t="str">
        <f>IF('Long Term Vision'!$C6=0,"",'Long Term Vision'!$C6)</f>
        <v/>
      </c>
      <c r="D6" s="38"/>
      <c r="E6" s="38"/>
      <c r="F6" s="38"/>
      <c r="G6" s="38"/>
      <c r="H6" s="39"/>
      <c r="I6" s="67">
        <f>IF(OR('30_Disater and Preparedness'!$I6=1,$E6&lt;&gt;0),1,0)</f>
        <v>1</v>
      </c>
      <c r="J6" s="67">
        <f>IF(OR('30_Disater and Preparedness'!$J6=1,$F6&lt;&gt;0),1,0)</f>
        <v>1</v>
      </c>
      <c r="K6" s="67">
        <f>IF(AND('30_Disater and Preparedness'!$I6=1,$E6=0),1,0)</f>
        <v>1</v>
      </c>
    </row>
    <row r="7" spans="1:12" ht="60" hidden="1" outlineLevel="1" x14ac:dyDescent="0.25">
      <c r="A7" s="37" t="s">
        <v>149</v>
      </c>
      <c r="B7" s="38" t="s">
        <v>11</v>
      </c>
      <c r="C7" s="20" t="str">
        <f>IF('Long Term Vision'!$C7=0,"",'Long Term Vision'!$C7)</f>
        <v/>
      </c>
      <c r="D7" s="38"/>
      <c r="E7" s="38"/>
      <c r="F7" s="38"/>
      <c r="G7" s="38"/>
      <c r="H7" s="39"/>
      <c r="I7" s="67">
        <f>IF(OR('30_Disater and Preparedness'!$I7=1,$E7&lt;&gt;0),1,0)</f>
        <v>1</v>
      </c>
      <c r="J7" s="67">
        <f>IF(OR('30_Disater and Preparedness'!$J7=1,$F7&lt;&gt;0),1,0)</f>
        <v>1</v>
      </c>
      <c r="K7" s="67">
        <f>IF(AND('30_Disater and Preparedness'!$I7=1,$E7=0),1,0)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IF(OR('30_Disater and Preparedness'!$I9=1,$E9&lt;&gt;0),1,0)</f>
        <v>1</v>
      </c>
      <c r="J9" s="67">
        <f>IF(OR('30_Disater and Preparedness'!$J9=1,$F9&lt;&gt;0),1,0)</f>
        <v>0</v>
      </c>
      <c r="K9" s="67">
        <f>IF(AND('30_Disater and Preparedness'!$I9=1,$E9=0),1,0)</f>
        <v>1</v>
      </c>
    </row>
    <row r="10" spans="1:12" ht="75" hidden="1" outlineLevel="1" x14ac:dyDescent="0.25">
      <c r="A10" s="37" t="s">
        <v>149</v>
      </c>
      <c r="B10" s="38" t="s">
        <v>14</v>
      </c>
      <c r="C10" s="20" t="str">
        <f>IF('Long Term Vision'!$C10=0,"",'Long Term Vision'!$C10)</f>
        <v/>
      </c>
      <c r="D10" s="38"/>
      <c r="E10" s="38"/>
      <c r="F10" s="38"/>
      <c r="G10" s="38"/>
      <c r="H10" s="39"/>
      <c r="I10" s="67">
        <f>IF(OR('30_Disater and Preparedness'!$I10=1,$E10&lt;&gt;0),1,0)</f>
        <v>1</v>
      </c>
      <c r="J10" s="67">
        <f>IF(OR('30_Disater and Preparedness'!$J10=1,$F10&lt;&gt;0),1,0)</f>
        <v>1</v>
      </c>
      <c r="K10" s="67">
        <f>IF(AND('30_Disater and Preparedness'!$I10=1,$E10=0),1,0)</f>
        <v>1</v>
      </c>
    </row>
    <row r="11" spans="1:12" ht="90" hidden="1" outlineLevel="1" x14ac:dyDescent="0.25">
      <c r="A11" s="37" t="s">
        <v>149</v>
      </c>
      <c r="B11" s="38" t="s">
        <v>15</v>
      </c>
      <c r="C11" s="20" t="str">
        <f>IF('Long Term Vision'!$C11=0,"",'Long Term Vision'!$C11)</f>
        <v/>
      </c>
      <c r="D11" s="38"/>
      <c r="E11" s="38"/>
      <c r="F11" s="38"/>
      <c r="G11" s="38"/>
      <c r="H11" s="39"/>
      <c r="I11" s="67">
        <f>IF(OR('30_Disater and Preparedness'!$I11=1,$E11&lt;&gt;0),1,0)</f>
        <v>1</v>
      </c>
      <c r="J11" s="67">
        <f>IF(OR('30_Disater and Preparedness'!$J11=1,$F11&lt;&gt;0),1,0)</f>
        <v>1</v>
      </c>
      <c r="K11" s="67">
        <f>IF(AND('30_Disater and Preparedness'!$I11=1,$E11=0),1,0)</f>
        <v>1</v>
      </c>
    </row>
    <row r="12" spans="1:12" ht="90" hidden="1" outlineLevel="1" x14ac:dyDescent="0.25">
      <c r="A12" s="37" t="s">
        <v>149</v>
      </c>
      <c r="B12" s="38" t="s">
        <v>16</v>
      </c>
      <c r="C12" s="20" t="str">
        <f>IF('Long Term Vision'!$C12=0,"",'Long Term Vision'!$C12)</f>
        <v/>
      </c>
      <c r="D12" s="38"/>
      <c r="E12" s="38"/>
      <c r="F12" s="38"/>
      <c r="G12" s="38"/>
      <c r="H12" s="39"/>
      <c r="I12" s="67">
        <f>IF(OR('30_Disater and Preparedness'!$I12=1,$E12&lt;&gt;0),1,0)</f>
        <v>1</v>
      </c>
      <c r="J12" s="67">
        <f>IF(OR('30_Disater and Preparedness'!$J12=1,$F12&lt;&gt;0),1,0)</f>
        <v>0</v>
      </c>
      <c r="K12" s="67">
        <f>IF(AND('30_Disater and Preparedness'!$I12=1,$E12=0),1,0)</f>
        <v>1</v>
      </c>
    </row>
    <row r="13" spans="1:12" ht="105" hidden="1" outlineLevel="1" x14ac:dyDescent="0.25">
      <c r="A13" s="37" t="s">
        <v>149</v>
      </c>
      <c r="B13" s="38" t="s">
        <v>17</v>
      </c>
      <c r="C13" s="20" t="str">
        <f>IF('Long Term Vision'!$C13=0,"",'Long Term Vision'!$C13)</f>
        <v/>
      </c>
      <c r="D13" s="38"/>
      <c r="E13" s="38"/>
      <c r="F13" s="38"/>
      <c r="G13" s="38"/>
      <c r="H13" s="39"/>
      <c r="I13" s="67">
        <f>IF(OR('30_Disater and Preparedness'!$I13=1,$E13&lt;&gt;0),1,0)</f>
        <v>1</v>
      </c>
      <c r="J13" s="67">
        <f>IF(OR('30_Disater and Preparedness'!$J13=1,$F13&lt;&gt;0),1,0)</f>
        <v>0</v>
      </c>
      <c r="K13" s="67">
        <f>IF(AND('30_Disater and Preparedness'!$I13=1,$E13=0),1,0)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IF(OR('30_Disater and Preparedness'!$I15=1,$E15&lt;&gt;0),1,0)</f>
        <v>1</v>
      </c>
      <c r="J15" s="67">
        <f>IF(OR('30_Disater and Preparedness'!$J15=1,$F15&lt;&gt;0),1,0)</f>
        <v>1</v>
      </c>
      <c r="K15" s="67">
        <f>IF(AND('30_Disater and Preparedness'!$I15=1,$E15=0),1,0)</f>
        <v>1</v>
      </c>
    </row>
    <row r="16" spans="1:12" ht="60" hidden="1" outlineLevel="1" x14ac:dyDescent="0.25">
      <c r="A16" s="37" t="s">
        <v>149</v>
      </c>
      <c r="B16" s="38" t="s">
        <v>20</v>
      </c>
      <c r="C16" s="20" t="str">
        <f>IF('Long Term Vision'!$C16=0,"",'Long Term Vision'!$C16)</f>
        <v/>
      </c>
      <c r="D16" s="38"/>
      <c r="E16" s="38"/>
      <c r="F16" s="38"/>
      <c r="G16" s="38"/>
      <c r="H16" s="39"/>
      <c r="I16" s="67">
        <f>IF(OR('30_Disater and Preparedness'!$I16=1,$E16&lt;&gt;0),1,0)</f>
        <v>1</v>
      </c>
      <c r="J16" s="67">
        <f>IF(OR('30_Disater and Preparedness'!$J16=1,$F16&lt;&gt;0),1,0)</f>
        <v>1</v>
      </c>
      <c r="K16" s="67">
        <f>IF(AND('30_Disater and Preparedness'!$I16=1,$E16=0),1,0)</f>
        <v>1</v>
      </c>
    </row>
    <row r="17" spans="1:11" ht="45" hidden="1" outlineLevel="1" x14ac:dyDescent="0.25">
      <c r="A17" s="37" t="s">
        <v>149</v>
      </c>
      <c r="B17" s="38" t="s">
        <v>21</v>
      </c>
      <c r="C17" s="20" t="str">
        <f>IF('Long Term Vision'!$C17=0,"",'Long Term Vision'!$C17)</f>
        <v/>
      </c>
      <c r="D17" s="38"/>
      <c r="E17" s="38"/>
      <c r="F17" s="38"/>
      <c r="G17" s="38"/>
      <c r="H17" s="39"/>
      <c r="I17" s="67">
        <f>IF(OR('30_Disater and Preparedness'!$I17=1,$E17&lt;&gt;0),1,0)</f>
        <v>1</v>
      </c>
      <c r="J17" s="67">
        <f>IF(OR('30_Disater and Preparedness'!$J17=1,$F17&lt;&gt;0),1,0)</f>
        <v>1</v>
      </c>
      <c r="K17" s="67">
        <f>IF(AND('30_Disater and Preparedness'!$I17=1,$E17=0),1,0)</f>
        <v>1</v>
      </c>
    </row>
    <row r="18" spans="1:11" ht="45" hidden="1" outlineLevel="1" x14ac:dyDescent="0.25">
      <c r="A18" s="37" t="s">
        <v>149</v>
      </c>
      <c r="B18" s="38" t="s">
        <v>22</v>
      </c>
      <c r="C18" s="20" t="str">
        <f>IF('Long Term Vision'!$C18=0,"",'Long Term Vision'!$C18)</f>
        <v/>
      </c>
      <c r="D18" s="38"/>
      <c r="E18" s="38"/>
      <c r="F18" s="38"/>
      <c r="G18" s="38"/>
      <c r="H18" s="39"/>
      <c r="I18" s="67">
        <f>IF(OR('30_Disater and Preparedness'!$I18=1,$E18&lt;&gt;0),1,0)</f>
        <v>1</v>
      </c>
      <c r="J18" s="67">
        <f>IF(OR('30_Disater and Preparedness'!$J18=1,$F18&lt;&gt;0),1,0)</f>
        <v>1</v>
      </c>
      <c r="K18" s="67">
        <f>IF(AND('30_Disater and Preparedness'!$I18=1,$E18=0),1,0)</f>
        <v>1</v>
      </c>
    </row>
    <row r="19" spans="1:11" ht="30" hidden="1" outlineLevel="1" x14ac:dyDescent="0.25">
      <c r="A19" s="37" t="s">
        <v>149</v>
      </c>
      <c r="B19" s="38" t="s">
        <v>23</v>
      </c>
      <c r="C19" s="20" t="str">
        <f>IF('Long Term Vision'!$C19=0,"",'Long Term Vision'!$C19)</f>
        <v/>
      </c>
      <c r="D19" s="38"/>
      <c r="E19" s="38"/>
      <c r="F19" s="38"/>
      <c r="G19" s="38"/>
      <c r="H19" s="39"/>
      <c r="I19" s="67">
        <f>IF(OR('30_Disater and Preparedness'!$I19=1,$E19&lt;&gt;0),1,0)</f>
        <v>1</v>
      </c>
      <c r="J19" s="67">
        <f>IF(OR('30_Disater and Preparedness'!$J19=1,$F19&lt;&gt;0),1,0)</f>
        <v>0</v>
      </c>
      <c r="K19" s="67">
        <f>IF(AND('30_Disater and Preparedness'!$I19=1,$E19=0),1,0)</f>
        <v>1</v>
      </c>
    </row>
    <row r="20" spans="1:11" ht="30" hidden="1" outlineLevel="1" x14ac:dyDescent="0.25">
      <c r="A20" s="37" t="s">
        <v>149</v>
      </c>
      <c r="B20" s="38" t="s">
        <v>24</v>
      </c>
      <c r="C20" s="20" t="str">
        <f>IF('Long Term Vision'!$C20=0,"",'Long Term Vision'!$C20)</f>
        <v/>
      </c>
      <c r="D20" s="38"/>
      <c r="E20" s="38"/>
      <c r="F20" s="38"/>
      <c r="G20" s="38"/>
      <c r="H20" s="39"/>
      <c r="I20" s="67">
        <f>IF(OR('30_Disater and Preparedness'!$I20=1,$E20&lt;&gt;0),1,0)</f>
        <v>1</v>
      </c>
      <c r="J20" s="67">
        <f>IF(OR('30_Disater and Preparedness'!$J20=1,$F20&lt;&gt;0),1,0)</f>
        <v>0</v>
      </c>
      <c r="K20" s="67">
        <f>IF(AND('30_Disater and Preparedness'!$I20=1,$E20=0),1,0)</f>
        <v>1</v>
      </c>
    </row>
    <row r="21" spans="1:11" ht="60" hidden="1" outlineLevel="1" x14ac:dyDescent="0.25">
      <c r="A21" s="37" t="s">
        <v>149</v>
      </c>
      <c r="B21" s="38" t="s">
        <v>25</v>
      </c>
      <c r="C21" s="20" t="str">
        <f>IF('Long Term Vision'!$C21=0,"",'Long Term Vision'!$C21)</f>
        <v/>
      </c>
      <c r="D21" s="38"/>
      <c r="E21" s="38"/>
      <c r="F21" s="38"/>
      <c r="G21" s="38"/>
      <c r="H21" s="39"/>
      <c r="I21" s="67">
        <f>IF(OR('30_Disater and Preparedness'!$I21=1,$E21&lt;&gt;0),1,0)</f>
        <v>1</v>
      </c>
      <c r="J21" s="67">
        <f>IF(OR('30_Disater and Preparedness'!$J21=1,$F21&lt;&gt;0),1,0)</f>
        <v>1</v>
      </c>
      <c r="K21" s="67">
        <f>IF(AND('30_Disater and Preparedness'!$I21=1,$E21=0),1,0)</f>
        <v>1</v>
      </c>
    </row>
    <row r="22" spans="1:11" ht="60" hidden="1" outlineLevel="1" x14ac:dyDescent="0.25">
      <c r="A22" s="37" t="s">
        <v>149</v>
      </c>
      <c r="B22" s="38" t="s">
        <v>26</v>
      </c>
      <c r="C22" s="20" t="str">
        <f>IF('Long Term Vision'!$C22=0,"",'Long Term Vision'!$C22)</f>
        <v/>
      </c>
      <c r="D22" s="38"/>
      <c r="E22" s="38"/>
      <c r="F22" s="38"/>
      <c r="G22" s="38"/>
      <c r="H22" s="39"/>
      <c r="I22" s="67">
        <f>IF(OR('30_Disater and Preparedness'!$I22=1,$E22&lt;&gt;0),1,0)</f>
        <v>1</v>
      </c>
      <c r="J22" s="67">
        <f>IF(OR('30_Disater and Preparedness'!$J22=1,$F22&lt;&gt;0),1,0)</f>
        <v>1</v>
      </c>
      <c r="K22" s="67">
        <f>IF(AND('30_Disater and Preparedness'!$I22=1,$E22=0),1,0)</f>
        <v>1</v>
      </c>
    </row>
    <row r="23" spans="1:11" ht="45" hidden="1" outlineLevel="1" x14ac:dyDescent="0.25">
      <c r="A23" s="37" t="s">
        <v>149</v>
      </c>
      <c r="B23" s="38" t="s">
        <v>27</v>
      </c>
      <c r="C23" s="20" t="str">
        <f>IF('Long Term Vision'!$C23=0,"",'Long Term Vision'!$C23)</f>
        <v/>
      </c>
      <c r="D23" s="38"/>
      <c r="E23" s="38"/>
      <c r="F23" s="38"/>
      <c r="G23" s="38"/>
      <c r="H23" s="39"/>
      <c r="I23" s="67">
        <f>IF(OR('30_Disater and Preparedness'!$I23=1,$E23&lt;&gt;0),1,0)</f>
        <v>1</v>
      </c>
      <c r="J23" s="67">
        <f>IF(OR('30_Disater and Preparedness'!$J23=1,$F23&lt;&gt;0),1,0)</f>
        <v>0</v>
      </c>
      <c r="K23" s="67">
        <f>IF(AND('30_Disater and Preparedness'!$I23=1,$E23=0),1,0)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IF(OR('30_Disater and Preparedness'!$I25=1,$E25&lt;&gt;0),1,0)</f>
        <v>1</v>
      </c>
      <c r="J25" s="67">
        <f>IF(OR('30_Disater and Preparedness'!$J25=1,$F25&lt;&gt;0),1,0)</f>
        <v>1</v>
      </c>
      <c r="K25" s="67">
        <f>IF(AND('30_Disater and Preparedness'!$I25=1,$E25=0),1,0)</f>
        <v>1</v>
      </c>
    </row>
    <row r="26" spans="1:11" ht="45" hidden="1" outlineLevel="1" x14ac:dyDescent="0.25">
      <c r="A26" s="37" t="s">
        <v>149</v>
      </c>
      <c r="B26" s="38" t="s">
        <v>30</v>
      </c>
      <c r="C26" s="20" t="str">
        <f>IF('Long Term Vision'!$C26=0,"",'Long Term Vision'!$C26)</f>
        <v/>
      </c>
      <c r="D26" s="38"/>
      <c r="E26" s="38"/>
      <c r="F26" s="38"/>
      <c r="G26" s="38"/>
      <c r="H26" s="39"/>
      <c r="I26" s="67">
        <f>IF(OR('30_Disater and Preparedness'!$I26=1,$E26&lt;&gt;0),1,0)</f>
        <v>1</v>
      </c>
      <c r="J26" s="67">
        <f>IF(OR('30_Disater and Preparedness'!$J26=1,$F26&lt;&gt;0),1,0)</f>
        <v>0</v>
      </c>
      <c r="K26" s="67">
        <f>IF(AND('30_Disater and Preparedness'!$I26=1,$E26=0),1,0)</f>
        <v>1</v>
      </c>
    </row>
    <row r="27" spans="1:11" ht="45" hidden="1" outlineLevel="1" x14ac:dyDescent="0.25">
      <c r="A27" s="37" t="s">
        <v>149</v>
      </c>
      <c r="B27" s="38" t="s">
        <v>31</v>
      </c>
      <c r="C27" s="20" t="str">
        <f>IF('Long Term Vision'!$C27=0,"",'Long Term Vision'!$C27)</f>
        <v/>
      </c>
      <c r="D27" s="38"/>
      <c r="E27" s="38"/>
      <c r="F27" s="38"/>
      <c r="G27" s="38"/>
      <c r="H27" s="39"/>
      <c r="I27" s="67">
        <f>IF(OR('30_Disater and Preparedness'!$I27=1,$E27&lt;&gt;0),1,0)</f>
        <v>1</v>
      </c>
      <c r="J27" s="67">
        <f>IF(OR('30_Disater and Preparedness'!$J27=1,$F27&lt;&gt;0),1,0)</f>
        <v>1</v>
      </c>
      <c r="K27" s="67">
        <f>IF(AND('30_Disater and Preparedness'!$I27=1,$E27=0),1,0)</f>
        <v>1</v>
      </c>
    </row>
    <row r="28" spans="1:11" ht="60" hidden="1" outlineLevel="1" x14ac:dyDescent="0.25">
      <c r="A28" s="37" t="s">
        <v>149</v>
      </c>
      <c r="B28" s="38" t="s">
        <v>32</v>
      </c>
      <c r="C28" s="20" t="str">
        <f>IF('Long Term Vision'!$C28=0,"",'Long Term Vision'!$C28)</f>
        <v/>
      </c>
      <c r="D28" s="38"/>
      <c r="E28" s="38"/>
      <c r="F28" s="38"/>
      <c r="G28" s="38"/>
      <c r="H28" s="39"/>
      <c r="I28" s="67">
        <f>IF(OR('30_Disater and Preparedness'!$I28=1,$E28&lt;&gt;0),1,0)</f>
        <v>1</v>
      </c>
      <c r="J28" s="67">
        <f>IF(OR('30_Disater and Preparedness'!$J28=1,$F28&lt;&gt;0),1,0)</f>
        <v>1</v>
      </c>
      <c r="K28" s="67">
        <f>IF(AND('30_Disater and Preparedness'!$I28=1,$E28=0),1,0)</f>
        <v>1</v>
      </c>
    </row>
    <row r="29" spans="1:11" ht="60" hidden="1" outlineLevel="1" x14ac:dyDescent="0.25">
      <c r="A29" s="37" t="s">
        <v>149</v>
      </c>
      <c r="B29" s="38" t="s">
        <v>33</v>
      </c>
      <c r="C29" s="20" t="str">
        <f>IF('Long Term Vision'!$C29=0,"",'Long Term Vision'!$C29)</f>
        <v/>
      </c>
      <c r="D29" s="38"/>
      <c r="E29" s="38"/>
      <c r="F29" s="38"/>
      <c r="G29" s="38"/>
      <c r="H29" s="39"/>
      <c r="I29" s="67">
        <f>IF(OR('30_Disater and Preparedness'!$I29=1,$E29&lt;&gt;0),1,0)</f>
        <v>1</v>
      </c>
      <c r="J29" s="67">
        <f>IF(OR('30_Disater and Preparedness'!$J29=1,$F29&lt;&gt;0),1,0)</f>
        <v>0</v>
      </c>
      <c r="K29" s="67">
        <f>IF(AND('30_Disater and Preparedness'!$I29=1,$E29=0),1,0)</f>
        <v>1</v>
      </c>
    </row>
    <row r="30" spans="1:11" ht="30" hidden="1" outlineLevel="1" x14ac:dyDescent="0.25">
      <c r="A30" s="37" t="s">
        <v>149</v>
      </c>
      <c r="B30" s="38" t="s">
        <v>34</v>
      </c>
      <c r="C30" s="20" t="str">
        <f>IF('Long Term Vision'!$C30=0,"",'Long Term Vision'!$C30)</f>
        <v/>
      </c>
      <c r="D30" s="38"/>
      <c r="E30" s="38"/>
      <c r="F30" s="38"/>
      <c r="G30" s="38"/>
      <c r="H30" s="39"/>
      <c r="I30" s="67">
        <f>IF(OR('30_Disater and Preparedness'!$I30=1,$E30&lt;&gt;0),1,0)</f>
        <v>1</v>
      </c>
      <c r="J30" s="67">
        <f>IF(OR('30_Disater and Preparedness'!$J30=1,$F30&lt;&gt;0),1,0)</f>
        <v>1</v>
      </c>
      <c r="K30" s="67">
        <f>IF(AND('30_Disater and Preparedness'!$I30=1,$E30=0),1,0)</f>
        <v>1</v>
      </c>
    </row>
    <row r="31" spans="1:11" ht="105" hidden="1" outlineLevel="1" x14ac:dyDescent="0.25">
      <c r="A31" s="37" t="s">
        <v>149</v>
      </c>
      <c r="B31" s="38" t="s">
        <v>35</v>
      </c>
      <c r="C31" s="20" t="str">
        <f>IF('Long Term Vision'!$C31=0,"",'Long Term Vision'!$C31)</f>
        <v/>
      </c>
      <c r="D31" s="38"/>
      <c r="E31" s="38"/>
      <c r="F31" s="38"/>
      <c r="G31" s="38"/>
      <c r="H31" s="39"/>
      <c r="I31" s="67">
        <f>IF(OR('30_Disater and Preparedness'!$I31=1,$E31&lt;&gt;0),1,0)</f>
        <v>1</v>
      </c>
      <c r="J31" s="67">
        <f>IF(OR('30_Disater and Preparedness'!$J31=1,$F31&lt;&gt;0),1,0)</f>
        <v>0</v>
      </c>
      <c r="K31" s="67">
        <f>IF(AND('30_Disater and Preparedness'!$I31=1,$E31=0),1,0)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IF(OR('30_Disater and Preparedness'!$I33=1,$E33&lt;&gt;0),1,0)</f>
        <v>1</v>
      </c>
      <c r="J33" s="67">
        <f>IF(OR('30_Disater and Preparedness'!$J33=1,$F33&lt;&gt;0),1,0)</f>
        <v>0</v>
      </c>
      <c r="K33" s="67">
        <f>IF(AND('30_Disater and Preparedness'!$I33=1,$E33=0),1,0)</f>
        <v>1</v>
      </c>
    </row>
    <row r="34" spans="1:11" ht="45" hidden="1" outlineLevel="1" x14ac:dyDescent="0.25">
      <c r="A34" s="37" t="s">
        <v>149</v>
      </c>
      <c r="B34" s="38" t="s">
        <v>38</v>
      </c>
      <c r="C34" s="20" t="str">
        <f>IF('Long Term Vision'!$C34=0,"",'Long Term Vision'!$C34)</f>
        <v/>
      </c>
      <c r="D34" s="38"/>
      <c r="E34" s="38"/>
      <c r="F34" s="38"/>
      <c r="G34" s="38"/>
      <c r="H34" s="39"/>
      <c r="I34" s="67">
        <f>IF(OR('30_Disater and Preparedness'!$I34=1,$E34&lt;&gt;0),1,0)</f>
        <v>1</v>
      </c>
      <c r="J34" s="67">
        <f>IF(OR('30_Disater and Preparedness'!$J34=1,$F34&lt;&gt;0),1,0)</f>
        <v>0</v>
      </c>
      <c r="K34" s="67">
        <f>IF(AND('30_Disater and Preparedness'!$I34=1,$E34=0),1,0)</f>
        <v>1</v>
      </c>
    </row>
    <row r="35" spans="1:11" ht="30" hidden="1" outlineLevel="1" x14ac:dyDescent="0.25">
      <c r="A35" s="37" t="s">
        <v>149</v>
      </c>
      <c r="B35" s="38" t="s">
        <v>39</v>
      </c>
      <c r="C35" s="20" t="str">
        <f>IF('Long Term Vision'!$C35=0,"",'Long Term Vision'!$C35)</f>
        <v>NO</v>
      </c>
      <c r="D35" s="38"/>
      <c r="E35" s="38"/>
      <c r="F35" s="38"/>
      <c r="G35" s="38"/>
      <c r="H35" s="39"/>
      <c r="I35" s="67">
        <f>IF(OR('30_Disater and Preparedness'!$I35=1,$E35&lt;&gt;0),1,0)</f>
        <v>0</v>
      </c>
      <c r="J35" s="67">
        <f>IF(OR('30_Disater and Preparedness'!$J35=1,$F35&lt;&gt;0),1,0)</f>
        <v>0</v>
      </c>
      <c r="K35" s="67">
        <f>IF(AND('30_Disater and Preparedness'!$I35=1,$E35=0),1,0)</f>
        <v>0</v>
      </c>
    </row>
    <row r="36" spans="1:11" ht="60" hidden="1" outlineLevel="1" x14ac:dyDescent="0.25">
      <c r="A36" s="37" t="s">
        <v>149</v>
      </c>
      <c r="B36" s="38" t="s">
        <v>40</v>
      </c>
      <c r="C36" s="20" t="str">
        <f>IF('Long Term Vision'!$C36=0,"",'Long Term Vision'!$C36)</f>
        <v/>
      </c>
      <c r="D36" s="38"/>
      <c r="E36" s="38"/>
      <c r="F36" s="38"/>
      <c r="G36" s="38"/>
      <c r="H36" s="39"/>
      <c r="I36" s="67">
        <f>IF(OR('30_Disater and Preparedness'!$I36=1,$E36&lt;&gt;0),1,0)</f>
        <v>1</v>
      </c>
      <c r="J36" s="67">
        <f>IF(OR('30_Disater and Preparedness'!$J36=1,$F36&lt;&gt;0),1,0)</f>
        <v>1</v>
      </c>
      <c r="K36" s="67">
        <f>IF(AND('30_Disater and Preparedness'!$I36=1,$E36=0),1,0)</f>
        <v>1</v>
      </c>
    </row>
    <row r="37" spans="1:11" ht="45" hidden="1" outlineLevel="1" x14ac:dyDescent="0.25">
      <c r="A37" s="37" t="s">
        <v>149</v>
      </c>
      <c r="B37" s="38" t="s">
        <v>41</v>
      </c>
      <c r="C37" s="20" t="str">
        <f>IF('Long Term Vision'!$C37=0,"",'Long Term Vision'!$C37)</f>
        <v/>
      </c>
      <c r="D37" s="38"/>
      <c r="E37" s="38"/>
      <c r="F37" s="38"/>
      <c r="G37" s="38"/>
      <c r="H37" s="39"/>
      <c r="I37" s="67">
        <f>IF(OR('30_Disater and Preparedness'!$I37=1,$E37&lt;&gt;0),1,0)</f>
        <v>1</v>
      </c>
      <c r="J37" s="67">
        <f>IF(OR('30_Disater and Preparedness'!$J37=1,$F37&lt;&gt;0),1,0)</f>
        <v>0</v>
      </c>
      <c r="K37" s="67">
        <f>IF(AND('30_Disater and Preparedness'!$I37=1,$E37=0),1,0)</f>
        <v>1</v>
      </c>
    </row>
    <row r="38" spans="1:11" ht="75" hidden="1" outlineLevel="1" x14ac:dyDescent="0.25">
      <c r="A38" s="37" t="s">
        <v>149</v>
      </c>
      <c r="B38" s="38" t="s">
        <v>42</v>
      </c>
      <c r="C38" s="20" t="str">
        <f>IF('Long Term Vision'!$C38=0,"",'Long Term Vision'!$C38)</f>
        <v/>
      </c>
      <c r="D38" s="38"/>
      <c r="E38" s="38"/>
      <c r="F38" s="38"/>
      <c r="G38" s="38"/>
      <c r="H38" s="39"/>
      <c r="I38" s="67">
        <f>IF(OR('30_Disater and Preparedness'!$I38=1,$E38&lt;&gt;0),1,0)</f>
        <v>1</v>
      </c>
      <c r="J38" s="67">
        <f>IF(OR('30_Disater and Preparedness'!$J38=1,$F38&lt;&gt;0),1,0)</f>
        <v>0</v>
      </c>
      <c r="K38" s="67">
        <f>IF(AND('30_Disater and Preparedness'!$I38=1,$E38=0),1,0)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IF(OR('30_Disater and Preparedness'!$I40=1,$E40&lt;&gt;0),1,0)</f>
        <v>1</v>
      </c>
      <c r="J40" s="67">
        <f>IF(OR('30_Disater and Preparedness'!$J40=1,$F40&lt;&gt;0),1,0)</f>
        <v>1</v>
      </c>
      <c r="K40" s="67">
        <f>IF(AND('30_Disater and Preparedness'!$I40=1,$E40=0),1,0)</f>
        <v>1</v>
      </c>
    </row>
    <row r="41" spans="1:11" ht="60" hidden="1" outlineLevel="1" x14ac:dyDescent="0.25">
      <c r="A41" s="37" t="s">
        <v>150</v>
      </c>
      <c r="B41" s="38" t="s">
        <v>45</v>
      </c>
      <c r="C41" s="20" t="str">
        <f>IF('Long Term Vision'!$C41=0,"",'Long Term Vision'!$C41)</f>
        <v/>
      </c>
      <c r="D41" s="38"/>
      <c r="E41" s="38"/>
      <c r="F41" s="38"/>
      <c r="G41" s="38"/>
      <c r="H41" s="39"/>
      <c r="I41" s="67">
        <f>IF(OR('30_Disater and Preparedness'!$I41=1,$E41&lt;&gt;0),1,0)</f>
        <v>1</v>
      </c>
      <c r="J41" s="67">
        <f>IF(OR('30_Disater and Preparedness'!$J41=1,$F41&lt;&gt;0),1,0)</f>
        <v>1</v>
      </c>
      <c r="K41" s="67">
        <f>IF(AND('30_Disater and Preparedness'!$I41=1,$E41=0),1,0)</f>
        <v>1</v>
      </c>
    </row>
    <row r="42" spans="1:11" ht="75" hidden="1" outlineLevel="1" x14ac:dyDescent="0.25">
      <c r="A42" s="37" t="s">
        <v>150</v>
      </c>
      <c r="B42" s="38" t="s">
        <v>46</v>
      </c>
      <c r="C42" s="20" t="str">
        <f>IF('Long Term Vision'!$C42=0,"",'Long Term Vision'!$C42)</f>
        <v/>
      </c>
      <c r="D42" s="38"/>
      <c r="E42" s="38"/>
      <c r="F42" s="38"/>
      <c r="G42" s="38"/>
      <c r="H42" s="39"/>
      <c r="I42" s="67">
        <f>IF(OR('30_Disater and Preparedness'!$I42=1,$E42&lt;&gt;0),1,0)</f>
        <v>1</v>
      </c>
      <c r="J42" s="67">
        <f>IF(OR('30_Disater and Preparedness'!$J42=1,$F42&lt;&gt;0),1,0)</f>
        <v>1</v>
      </c>
      <c r="K42" s="67">
        <f>IF(AND('30_Disater and Preparedness'!$I42=1,$E42=0),1,0)</f>
        <v>1</v>
      </c>
    </row>
    <row r="43" spans="1:11" ht="60" hidden="1" outlineLevel="1" x14ac:dyDescent="0.25">
      <c r="A43" s="37" t="s">
        <v>150</v>
      </c>
      <c r="B43" s="38" t="s">
        <v>47</v>
      </c>
      <c r="C43" s="20" t="str">
        <f>IF('Long Term Vision'!$C43=0,"",'Long Term Vision'!$C43)</f>
        <v/>
      </c>
      <c r="D43" s="38"/>
      <c r="E43" s="38"/>
      <c r="F43" s="38"/>
      <c r="G43" s="38"/>
      <c r="H43" s="39"/>
      <c r="I43" s="67">
        <f>IF(OR('30_Disater and Preparedness'!$I43=1,$E43&lt;&gt;0),1,0)</f>
        <v>1</v>
      </c>
      <c r="J43" s="67">
        <f>IF(OR('30_Disater and Preparedness'!$J43=1,$F43&lt;&gt;0),1,0)</f>
        <v>0</v>
      </c>
      <c r="K43" s="67">
        <f>IF(AND('30_Disater and Preparedness'!$I43=1,$E43=0),1,0)</f>
        <v>1</v>
      </c>
    </row>
    <row r="44" spans="1:11" ht="45" hidden="1" outlineLevel="1" x14ac:dyDescent="0.25">
      <c r="A44" s="37" t="s">
        <v>150</v>
      </c>
      <c r="B44" s="38" t="s">
        <v>48</v>
      </c>
      <c r="C44" s="20" t="str">
        <f>IF('Long Term Vision'!$C44=0,"",'Long Term Vision'!$C44)</f>
        <v/>
      </c>
      <c r="D44" s="38"/>
      <c r="E44" s="38"/>
      <c r="F44" s="38"/>
      <c r="G44" s="38"/>
      <c r="H44" s="39"/>
      <c r="I44" s="67">
        <f>IF(OR('30_Disater and Preparedness'!$I44=1,$E44&lt;&gt;0),1,0)</f>
        <v>1</v>
      </c>
      <c r="J44" s="67">
        <f>IF(OR('30_Disater and Preparedness'!$J44=1,$F44&lt;&gt;0),1,0)</f>
        <v>0</v>
      </c>
      <c r="K44" s="67">
        <f>IF(AND('30_Disater and Preparedness'!$I44=1,$E44=0),1,0)</f>
        <v>1</v>
      </c>
    </row>
    <row r="45" spans="1:11" ht="30" hidden="1" outlineLevel="1" x14ac:dyDescent="0.25">
      <c r="A45" s="37" t="s">
        <v>150</v>
      </c>
      <c r="B45" s="38" t="s">
        <v>49</v>
      </c>
      <c r="C45" s="20" t="str">
        <f>IF('Long Term Vision'!$C45=0,"",'Long Term Vision'!$C45)</f>
        <v/>
      </c>
      <c r="D45" s="38"/>
      <c r="E45" s="38"/>
      <c r="F45" s="38"/>
      <c r="G45" s="38"/>
      <c r="H45" s="39"/>
      <c r="I45" s="67">
        <f>IF(OR('30_Disater and Preparedness'!$I45=1,$E45&lt;&gt;0),1,0)</f>
        <v>1</v>
      </c>
      <c r="J45" s="67">
        <f>IF(OR('30_Disater and Preparedness'!$J45=1,$F45&lt;&gt;0),1,0)</f>
        <v>0</v>
      </c>
      <c r="K45" s="67">
        <f>IF(AND('30_Disater and Preparedness'!$I45=1,$E45=0),1,0)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IF(OR('30_Disater and Preparedness'!$I47=1,$E47&lt;&gt;0),1,0)</f>
        <v>0</v>
      </c>
      <c r="J47" s="67">
        <f>IF(OR('30_Disater and Preparedness'!$J47=1,$F47&lt;&gt;0),1,0)</f>
        <v>0</v>
      </c>
      <c r="K47" s="67">
        <f>IF(AND('30_Disater and Preparedness'!$I47=1,$E47=0),1,0)</f>
        <v>0</v>
      </c>
    </row>
    <row r="48" spans="1:11" ht="30" hidden="1" outlineLevel="1" x14ac:dyDescent="0.25">
      <c r="A48" s="37" t="s">
        <v>150</v>
      </c>
      <c r="B48" s="38" t="s">
        <v>52</v>
      </c>
      <c r="C48" s="20" t="str">
        <f>IF('Long Term Vision'!$C48=0,"",'Long Term Vision'!$C48)</f>
        <v/>
      </c>
      <c r="D48" s="38"/>
      <c r="E48" s="38"/>
      <c r="F48" s="38"/>
      <c r="G48" s="38"/>
      <c r="H48" s="39"/>
      <c r="I48" s="67">
        <f>IF(OR('30_Disater and Preparedness'!$I48=1,$E48&lt;&gt;0),1,0)</f>
        <v>1</v>
      </c>
      <c r="J48" s="67">
        <f>IF(OR('30_Disater and Preparedness'!$J48=1,$F48&lt;&gt;0),1,0)</f>
        <v>0</v>
      </c>
      <c r="K48" s="67">
        <f>IF(AND('30_Disater and Preparedness'!$I48=1,$E48=0),1,0)</f>
        <v>1</v>
      </c>
    </row>
    <row r="49" spans="1:11" ht="45" hidden="1" outlineLevel="1" x14ac:dyDescent="0.25">
      <c r="A49" s="37" t="s">
        <v>150</v>
      </c>
      <c r="B49" s="38" t="s">
        <v>53</v>
      </c>
      <c r="C49" s="20" t="str">
        <f>IF('Long Term Vision'!$C49=0,"",'Long Term Vision'!$C49)</f>
        <v/>
      </c>
      <c r="D49" s="38"/>
      <c r="E49" s="38"/>
      <c r="F49" s="38"/>
      <c r="G49" s="38"/>
      <c r="H49" s="39"/>
      <c r="I49" s="67">
        <f>IF(OR('30_Disater and Preparedness'!$I49=1,$E49&lt;&gt;0),1,0)</f>
        <v>1</v>
      </c>
      <c r="J49" s="67">
        <f>IF(OR('30_Disater and Preparedness'!$J49=1,$F49&lt;&gt;0),1,0)</f>
        <v>0</v>
      </c>
      <c r="K49" s="67">
        <f>IF(AND('30_Disater and Preparedness'!$I49=1,$E49=0),1,0)</f>
        <v>1</v>
      </c>
    </row>
    <row r="50" spans="1:11" ht="90" hidden="1" outlineLevel="1" x14ac:dyDescent="0.25">
      <c r="A50" s="37" t="s">
        <v>150</v>
      </c>
      <c r="B50" s="38" t="s">
        <v>54</v>
      </c>
      <c r="C50" s="20" t="str">
        <f>IF('Long Term Vision'!$C50=0,"",'Long Term Vision'!$C50)</f>
        <v/>
      </c>
      <c r="D50" s="38"/>
      <c r="E50" s="38"/>
      <c r="F50" s="38"/>
      <c r="G50" s="38"/>
      <c r="H50" s="39"/>
      <c r="I50" s="67">
        <f>IF(OR('30_Disater and Preparedness'!$I50=1,$E50&lt;&gt;0),1,0)</f>
        <v>1</v>
      </c>
      <c r="J50" s="67">
        <f>IF(OR('30_Disater and Preparedness'!$J50=1,$F50&lt;&gt;0),1,0)</f>
        <v>1</v>
      </c>
      <c r="K50" s="67">
        <f>IF(AND('30_Disater and Preparedness'!$I50=1,$E50=0),1,0)</f>
        <v>1</v>
      </c>
    </row>
    <row r="51" spans="1:11" ht="30" hidden="1" outlineLevel="1" x14ac:dyDescent="0.25">
      <c r="A51" s="37" t="s">
        <v>150</v>
      </c>
      <c r="B51" s="38" t="s">
        <v>55</v>
      </c>
      <c r="C51" s="20" t="str">
        <f>IF('Long Term Vision'!$C51=0,"",'Long Term Vision'!$C51)</f>
        <v/>
      </c>
      <c r="D51" s="38"/>
      <c r="E51" s="38"/>
      <c r="F51" s="38"/>
      <c r="G51" s="38"/>
      <c r="H51" s="39"/>
      <c r="I51" s="67">
        <f>IF(OR('30_Disater and Preparedness'!$I51=1,$E51&lt;&gt;0),1,0)</f>
        <v>1</v>
      </c>
      <c r="J51" s="67">
        <f>IF(OR('30_Disater and Preparedness'!$J51=1,$F51&lt;&gt;0),1,0)</f>
        <v>1</v>
      </c>
      <c r="K51" s="67">
        <f>IF(AND('30_Disater and Preparedness'!$I51=1,$E51=0),1,0)</f>
        <v>1</v>
      </c>
    </row>
    <row r="52" spans="1:11" ht="45" hidden="1" outlineLevel="1" x14ac:dyDescent="0.25">
      <c r="A52" s="37" t="s">
        <v>150</v>
      </c>
      <c r="B52" s="38" t="s">
        <v>56</v>
      </c>
      <c r="C52" s="20" t="str">
        <f>IF('Long Term Vision'!$C52=0,"",'Long Term Vision'!$C52)</f>
        <v/>
      </c>
      <c r="D52" s="38"/>
      <c r="E52" s="38"/>
      <c r="F52" s="38"/>
      <c r="G52" s="38"/>
      <c r="H52" s="39"/>
      <c r="I52" s="67">
        <f>IF(OR('30_Disater and Preparedness'!$I52=1,$E52&lt;&gt;0),1,0)</f>
        <v>1</v>
      </c>
      <c r="J52" s="67">
        <f>IF(OR('30_Disater and Preparedness'!$J52=1,$F52&lt;&gt;0),1,0)</f>
        <v>0</v>
      </c>
      <c r="K52" s="67">
        <f>IF(AND('30_Disater and Preparedness'!$I52=1,$E52=0),1,0)</f>
        <v>1</v>
      </c>
    </row>
    <row r="53" spans="1:11" ht="30" hidden="1" outlineLevel="1" x14ac:dyDescent="0.25">
      <c r="A53" s="37" t="s">
        <v>150</v>
      </c>
      <c r="B53" s="38" t="s">
        <v>57</v>
      </c>
      <c r="C53" s="20" t="str">
        <f>IF('Long Term Vision'!$C53=0,"",'Long Term Vision'!$C53)</f>
        <v/>
      </c>
      <c r="D53" s="38"/>
      <c r="E53" s="38"/>
      <c r="F53" s="38"/>
      <c r="G53" s="38"/>
      <c r="H53" s="39"/>
      <c r="I53" s="67">
        <f>IF(OR('30_Disater and Preparedness'!$I53=1,$E53&lt;&gt;0),1,0)</f>
        <v>1</v>
      </c>
      <c r="J53" s="67">
        <f>IF(OR('30_Disater and Preparedness'!$J53=1,$F53&lt;&gt;0),1,0)</f>
        <v>0</v>
      </c>
      <c r="K53" s="67">
        <f>IF(AND('30_Disater and Preparedness'!$I53=1,$E53=0),1,0)</f>
        <v>1</v>
      </c>
    </row>
    <row r="54" spans="1:11" ht="45" hidden="1" outlineLevel="1" x14ac:dyDescent="0.25">
      <c r="A54" s="37" t="s">
        <v>150</v>
      </c>
      <c r="B54" s="38" t="s">
        <v>58</v>
      </c>
      <c r="C54" s="20" t="str">
        <f>IF('Long Term Vision'!$C54=0,"",'Long Term Vision'!$C54)</f>
        <v/>
      </c>
      <c r="D54" s="38"/>
      <c r="E54" s="38"/>
      <c r="F54" s="38"/>
      <c r="G54" s="38"/>
      <c r="H54" s="39"/>
      <c r="I54" s="67">
        <f>IF(OR('30_Disater and Preparedness'!$I54=1,$E54&lt;&gt;0),1,0)</f>
        <v>1</v>
      </c>
      <c r="J54" s="67">
        <f>IF(OR('30_Disater and Preparedness'!$J54=1,$F54&lt;&gt;0),1,0)</f>
        <v>0</v>
      </c>
      <c r="K54" s="67">
        <f>IF(AND('30_Disater and Preparedness'!$I54=1,$E54=0),1,0)</f>
        <v>1</v>
      </c>
    </row>
    <row r="55" spans="1:11" collapsed="1" x14ac:dyDescent="0.25">
      <c r="A55" s="37" t="s">
        <v>150</v>
      </c>
      <c r="B55" s="109" t="s">
        <v>59</v>
      </c>
      <c r="C55" s="109"/>
      <c r="D55" s="109"/>
      <c r="E55" s="109"/>
      <c r="F55" s="109"/>
      <c r="G55" s="109"/>
      <c r="H55" s="110"/>
      <c r="I55" s="67">
        <f>SUM(I56:I58)</f>
        <v>3</v>
      </c>
      <c r="J55" s="67">
        <f>SUM(J56:J58)</f>
        <v>2</v>
      </c>
      <c r="K55" s="67">
        <f>SUM(K56:K58)</f>
        <v>0</v>
      </c>
    </row>
    <row r="56" spans="1:11" ht="75" hidden="1" outlineLevel="1" x14ac:dyDescent="0.25">
      <c r="A56" s="37" t="s">
        <v>150</v>
      </c>
      <c r="B56" s="38" t="s">
        <v>60</v>
      </c>
      <c r="C56" s="20" t="str">
        <f>IF('Long Term Vision'!$C56=0,"",'Long Term Vision'!$C56)</f>
        <v/>
      </c>
      <c r="D56" s="38" t="s">
        <v>1447</v>
      </c>
      <c r="E56" s="38" t="s">
        <v>1451</v>
      </c>
      <c r="F56" s="38"/>
      <c r="G56" s="38"/>
      <c r="H56" s="39"/>
      <c r="I56" s="67">
        <f>IF(OR('30_Disater and Preparedness'!$I56=1,$E56&lt;&gt;0),1,0)</f>
        <v>1</v>
      </c>
      <c r="J56" s="67">
        <f>IF(OR('30_Disater and Preparedness'!$J56=1,$F56&lt;&gt;0),1,0)</f>
        <v>1</v>
      </c>
      <c r="K56" s="67">
        <f>IF(AND('30_Disater and Preparedness'!$I56=1,$E56=0),1,0)</f>
        <v>0</v>
      </c>
    </row>
    <row r="57" spans="1:11" ht="120" hidden="1" outlineLevel="1" x14ac:dyDescent="0.25">
      <c r="A57" s="37" t="s">
        <v>150</v>
      </c>
      <c r="B57" s="38" t="s">
        <v>61</v>
      </c>
      <c r="C57" s="20" t="str">
        <f>IF('Long Term Vision'!$C57=0,"",'Long Term Vision'!$C57)</f>
        <v/>
      </c>
      <c r="D57" s="38" t="s">
        <v>1445</v>
      </c>
      <c r="E57" s="38" t="s">
        <v>1444</v>
      </c>
      <c r="F57" s="38"/>
      <c r="G57" s="38" t="s">
        <v>1453</v>
      </c>
      <c r="H57" s="39"/>
      <c r="I57" s="67">
        <f>IF(OR('30_Disater and Preparedness'!$I57=1,$E57&lt;&gt;0),1,0)</f>
        <v>1</v>
      </c>
      <c r="J57" s="67">
        <f>IF(OR('30_Disater and Preparedness'!$J57=1,$F57&lt;&gt;0),1,0)</f>
        <v>1</v>
      </c>
      <c r="K57" s="67">
        <f>IF(AND('30_Disater and Preparedness'!$I57=1,$E57=0),1,0)</f>
        <v>0</v>
      </c>
    </row>
    <row r="58" spans="1:11" ht="105" hidden="1" outlineLevel="1" x14ac:dyDescent="0.25">
      <c r="A58" s="37" t="s">
        <v>150</v>
      </c>
      <c r="B58" s="38" t="s">
        <v>62</v>
      </c>
      <c r="C58" s="20" t="str">
        <f>IF('Long Term Vision'!$C58=0,"",'Long Term Vision'!$C58)</f>
        <v/>
      </c>
      <c r="D58" s="38" t="s">
        <v>1448</v>
      </c>
      <c r="E58" s="38" t="s">
        <v>1451</v>
      </c>
      <c r="F58" s="38"/>
      <c r="G58" s="38"/>
      <c r="H58" s="39"/>
      <c r="I58" s="67">
        <f>IF(OR('30_Disater and Preparedness'!$I58=1,$E58&lt;&gt;0),1,0)</f>
        <v>1</v>
      </c>
      <c r="J58" s="67">
        <f>IF(OR('30_Disater and Preparedness'!$J58=1,$F58&lt;&gt;0),1,0)</f>
        <v>0</v>
      </c>
      <c r="K58" s="67">
        <f>IF(AND('30_Disater and Preparedness'!$I58=1,$E58=0),1,0)</f>
        <v>0</v>
      </c>
    </row>
    <row r="59" spans="1:11" collapsed="1" x14ac:dyDescent="0.25">
      <c r="A59" s="37" t="s">
        <v>150</v>
      </c>
      <c r="B59" s="111" t="s">
        <v>63</v>
      </c>
      <c r="C59" s="111"/>
      <c r="D59" s="111"/>
      <c r="E59" s="111"/>
      <c r="F59" s="111"/>
      <c r="G59" s="111"/>
      <c r="H59" s="112"/>
      <c r="I59" s="67">
        <f>SUM(I60:I66)</f>
        <v>3</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IF(OR('30_Disater and Preparedness'!$I60=1,$E60&lt;&gt;0),1,0)</f>
        <v>0</v>
      </c>
      <c r="J60" s="67">
        <f>IF(OR('30_Disater and Preparedness'!$J60=1,$F60&lt;&gt;0),1,0)</f>
        <v>0</v>
      </c>
      <c r="K60" s="67">
        <f>IF(AND('30_Disater and Preparedness'!$I60=1,$E60=0),1,0)</f>
        <v>0</v>
      </c>
    </row>
    <row r="61" spans="1:11" ht="60" hidden="1" outlineLevel="1" x14ac:dyDescent="0.25">
      <c r="A61" s="37" t="s">
        <v>150</v>
      </c>
      <c r="B61" s="38" t="s">
        <v>65</v>
      </c>
      <c r="C61" s="20" t="str">
        <f>IF('Long Term Vision'!$C61=0,"",'Long Term Vision'!$C61)</f>
        <v/>
      </c>
      <c r="D61" s="38"/>
      <c r="E61" s="38"/>
      <c r="F61" s="38"/>
      <c r="G61" s="38"/>
      <c r="H61" s="39"/>
      <c r="I61" s="67">
        <f>IF(OR('30_Disater and Preparedness'!$I61=1,$E61&lt;&gt;0),1,0)</f>
        <v>1</v>
      </c>
      <c r="J61" s="67">
        <f>IF(OR('30_Disater and Preparedness'!$J61=1,$F61&lt;&gt;0),1,0)</f>
        <v>1</v>
      </c>
      <c r="K61" s="67">
        <f>IF(AND('30_Disater and Preparedness'!$I61=1,$E61=0),1,0)</f>
        <v>1</v>
      </c>
    </row>
    <row r="62" spans="1:11" ht="30" hidden="1" outlineLevel="1" x14ac:dyDescent="0.25">
      <c r="A62" s="37" t="s">
        <v>150</v>
      </c>
      <c r="B62" s="38" t="s">
        <v>66</v>
      </c>
      <c r="C62" s="20" t="str">
        <f>IF('Long Term Vision'!$C62=0,"",'Long Term Vision'!$C62)</f>
        <v/>
      </c>
      <c r="D62" s="38"/>
      <c r="E62" s="38"/>
      <c r="F62" s="38"/>
      <c r="G62" s="38"/>
      <c r="H62" s="39"/>
      <c r="I62" s="67">
        <f>IF(OR('30_Disater and Preparedness'!$I62=1,$E62&lt;&gt;0),1,0)</f>
        <v>0</v>
      </c>
      <c r="J62" s="67">
        <f>IF(OR('30_Disater and Preparedness'!$J62=1,$F62&lt;&gt;0),1,0)</f>
        <v>0</v>
      </c>
      <c r="K62" s="67">
        <f>IF(AND('30_Disater and Preparedness'!$I62=1,$E62=0),1,0)</f>
        <v>0</v>
      </c>
    </row>
    <row r="63" spans="1:11" ht="90" hidden="1" outlineLevel="1" x14ac:dyDescent="0.25">
      <c r="A63" s="37" t="s">
        <v>150</v>
      </c>
      <c r="B63" s="38" t="s">
        <v>67</v>
      </c>
      <c r="C63" s="20" t="str">
        <f>IF('Long Term Vision'!$C63=0,"",'Long Term Vision'!$C63)</f>
        <v/>
      </c>
      <c r="D63" s="38"/>
      <c r="E63" s="38"/>
      <c r="F63" s="38"/>
      <c r="G63" s="38"/>
      <c r="H63" s="39"/>
      <c r="I63" s="67">
        <f>IF(OR('30_Disater and Preparedness'!$I63=1,$E63&lt;&gt;0),1,0)</f>
        <v>1</v>
      </c>
      <c r="J63" s="67">
        <f>IF(OR('30_Disater and Preparedness'!$J63=1,$F63&lt;&gt;0),1,0)</f>
        <v>0</v>
      </c>
      <c r="K63" s="67">
        <f>IF(AND('30_Disater and Preparedness'!$I63=1,$E63=0),1,0)</f>
        <v>1</v>
      </c>
    </row>
    <row r="64" spans="1:11" ht="45" hidden="1" outlineLevel="1" x14ac:dyDescent="0.25">
      <c r="A64" s="37" t="s">
        <v>150</v>
      </c>
      <c r="B64" s="38" t="s">
        <v>68</v>
      </c>
      <c r="C64" s="20" t="str">
        <f>IF('Long Term Vision'!$C64=0,"",'Long Term Vision'!$C64)</f>
        <v/>
      </c>
      <c r="D64" s="38"/>
      <c r="E64" s="38"/>
      <c r="F64" s="38"/>
      <c r="G64" s="38"/>
      <c r="H64" s="39"/>
      <c r="I64" s="67">
        <f>IF(OR('30_Disater and Preparedness'!$I64=1,$E64&lt;&gt;0),1,0)</f>
        <v>1</v>
      </c>
      <c r="J64" s="67">
        <f>IF(OR('30_Disater and Preparedness'!$J64=1,$F64&lt;&gt;0),1,0)</f>
        <v>0</v>
      </c>
      <c r="K64" s="67">
        <f>IF(AND('30_Disater and Preparedness'!$I64=1,$E64=0),1,0)</f>
        <v>1</v>
      </c>
    </row>
    <row r="65" spans="1:11" ht="120" hidden="1" outlineLevel="1" x14ac:dyDescent="0.25">
      <c r="A65" s="37" t="s">
        <v>150</v>
      </c>
      <c r="B65" s="38" t="s">
        <v>69</v>
      </c>
      <c r="C65" s="20" t="str">
        <f>IF('Long Term Vision'!$C65=0,"",'Long Term Vision'!$C65)</f>
        <v/>
      </c>
      <c r="D65" s="38"/>
      <c r="E65" s="38"/>
      <c r="F65" s="38"/>
      <c r="G65" s="38"/>
      <c r="H65" s="39"/>
      <c r="I65" s="67">
        <f>IF(OR('30_Disater and Preparedness'!$I65=1,$E65&lt;&gt;0),1,0)</f>
        <v>0</v>
      </c>
      <c r="J65" s="67">
        <f>IF(OR('30_Disater and Preparedness'!$J65=1,$F65&lt;&gt;0),1,0)</f>
        <v>0</v>
      </c>
      <c r="K65" s="67">
        <f>IF(AND('30_Disater and Preparedness'!$I65=1,$E65=0),1,0)</f>
        <v>0</v>
      </c>
    </row>
    <row r="66" spans="1:11" ht="60" hidden="1" outlineLevel="1" x14ac:dyDescent="0.25">
      <c r="A66" s="37" t="s">
        <v>150</v>
      </c>
      <c r="B66" s="38" t="s">
        <v>70</v>
      </c>
      <c r="C66" s="20" t="str">
        <f>IF('Long Term Vision'!$C66=0,"",'Long Term Vision'!$C66)</f>
        <v/>
      </c>
      <c r="D66" s="38"/>
      <c r="E66" s="38"/>
      <c r="F66" s="38"/>
      <c r="G66" s="38"/>
      <c r="H66" s="39"/>
      <c r="I66" s="67">
        <f>IF(OR('30_Disater and Preparedness'!$I66=1,$E66&lt;&gt;0),1,0)</f>
        <v>0</v>
      </c>
      <c r="J66" s="67">
        <f>IF(OR('30_Disater and Preparedness'!$J66=1,$F66&lt;&gt;0),1,0)</f>
        <v>0</v>
      </c>
      <c r="K66" s="67">
        <f>IF(AND('30_Disater and Preparedness'!$I66=1,$E66=0),1,0)</f>
        <v>0</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IF(OR('30_Disater and Preparedness'!$I68=1,$E68&lt;&gt;0),1,0)</f>
        <v>1</v>
      </c>
      <c r="J68" s="67">
        <f>IF(OR('30_Disater and Preparedness'!$J68=1,$F68&lt;&gt;0),1,0)</f>
        <v>1</v>
      </c>
      <c r="K68" s="67">
        <f>IF(AND('30_Disater and Preparedness'!$I68=1,$E68=0),1,0)</f>
        <v>1</v>
      </c>
    </row>
    <row r="69" spans="1:11" ht="60" hidden="1" outlineLevel="1" x14ac:dyDescent="0.25">
      <c r="A69" s="37" t="s">
        <v>150</v>
      </c>
      <c r="B69" s="38" t="s">
        <v>73</v>
      </c>
      <c r="C69" s="20" t="str">
        <f>IF('Long Term Vision'!$C69=0,"",'Long Term Vision'!$C69)</f>
        <v/>
      </c>
      <c r="D69" s="38"/>
      <c r="E69" s="38"/>
      <c r="F69" s="38"/>
      <c r="G69" s="38"/>
      <c r="H69" s="39"/>
      <c r="I69" s="67">
        <f>IF(OR('30_Disater and Preparedness'!$I69=1,$E69&lt;&gt;0),1,0)</f>
        <v>1</v>
      </c>
      <c r="J69" s="67">
        <f>IF(OR('30_Disater and Preparedness'!$J69=1,$F69&lt;&gt;0),1,0)</f>
        <v>1</v>
      </c>
      <c r="K69" s="67">
        <f>IF(AND('30_Disater and Preparedness'!$I69=1,$E69=0),1,0)</f>
        <v>1</v>
      </c>
    </row>
    <row r="70" spans="1:11" ht="45" hidden="1" outlineLevel="1" x14ac:dyDescent="0.25">
      <c r="A70" s="37" t="s">
        <v>150</v>
      </c>
      <c r="B70" s="38" t="s">
        <v>74</v>
      </c>
      <c r="C70" s="20" t="str">
        <f>IF('Long Term Vision'!$C70=0,"",'Long Term Vision'!$C70)</f>
        <v/>
      </c>
      <c r="D70" s="38"/>
      <c r="E70" s="38"/>
      <c r="F70" s="38"/>
      <c r="G70" s="38"/>
      <c r="H70" s="39"/>
      <c r="I70" s="67">
        <f>IF(OR('30_Disater and Preparedness'!$I70=1,$E70&lt;&gt;0),1,0)</f>
        <v>1</v>
      </c>
      <c r="J70" s="67">
        <f>IF(OR('30_Disater and Preparedness'!$J70=1,$F70&lt;&gt;0),1,0)</f>
        <v>1</v>
      </c>
      <c r="K70" s="67">
        <f>IF(AND('30_Disater and Preparedness'!$I70=1,$E70=0),1,0)</f>
        <v>1</v>
      </c>
    </row>
    <row r="71" spans="1:11" ht="45" hidden="1" outlineLevel="1" x14ac:dyDescent="0.25">
      <c r="A71" s="37" t="s">
        <v>150</v>
      </c>
      <c r="B71" s="38" t="s">
        <v>75</v>
      </c>
      <c r="C71" s="20" t="str">
        <f>IF('Long Term Vision'!$C71=0,"",'Long Term Vision'!$C71)</f>
        <v/>
      </c>
      <c r="D71" s="38"/>
      <c r="E71" s="38"/>
      <c r="F71" s="38"/>
      <c r="G71" s="38"/>
      <c r="H71" s="39"/>
      <c r="I71" s="67">
        <f>IF(OR('30_Disater and Preparedness'!$I71=1,$E71&lt;&gt;0),1,0)</f>
        <v>0</v>
      </c>
      <c r="J71" s="67">
        <f>IF(OR('30_Disater and Preparedness'!$J71=1,$F71&lt;&gt;0),1,0)</f>
        <v>0</v>
      </c>
      <c r="K71" s="67">
        <f>IF(AND('30_Disater and Preparedness'!$I71=1,$E71=0),1,0)</f>
        <v>0</v>
      </c>
    </row>
    <row r="72" spans="1:11" ht="45" hidden="1" outlineLevel="1" x14ac:dyDescent="0.25">
      <c r="A72" s="37" t="s">
        <v>150</v>
      </c>
      <c r="B72" s="38" t="s">
        <v>76</v>
      </c>
      <c r="C72" s="20" t="str">
        <f>IF('Long Term Vision'!$C72=0,"",'Long Term Vision'!$C72)</f>
        <v/>
      </c>
      <c r="D72" s="38"/>
      <c r="E72" s="38"/>
      <c r="F72" s="38"/>
      <c r="G72" s="38"/>
      <c r="H72" s="39"/>
      <c r="I72" s="67">
        <f>IF(OR('30_Disater and Preparedness'!$I72=1,$E72&lt;&gt;0),1,0)</f>
        <v>1</v>
      </c>
      <c r="J72" s="67">
        <f>IF(OR('30_Disater and Preparedness'!$J72=1,$F72&lt;&gt;0),1,0)</f>
        <v>1</v>
      </c>
      <c r="K72" s="67">
        <f>IF(AND('30_Disater and Preparedness'!$I72=1,$E72=0),1,0)</f>
        <v>1</v>
      </c>
    </row>
    <row r="73" spans="1:11" ht="45" hidden="1" outlineLevel="1" x14ac:dyDescent="0.25">
      <c r="A73" s="37" t="s">
        <v>150</v>
      </c>
      <c r="B73" s="38" t="s">
        <v>77</v>
      </c>
      <c r="C73" s="20" t="str">
        <f>IF('Long Term Vision'!$C73=0,"",'Long Term Vision'!$C73)</f>
        <v/>
      </c>
      <c r="D73" s="38"/>
      <c r="E73" s="38"/>
      <c r="F73" s="38"/>
      <c r="G73" s="38"/>
      <c r="H73" s="39"/>
      <c r="I73" s="67">
        <f>IF(OR('30_Disater and Preparedness'!$I73=1,$E73&lt;&gt;0),1,0)</f>
        <v>1</v>
      </c>
      <c r="J73" s="67">
        <f>IF(OR('30_Disater and Preparedness'!$J73=1,$F73&lt;&gt;0),1,0)</f>
        <v>0</v>
      </c>
      <c r="K73" s="67">
        <f>IF(AND('30_Disater and Preparedness'!$I73=1,$E73=0),1,0)</f>
        <v>1</v>
      </c>
    </row>
    <row r="74" spans="1:11" ht="45" hidden="1" outlineLevel="1" x14ac:dyDescent="0.25">
      <c r="A74" s="37" t="s">
        <v>150</v>
      </c>
      <c r="B74" s="38" t="s">
        <v>78</v>
      </c>
      <c r="C74" s="20" t="str">
        <f>IF('Long Term Vision'!$C74=0,"",'Long Term Vision'!$C74)</f>
        <v/>
      </c>
      <c r="D74" s="38"/>
      <c r="E74" s="38"/>
      <c r="F74" s="38"/>
      <c r="G74" s="38"/>
      <c r="H74" s="39"/>
      <c r="I74" s="67">
        <f>IF(OR('30_Disater and Preparedness'!$I74=1,$E74&lt;&gt;0),1,0)</f>
        <v>0</v>
      </c>
      <c r="J74" s="67">
        <f>IF(OR('30_Disater and Preparedness'!$J74=1,$F74&lt;&gt;0),1,0)</f>
        <v>0</v>
      </c>
      <c r="K74" s="67">
        <f>IF(AND('30_Disater and Preparedness'!$I74=1,$E74=0),1,0)</f>
        <v>0</v>
      </c>
    </row>
    <row r="75" spans="1:11" ht="60" hidden="1" outlineLevel="1" x14ac:dyDescent="0.25">
      <c r="A75" s="37" t="s">
        <v>150</v>
      </c>
      <c r="B75" s="38" t="s">
        <v>79</v>
      </c>
      <c r="C75" s="20" t="str">
        <f>IF('Long Term Vision'!$C75=0,"",'Long Term Vision'!$C75)</f>
        <v/>
      </c>
      <c r="D75" s="38"/>
      <c r="E75" s="38"/>
      <c r="F75" s="38"/>
      <c r="G75" s="38"/>
      <c r="H75" s="39"/>
      <c r="I75" s="67">
        <f>IF(OR('30_Disater and Preparedness'!$I75=1,$E75&lt;&gt;0),1,0)</f>
        <v>1</v>
      </c>
      <c r="J75" s="67">
        <f>IF(OR('30_Disater and Preparedness'!$J75=1,$F75&lt;&gt;0),1,0)</f>
        <v>0</v>
      </c>
      <c r="K75" s="67">
        <f>IF(AND('30_Disater and Preparedness'!$I75=1,$E75=0),1,0)</f>
        <v>1</v>
      </c>
    </row>
    <row r="76" spans="1:11" ht="45" hidden="1" outlineLevel="1" x14ac:dyDescent="0.25">
      <c r="A76" s="37" t="s">
        <v>150</v>
      </c>
      <c r="B76" s="38" t="s">
        <v>80</v>
      </c>
      <c r="C76" s="20" t="str">
        <f>IF('Long Term Vision'!$C76=0,"",'Long Term Vision'!$C76)</f>
        <v/>
      </c>
      <c r="D76" s="38"/>
      <c r="E76" s="38"/>
      <c r="F76" s="38"/>
      <c r="G76" s="38"/>
      <c r="H76" s="39"/>
      <c r="I76" s="67">
        <f>IF(OR('30_Disater and Preparedness'!$I76=1,$E76&lt;&gt;0),1,0)</f>
        <v>1</v>
      </c>
      <c r="J76" s="67">
        <f>IF(OR('30_Disater and Preparedness'!$J76=1,$F76&lt;&gt;0),1,0)</f>
        <v>0</v>
      </c>
      <c r="K76" s="67">
        <f>IF(AND('30_Disater and Preparedness'!$I76=1,$E76=0),1,0)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IF(OR('30_Disater and Preparedness'!$I78=1,$E78&lt;&gt;0),1,0)</f>
        <v>1</v>
      </c>
      <c r="J78" s="67">
        <f>IF(OR('30_Disater and Preparedness'!$J78=1,$F78&lt;&gt;0),1,0)</f>
        <v>1</v>
      </c>
      <c r="K78" s="67">
        <f>IF(AND('30_Disater and Preparedness'!$I78=1,$E78=0),1,0)</f>
        <v>1</v>
      </c>
    </row>
    <row r="79" spans="1:11" ht="30" hidden="1" outlineLevel="1" x14ac:dyDescent="0.25">
      <c r="A79" s="37" t="s">
        <v>151</v>
      </c>
      <c r="B79" s="38" t="s">
        <v>83</v>
      </c>
      <c r="C79" s="20" t="str">
        <f>IF('Long Term Vision'!$C79=0,"",'Long Term Vision'!$C79)</f>
        <v/>
      </c>
      <c r="D79" s="38"/>
      <c r="E79" s="38"/>
      <c r="F79" s="38"/>
      <c r="G79" s="38"/>
      <c r="H79" s="39"/>
      <c r="I79" s="67">
        <f>IF(OR('30_Disater and Preparedness'!$I79=1,$E79&lt;&gt;0),1,0)</f>
        <v>1</v>
      </c>
      <c r="J79" s="67">
        <f>IF(OR('30_Disater and Preparedness'!$J79=1,$F79&lt;&gt;0),1,0)</f>
        <v>1</v>
      </c>
      <c r="K79" s="67">
        <f>IF(AND('30_Disater and Preparedness'!$I79=1,$E79=0),1,0)</f>
        <v>1</v>
      </c>
    </row>
    <row r="80" spans="1:11" ht="30" hidden="1" outlineLevel="1" x14ac:dyDescent="0.25">
      <c r="A80" s="37" t="s">
        <v>151</v>
      </c>
      <c r="B80" s="38" t="s">
        <v>84</v>
      </c>
      <c r="C80" s="20" t="str">
        <f>IF('Long Term Vision'!$C80=0,"",'Long Term Vision'!$C80)</f>
        <v/>
      </c>
      <c r="D80" s="38"/>
      <c r="E80" s="38"/>
      <c r="F80" s="38"/>
      <c r="G80" s="38"/>
      <c r="H80" s="39"/>
      <c r="I80" s="67">
        <f>IF(OR('30_Disater and Preparedness'!$I80=1,$E80&lt;&gt;0),1,0)</f>
        <v>1</v>
      </c>
      <c r="J80" s="67">
        <f>IF(OR('30_Disater and Preparedness'!$J80=1,$F80&lt;&gt;0),1,0)</f>
        <v>1</v>
      </c>
      <c r="K80" s="67">
        <f>IF(AND('30_Disater and Preparedness'!$I80=1,$E80=0),1,0)</f>
        <v>1</v>
      </c>
    </row>
    <row r="81" spans="1:11" collapsed="1" x14ac:dyDescent="0.25">
      <c r="A81" s="37" t="s">
        <v>151</v>
      </c>
      <c r="B81" s="117" t="s">
        <v>85</v>
      </c>
      <c r="C81" s="117"/>
      <c r="D81" s="117"/>
      <c r="E81" s="117"/>
      <c r="F81" s="117"/>
      <c r="G81" s="117"/>
      <c r="H81" s="118"/>
      <c r="I81" s="67">
        <f>SUM(I82:I91)</f>
        <v>8</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IF(OR('30_Disater and Preparedness'!$I82=1,$E82&lt;&gt;0),1,0)</f>
        <v>1</v>
      </c>
      <c r="J82" s="67">
        <f>IF(OR('30_Disater and Preparedness'!$J82=1,$F82&lt;&gt;0),1,0)</f>
        <v>1</v>
      </c>
      <c r="K82" s="67">
        <f>IF(AND('30_Disater and Preparedness'!$I82=1,$E82=0),1,0)</f>
        <v>1</v>
      </c>
    </row>
    <row r="83" spans="1:11" ht="60" hidden="1" outlineLevel="1" x14ac:dyDescent="0.25">
      <c r="A83" s="37" t="s">
        <v>151</v>
      </c>
      <c r="B83" s="38" t="s">
        <v>87</v>
      </c>
      <c r="C83" s="20" t="str">
        <f>IF('Long Term Vision'!$C83=0,"",'Long Term Vision'!$C83)</f>
        <v/>
      </c>
      <c r="D83" s="38"/>
      <c r="E83" s="38"/>
      <c r="F83" s="38"/>
      <c r="G83" s="38"/>
      <c r="H83" s="39"/>
      <c r="I83" s="67">
        <f>IF(OR('30_Disater and Preparedness'!$I83=1,$E83&lt;&gt;0),1,0)</f>
        <v>1</v>
      </c>
      <c r="J83" s="67">
        <f>IF(OR('30_Disater and Preparedness'!$J83=1,$F83&lt;&gt;0),1,0)</f>
        <v>1</v>
      </c>
      <c r="K83" s="67">
        <f>IF(AND('30_Disater and Preparedness'!$I83=1,$E83=0),1,0)</f>
        <v>1</v>
      </c>
    </row>
    <row r="84" spans="1:11" ht="75" hidden="1" outlineLevel="1" x14ac:dyDescent="0.25">
      <c r="A84" s="37" t="s">
        <v>151</v>
      </c>
      <c r="B84" s="38" t="s">
        <v>88</v>
      </c>
      <c r="C84" s="20" t="str">
        <f>IF('Long Term Vision'!$C84=0,"",'Long Term Vision'!$C84)</f>
        <v/>
      </c>
      <c r="D84" s="38"/>
      <c r="E84" s="38"/>
      <c r="F84" s="38"/>
      <c r="G84" s="38"/>
      <c r="H84" s="39"/>
      <c r="I84" s="67">
        <f>IF(OR('30_Disater and Preparedness'!$I84=1,$E84&lt;&gt;0),1,0)</f>
        <v>1</v>
      </c>
      <c r="J84" s="67">
        <f>IF(OR('30_Disater and Preparedness'!$J84=1,$F84&lt;&gt;0),1,0)</f>
        <v>1</v>
      </c>
      <c r="K84" s="67">
        <f>IF(AND('30_Disater and Preparedness'!$I84=1,$E84=0),1,0)</f>
        <v>1</v>
      </c>
    </row>
    <row r="85" spans="1:11" ht="90" hidden="1" outlineLevel="1" x14ac:dyDescent="0.25">
      <c r="A85" s="37" t="s">
        <v>151</v>
      </c>
      <c r="B85" s="38" t="s">
        <v>89</v>
      </c>
      <c r="C85" s="20" t="str">
        <f>IF('Long Term Vision'!$C85=0,"",'Long Term Vision'!$C85)</f>
        <v>NO</v>
      </c>
      <c r="D85" s="38"/>
      <c r="E85" s="38"/>
      <c r="F85" s="38"/>
      <c r="G85" s="38"/>
      <c r="H85" s="39"/>
      <c r="I85" s="67">
        <f>IF(OR('30_Disater and Preparedness'!$I85=1,$E85&lt;&gt;0),1,0)</f>
        <v>0</v>
      </c>
      <c r="J85" s="67">
        <f>IF(OR('30_Disater and Preparedness'!$J85=1,$F85&lt;&gt;0),1,0)</f>
        <v>0</v>
      </c>
      <c r="K85" s="67">
        <f>IF(AND('30_Disater and Preparedness'!$I85=1,$E85=0),1,0)</f>
        <v>0</v>
      </c>
    </row>
    <row r="86" spans="1:11" ht="45" hidden="1" outlineLevel="1" x14ac:dyDescent="0.25">
      <c r="A86" s="37" t="s">
        <v>151</v>
      </c>
      <c r="B86" s="38" t="s">
        <v>90</v>
      </c>
      <c r="C86" s="20" t="str">
        <f>IF('Long Term Vision'!$C86=0,"",'Long Term Vision'!$C86)</f>
        <v/>
      </c>
      <c r="D86" s="38"/>
      <c r="E86" s="38"/>
      <c r="F86" s="38"/>
      <c r="G86" s="38"/>
      <c r="H86" s="39"/>
      <c r="I86" s="67">
        <f>IF(OR('30_Disater and Preparedness'!$I86=1,$E86&lt;&gt;0),1,0)</f>
        <v>1</v>
      </c>
      <c r="J86" s="67">
        <f>IF(OR('30_Disater and Preparedness'!$J86=1,$F86&lt;&gt;0),1,0)</f>
        <v>1</v>
      </c>
      <c r="K86" s="67">
        <f>IF(AND('30_Disater and Preparedness'!$I86=1,$E86=0),1,0)</f>
        <v>1</v>
      </c>
    </row>
    <row r="87" spans="1:11" ht="30" hidden="1" outlineLevel="1" x14ac:dyDescent="0.25">
      <c r="A87" s="37" t="s">
        <v>151</v>
      </c>
      <c r="B87" s="38" t="s">
        <v>91</v>
      </c>
      <c r="C87" s="20" t="str">
        <f>IF('Long Term Vision'!$C87=0,"",'Long Term Vision'!$C87)</f>
        <v/>
      </c>
      <c r="D87" s="38"/>
      <c r="E87" s="38"/>
      <c r="F87" s="38"/>
      <c r="G87" s="38"/>
      <c r="H87" s="39"/>
      <c r="I87" s="67">
        <f>IF(OR('30_Disater and Preparedness'!$I87=1,$E87&lt;&gt;0),1,0)</f>
        <v>1</v>
      </c>
      <c r="J87" s="67">
        <f>IF(OR('30_Disater and Preparedness'!$J87=1,$F87&lt;&gt;0),1,0)</f>
        <v>1</v>
      </c>
      <c r="K87" s="67">
        <f>IF(AND('30_Disater and Preparedness'!$I87=1,$E87=0),1,0)</f>
        <v>1</v>
      </c>
    </row>
    <row r="88" spans="1:11" ht="75" hidden="1" outlineLevel="1" x14ac:dyDescent="0.25">
      <c r="A88" s="37" t="s">
        <v>151</v>
      </c>
      <c r="B88" s="38" t="s">
        <v>92</v>
      </c>
      <c r="C88" s="20" t="str">
        <f>IF('Long Term Vision'!$C88=0,"",'Long Term Vision'!$C88)</f>
        <v/>
      </c>
      <c r="D88" s="38"/>
      <c r="E88" s="38"/>
      <c r="F88" s="38"/>
      <c r="G88" s="38"/>
      <c r="H88" s="39"/>
      <c r="I88" s="67">
        <f>IF(OR('30_Disater and Preparedness'!$I88=1,$E88&lt;&gt;0),1,0)</f>
        <v>0</v>
      </c>
      <c r="J88" s="67">
        <f>IF(OR('30_Disater and Preparedness'!$J88=1,$F88&lt;&gt;0),1,0)</f>
        <v>0</v>
      </c>
      <c r="K88" s="67">
        <f>IF(AND('30_Disater and Preparedness'!$I88=1,$E88=0),1,0)</f>
        <v>0</v>
      </c>
    </row>
    <row r="89" spans="1:11" ht="45" hidden="1" outlineLevel="1" x14ac:dyDescent="0.25">
      <c r="A89" s="37" t="s">
        <v>151</v>
      </c>
      <c r="B89" s="38" t="s">
        <v>93</v>
      </c>
      <c r="C89" s="20" t="str">
        <f>IF('Long Term Vision'!$C89=0,"",'Long Term Vision'!$C89)</f>
        <v/>
      </c>
      <c r="D89" s="38"/>
      <c r="E89" s="38"/>
      <c r="F89" s="38"/>
      <c r="G89" s="38"/>
      <c r="H89" s="39"/>
      <c r="I89" s="67">
        <f>IF(OR('30_Disater and Preparedness'!$I89=1,$E89&lt;&gt;0),1,0)</f>
        <v>1</v>
      </c>
      <c r="J89" s="67">
        <f>IF(OR('30_Disater and Preparedness'!$J89=1,$F89&lt;&gt;0),1,0)</f>
        <v>1</v>
      </c>
      <c r="K89" s="67">
        <f>IF(AND('30_Disater and Preparedness'!$I89=1,$E89=0),1,0)</f>
        <v>1</v>
      </c>
    </row>
    <row r="90" spans="1:11" ht="45" hidden="1" outlineLevel="1" x14ac:dyDescent="0.25">
      <c r="A90" s="37" t="s">
        <v>151</v>
      </c>
      <c r="B90" s="38" t="s">
        <v>94</v>
      </c>
      <c r="C90" s="20" t="str">
        <f>IF('Long Term Vision'!$C90=0,"",'Long Term Vision'!$C90)</f>
        <v/>
      </c>
      <c r="D90" s="38"/>
      <c r="E90" s="38"/>
      <c r="F90" s="38"/>
      <c r="G90" s="38"/>
      <c r="H90" s="39"/>
      <c r="I90" s="67">
        <f>IF(OR('30_Disater and Preparedness'!$I90=1,$E90&lt;&gt;0),1,0)</f>
        <v>1</v>
      </c>
      <c r="J90" s="67">
        <f>IF(OR('30_Disater and Preparedness'!$J90=1,$F90&lt;&gt;0),1,0)</f>
        <v>1</v>
      </c>
      <c r="K90" s="67">
        <f>IF(AND('30_Disater and Preparedness'!$I90=1,$E90=0),1,0)</f>
        <v>1</v>
      </c>
    </row>
    <row r="91" spans="1:11" ht="45" hidden="1" outlineLevel="1" x14ac:dyDescent="0.25">
      <c r="A91" s="37" t="s">
        <v>151</v>
      </c>
      <c r="B91" s="38" t="s">
        <v>95</v>
      </c>
      <c r="C91" s="20" t="str">
        <f>IF('Long Term Vision'!$C91=0,"",'Long Term Vision'!$C91)</f>
        <v/>
      </c>
      <c r="D91" s="38"/>
      <c r="E91" s="38"/>
      <c r="F91" s="38"/>
      <c r="G91" s="38"/>
      <c r="H91" s="39"/>
      <c r="I91" s="67">
        <f>IF(OR('30_Disater and Preparedness'!$I91=1,$E91&lt;&gt;0),1,0)</f>
        <v>1</v>
      </c>
      <c r="J91" s="67">
        <f>IF(OR('30_Disater and Preparedness'!$J91=1,$F91&lt;&gt;0),1,0)</f>
        <v>0</v>
      </c>
      <c r="K91" s="67">
        <f>IF(AND('30_Disater and Preparedness'!$I91=1,$E91=0),1,0)</f>
        <v>1</v>
      </c>
    </row>
    <row r="92" spans="1:11" collapsed="1" x14ac:dyDescent="0.25">
      <c r="A92" s="37" t="s">
        <v>151</v>
      </c>
      <c r="B92" s="119" t="s">
        <v>96</v>
      </c>
      <c r="C92" s="119"/>
      <c r="D92" s="119"/>
      <c r="E92" s="119"/>
      <c r="F92" s="119"/>
      <c r="G92" s="119"/>
      <c r="H92" s="120"/>
      <c r="I92" s="67">
        <f>SUM(I93:I97)</f>
        <v>5</v>
      </c>
      <c r="J92" s="67">
        <f>SUM(J93:J97)</f>
        <v>5</v>
      </c>
      <c r="K92" s="67">
        <f>SUM(K93:K97)</f>
        <v>3</v>
      </c>
    </row>
    <row r="93" spans="1:11" ht="60" hidden="1" outlineLevel="1" x14ac:dyDescent="0.25">
      <c r="A93" s="37" t="s">
        <v>151</v>
      </c>
      <c r="B93" s="38" t="s">
        <v>97</v>
      </c>
      <c r="C93" s="20" t="str">
        <f>IF('Long Term Vision'!$C93=0,"",'Long Term Vision'!$C93)</f>
        <v/>
      </c>
      <c r="D93" s="38"/>
      <c r="E93" s="38"/>
      <c r="F93" s="38"/>
      <c r="G93" s="38"/>
      <c r="H93" s="39"/>
      <c r="I93" s="67">
        <f>IF(OR('30_Disater and Preparedness'!$I93=1,$E93&lt;&gt;0),1,0)</f>
        <v>1</v>
      </c>
      <c r="J93" s="67">
        <f>IF(OR('30_Disater and Preparedness'!$J93=1,$F93&lt;&gt;0),1,0)</f>
        <v>1</v>
      </c>
      <c r="K93" s="67">
        <f>IF(AND('30_Disater and Preparedness'!$I93=1,$E93=0),1,0)</f>
        <v>1</v>
      </c>
    </row>
    <row r="94" spans="1:11" ht="60" hidden="1" outlineLevel="1" x14ac:dyDescent="0.25">
      <c r="A94" s="37" t="s">
        <v>151</v>
      </c>
      <c r="B94" s="38" t="s">
        <v>98</v>
      </c>
      <c r="C94" s="20" t="str">
        <f>IF('Long Term Vision'!$C94=0,"",'Long Term Vision'!$C94)</f>
        <v/>
      </c>
      <c r="D94" s="38"/>
      <c r="E94" s="38"/>
      <c r="F94" s="38"/>
      <c r="G94" s="38"/>
      <c r="H94" s="39"/>
      <c r="I94" s="67">
        <f>IF(OR('30_Disater and Preparedness'!$I94=1,$E94&lt;&gt;0),1,0)</f>
        <v>1</v>
      </c>
      <c r="J94" s="67">
        <f>IF(OR('30_Disater and Preparedness'!$J94=1,$F94&lt;&gt;0),1,0)</f>
        <v>1</v>
      </c>
      <c r="K94" s="67">
        <f>IF(AND('30_Disater and Preparedness'!$I94=1,$E94=0),1,0)</f>
        <v>1</v>
      </c>
    </row>
    <row r="95" spans="1:11" ht="60" hidden="1" outlineLevel="1" x14ac:dyDescent="0.25">
      <c r="A95" s="37" t="s">
        <v>151</v>
      </c>
      <c r="B95" s="38" t="s">
        <v>99</v>
      </c>
      <c r="C95" s="20" t="str">
        <f>IF('Long Term Vision'!$C95=0,"",'Long Term Vision'!$C95)</f>
        <v/>
      </c>
      <c r="D95" s="38"/>
      <c r="E95" s="38"/>
      <c r="F95" s="38"/>
      <c r="G95" s="38"/>
      <c r="H95" s="39"/>
      <c r="I95" s="67">
        <f>IF(OR('30_Disater and Preparedness'!$I95=1,$E95&lt;&gt;0),1,0)</f>
        <v>1</v>
      </c>
      <c r="J95" s="67">
        <f>IF(OR('30_Disater and Preparedness'!$J95=1,$F95&lt;&gt;0),1,0)</f>
        <v>1</v>
      </c>
      <c r="K95" s="67">
        <f>IF(AND('30_Disater and Preparedness'!$I95=1,$E95=0),1,0)</f>
        <v>1</v>
      </c>
    </row>
    <row r="96" spans="1:11" ht="135" hidden="1" outlineLevel="1" x14ac:dyDescent="0.25">
      <c r="A96" s="37" t="s">
        <v>151</v>
      </c>
      <c r="B96" s="38" t="s">
        <v>100</v>
      </c>
      <c r="C96" s="20" t="str">
        <f>IF('Long Term Vision'!$C96=0,"",'Long Term Vision'!$C96)</f>
        <v/>
      </c>
      <c r="D96" s="38" t="s">
        <v>1450</v>
      </c>
      <c r="E96" s="38" t="s">
        <v>1451</v>
      </c>
      <c r="F96" s="38"/>
      <c r="G96" s="38"/>
      <c r="H96" s="39" t="s">
        <v>583</v>
      </c>
      <c r="I96" s="67">
        <f>IF(OR('30_Disater and Preparedness'!$I96=1,$E96&lt;&gt;0),1,0)</f>
        <v>1</v>
      </c>
      <c r="J96" s="67">
        <f>IF(OR('30_Disater and Preparedness'!$J96=1,$F96&lt;&gt;0),1,0)</f>
        <v>1</v>
      </c>
      <c r="K96" s="67">
        <f>IF(AND('30_Disater and Preparedness'!$I96=1,$E96=0),1,0)</f>
        <v>0</v>
      </c>
    </row>
    <row r="97" spans="1:11" ht="90" hidden="1" outlineLevel="1" x14ac:dyDescent="0.25">
      <c r="A97" s="37" t="s">
        <v>151</v>
      </c>
      <c r="B97" s="38" t="s">
        <v>101</v>
      </c>
      <c r="C97" s="20" t="str">
        <f>IF('Long Term Vision'!$C97=0,"",'Long Term Vision'!$C97)</f>
        <v/>
      </c>
      <c r="D97" s="38" t="s">
        <v>1440</v>
      </c>
      <c r="E97" s="38" t="s">
        <v>1436</v>
      </c>
      <c r="F97" s="38"/>
      <c r="G97" s="38" t="s">
        <v>1454</v>
      </c>
      <c r="H97" s="39" t="s">
        <v>583</v>
      </c>
      <c r="I97" s="67">
        <f>IF(OR('30_Disater and Preparedness'!$I97=1,$E97&lt;&gt;0),1,0)</f>
        <v>1</v>
      </c>
      <c r="J97" s="67">
        <f>IF(OR('30_Disater and Preparedness'!$J97=1,$F97&lt;&gt;0),1,0)</f>
        <v>1</v>
      </c>
      <c r="K97" s="67">
        <f>IF(AND('30_Disater and Preparedness'!$I97=1,$E97=0),1,0)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IF(OR('30_Disater and Preparedness'!$I99=1,$E99&lt;&gt;0),1,0)</f>
        <v>0</v>
      </c>
      <c r="J99" s="67">
        <f>IF(OR('30_Disater and Preparedness'!$J99=1,$F99&lt;&gt;0),1,0)</f>
        <v>0</v>
      </c>
      <c r="K99" s="67">
        <f>IF(AND('30_Disater and Preparedness'!$I99=1,$E99=0),1,0)</f>
        <v>0</v>
      </c>
    </row>
    <row r="100" spans="1:11" ht="45" hidden="1" outlineLevel="1" x14ac:dyDescent="0.25">
      <c r="A100" s="37" t="s">
        <v>151</v>
      </c>
      <c r="B100" s="38" t="s">
        <v>104</v>
      </c>
      <c r="C100" s="20" t="str">
        <f>IF('Long Term Vision'!$C100=0,"",'Long Term Vision'!$C100)</f>
        <v/>
      </c>
      <c r="D100" s="38"/>
      <c r="E100" s="38"/>
      <c r="F100" s="38"/>
      <c r="G100" s="38"/>
      <c r="H100" s="39"/>
      <c r="I100" s="67">
        <f>IF(OR('30_Disater and Preparedness'!$I100=1,$E100&lt;&gt;0),1,0)</f>
        <v>1</v>
      </c>
      <c r="J100" s="67">
        <f>IF(OR('30_Disater and Preparedness'!$J100=1,$F100&lt;&gt;0),1,0)</f>
        <v>1</v>
      </c>
      <c r="K100" s="67">
        <f>IF(AND('30_Disater and Preparedness'!$I100=1,$E100=0),1,0)</f>
        <v>1</v>
      </c>
    </row>
    <row r="101" spans="1:11" ht="60" hidden="1" outlineLevel="1" x14ac:dyDescent="0.25">
      <c r="A101" s="37" t="s">
        <v>151</v>
      </c>
      <c r="B101" s="38" t="s">
        <v>105</v>
      </c>
      <c r="C101" s="20" t="str">
        <f>IF('Long Term Vision'!$C101=0,"",'Long Term Vision'!$C101)</f>
        <v/>
      </c>
      <c r="D101" s="38"/>
      <c r="E101" s="38"/>
      <c r="F101" s="38"/>
      <c r="G101" s="38"/>
      <c r="H101" s="39"/>
      <c r="I101" s="67">
        <f>IF(OR('30_Disater and Preparedness'!$I101=1,$E101&lt;&gt;0),1,0)</f>
        <v>1</v>
      </c>
      <c r="J101" s="67">
        <f>IF(OR('30_Disater and Preparedness'!$J101=1,$F101&lt;&gt;0),1,0)</f>
        <v>1</v>
      </c>
      <c r="K101" s="67">
        <f>IF(AND('30_Disater and Preparedness'!$I101=1,$E101=0),1,0)</f>
        <v>1</v>
      </c>
    </row>
    <row r="102" spans="1:11" ht="30" hidden="1" outlineLevel="1" x14ac:dyDescent="0.25">
      <c r="A102" s="37" t="s">
        <v>151</v>
      </c>
      <c r="B102" s="38" t="s">
        <v>106</v>
      </c>
      <c r="C102" s="20" t="str">
        <f>IF('Long Term Vision'!$C102=0,"",'Long Term Vision'!$C102)</f>
        <v/>
      </c>
      <c r="D102" s="38"/>
      <c r="E102" s="38"/>
      <c r="F102" s="38"/>
      <c r="G102" s="38"/>
      <c r="H102" s="39"/>
      <c r="I102" s="67">
        <f>IF(OR('30_Disater and Preparedness'!$I102=1,$E102&lt;&gt;0),1,0)</f>
        <v>1</v>
      </c>
      <c r="J102" s="67">
        <f>IF(OR('30_Disater and Preparedness'!$J102=1,$F102&lt;&gt;0),1,0)</f>
        <v>0</v>
      </c>
      <c r="K102" s="67">
        <f>IF(AND('30_Disater and Preparedness'!$I102=1,$E102=0),1,0)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IF(OR('30_Disater and Preparedness'!$I103=1,$E103&lt;&gt;0),1,0)</f>
        <v>0</v>
      </c>
      <c r="J103" s="67">
        <f>IF(OR('30_Disater and Preparedness'!$J103=1,$F103&lt;&gt;0),1,0)</f>
        <v>0</v>
      </c>
      <c r="K103" s="67">
        <f>IF(AND('30_Disater and Preparedness'!$I103=1,$E103=0),1,0)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IF(OR('30_Disater and Preparedness'!$I104=1,$E104&lt;&gt;0),1,0)</f>
        <v>0</v>
      </c>
      <c r="J104" s="67">
        <f>IF(OR('30_Disater and Preparedness'!$J104=1,$F104&lt;&gt;0),1,0)</f>
        <v>0</v>
      </c>
      <c r="K104" s="67">
        <f>IF(AND('30_Disater and Preparedness'!$I104=1,$E104=0),1,0)</f>
        <v>0</v>
      </c>
    </row>
    <row r="105" spans="1:11" ht="45" hidden="1" outlineLevel="1" x14ac:dyDescent="0.25">
      <c r="A105" s="37" t="s">
        <v>151</v>
      </c>
      <c r="B105" s="38" t="s">
        <v>109</v>
      </c>
      <c r="C105" s="20" t="str">
        <f>IF('Long Term Vision'!$C105=0,"",'Long Term Vision'!$C105)</f>
        <v/>
      </c>
      <c r="D105" s="38"/>
      <c r="E105" s="38"/>
      <c r="F105" s="38"/>
      <c r="G105" s="38"/>
      <c r="H105" s="39"/>
      <c r="I105" s="67">
        <f>IF(OR('30_Disater and Preparedness'!$I105=1,$E105&lt;&gt;0),1,0)</f>
        <v>1</v>
      </c>
      <c r="J105" s="67">
        <f>IF(OR('30_Disater and Preparedness'!$J105=1,$F105&lt;&gt;0),1,0)</f>
        <v>1</v>
      </c>
      <c r="K105" s="67">
        <f>IF(AND('30_Disater and Preparedness'!$I105=1,$E105=0),1,0)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IF(OR('30_Disater and Preparedness'!$I107=1,$E107&lt;&gt;0),1,0)</f>
        <v>1</v>
      </c>
      <c r="J107" s="67">
        <f>IF(OR('30_Disater and Preparedness'!$J107=1,$F107&lt;&gt;0),1,0)</f>
        <v>1</v>
      </c>
      <c r="K107" s="67">
        <f>IF(AND('30_Disater and Preparedness'!$I107=1,$E107=0),1,0)</f>
        <v>1</v>
      </c>
    </row>
    <row r="108" spans="1:11" ht="75" hidden="1" outlineLevel="1" x14ac:dyDescent="0.25">
      <c r="A108" s="37" t="s">
        <v>151</v>
      </c>
      <c r="B108" s="38" t="s">
        <v>112</v>
      </c>
      <c r="C108" s="20" t="str">
        <f>IF('Long Term Vision'!$C108=0,"",'Long Term Vision'!$C108)</f>
        <v/>
      </c>
      <c r="D108" s="38"/>
      <c r="E108" s="38"/>
      <c r="F108" s="38"/>
      <c r="G108" s="38"/>
      <c r="H108" s="39"/>
      <c r="I108" s="67">
        <f>IF(OR('30_Disater and Preparedness'!$I108=1,$E108&lt;&gt;0),1,0)</f>
        <v>1</v>
      </c>
      <c r="J108" s="67">
        <f>IF(OR('30_Disater and Preparedness'!$J108=1,$F108&lt;&gt;0),1,0)</f>
        <v>1</v>
      </c>
      <c r="K108" s="67">
        <f>IF(AND('30_Disater and Preparedness'!$I108=1,$E108=0),1,0)</f>
        <v>1</v>
      </c>
    </row>
    <row r="109" spans="1:11" ht="45" hidden="1" outlineLevel="1" x14ac:dyDescent="0.25">
      <c r="A109" s="37" t="s">
        <v>151</v>
      </c>
      <c r="B109" s="38" t="s">
        <v>113</v>
      </c>
      <c r="C109" s="20" t="str">
        <f>IF('Long Term Vision'!$C109=0,"",'Long Term Vision'!$C109)</f>
        <v/>
      </c>
      <c r="D109" s="38"/>
      <c r="E109" s="38"/>
      <c r="F109" s="38"/>
      <c r="G109" s="38"/>
      <c r="H109" s="39"/>
      <c r="I109" s="67">
        <f>IF(OR('30_Disater and Preparedness'!$I109=1,$E109&lt;&gt;0),1,0)</f>
        <v>1</v>
      </c>
      <c r="J109" s="67">
        <f>IF(OR('30_Disater and Preparedness'!$J109=1,$F109&lt;&gt;0),1,0)</f>
        <v>1</v>
      </c>
      <c r="K109" s="67">
        <f>IF(AND('30_Disater and Preparedness'!$I109=1,$E109=0),1,0)</f>
        <v>1</v>
      </c>
    </row>
    <row r="110" spans="1:11" ht="30" hidden="1" outlineLevel="1" x14ac:dyDescent="0.25">
      <c r="A110" s="37" t="s">
        <v>151</v>
      </c>
      <c r="B110" s="38" t="s">
        <v>114</v>
      </c>
      <c r="C110" s="20" t="str">
        <f>IF('Long Term Vision'!$C110=0,"",'Long Term Vision'!$C110)</f>
        <v/>
      </c>
      <c r="D110" s="38"/>
      <c r="E110" s="38"/>
      <c r="F110" s="38"/>
      <c r="G110" s="38"/>
      <c r="H110" s="39"/>
      <c r="I110" s="67">
        <f>IF(OR('30_Disater and Preparedness'!$I110=1,$E110&lt;&gt;0),1,0)</f>
        <v>1</v>
      </c>
      <c r="J110" s="67">
        <f>IF(OR('30_Disater and Preparedness'!$J110=1,$F110&lt;&gt;0),1,0)</f>
        <v>1</v>
      </c>
      <c r="K110" s="67">
        <f>IF(AND('30_Disater and Preparedness'!$I110=1,$E110=0),1,0)</f>
        <v>1</v>
      </c>
    </row>
    <row r="111" spans="1:11" ht="75" hidden="1" outlineLevel="1" x14ac:dyDescent="0.25">
      <c r="A111" s="37" t="s">
        <v>151</v>
      </c>
      <c r="B111" s="38" t="s">
        <v>115</v>
      </c>
      <c r="C111" s="20" t="str">
        <f>IF('Long Term Vision'!$C111=0,"",'Long Term Vision'!$C111)</f>
        <v/>
      </c>
      <c r="D111" s="38"/>
      <c r="E111" s="38"/>
      <c r="F111" s="38"/>
      <c r="G111" s="38"/>
      <c r="H111" s="39"/>
      <c r="I111" s="67">
        <f>IF(OR('30_Disater and Preparedness'!$I111=1,$E111&lt;&gt;0),1,0)</f>
        <v>1</v>
      </c>
      <c r="J111" s="67">
        <f>IF(OR('30_Disater and Preparedness'!$J111=1,$F111&lt;&gt;0),1,0)</f>
        <v>1</v>
      </c>
      <c r="K111" s="67">
        <f>IF(AND('30_Disater and Preparedness'!$I111=1,$E111=0),1,0)</f>
        <v>1</v>
      </c>
    </row>
    <row r="112" spans="1:11" ht="45" hidden="1" outlineLevel="1" x14ac:dyDescent="0.25">
      <c r="A112" s="37" t="s">
        <v>151</v>
      </c>
      <c r="B112" s="38" t="s">
        <v>116</v>
      </c>
      <c r="C112" s="20" t="str">
        <f>IF('Long Term Vision'!$C112=0,"",'Long Term Vision'!$C112)</f>
        <v/>
      </c>
      <c r="D112" s="38"/>
      <c r="E112" s="38"/>
      <c r="F112" s="38"/>
      <c r="G112" s="38"/>
      <c r="H112" s="39"/>
      <c r="I112" s="67">
        <f>IF(OR('30_Disater and Preparedness'!$I112=1,$E112&lt;&gt;0),1,0)</f>
        <v>1</v>
      </c>
      <c r="J112" s="67">
        <f>IF(OR('30_Disater and Preparedness'!$J112=1,$F112&lt;&gt;0),1,0)</f>
        <v>1</v>
      </c>
      <c r="K112" s="67">
        <f>IF(AND('30_Disater and Preparedness'!$I112=1,$E112=0),1,0)</f>
        <v>1</v>
      </c>
    </row>
    <row r="113" spans="1:11" ht="45" hidden="1" outlineLevel="1" x14ac:dyDescent="0.25">
      <c r="A113" s="37" t="s">
        <v>151</v>
      </c>
      <c r="B113" s="38" t="s">
        <v>117</v>
      </c>
      <c r="C113" s="20" t="str">
        <f>IF('Long Term Vision'!$C113=0,"",'Long Term Vision'!$C113)</f>
        <v/>
      </c>
      <c r="D113" s="38"/>
      <c r="E113" s="38"/>
      <c r="F113" s="38"/>
      <c r="G113" s="38"/>
      <c r="H113" s="39"/>
      <c r="I113" s="67">
        <f>IF(OR('30_Disater and Preparedness'!$I113=1,$E113&lt;&gt;0),1,0)</f>
        <v>1</v>
      </c>
      <c r="J113" s="67">
        <f>IF(OR('30_Disater and Preparedness'!$J113=1,$F113&lt;&gt;0),1,0)</f>
        <v>0</v>
      </c>
      <c r="K113" s="67">
        <f>IF(AND('30_Disater and Preparedness'!$I113=1,$E113=0),1,0)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IF(OR('30_Disater and Preparedness'!$I115=1,$E115&lt;&gt;0),1,0)</f>
        <v>1</v>
      </c>
      <c r="J115" s="67">
        <f>IF(OR('30_Disater and Preparedness'!$J115=1,$F115&lt;&gt;0),1,0)</f>
        <v>1</v>
      </c>
      <c r="K115" s="67">
        <f>IF(AND('30_Disater and Preparedness'!$I115=1,$E115=0),1,0)</f>
        <v>1</v>
      </c>
    </row>
    <row r="116" spans="1:11" ht="30" hidden="1" outlineLevel="1" x14ac:dyDescent="0.25">
      <c r="A116" s="37" t="s">
        <v>152</v>
      </c>
      <c r="B116" s="38" t="s">
        <v>120</v>
      </c>
      <c r="C116" s="20" t="str">
        <f>IF('Long Term Vision'!$C116=0,"",'Long Term Vision'!$C116)</f>
        <v/>
      </c>
      <c r="D116" s="38"/>
      <c r="E116" s="38"/>
      <c r="F116" s="38"/>
      <c r="G116" s="38"/>
      <c r="H116" s="39"/>
      <c r="I116" s="67">
        <f>IF(OR('30_Disater and Preparedness'!$I116=1,$E116&lt;&gt;0),1,0)</f>
        <v>1</v>
      </c>
      <c r="J116" s="67">
        <f>IF(OR('30_Disater and Preparedness'!$J116=1,$F116&lt;&gt;0),1,0)</f>
        <v>1</v>
      </c>
      <c r="K116" s="67">
        <f>IF(AND('30_Disater and Preparedness'!$I116=1,$E116=0),1,0)</f>
        <v>1</v>
      </c>
    </row>
    <row r="117" spans="1:11" ht="30" hidden="1" outlineLevel="1" x14ac:dyDescent="0.25">
      <c r="A117" s="37" t="s">
        <v>152</v>
      </c>
      <c r="B117" s="38" t="s">
        <v>121</v>
      </c>
      <c r="C117" s="20" t="str">
        <f>IF('Long Term Vision'!$C117=0,"",'Long Term Vision'!$C117)</f>
        <v/>
      </c>
      <c r="D117" s="38"/>
      <c r="E117" s="38"/>
      <c r="F117" s="38"/>
      <c r="G117" s="38"/>
      <c r="H117" s="39"/>
      <c r="I117" s="67">
        <f>IF(OR('30_Disater and Preparedness'!$I117=1,$E117&lt;&gt;0),1,0)</f>
        <v>1</v>
      </c>
      <c r="J117" s="67">
        <f>IF(OR('30_Disater and Preparedness'!$J117=1,$F117&lt;&gt;0),1,0)</f>
        <v>1</v>
      </c>
      <c r="K117" s="67">
        <f>IF(AND('30_Disater and Preparedness'!$I117=1,$E117=0),1,0)</f>
        <v>1</v>
      </c>
    </row>
    <row r="118" spans="1:11" ht="45" hidden="1" outlineLevel="1" x14ac:dyDescent="0.25">
      <c r="A118" s="37" t="s">
        <v>152</v>
      </c>
      <c r="B118" s="38" t="s">
        <v>122</v>
      </c>
      <c r="C118" s="20" t="str">
        <f>IF('Long Term Vision'!$C118=0,"",'Long Term Vision'!$C118)</f>
        <v/>
      </c>
      <c r="D118" s="38"/>
      <c r="E118" s="38"/>
      <c r="F118" s="38"/>
      <c r="G118" s="38"/>
      <c r="H118" s="39"/>
      <c r="I118" s="67">
        <f>IF(OR('30_Disater and Preparedness'!$I118=1,$E118&lt;&gt;0),1,0)</f>
        <v>1</v>
      </c>
      <c r="J118" s="67">
        <f>IF(OR('30_Disater and Preparedness'!$J118=1,$F118&lt;&gt;0),1,0)</f>
        <v>1</v>
      </c>
      <c r="K118" s="67">
        <f>IF(AND('30_Disater and Preparedness'!$I118=1,$E118=0),1,0)</f>
        <v>1</v>
      </c>
    </row>
    <row r="119" spans="1:11" hidden="1" outlineLevel="1" x14ac:dyDescent="0.25">
      <c r="A119" s="37" t="s">
        <v>152</v>
      </c>
      <c r="B119" s="38" t="s">
        <v>123</v>
      </c>
      <c r="C119" s="20" t="str">
        <f>IF('Long Term Vision'!$C119=0,"",'Long Term Vision'!$C119)</f>
        <v/>
      </c>
      <c r="D119" s="38"/>
      <c r="E119" s="38"/>
      <c r="F119" s="38"/>
      <c r="G119" s="38"/>
      <c r="H119" s="39"/>
      <c r="I119" s="67">
        <f>IF(OR('30_Disater and Preparedness'!$I119=1,$E119&lt;&gt;0),1,0)</f>
        <v>1</v>
      </c>
      <c r="J119" s="67">
        <f>IF(OR('30_Disater and Preparedness'!$J119=1,$F119&lt;&gt;0),1,0)</f>
        <v>1</v>
      </c>
      <c r="K119" s="67">
        <f>IF(AND('30_Disater and Preparedness'!$I119=1,$E119=0),1,0)</f>
        <v>1</v>
      </c>
    </row>
    <row r="120" spans="1:11" ht="30" hidden="1" outlineLevel="1" x14ac:dyDescent="0.25">
      <c r="A120" s="37" t="s">
        <v>152</v>
      </c>
      <c r="B120" s="38" t="s">
        <v>124</v>
      </c>
      <c r="C120" s="20" t="str">
        <f>IF('Long Term Vision'!$C120=0,"",'Long Term Vision'!$C120)</f>
        <v/>
      </c>
      <c r="D120" s="38"/>
      <c r="E120" s="38"/>
      <c r="F120" s="38"/>
      <c r="G120" s="38"/>
      <c r="H120" s="39"/>
      <c r="I120" s="67">
        <f>IF(OR('30_Disater and Preparedness'!$I120=1,$E120&lt;&gt;0),1,0)</f>
        <v>1</v>
      </c>
      <c r="J120" s="67">
        <f>IF(OR('30_Disater and Preparedness'!$J120=1,$F120&lt;&gt;0),1,0)</f>
        <v>1</v>
      </c>
      <c r="K120" s="67">
        <f>IF(AND('30_Disater and Preparedness'!$I120=1,$E120=0),1,0)</f>
        <v>1</v>
      </c>
    </row>
    <row r="121" spans="1:11" ht="75" hidden="1" outlineLevel="1" x14ac:dyDescent="0.25">
      <c r="A121" s="37" t="s">
        <v>152</v>
      </c>
      <c r="B121" s="38" t="s">
        <v>125</v>
      </c>
      <c r="C121" s="20" t="str">
        <f>IF('Long Term Vision'!$C121=0,"",'Long Term Vision'!$C121)</f>
        <v/>
      </c>
      <c r="D121" s="38" t="s">
        <v>1442</v>
      </c>
      <c r="E121" s="38" t="s">
        <v>1438</v>
      </c>
      <c r="F121" s="38"/>
      <c r="G121" s="38" t="s">
        <v>1452</v>
      </c>
      <c r="H121" s="39" t="s">
        <v>583</v>
      </c>
      <c r="I121" s="67">
        <f>IF(OR('30_Disater and Preparedness'!$I121=1,$E121&lt;&gt;0),1,0)</f>
        <v>1</v>
      </c>
      <c r="J121" s="67">
        <f>IF(OR('30_Disater and Preparedness'!$J121=1,$F121&lt;&gt;0),1,0)</f>
        <v>1</v>
      </c>
      <c r="K121" s="67">
        <f>IF(AND('30_Disater and Preparedness'!$I121=1,$E121=0),1,0)</f>
        <v>0</v>
      </c>
    </row>
    <row r="122" spans="1:11" ht="30" hidden="1" outlineLevel="1" x14ac:dyDescent="0.25">
      <c r="A122" s="37" t="s">
        <v>152</v>
      </c>
      <c r="B122" s="38" t="s">
        <v>126</v>
      </c>
      <c r="C122" s="20" t="str">
        <f>IF('Long Term Vision'!$C122=0,"",'Long Term Vision'!$C122)</f>
        <v/>
      </c>
      <c r="D122" s="38"/>
      <c r="E122" s="38"/>
      <c r="F122" s="38"/>
      <c r="G122" s="38"/>
      <c r="H122" s="39"/>
      <c r="I122" s="67">
        <f>IF(OR('30_Disater and Preparedness'!$I122=1,$E122&lt;&gt;0),1,0)</f>
        <v>0</v>
      </c>
      <c r="J122" s="67">
        <f>IF(OR('30_Disater and Preparedness'!$J122=1,$F122&lt;&gt;0),1,0)</f>
        <v>0</v>
      </c>
      <c r="K122" s="67">
        <f>IF(AND('30_Disater and Preparedness'!$I122=1,$E122=0),1,0)</f>
        <v>0</v>
      </c>
    </row>
    <row r="123" spans="1:11" ht="30" hidden="1" outlineLevel="1" x14ac:dyDescent="0.25">
      <c r="A123" s="37" t="s">
        <v>152</v>
      </c>
      <c r="B123" s="38" t="s">
        <v>127</v>
      </c>
      <c r="C123" s="20" t="str">
        <f>IF('Long Term Vision'!$C123=0,"",'Long Term Vision'!$C123)</f>
        <v/>
      </c>
      <c r="D123" s="38"/>
      <c r="E123" s="38"/>
      <c r="F123" s="38"/>
      <c r="G123" s="38"/>
      <c r="H123" s="39"/>
      <c r="I123" s="67">
        <f>IF(OR('30_Disater and Preparedness'!$I123=1,$E123&lt;&gt;0),1,0)</f>
        <v>1</v>
      </c>
      <c r="J123" s="67">
        <f>IF(OR('30_Disater and Preparedness'!$J123=1,$F123&lt;&gt;0),1,0)</f>
        <v>0</v>
      </c>
      <c r="K123" s="67">
        <f>IF(AND('30_Disater and Preparedness'!$I123=1,$E123=0),1,0)</f>
        <v>1</v>
      </c>
    </row>
    <row r="124" spans="1:11" ht="45" hidden="1" outlineLevel="1" x14ac:dyDescent="0.25">
      <c r="A124" s="37" t="s">
        <v>152</v>
      </c>
      <c r="B124" s="38" t="s">
        <v>128</v>
      </c>
      <c r="C124" s="20" t="str">
        <f>IF('Long Term Vision'!$C124=0,"",'Long Term Vision'!$C124)</f>
        <v/>
      </c>
      <c r="D124" s="38"/>
      <c r="E124" s="38"/>
      <c r="F124" s="38"/>
      <c r="G124" s="38"/>
      <c r="H124" s="39"/>
      <c r="I124" s="67">
        <f>IF(OR('30_Disater and Preparedness'!$I124=1,$E124&lt;&gt;0),1,0)</f>
        <v>1</v>
      </c>
      <c r="J124" s="67">
        <f>IF(OR('30_Disater and Preparedness'!$J124=1,$F124&lt;&gt;0),1,0)</f>
        <v>1</v>
      </c>
      <c r="K124" s="67">
        <f>IF(AND('30_Disater and Preparedness'!$I124=1,$E124=0),1,0)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7</v>
      </c>
    </row>
    <row r="126" spans="1:11" ht="45" hidden="1" outlineLevel="1" x14ac:dyDescent="0.25">
      <c r="A126" s="37" t="s">
        <v>153</v>
      </c>
      <c r="B126" s="38" t="s">
        <v>130</v>
      </c>
      <c r="C126" s="20" t="str">
        <f>IF('Long Term Vision'!$C126=0,"",'Long Term Vision'!$C126)</f>
        <v/>
      </c>
      <c r="D126" s="38" t="s">
        <v>1449</v>
      </c>
      <c r="E126" s="38" t="s">
        <v>1434</v>
      </c>
      <c r="F126" s="38"/>
      <c r="G126" s="38" t="s">
        <v>1452</v>
      </c>
      <c r="H126" s="39" t="s">
        <v>583</v>
      </c>
      <c r="I126" s="67">
        <f>IF(OR('30_Disater and Preparedness'!$I126=1,$E126&lt;&gt;0),1,0)</f>
        <v>1</v>
      </c>
      <c r="J126" s="67">
        <f>IF(OR('30_Disater and Preparedness'!$J126=1,$F126&lt;&gt;0),1,0)</f>
        <v>0</v>
      </c>
      <c r="K126" s="67">
        <f>IF(AND('30_Disater and Preparedness'!$I126=1,$E126=0),1,0)</f>
        <v>0</v>
      </c>
    </row>
    <row r="127" spans="1:11" ht="105" hidden="1" outlineLevel="1" x14ac:dyDescent="0.25">
      <c r="A127" s="37" t="s">
        <v>153</v>
      </c>
      <c r="B127" s="38" t="s">
        <v>131</v>
      </c>
      <c r="C127" s="20" t="str">
        <f>IF('Long Term Vision'!$C127=0,"",'Long Term Vision'!$C127)</f>
        <v>NO</v>
      </c>
      <c r="D127" s="38"/>
      <c r="E127" s="38"/>
      <c r="F127" s="38"/>
      <c r="G127" s="38"/>
      <c r="H127" s="39"/>
      <c r="I127" s="67">
        <f>IF(OR('30_Disater and Preparedness'!$I127=1,$E127&lt;&gt;0),1,0)</f>
        <v>0</v>
      </c>
      <c r="J127" s="67">
        <f>IF(OR('30_Disater and Preparedness'!$J127=1,$F127&lt;&gt;0),1,0)</f>
        <v>0</v>
      </c>
      <c r="K127" s="67">
        <f>IF(AND('30_Disater and Preparedness'!$I127=1,$E127=0),1,0)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IF(OR('30_Disater and Preparedness'!$I128=1,$E128&lt;&gt;0),1,0)</f>
        <v>0</v>
      </c>
      <c r="J128" s="67">
        <f>IF(OR('30_Disater and Preparedness'!$J128=1,$F128&lt;&gt;0),1,0)</f>
        <v>0</v>
      </c>
      <c r="K128" s="67">
        <f>IF(AND('30_Disater and Preparedness'!$I128=1,$E128=0),1,0)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IF(OR('30_Disater and Preparedness'!$I129=1,$E129&lt;&gt;0),1,0)</f>
        <v>0</v>
      </c>
      <c r="J129" s="67">
        <f>IF(OR('30_Disater and Preparedness'!$J129=1,$F129&lt;&gt;0),1,0)</f>
        <v>0</v>
      </c>
      <c r="K129" s="67">
        <f>IF(AND('30_Disater and Preparedness'!$I129=1,$E129=0),1,0)</f>
        <v>0</v>
      </c>
    </row>
    <row r="130" spans="1:11" ht="30" hidden="1" outlineLevel="1" x14ac:dyDescent="0.25">
      <c r="A130" s="37" t="s">
        <v>153</v>
      </c>
      <c r="B130" s="38" t="s">
        <v>134</v>
      </c>
      <c r="C130" s="20" t="str">
        <f>IF('Long Term Vision'!$C130=0,"",'Long Term Vision'!$C130)</f>
        <v/>
      </c>
      <c r="D130" s="38"/>
      <c r="E130" s="38"/>
      <c r="F130" s="38"/>
      <c r="G130" s="38"/>
      <c r="H130" s="39"/>
      <c r="I130" s="67">
        <f>IF(OR('30_Disater and Preparedness'!$I130=1,$E130&lt;&gt;0),1,0)</f>
        <v>1</v>
      </c>
      <c r="J130" s="67">
        <f>IF(OR('30_Disater and Preparedness'!$J130=1,$F130&lt;&gt;0),1,0)</f>
        <v>1</v>
      </c>
      <c r="K130" s="67">
        <f>IF(AND('30_Disater and Preparedness'!$I130=1,$E130=0),1,0)</f>
        <v>1</v>
      </c>
    </row>
    <row r="131" spans="1:11" ht="105" hidden="1" outlineLevel="1" x14ac:dyDescent="0.25">
      <c r="A131" s="37" t="s">
        <v>153</v>
      </c>
      <c r="B131" s="38" t="s">
        <v>135</v>
      </c>
      <c r="C131" s="20" t="str">
        <f>IF('Long Term Vision'!$C131=0,"",'Long Term Vision'!$C131)</f>
        <v/>
      </c>
      <c r="D131" s="38"/>
      <c r="E131" s="38"/>
      <c r="F131" s="38"/>
      <c r="G131" s="38"/>
      <c r="H131" s="39"/>
      <c r="I131" s="67">
        <f>IF(OR('30_Disater and Preparedness'!$I131=1,$E131&lt;&gt;0),1,0)</f>
        <v>1</v>
      </c>
      <c r="J131" s="67">
        <f>IF(OR('30_Disater and Preparedness'!$J131=1,$F131&lt;&gt;0),1,0)</f>
        <v>0</v>
      </c>
      <c r="K131" s="67">
        <f>IF(AND('30_Disater and Preparedness'!$I131=1,$E131=0),1,0)</f>
        <v>1</v>
      </c>
    </row>
    <row r="132" spans="1:11" ht="75" hidden="1" outlineLevel="1" x14ac:dyDescent="0.25">
      <c r="A132" s="37" t="s">
        <v>153</v>
      </c>
      <c r="B132" s="38" t="s">
        <v>136</v>
      </c>
      <c r="C132" s="20" t="str">
        <f>IF('Long Term Vision'!$C132=0,"",'Long Term Vision'!$C132)</f>
        <v/>
      </c>
      <c r="D132" s="38"/>
      <c r="E132" s="38"/>
      <c r="F132" s="38"/>
      <c r="G132" s="38"/>
      <c r="H132" s="39"/>
      <c r="I132" s="67">
        <f>IF(OR('30_Disater and Preparedness'!$I132=1,$E132&lt;&gt;0),1,0)</f>
        <v>0</v>
      </c>
      <c r="J132" s="67">
        <f>IF(OR('30_Disater and Preparedness'!$J132=1,$F132&lt;&gt;0),1,0)</f>
        <v>0</v>
      </c>
      <c r="K132" s="67">
        <f>IF(AND('30_Disater and Preparedness'!$I132=1,$E132=0),1,0)</f>
        <v>0</v>
      </c>
    </row>
    <row r="133" spans="1:11" ht="75" hidden="1" outlineLevel="1" x14ac:dyDescent="0.25">
      <c r="A133" s="37" t="s">
        <v>153</v>
      </c>
      <c r="B133" s="38" t="s">
        <v>137</v>
      </c>
      <c r="C133" s="20" t="str">
        <f>IF('Long Term Vision'!$C133=0,"",'Long Term Vision'!$C133)</f>
        <v/>
      </c>
      <c r="D133" s="38"/>
      <c r="E133" s="38"/>
      <c r="F133" s="38"/>
      <c r="G133" s="38"/>
      <c r="H133" s="39"/>
      <c r="I133" s="67">
        <f>IF(OR('30_Disater and Preparedness'!$I133=1,$E133&lt;&gt;0),1,0)</f>
        <v>0</v>
      </c>
      <c r="J133" s="67">
        <f>IF(OR('30_Disater and Preparedness'!$J133=1,$F133&lt;&gt;0),1,0)</f>
        <v>0</v>
      </c>
      <c r="K133" s="67">
        <f>IF(AND('30_Disater and Preparedness'!$I133=1,$E133=0),1,0)</f>
        <v>0</v>
      </c>
    </row>
    <row r="134" spans="1:11" ht="75" hidden="1" outlineLevel="1" x14ac:dyDescent="0.25">
      <c r="A134" s="37" t="s">
        <v>153</v>
      </c>
      <c r="B134" s="38" t="s">
        <v>138</v>
      </c>
      <c r="C134" s="20" t="str">
        <f>IF('Long Term Vision'!$C134=0,"",'Long Term Vision'!$C134)</f>
        <v/>
      </c>
      <c r="D134" s="38" t="s">
        <v>1443</v>
      </c>
      <c r="E134" s="38" t="s">
        <v>1439</v>
      </c>
      <c r="F134" s="38"/>
      <c r="G134" s="38" t="s">
        <v>1453</v>
      </c>
      <c r="H134" s="39" t="s">
        <v>583</v>
      </c>
      <c r="I134" s="67">
        <f>IF(OR('30_Disater and Preparedness'!$I134=1,$E134&lt;&gt;0),1,0)</f>
        <v>1</v>
      </c>
      <c r="J134" s="67">
        <f>IF(OR('30_Disater and Preparedness'!$J134=1,$F134&lt;&gt;0),1,0)</f>
        <v>0</v>
      </c>
      <c r="K134" s="67">
        <f>IF(AND('30_Disater and Preparedness'!$I134=1,$E134=0),1,0)</f>
        <v>0</v>
      </c>
    </row>
    <row r="135" spans="1:11" ht="60" hidden="1" outlineLevel="1" x14ac:dyDescent="0.25">
      <c r="A135" s="37" t="s">
        <v>153</v>
      </c>
      <c r="B135" s="38" t="s">
        <v>139</v>
      </c>
      <c r="C135" s="20" t="str">
        <f>IF('Long Term Vision'!$C135=0,"",'Long Term Vision'!$C135)</f>
        <v/>
      </c>
      <c r="D135" s="38"/>
      <c r="E135" s="38"/>
      <c r="F135" s="38"/>
      <c r="G135" s="38"/>
      <c r="H135" s="39"/>
      <c r="I135" s="67">
        <f>IF(OR('30_Disater and Preparedness'!$I135=1,$E135&lt;&gt;0),1,0)</f>
        <v>1</v>
      </c>
      <c r="J135" s="67">
        <f>IF(OR('30_Disater and Preparedness'!$J135=1,$F135&lt;&gt;0),1,0)</f>
        <v>0</v>
      </c>
      <c r="K135" s="67">
        <f>IF(AND('30_Disater and Preparedness'!$I135=1,$E135=0),1,0)</f>
        <v>1</v>
      </c>
    </row>
    <row r="136" spans="1:11" ht="45" hidden="1" outlineLevel="1" x14ac:dyDescent="0.25">
      <c r="A136" s="37" t="s">
        <v>153</v>
      </c>
      <c r="B136" s="38" t="s">
        <v>140</v>
      </c>
      <c r="C136" s="20" t="str">
        <f>IF('Long Term Vision'!$C136=0,"",'Long Term Vision'!$C136)</f>
        <v/>
      </c>
      <c r="D136" s="38"/>
      <c r="E136" s="38"/>
      <c r="F136" s="38"/>
      <c r="G136" s="38"/>
      <c r="H136" s="39"/>
      <c r="I136" s="67">
        <f>IF(OR('30_Disater and Preparedness'!$I136=1,$E136&lt;&gt;0),1,0)</f>
        <v>1</v>
      </c>
      <c r="J136" s="67">
        <f>IF(OR('30_Disater and Preparedness'!$J136=1,$F136&lt;&gt;0),1,0)</f>
        <v>1</v>
      </c>
      <c r="K136" s="67">
        <f>IF(AND('30_Disater and Preparedness'!$I136=1,$E136=0),1,0)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IF(OR('30_Disater and Preparedness'!$I137=1,$E137&lt;&gt;0),1,0)</f>
        <v>0</v>
      </c>
      <c r="J137" s="67">
        <f>IF(OR('30_Disater and Preparedness'!$J137=1,$F137&lt;&gt;0),1,0)</f>
        <v>0</v>
      </c>
      <c r="K137" s="67">
        <f>IF(AND('30_Disater and Preparedness'!$I137=1,$E137=0),1,0)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IF(OR('30_Disater and Preparedness'!$I138=1,$E138&lt;&gt;0),1,0)</f>
        <v>0</v>
      </c>
      <c r="J138" s="67">
        <f>IF(OR('30_Disater and Preparedness'!$J138=1,$F138&lt;&gt;0),1,0)</f>
        <v>0</v>
      </c>
      <c r="K138" s="67">
        <f>IF(AND('30_Disater and Preparedness'!$I138=1,$E138=0),1,0)</f>
        <v>0</v>
      </c>
    </row>
    <row r="139" spans="1:11" ht="30" hidden="1" outlineLevel="1" x14ac:dyDescent="0.25">
      <c r="A139" s="37" t="s">
        <v>153</v>
      </c>
      <c r="B139" s="38" t="s">
        <v>143</v>
      </c>
      <c r="C139" s="20" t="str">
        <f>IF('Long Term Vision'!$C139=0,"",'Long Term Vision'!$C139)</f>
        <v/>
      </c>
      <c r="D139" s="38" t="s">
        <v>1441</v>
      </c>
      <c r="E139" s="38" t="s">
        <v>1437</v>
      </c>
      <c r="F139" s="38"/>
      <c r="G139" s="38" t="s">
        <v>1453</v>
      </c>
      <c r="H139" s="39" t="s">
        <v>583</v>
      </c>
      <c r="I139" s="67">
        <f>IF(OR('30_Disater and Preparedness'!$I139=1,$E139&lt;&gt;0),1,0)</f>
        <v>1</v>
      </c>
      <c r="J139" s="67">
        <f>IF(OR('30_Disater and Preparedness'!$J139=1,$F139&lt;&gt;0),1,0)</f>
        <v>0</v>
      </c>
      <c r="K139" s="67">
        <f>IF(AND('30_Disater and Preparedness'!$I139=1,$E139=0),1,0)</f>
        <v>0</v>
      </c>
    </row>
    <row r="140" spans="1:11" ht="45" hidden="1" outlineLevel="1" x14ac:dyDescent="0.25">
      <c r="A140" s="37" t="s">
        <v>153</v>
      </c>
      <c r="B140" s="38" t="s">
        <v>144</v>
      </c>
      <c r="C140" s="20" t="str">
        <f>IF('Long Term Vision'!$C140=0,"",'Long Term Vision'!$C140)</f>
        <v/>
      </c>
      <c r="D140" s="38"/>
      <c r="E140" s="38"/>
      <c r="F140" s="38"/>
      <c r="G140" s="38"/>
      <c r="H140" s="39"/>
      <c r="I140" s="67">
        <f>IF(OR('30_Disater and Preparedness'!$I140=1,$E140&lt;&gt;0),1,0)</f>
        <v>1</v>
      </c>
      <c r="J140" s="67">
        <f>IF(OR('30_Disater and Preparedness'!$J140=1,$F140&lt;&gt;0),1,0)</f>
        <v>0</v>
      </c>
      <c r="K140" s="67">
        <f>IF(AND('30_Disater and Preparedness'!$I140=1,$E140=0),1,0)</f>
        <v>1</v>
      </c>
    </row>
    <row r="141" spans="1:11" ht="90" hidden="1" outlineLevel="1" x14ac:dyDescent="0.25">
      <c r="A141" s="37" t="s">
        <v>153</v>
      </c>
      <c r="B141" s="38" t="s">
        <v>145</v>
      </c>
      <c r="C141" s="20" t="str">
        <f>IF('Long Term Vision'!$C141=0,"",'Long Term Vision'!$C141)</f>
        <v/>
      </c>
      <c r="D141" s="38"/>
      <c r="E141" s="38"/>
      <c r="F141" s="38"/>
      <c r="G141" s="38"/>
      <c r="H141" s="39"/>
      <c r="I141" s="67">
        <f>IF(OR('30_Disater and Preparedness'!$I141=1,$E141&lt;&gt;0),1,0)</f>
        <v>0</v>
      </c>
      <c r="J141" s="67">
        <f>IF(OR('30_Disater and Preparedness'!$J141=1,$F141&lt;&gt;0),1,0)</f>
        <v>0</v>
      </c>
      <c r="K141" s="67">
        <f>IF(AND('30_Disater and Preparedness'!$I141=1,$E141=0),1,0)</f>
        <v>0</v>
      </c>
    </row>
    <row r="142" spans="1:11" ht="60" hidden="1" outlineLevel="1" x14ac:dyDescent="0.25">
      <c r="A142" s="37" t="s">
        <v>153</v>
      </c>
      <c r="B142" s="38" t="s">
        <v>146</v>
      </c>
      <c r="C142" s="20" t="str">
        <f>IF('Long Term Vision'!$C142=0,"",'Long Term Vision'!$C142)</f>
        <v/>
      </c>
      <c r="D142" s="38"/>
      <c r="E142" s="38"/>
      <c r="F142" s="38"/>
      <c r="G142" s="38"/>
      <c r="H142" s="39"/>
      <c r="I142" s="67">
        <f>IF(OR('30_Disater and Preparedness'!$I142=1,$E142&lt;&gt;0),1,0)</f>
        <v>1</v>
      </c>
      <c r="J142" s="67">
        <f>IF(OR('30_Disater and Preparedness'!$J142=1,$F142&lt;&gt;0),1,0)</f>
        <v>0</v>
      </c>
      <c r="K142" s="67">
        <f>IF(AND('30_Disater and Preparedness'!$I142=1,$E142=0),1,0)</f>
        <v>1</v>
      </c>
    </row>
    <row r="143" spans="1:11" ht="105" hidden="1" outlineLevel="1" x14ac:dyDescent="0.25">
      <c r="A143" s="37" t="s">
        <v>153</v>
      </c>
      <c r="B143" s="38" t="s">
        <v>147</v>
      </c>
      <c r="C143" s="20" t="str">
        <f>IF('Long Term Vision'!$C143=0,"",'Long Term Vision'!$C143)</f>
        <v/>
      </c>
      <c r="D143" s="38"/>
      <c r="E143" s="38"/>
      <c r="F143" s="38"/>
      <c r="G143" s="38"/>
      <c r="H143" s="39"/>
      <c r="I143" s="67">
        <f>IF(OR('30_Disater and Preparedness'!$I143=1,$E143&lt;&gt;0),1,0)</f>
        <v>1</v>
      </c>
      <c r="J143" s="67">
        <f>IF(OR('30_Disater and Preparedness'!$J143=1,$F143&lt;&gt;0),1,0)</f>
        <v>0</v>
      </c>
      <c r="K143" s="67">
        <f>IF(AND('30_Disater and Preparedness'!$I143=1,$E143=0),1,0)</f>
        <v>1</v>
      </c>
    </row>
    <row r="144" spans="1:11" ht="150.75" hidden="1" outlineLevel="1" thickBot="1" x14ac:dyDescent="0.3">
      <c r="A144" s="40" t="s">
        <v>153</v>
      </c>
      <c r="B144" s="41" t="s">
        <v>148</v>
      </c>
      <c r="C144" s="23" t="str">
        <f>IF('Long Term Vision'!$C144=0,"",'Long Term Vision'!$C144)</f>
        <v/>
      </c>
      <c r="D144" s="41" t="s">
        <v>1446</v>
      </c>
      <c r="E144" s="41" t="s">
        <v>1435</v>
      </c>
      <c r="F144" s="41"/>
      <c r="G144" s="41"/>
      <c r="H144" s="42" t="s">
        <v>583</v>
      </c>
      <c r="I144" s="67">
        <f>IF(OR('30_Disater and Preparedness'!$I144=1,$E144&lt;&gt;0),1,0)</f>
        <v>1</v>
      </c>
      <c r="J144" s="67">
        <f>IF(OR('30_Disater and Preparedness'!$J144=1,$F144&lt;&gt;0),1,0)</f>
        <v>0</v>
      </c>
      <c r="K144" s="67">
        <f>IF(AND('30_Disater and Preparedness'!$I144=1,$E144=0),1,0)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1414</v>
      </c>
      <c r="C149" s="71">
        <f>SUM(K2,K8,K14,K24,K32,K39,K46,K55,K59,K67,K77,K81,K92,K98,K106,K114,K125)</f>
        <v>93</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2</v>
      </c>
      <c r="E163" s="54">
        <f>COUNTA(F$93:F$97)</f>
        <v>0</v>
      </c>
      <c r="F163" s="55">
        <f t="shared" si="0"/>
        <v>0.4</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3</v>
      </c>
      <c r="E167" s="54">
        <f>COUNTA(F$56:F$58)</f>
        <v>0</v>
      </c>
      <c r="F167" s="55">
        <f t="shared" si="0"/>
        <v>1</v>
      </c>
      <c r="G167" s="73">
        <f t="shared" si="1"/>
        <v>0</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1</v>
      </c>
      <c r="E170" s="49">
        <f>COUNTA(F$115:F$124)</f>
        <v>0</v>
      </c>
      <c r="F170" s="50">
        <f t="shared" si="0"/>
        <v>0.1</v>
      </c>
      <c r="G170" s="74">
        <f t="shared" si="1"/>
        <v>0</v>
      </c>
      <c r="H170" s="65"/>
    </row>
    <row r="171" spans="1:9" ht="15.75" thickBot="1" x14ac:dyDescent="0.3">
      <c r="A171" s="56">
        <v>17</v>
      </c>
      <c r="B171" s="57" t="s">
        <v>173</v>
      </c>
      <c r="C171" s="58">
        <f>'Long Term Vision'!$C171</f>
        <v>14</v>
      </c>
      <c r="D171" s="58">
        <f>COUNTA(E$126:E$144)</f>
        <v>4</v>
      </c>
      <c r="E171" s="58">
        <f>COUNTA(F$126:F$144)</f>
        <v>0</v>
      </c>
      <c r="F171" s="59">
        <f t="shared" si="0"/>
        <v>0.2857142857142857</v>
      </c>
      <c r="G171" s="75">
        <f t="shared" si="1"/>
        <v>0</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9.375E-2</v>
      </c>
      <c r="G173" s="73">
        <f>IFERROR(SUM($E$160,$E$166:$E$169)/SUM($D$160,$D$166:$D$169),"N/A")</f>
        <v>0</v>
      </c>
      <c r="H173" s="65"/>
    </row>
    <row r="174" spans="1:9" x14ac:dyDescent="0.25">
      <c r="A174" s="65"/>
      <c r="B174" s="65"/>
      <c r="C174" s="65"/>
      <c r="D174" s="65"/>
      <c r="E174" s="63" t="s">
        <v>151</v>
      </c>
      <c r="F174" s="50">
        <f>SUM($D$161:$D$165)/SUM($C$161:$C$165)</f>
        <v>6.8965517241379309E-2</v>
      </c>
      <c r="G174" s="74">
        <f>IFERROR(SUM($E$161:$E$165)/SUM($D$161:$D$165),"N/A")</f>
        <v>0</v>
      </c>
      <c r="H174" s="65"/>
    </row>
    <row r="175" spans="1:9" x14ac:dyDescent="0.25">
      <c r="A175" s="65"/>
      <c r="B175" s="65"/>
      <c r="C175" s="65"/>
      <c r="D175" s="65"/>
      <c r="E175" s="60" t="s">
        <v>152</v>
      </c>
      <c r="F175" s="55">
        <f>$D$170/$C$170</f>
        <v>0.1</v>
      </c>
      <c r="G175" s="73">
        <f>IFERROR($E$170/$D$170,"N/A")</f>
        <v>0</v>
      </c>
      <c r="H175" s="65"/>
    </row>
    <row r="176" spans="1:9" ht="15.75" thickBot="1" x14ac:dyDescent="0.3">
      <c r="A176" s="65"/>
      <c r="B176" s="65"/>
      <c r="C176" s="65"/>
      <c r="D176" s="65"/>
      <c r="E176" s="64" t="s">
        <v>181</v>
      </c>
      <c r="F176" s="51">
        <f>$D$171/$C$171</f>
        <v>0.2857142857142857</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342" priority="38">
      <formula>$C3="NO"</formula>
    </cfRule>
  </conditionalFormatting>
  <conditionalFormatting sqref="C107:H113 C93:H97 C82:H91 C78:H80 C68:H76 C60:H66 C47:H54 C40:H45 C25:H31 C15:H23 C9:H13 C4:H7 C33:H38 C99:H105 C115:H124 C56:H58 C126:H144">
    <cfRule type="expression" dxfId="341" priority="37">
      <formula>$C4="NO"</formula>
    </cfRule>
  </conditionalFormatting>
  <conditionalFormatting sqref="I1:K1">
    <cfRule type="expression" dxfId="340" priority="36">
      <formula>$C1="NO"</formula>
    </cfRule>
  </conditionalFormatting>
  <conditionalFormatting sqref="B3">
    <cfRule type="expression" dxfId="339" priority="35">
      <formula>$K3=1</formula>
    </cfRule>
  </conditionalFormatting>
  <conditionalFormatting sqref="B4:B7">
    <cfRule type="expression" dxfId="338" priority="34">
      <formula>$C4="NO"</formula>
    </cfRule>
  </conditionalFormatting>
  <conditionalFormatting sqref="B4:B7">
    <cfRule type="expression" dxfId="337" priority="33">
      <formula>$K4=1</formula>
    </cfRule>
  </conditionalFormatting>
  <conditionalFormatting sqref="B9:B13">
    <cfRule type="expression" dxfId="336" priority="32">
      <formula>$C9="NO"</formula>
    </cfRule>
  </conditionalFormatting>
  <conditionalFormatting sqref="B9:B13">
    <cfRule type="expression" dxfId="335" priority="31">
      <formula>$K9=1</formula>
    </cfRule>
  </conditionalFormatting>
  <conditionalFormatting sqref="B15:B23">
    <cfRule type="expression" dxfId="334" priority="30">
      <formula>$C15="NO"</formula>
    </cfRule>
  </conditionalFormatting>
  <conditionalFormatting sqref="B15:B23">
    <cfRule type="expression" dxfId="333" priority="29">
      <formula>$K15=1</formula>
    </cfRule>
  </conditionalFormatting>
  <conditionalFormatting sqref="B25:B31">
    <cfRule type="expression" dxfId="332" priority="28">
      <formula>$C25="NO"</formula>
    </cfRule>
  </conditionalFormatting>
  <conditionalFormatting sqref="B25:B31">
    <cfRule type="expression" dxfId="331" priority="27">
      <formula>$K25=1</formula>
    </cfRule>
  </conditionalFormatting>
  <conditionalFormatting sqref="B33:B38">
    <cfRule type="expression" dxfId="330" priority="26">
      <formula>$C33="NO"</formula>
    </cfRule>
  </conditionalFormatting>
  <conditionalFormatting sqref="B33:B38">
    <cfRule type="expression" dxfId="329" priority="25">
      <formula>$K33=1</formula>
    </cfRule>
  </conditionalFormatting>
  <conditionalFormatting sqref="B40:B45">
    <cfRule type="expression" dxfId="328" priority="24">
      <formula>$C40="NO"</formula>
    </cfRule>
  </conditionalFormatting>
  <conditionalFormatting sqref="B40:B45">
    <cfRule type="expression" dxfId="327" priority="23">
      <formula>$K40=1</formula>
    </cfRule>
  </conditionalFormatting>
  <conditionalFormatting sqref="B47:B54">
    <cfRule type="expression" dxfId="326" priority="22">
      <formula>$C47="NO"</formula>
    </cfRule>
  </conditionalFormatting>
  <conditionalFormatting sqref="B47:B54">
    <cfRule type="expression" dxfId="325" priority="21">
      <formula>$K47=1</formula>
    </cfRule>
  </conditionalFormatting>
  <conditionalFormatting sqref="B56:B58">
    <cfRule type="expression" dxfId="324" priority="20">
      <formula>$C56="NO"</formula>
    </cfRule>
  </conditionalFormatting>
  <conditionalFormatting sqref="B56:B58">
    <cfRule type="expression" dxfId="323" priority="19">
      <formula>$K56=1</formula>
    </cfRule>
  </conditionalFormatting>
  <conditionalFormatting sqref="B60:B66">
    <cfRule type="expression" dxfId="322" priority="18">
      <formula>$C60="NO"</formula>
    </cfRule>
  </conditionalFormatting>
  <conditionalFormatting sqref="B60:B66">
    <cfRule type="expression" dxfId="321" priority="17">
      <formula>$K60=1</formula>
    </cfRule>
  </conditionalFormatting>
  <conditionalFormatting sqref="B68:B76">
    <cfRule type="expression" dxfId="320" priority="16">
      <formula>$C68="NO"</formula>
    </cfRule>
  </conditionalFormatting>
  <conditionalFormatting sqref="B68:B76">
    <cfRule type="expression" dxfId="319" priority="15">
      <formula>$K68=1</formula>
    </cfRule>
  </conditionalFormatting>
  <conditionalFormatting sqref="B78:B80">
    <cfRule type="expression" dxfId="318" priority="14">
      <formula>$C78="NO"</formula>
    </cfRule>
  </conditionalFormatting>
  <conditionalFormatting sqref="B78:B80">
    <cfRule type="expression" dxfId="317" priority="13">
      <formula>$K78=1</formula>
    </cfRule>
  </conditionalFormatting>
  <conditionalFormatting sqref="B82:B91">
    <cfRule type="expression" dxfId="316" priority="12">
      <formula>$C82="NO"</formula>
    </cfRule>
  </conditionalFormatting>
  <conditionalFormatting sqref="B82:B91">
    <cfRule type="expression" dxfId="315" priority="11">
      <formula>$K82=1</formula>
    </cfRule>
  </conditionalFormatting>
  <conditionalFormatting sqref="B93:B97">
    <cfRule type="expression" dxfId="314" priority="10">
      <formula>$C93="NO"</formula>
    </cfRule>
  </conditionalFormatting>
  <conditionalFormatting sqref="B93:B97">
    <cfRule type="expression" dxfId="313" priority="9">
      <formula>$K93=1</formula>
    </cfRule>
  </conditionalFormatting>
  <conditionalFormatting sqref="B99:B105">
    <cfRule type="expression" dxfId="312" priority="8">
      <formula>$C99="NO"</formula>
    </cfRule>
  </conditionalFormatting>
  <conditionalFormatting sqref="B99:B105">
    <cfRule type="expression" dxfId="311" priority="7">
      <formula>$K99=1</formula>
    </cfRule>
  </conditionalFormatting>
  <conditionalFormatting sqref="B107:B113">
    <cfRule type="expression" dxfId="310" priority="6">
      <formula>$C107="NO"</formula>
    </cfRule>
  </conditionalFormatting>
  <conditionalFormatting sqref="B107:B113">
    <cfRule type="expression" dxfId="309" priority="5">
      <formula>$K107=1</formula>
    </cfRule>
  </conditionalFormatting>
  <conditionalFormatting sqref="B115:B124">
    <cfRule type="expression" dxfId="308" priority="4">
      <formula>$C115="NO"</formula>
    </cfRule>
  </conditionalFormatting>
  <conditionalFormatting sqref="B115:B124">
    <cfRule type="expression" dxfId="307" priority="3">
      <formula>$K115=1</formula>
    </cfRule>
  </conditionalFormatting>
  <conditionalFormatting sqref="B126:B144">
    <cfRule type="expression" dxfId="306" priority="2">
      <formula>$C126="NO"</formula>
    </cfRule>
  </conditionalFormatting>
  <conditionalFormatting sqref="B126:B144">
    <cfRule type="expression" dxfId="305" priority="1">
      <formula>$K126=1</formula>
    </cfRule>
  </conditionalFormatting>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B163" sqref="B163"/>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7" t="s">
        <v>1</v>
      </c>
      <c r="E1" s="87" t="s">
        <v>2</v>
      </c>
      <c r="F1" s="87" t="s">
        <v>3</v>
      </c>
      <c r="G1" s="87"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1</v>
      </c>
    </row>
    <row r="3" spans="1:12" ht="45" hidden="1" outlineLevel="1" x14ac:dyDescent="0.25">
      <c r="A3" s="37" t="s">
        <v>149</v>
      </c>
      <c r="B3" s="38" t="s">
        <v>7</v>
      </c>
      <c r="C3" s="20" t="str">
        <f>IF('Long Term Vision'!$C3=0,"",'Long Term Vision'!$C3)</f>
        <v>NO</v>
      </c>
      <c r="D3" s="38"/>
      <c r="E3" s="38"/>
      <c r="F3" s="38"/>
      <c r="G3" s="38"/>
      <c r="H3" s="39"/>
      <c r="I3" s="67">
        <f>IF(OR('31_Climate Change PF'!$I3=1,$E3&lt;&gt;0),1,0)</f>
        <v>0</v>
      </c>
      <c r="J3" s="67">
        <f>IF(OR('31_Climate Change PF'!$J3=1,$F3&lt;&gt;0),1,0)</f>
        <v>0</v>
      </c>
      <c r="K3" s="67">
        <f>IF(AND('31_Climate Change PF'!$I3=1,$E3=0),1,0)</f>
        <v>0</v>
      </c>
    </row>
    <row r="4" spans="1:12" ht="45" hidden="1" outlineLevel="1" x14ac:dyDescent="0.25">
      <c r="A4" s="37" t="s">
        <v>149</v>
      </c>
      <c r="B4" s="38" t="s">
        <v>8</v>
      </c>
      <c r="C4" s="20" t="str">
        <f>IF('Long Term Vision'!$C4=0,"",'Long Term Vision'!$C4)</f>
        <v/>
      </c>
      <c r="D4" s="38"/>
      <c r="E4" s="38"/>
      <c r="F4" s="38"/>
      <c r="G4" s="38"/>
      <c r="H4" s="39"/>
      <c r="I4" s="67">
        <f>IF(OR('31_Climate Change PF'!$I4=1,$E4&lt;&gt;0),1,0)</f>
        <v>1</v>
      </c>
      <c r="J4" s="67">
        <f>IF(OR('31_Climate Change PF'!$J4=1,$F4&lt;&gt;0),1,0)</f>
        <v>1</v>
      </c>
      <c r="K4" s="67">
        <f>IF(AND('31_Climate Change PF'!$I4=1,$E4=0),1,0)</f>
        <v>1</v>
      </c>
    </row>
    <row r="5" spans="1:12" ht="210" hidden="1" outlineLevel="1" x14ac:dyDescent="0.25">
      <c r="A5" s="37" t="s">
        <v>149</v>
      </c>
      <c r="B5" s="38" t="s">
        <v>9</v>
      </c>
      <c r="C5" s="20" t="str">
        <f>IF('Long Term Vision'!$C5=0,"",'Long Term Vision'!$C5)</f>
        <v/>
      </c>
      <c r="D5" s="38" t="s">
        <v>1474</v>
      </c>
      <c r="E5" s="38" t="s">
        <v>1479</v>
      </c>
      <c r="F5" s="38"/>
      <c r="G5" s="38" t="s">
        <v>1494</v>
      </c>
      <c r="H5" s="39" t="s">
        <v>583</v>
      </c>
      <c r="I5" s="67">
        <f>IF(OR('31_Climate Change PF'!$I5=1,$E5&lt;&gt;0),1,0)</f>
        <v>1</v>
      </c>
      <c r="J5" s="67">
        <f>IF(OR('31_Climate Change PF'!$J5=1,$F5&lt;&gt;0),1,0)</f>
        <v>1</v>
      </c>
      <c r="K5" s="67">
        <f>IF(AND('31_Climate Change PF'!$I5=1,$E5=0),1,0)</f>
        <v>0</v>
      </c>
    </row>
    <row r="6" spans="1:12" ht="210" hidden="1" outlineLevel="1" x14ac:dyDescent="0.25">
      <c r="A6" s="37" t="s">
        <v>149</v>
      </c>
      <c r="B6" s="38" t="s">
        <v>10</v>
      </c>
      <c r="C6" s="20" t="str">
        <f>IF('Long Term Vision'!$C6=0,"",'Long Term Vision'!$C6)</f>
        <v/>
      </c>
      <c r="D6" s="38" t="s">
        <v>1474</v>
      </c>
      <c r="E6" s="38" t="s">
        <v>1483</v>
      </c>
      <c r="F6" s="38"/>
      <c r="G6" s="38" t="s">
        <v>1494</v>
      </c>
      <c r="H6" s="39" t="s">
        <v>583</v>
      </c>
      <c r="I6" s="67">
        <f>IF(OR('31_Climate Change PF'!$I6=1,$E6&lt;&gt;0),1,0)</f>
        <v>1</v>
      </c>
      <c r="J6" s="67">
        <f>IF(OR('31_Climate Change PF'!$J6=1,$F6&lt;&gt;0),1,0)</f>
        <v>1</v>
      </c>
      <c r="K6" s="67">
        <f>IF(AND('31_Climate Change PF'!$I6=1,$E6=0),1,0)</f>
        <v>0</v>
      </c>
    </row>
    <row r="7" spans="1:12" ht="210" hidden="1" outlineLevel="1" x14ac:dyDescent="0.25">
      <c r="A7" s="37" t="s">
        <v>149</v>
      </c>
      <c r="B7" s="38" t="s">
        <v>11</v>
      </c>
      <c r="C7" s="20" t="str">
        <f>IF('Long Term Vision'!$C7=0,"",'Long Term Vision'!$C7)</f>
        <v/>
      </c>
      <c r="D7" s="38" t="s">
        <v>1474</v>
      </c>
      <c r="E7" s="38" t="s">
        <v>1485</v>
      </c>
      <c r="F7" s="38"/>
      <c r="G7" s="38" t="s">
        <v>1494</v>
      </c>
      <c r="H7" s="39" t="s">
        <v>583</v>
      </c>
      <c r="I7" s="67">
        <f>IF(OR('31_Climate Change PF'!$I7=1,$E7&lt;&gt;0),1,0)</f>
        <v>1</v>
      </c>
      <c r="J7" s="67">
        <f>IF(OR('31_Climate Change PF'!$J7=1,$F7&lt;&gt;0),1,0)</f>
        <v>1</v>
      </c>
      <c r="K7" s="67">
        <f>IF(AND('31_Climate Change PF'!$I7=1,$E7=0),1,0)</f>
        <v>0</v>
      </c>
    </row>
    <row r="8" spans="1:12" collapsed="1" x14ac:dyDescent="0.25">
      <c r="A8" s="37" t="s">
        <v>149</v>
      </c>
      <c r="B8" s="97" t="s">
        <v>12</v>
      </c>
      <c r="C8" s="97"/>
      <c r="D8" s="97"/>
      <c r="E8" s="97"/>
      <c r="F8" s="97"/>
      <c r="G8" s="97"/>
      <c r="H8" s="98"/>
      <c r="I8" s="67">
        <f>SUM(I9:I13)</f>
        <v>5</v>
      </c>
      <c r="J8" s="67">
        <f>SUM(J9:J13)</f>
        <v>2</v>
      </c>
      <c r="K8" s="67">
        <f>SUM(K9:K13)</f>
        <v>0</v>
      </c>
    </row>
    <row r="9" spans="1:12" ht="225" hidden="1" outlineLevel="1" x14ac:dyDescent="0.25">
      <c r="A9" s="37" t="s">
        <v>149</v>
      </c>
      <c r="B9" s="38" t="s">
        <v>13</v>
      </c>
      <c r="C9" s="20" t="str">
        <f>IF('Long Term Vision'!$C9=0,"",'Long Term Vision'!$C9)</f>
        <v/>
      </c>
      <c r="D9" s="38" t="s">
        <v>1490</v>
      </c>
      <c r="E9" s="38" t="s">
        <v>1489</v>
      </c>
      <c r="F9" s="38"/>
      <c r="G9" s="38" t="s">
        <v>1494</v>
      </c>
      <c r="H9" s="39"/>
      <c r="I9" s="67">
        <f>IF(OR('31_Climate Change PF'!$I9=1,$E9&lt;&gt;0),1,0)</f>
        <v>1</v>
      </c>
      <c r="J9" s="67">
        <f>IF(OR('31_Climate Change PF'!$J9=1,$F9&lt;&gt;0),1,0)</f>
        <v>0</v>
      </c>
      <c r="K9" s="67">
        <f>IF(AND('31_Climate Change PF'!$I9=1,$E9=0),1,0)</f>
        <v>0</v>
      </c>
    </row>
    <row r="10" spans="1:12" ht="210" hidden="1" outlineLevel="1" x14ac:dyDescent="0.25">
      <c r="A10" s="37" t="s">
        <v>149</v>
      </c>
      <c r="B10" s="38" t="s">
        <v>14</v>
      </c>
      <c r="C10" s="20" t="str">
        <f>IF('Long Term Vision'!$C10=0,"",'Long Term Vision'!$C10)</f>
        <v/>
      </c>
      <c r="D10" s="38" t="s">
        <v>1486</v>
      </c>
      <c r="E10" s="38" t="s">
        <v>1487</v>
      </c>
      <c r="F10" s="38"/>
      <c r="G10" s="38" t="s">
        <v>1494</v>
      </c>
      <c r="H10" s="39"/>
      <c r="I10" s="67">
        <f>IF(OR('31_Climate Change PF'!$I10=1,$E10&lt;&gt;0),1,0)</f>
        <v>1</v>
      </c>
      <c r="J10" s="67">
        <f>IF(OR('31_Climate Change PF'!$J10=1,$F10&lt;&gt;0),1,0)</f>
        <v>1</v>
      </c>
      <c r="K10" s="67">
        <f>IF(AND('31_Climate Change PF'!$I10=1,$E10=0),1,0)</f>
        <v>0</v>
      </c>
    </row>
    <row r="11" spans="1:12" ht="225" hidden="1" outlineLevel="1" x14ac:dyDescent="0.25">
      <c r="A11" s="37" t="s">
        <v>149</v>
      </c>
      <c r="B11" s="38" t="s">
        <v>15</v>
      </c>
      <c r="C11" s="20" t="str">
        <f>IF('Long Term Vision'!$C11=0,"",'Long Term Vision'!$C11)</f>
        <v/>
      </c>
      <c r="D11" s="38" t="s">
        <v>1475</v>
      </c>
      <c r="E11" s="38" t="s">
        <v>1477</v>
      </c>
      <c r="F11" s="38"/>
      <c r="G11" s="38" t="s">
        <v>1494</v>
      </c>
      <c r="H11" s="39" t="s">
        <v>583</v>
      </c>
      <c r="I11" s="67">
        <f>IF(OR('31_Climate Change PF'!$I11=1,$E11&lt;&gt;0),1,0)</f>
        <v>1</v>
      </c>
      <c r="J11" s="67">
        <f>IF(OR('31_Climate Change PF'!$J11=1,$F11&lt;&gt;0),1,0)</f>
        <v>1</v>
      </c>
      <c r="K11" s="67">
        <f>IF(AND('31_Climate Change PF'!$I11=1,$E11=0),1,0)</f>
        <v>0</v>
      </c>
    </row>
    <row r="12" spans="1:12" ht="210" hidden="1" outlineLevel="1" x14ac:dyDescent="0.25">
      <c r="A12" s="37" t="s">
        <v>149</v>
      </c>
      <c r="B12" s="38" t="s">
        <v>16</v>
      </c>
      <c r="C12" s="20" t="str">
        <f>IF('Long Term Vision'!$C12=0,"",'Long Term Vision'!$C12)</f>
        <v/>
      </c>
      <c r="D12" s="38" t="s">
        <v>1476</v>
      </c>
      <c r="E12" s="38" t="s">
        <v>1469</v>
      </c>
      <c r="F12" s="38"/>
      <c r="G12" s="38" t="s">
        <v>1494</v>
      </c>
      <c r="H12" s="39"/>
      <c r="I12" s="67">
        <f>IF(OR('31_Climate Change PF'!$I12=1,$E12&lt;&gt;0),1,0)</f>
        <v>1</v>
      </c>
      <c r="J12" s="67">
        <f>IF(OR('31_Climate Change PF'!$J12=1,$F12&lt;&gt;0),1,0)</f>
        <v>0</v>
      </c>
      <c r="K12" s="67">
        <f>IF(AND('31_Climate Change PF'!$I12=1,$E12=0),1,0)</f>
        <v>0</v>
      </c>
    </row>
    <row r="13" spans="1:12" ht="180" hidden="1" outlineLevel="1" x14ac:dyDescent="0.25">
      <c r="A13" s="37" t="s">
        <v>149</v>
      </c>
      <c r="B13" s="38" t="s">
        <v>17</v>
      </c>
      <c r="C13" s="20" t="str">
        <f>IF('Long Term Vision'!$C13=0,"",'Long Term Vision'!$C13)</f>
        <v/>
      </c>
      <c r="D13" s="38" t="s">
        <v>1455</v>
      </c>
      <c r="E13" s="38" t="s">
        <v>1498</v>
      </c>
      <c r="F13" s="38"/>
      <c r="G13" s="38" t="s">
        <v>1496</v>
      </c>
      <c r="H13" s="39"/>
      <c r="I13" s="67">
        <f>IF(OR('31_Climate Change PF'!$I13=1,$E13&lt;&gt;0),1,0)</f>
        <v>1</v>
      </c>
      <c r="J13" s="67">
        <f>IF(OR('31_Climate Change PF'!$J13=1,$F13&lt;&gt;0),1,0)</f>
        <v>0</v>
      </c>
      <c r="K13" s="67">
        <f>IF(AND('31_Climate Change PF'!$I13=1,$E13=0),1,0)</f>
        <v>0</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IF(OR('31_Climate Change PF'!$I15=1,$E15&lt;&gt;0),1,0)</f>
        <v>1</v>
      </c>
      <c r="J15" s="67">
        <f>IF(OR('31_Climate Change PF'!$J15=1,$F15&lt;&gt;0),1,0)</f>
        <v>1</v>
      </c>
      <c r="K15" s="67">
        <f>IF(AND('31_Climate Change PF'!$I15=1,$E15=0),1,0)</f>
        <v>1</v>
      </c>
    </row>
    <row r="16" spans="1:12" ht="60" hidden="1" outlineLevel="1" x14ac:dyDescent="0.25">
      <c r="A16" s="37" t="s">
        <v>149</v>
      </c>
      <c r="B16" s="38" t="s">
        <v>20</v>
      </c>
      <c r="C16" s="20" t="str">
        <f>IF('Long Term Vision'!$C16=0,"",'Long Term Vision'!$C16)</f>
        <v/>
      </c>
      <c r="D16" s="38"/>
      <c r="E16" s="38"/>
      <c r="F16" s="38"/>
      <c r="G16" s="38"/>
      <c r="H16" s="39"/>
      <c r="I16" s="67">
        <f>IF(OR('31_Climate Change PF'!$I16=1,$E16&lt;&gt;0),1,0)</f>
        <v>1</v>
      </c>
      <c r="J16" s="67">
        <f>IF(OR('31_Climate Change PF'!$J16=1,$F16&lt;&gt;0),1,0)</f>
        <v>1</v>
      </c>
      <c r="K16" s="67">
        <f>IF(AND('31_Climate Change PF'!$I16=1,$E16=0),1,0)</f>
        <v>1</v>
      </c>
    </row>
    <row r="17" spans="1:11" ht="45" hidden="1" outlineLevel="1" x14ac:dyDescent="0.25">
      <c r="A17" s="37" t="s">
        <v>149</v>
      </c>
      <c r="B17" s="38" t="s">
        <v>21</v>
      </c>
      <c r="C17" s="20" t="str">
        <f>IF('Long Term Vision'!$C17=0,"",'Long Term Vision'!$C17)</f>
        <v/>
      </c>
      <c r="D17" s="38"/>
      <c r="E17" s="38"/>
      <c r="F17" s="38"/>
      <c r="G17" s="38"/>
      <c r="H17" s="39"/>
      <c r="I17" s="67">
        <f>IF(OR('31_Climate Change PF'!$I17=1,$E17&lt;&gt;0),1,0)</f>
        <v>1</v>
      </c>
      <c r="J17" s="67">
        <f>IF(OR('31_Climate Change PF'!$J17=1,$F17&lt;&gt;0),1,0)</f>
        <v>1</v>
      </c>
      <c r="K17" s="67">
        <f>IF(AND('31_Climate Change PF'!$I17=1,$E17=0),1,0)</f>
        <v>1</v>
      </c>
    </row>
    <row r="18" spans="1:11" ht="105" hidden="1" outlineLevel="1" x14ac:dyDescent="0.25">
      <c r="A18" s="37" t="s">
        <v>149</v>
      </c>
      <c r="B18" s="38" t="s">
        <v>22</v>
      </c>
      <c r="C18" s="20" t="str">
        <f>IF('Long Term Vision'!$C18=0,"",'Long Term Vision'!$C18)</f>
        <v/>
      </c>
      <c r="D18" s="38" t="s">
        <v>1488</v>
      </c>
      <c r="E18" s="38" t="s">
        <v>1491</v>
      </c>
      <c r="F18" s="38"/>
      <c r="G18" s="38" t="s">
        <v>1495</v>
      </c>
      <c r="H18" s="39" t="s">
        <v>583</v>
      </c>
      <c r="I18" s="67">
        <f>IF(OR('31_Climate Change PF'!$I18=1,$E18&lt;&gt;0),1,0)</f>
        <v>1</v>
      </c>
      <c r="J18" s="67">
        <f>IF(OR('31_Climate Change PF'!$J18=1,$F18&lt;&gt;0),1,0)</f>
        <v>1</v>
      </c>
      <c r="K18" s="67">
        <f>IF(AND('31_Climate Change PF'!$I18=1,$E18=0),1,0)</f>
        <v>0</v>
      </c>
    </row>
    <row r="19" spans="1:11" ht="30" hidden="1" outlineLevel="1" x14ac:dyDescent="0.25">
      <c r="A19" s="37" t="s">
        <v>149</v>
      </c>
      <c r="B19" s="38" t="s">
        <v>23</v>
      </c>
      <c r="C19" s="20" t="str">
        <f>IF('Long Term Vision'!$C19=0,"",'Long Term Vision'!$C19)</f>
        <v/>
      </c>
      <c r="D19" s="38"/>
      <c r="E19" s="38"/>
      <c r="F19" s="38"/>
      <c r="G19" s="38"/>
      <c r="H19" s="39"/>
      <c r="I19" s="67">
        <f>IF(OR('31_Climate Change PF'!$I19=1,$E19&lt;&gt;0),1,0)</f>
        <v>1</v>
      </c>
      <c r="J19" s="67">
        <f>IF(OR('31_Climate Change PF'!$J19=1,$F19&lt;&gt;0),1,0)</f>
        <v>0</v>
      </c>
      <c r="K19" s="67">
        <f>IF(AND('31_Climate Change PF'!$I19=1,$E19=0),1,0)</f>
        <v>1</v>
      </c>
    </row>
    <row r="20" spans="1:11" ht="30" hidden="1" outlineLevel="1" x14ac:dyDescent="0.25">
      <c r="A20" s="37" t="s">
        <v>149</v>
      </c>
      <c r="B20" s="38" t="s">
        <v>24</v>
      </c>
      <c r="C20" s="20" t="str">
        <f>IF('Long Term Vision'!$C20=0,"",'Long Term Vision'!$C20)</f>
        <v/>
      </c>
      <c r="D20" s="38"/>
      <c r="E20" s="38"/>
      <c r="F20" s="38"/>
      <c r="G20" s="38"/>
      <c r="H20" s="39"/>
      <c r="I20" s="67">
        <f>IF(OR('31_Climate Change PF'!$I20=1,$E20&lt;&gt;0),1,0)</f>
        <v>1</v>
      </c>
      <c r="J20" s="67">
        <f>IF(OR('31_Climate Change PF'!$J20=1,$F20&lt;&gt;0),1,0)</f>
        <v>0</v>
      </c>
      <c r="K20" s="67">
        <f>IF(AND('31_Climate Change PF'!$I20=1,$E20=0),1,0)</f>
        <v>1</v>
      </c>
    </row>
    <row r="21" spans="1:11" ht="60" hidden="1" outlineLevel="1" x14ac:dyDescent="0.25">
      <c r="A21" s="37" t="s">
        <v>149</v>
      </c>
      <c r="B21" s="38" t="s">
        <v>25</v>
      </c>
      <c r="C21" s="20" t="str">
        <f>IF('Long Term Vision'!$C21=0,"",'Long Term Vision'!$C21)</f>
        <v/>
      </c>
      <c r="D21" s="38"/>
      <c r="E21" s="38"/>
      <c r="F21" s="38"/>
      <c r="G21" s="38"/>
      <c r="H21" s="39"/>
      <c r="I21" s="67">
        <f>IF(OR('31_Climate Change PF'!$I21=1,$E21&lt;&gt;0),1,0)</f>
        <v>1</v>
      </c>
      <c r="J21" s="67">
        <f>IF(OR('31_Climate Change PF'!$J21=1,$F21&lt;&gt;0),1,0)</f>
        <v>1</v>
      </c>
      <c r="K21" s="67">
        <f>IF(AND('31_Climate Change PF'!$I21=1,$E21=0),1,0)</f>
        <v>1</v>
      </c>
    </row>
    <row r="22" spans="1:11" ht="60" hidden="1" outlineLevel="1" x14ac:dyDescent="0.25">
      <c r="A22" s="37" t="s">
        <v>149</v>
      </c>
      <c r="B22" s="38" t="s">
        <v>26</v>
      </c>
      <c r="C22" s="20" t="str">
        <f>IF('Long Term Vision'!$C22=0,"",'Long Term Vision'!$C22)</f>
        <v/>
      </c>
      <c r="D22" s="38"/>
      <c r="E22" s="38"/>
      <c r="F22" s="38"/>
      <c r="G22" s="38"/>
      <c r="H22" s="39"/>
      <c r="I22" s="67">
        <f>IF(OR('31_Climate Change PF'!$I22=1,$E22&lt;&gt;0),1,0)</f>
        <v>1</v>
      </c>
      <c r="J22" s="67">
        <f>IF(OR('31_Climate Change PF'!$J22=1,$F22&lt;&gt;0),1,0)</f>
        <v>1</v>
      </c>
      <c r="K22" s="67">
        <f>IF(AND('31_Climate Change PF'!$I22=1,$E22=0),1,0)</f>
        <v>1</v>
      </c>
    </row>
    <row r="23" spans="1:11" ht="45" hidden="1" outlineLevel="1" x14ac:dyDescent="0.25">
      <c r="A23" s="37" t="s">
        <v>149</v>
      </c>
      <c r="B23" s="38" t="s">
        <v>27</v>
      </c>
      <c r="C23" s="20" t="str">
        <f>IF('Long Term Vision'!$C23=0,"",'Long Term Vision'!$C23)</f>
        <v/>
      </c>
      <c r="D23" s="38"/>
      <c r="E23" s="38"/>
      <c r="F23" s="38"/>
      <c r="G23" s="38"/>
      <c r="H23" s="39"/>
      <c r="I23" s="67">
        <f>IF(OR('31_Climate Change PF'!$I23=1,$E23&lt;&gt;0),1,0)</f>
        <v>1</v>
      </c>
      <c r="J23" s="67">
        <f>IF(OR('31_Climate Change PF'!$J23=1,$F23&lt;&gt;0),1,0)</f>
        <v>0</v>
      </c>
      <c r="K23" s="67">
        <f>IF(AND('31_Climate Change PF'!$I23=1,$E23=0),1,0)</f>
        <v>1</v>
      </c>
    </row>
    <row r="24" spans="1:11" collapsed="1" x14ac:dyDescent="0.25">
      <c r="A24" s="37" t="s">
        <v>149</v>
      </c>
      <c r="B24" s="101" t="s">
        <v>28</v>
      </c>
      <c r="C24" s="101"/>
      <c r="D24" s="101"/>
      <c r="E24" s="101"/>
      <c r="F24" s="101"/>
      <c r="G24" s="101"/>
      <c r="H24" s="102"/>
      <c r="I24" s="67">
        <f>SUM(I25:I31)</f>
        <v>7</v>
      </c>
      <c r="J24" s="67">
        <f>SUM(J25:J31)</f>
        <v>4</v>
      </c>
      <c r="K24" s="67">
        <f>SUM(K25:K31)</f>
        <v>3</v>
      </c>
    </row>
    <row r="25" spans="1:11" ht="45" hidden="1" outlineLevel="1" x14ac:dyDescent="0.25">
      <c r="A25" s="37" t="s">
        <v>149</v>
      </c>
      <c r="B25" s="38" t="s">
        <v>29</v>
      </c>
      <c r="C25" s="20" t="str">
        <f>IF('Long Term Vision'!$C25=0,"",'Long Term Vision'!$C25)</f>
        <v/>
      </c>
      <c r="D25" s="38"/>
      <c r="E25" s="38"/>
      <c r="F25" s="38"/>
      <c r="G25" s="38"/>
      <c r="H25" s="39"/>
      <c r="I25" s="67">
        <f>IF(OR('31_Climate Change PF'!$I25=1,$E25&lt;&gt;0),1,0)</f>
        <v>1</v>
      </c>
      <c r="J25" s="67">
        <f>IF(OR('31_Climate Change PF'!$J25=1,$F25&lt;&gt;0),1,0)</f>
        <v>1</v>
      </c>
      <c r="K25" s="67">
        <f>IF(AND('31_Climate Change PF'!$I25=1,$E25=0),1,0)</f>
        <v>1</v>
      </c>
    </row>
    <row r="26" spans="1:11" ht="45" hidden="1" outlineLevel="1" x14ac:dyDescent="0.25">
      <c r="A26" s="37" t="s">
        <v>149</v>
      </c>
      <c r="B26" s="38" t="s">
        <v>30</v>
      </c>
      <c r="C26" s="20" t="str">
        <f>IF('Long Term Vision'!$C26=0,"",'Long Term Vision'!$C26)</f>
        <v/>
      </c>
      <c r="D26" s="38"/>
      <c r="E26" s="38"/>
      <c r="F26" s="38"/>
      <c r="G26" s="38"/>
      <c r="H26" s="39"/>
      <c r="I26" s="67">
        <f>IF(OR('31_Climate Change PF'!$I26=1,$E26&lt;&gt;0),1,0)</f>
        <v>1</v>
      </c>
      <c r="J26" s="67">
        <f>IF(OR('31_Climate Change PF'!$J26=1,$F26&lt;&gt;0),1,0)</f>
        <v>0</v>
      </c>
      <c r="K26" s="67">
        <f>IF(AND('31_Climate Change PF'!$I26=1,$E26=0),1,0)</f>
        <v>1</v>
      </c>
    </row>
    <row r="27" spans="1:11" ht="210" hidden="1" outlineLevel="1" x14ac:dyDescent="0.25">
      <c r="A27" s="37" t="s">
        <v>149</v>
      </c>
      <c r="B27" s="38" t="s">
        <v>31</v>
      </c>
      <c r="C27" s="20" t="str">
        <f>IF('Long Term Vision'!$C27=0,"",'Long Term Vision'!$C27)</f>
        <v/>
      </c>
      <c r="D27" s="38" t="s">
        <v>1474</v>
      </c>
      <c r="E27" s="38" t="s">
        <v>1482</v>
      </c>
      <c r="F27" s="38"/>
      <c r="G27" s="38" t="s">
        <v>1494</v>
      </c>
      <c r="H27" s="39" t="s">
        <v>583</v>
      </c>
      <c r="I27" s="67">
        <f>IF(OR('31_Climate Change PF'!$I27=1,$E27&lt;&gt;0),1,0)</f>
        <v>1</v>
      </c>
      <c r="J27" s="67">
        <f>IF(OR('31_Climate Change PF'!$J27=1,$F27&lt;&gt;0),1,0)</f>
        <v>1</v>
      </c>
      <c r="K27" s="67">
        <f>IF(AND('31_Climate Change PF'!$I27=1,$E27=0),1,0)</f>
        <v>0</v>
      </c>
    </row>
    <row r="28" spans="1:11" ht="180" hidden="1" outlineLevel="1" x14ac:dyDescent="0.25">
      <c r="A28" s="37" t="s">
        <v>149</v>
      </c>
      <c r="B28" s="38" t="s">
        <v>32</v>
      </c>
      <c r="C28" s="20" t="str">
        <f>IF('Long Term Vision'!$C28=0,"",'Long Term Vision'!$C28)</f>
        <v/>
      </c>
      <c r="D28" s="38" t="s">
        <v>1455</v>
      </c>
      <c r="E28" s="38" t="s">
        <v>1462</v>
      </c>
      <c r="F28" s="38"/>
      <c r="G28" s="38" t="s">
        <v>1496</v>
      </c>
      <c r="H28" s="39" t="s">
        <v>583</v>
      </c>
      <c r="I28" s="67">
        <f>IF(OR('31_Climate Change PF'!$I28=1,$E28&lt;&gt;0),1,0)</f>
        <v>1</v>
      </c>
      <c r="J28" s="67">
        <f>IF(OR('31_Climate Change PF'!$J28=1,$F28&lt;&gt;0),1,0)</f>
        <v>1</v>
      </c>
      <c r="K28" s="67">
        <f>IF(AND('31_Climate Change PF'!$I28=1,$E28=0),1,0)</f>
        <v>0</v>
      </c>
    </row>
    <row r="29" spans="1:11" ht="210" hidden="1" outlineLevel="1" x14ac:dyDescent="0.25">
      <c r="A29" s="37" t="s">
        <v>149</v>
      </c>
      <c r="B29" s="38" t="s">
        <v>33</v>
      </c>
      <c r="C29" s="20" t="str">
        <f>IF('Long Term Vision'!$C29=0,"",'Long Term Vision'!$C29)</f>
        <v/>
      </c>
      <c r="D29" s="38" t="s">
        <v>1474</v>
      </c>
      <c r="E29" s="38" t="s">
        <v>1478</v>
      </c>
      <c r="F29" s="38"/>
      <c r="G29" s="38" t="s">
        <v>1494</v>
      </c>
      <c r="H29" s="39" t="s">
        <v>583</v>
      </c>
      <c r="I29" s="67">
        <f>IF(OR('31_Climate Change PF'!$I29=1,$E29&lt;&gt;0),1,0)</f>
        <v>1</v>
      </c>
      <c r="J29" s="67">
        <f>IF(OR('31_Climate Change PF'!$J29=1,$F29&lt;&gt;0),1,0)</f>
        <v>0</v>
      </c>
      <c r="K29" s="67">
        <f>IF(AND('31_Climate Change PF'!$I29=1,$E29=0),1,0)</f>
        <v>0</v>
      </c>
    </row>
    <row r="30" spans="1:11" ht="30" hidden="1" outlineLevel="1" x14ac:dyDescent="0.25">
      <c r="A30" s="37" t="s">
        <v>149</v>
      </c>
      <c r="B30" s="38" t="s">
        <v>34</v>
      </c>
      <c r="C30" s="20" t="str">
        <f>IF('Long Term Vision'!$C30=0,"",'Long Term Vision'!$C30)</f>
        <v/>
      </c>
      <c r="D30" s="38"/>
      <c r="E30" s="38"/>
      <c r="F30" s="38"/>
      <c r="G30" s="38"/>
      <c r="H30" s="39"/>
      <c r="I30" s="67">
        <f>IF(OR('31_Climate Change PF'!$I30=1,$E30&lt;&gt;0),1,0)</f>
        <v>1</v>
      </c>
      <c r="J30" s="67">
        <f>IF(OR('31_Climate Change PF'!$J30=1,$F30&lt;&gt;0),1,0)</f>
        <v>1</v>
      </c>
      <c r="K30" s="67">
        <f>IF(AND('31_Climate Change PF'!$I30=1,$E30=0),1,0)</f>
        <v>1</v>
      </c>
    </row>
    <row r="31" spans="1:11" ht="105" hidden="1" outlineLevel="1" x14ac:dyDescent="0.25">
      <c r="A31" s="37" t="s">
        <v>149</v>
      </c>
      <c r="B31" s="38" t="s">
        <v>35</v>
      </c>
      <c r="C31" s="20" t="str">
        <f>IF('Long Term Vision'!$C31=0,"",'Long Term Vision'!$C31)</f>
        <v/>
      </c>
      <c r="D31" s="38" t="s">
        <v>1488</v>
      </c>
      <c r="E31" s="38" t="s">
        <v>1493</v>
      </c>
      <c r="F31" s="38"/>
      <c r="G31" s="38" t="s">
        <v>1495</v>
      </c>
      <c r="H31" s="39" t="s">
        <v>583</v>
      </c>
      <c r="I31" s="67">
        <f>IF(OR('31_Climate Change PF'!$I31=1,$E31&lt;&gt;0),1,0)</f>
        <v>1</v>
      </c>
      <c r="J31" s="67">
        <f>IF(OR('31_Climate Change PF'!$J31=1,$F31&lt;&gt;0),1,0)</f>
        <v>0</v>
      </c>
      <c r="K31" s="67">
        <f>IF(AND('31_Climate Change PF'!$I31=1,$E31=0),1,0)</f>
        <v>0</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IF(OR('31_Climate Change PF'!$I33=1,$E33&lt;&gt;0),1,0)</f>
        <v>1</v>
      </c>
      <c r="J33" s="67">
        <f>IF(OR('31_Climate Change PF'!$J33=1,$F33&lt;&gt;0),1,0)</f>
        <v>0</v>
      </c>
      <c r="K33" s="67">
        <f>IF(AND('31_Climate Change PF'!$I33=1,$E33=0),1,0)</f>
        <v>1</v>
      </c>
    </row>
    <row r="34" spans="1:11" ht="45" hidden="1" outlineLevel="1" x14ac:dyDescent="0.25">
      <c r="A34" s="37" t="s">
        <v>149</v>
      </c>
      <c r="B34" s="38" t="s">
        <v>38</v>
      </c>
      <c r="C34" s="20" t="str">
        <f>IF('Long Term Vision'!$C34=0,"",'Long Term Vision'!$C34)</f>
        <v/>
      </c>
      <c r="D34" s="38"/>
      <c r="E34" s="38"/>
      <c r="F34" s="38"/>
      <c r="G34" s="38"/>
      <c r="H34" s="39"/>
      <c r="I34" s="67">
        <f>IF(OR('31_Climate Change PF'!$I34=1,$E34&lt;&gt;0),1,0)</f>
        <v>1</v>
      </c>
      <c r="J34" s="67">
        <f>IF(OR('31_Climate Change PF'!$J34=1,$F34&lt;&gt;0),1,0)</f>
        <v>0</v>
      </c>
      <c r="K34" s="67">
        <f>IF(AND('31_Climate Change PF'!$I34=1,$E34=0),1,0)</f>
        <v>1</v>
      </c>
    </row>
    <row r="35" spans="1:11" ht="30" hidden="1" outlineLevel="1" x14ac:dyDescent="0.25">
      <c r="A35" s="37" t="s">
        <v>149</v>
      </c>
      <c r="B35" s="38" t="s">
        <v>39</v>
      </c>
      <c r="C35" s="20" t="str">
        <f>IF('Long Term Vision'!$C35=0,"",'Long Term Vision'!$C35)</f>
        <v>NO</v>
      </c>
      <c r="D35" s="38"/>
      <c r="E35" s="38"/>
      <c r="F35" s="38"/>
      <c r="G35" s="38"/>
      <c r="H35" s="39"/>
      <c r="I35" s="67">
        <f>IF(OR('31_Climate Change PF'!$I35=1,$E35&lt;&gt;0),1,0)</f>
        <v>0</v>
      </c>
      <c r="J35" s="67">
        <f>IF(OR('31_Climate Change PF'!$J35=1,$F35&lt;&gt;0),1,0)</f>
        <v>0</v>
      </c>
      <c r="K35" s="67">
        <f>IF(AND('31_Climate Change PF'!$I35=1,$E35=0),1,0)</f>
        <v>0</v>
      </c>
    </row>
    <row r="36" spans="1:11" ht="60" hidden="1" outlineLevel="1" x14ac:dyDescent="0.25">
      <c r="A36" s="37" t="s">
        <v>149</v>
      </c>
      <c r="B36" s="38" t="s">
        <v>40</v>
      </c>
      <c r="C36" s="20" t="str">
        <f>IF('Long Term Vision'!$C36=0,"",'Long Term Vision'!$C36)</f>
        <v/>
      </c>
      <c r="D36" s="38"/>
      <c r="E36" s="38"/>
      <c r="F36" s="38"/>
      <c r="G36" s="38"/>
      <c r="H36" s="39"/>
      <c r="I36" s="67">
        <f>IF(OR('31_Climate Change PF'!$I36=1,$E36&lt;&gt;0),1,0)</f>
        <v>1</v>
      </c>
      <c r="J36" s="67">
        <f>IF(OR('31_Climate Change PF'!$J36=1,$F36&lt;&gt;0),1,0)</f>
        <v>1</v>
      </c>
      <c r="K36" s="67">
        <f>IF(AND('31_Climate Change PF'!$I36=1,$E36=0),1,0)</f>
        <v>1</v>
      </c>
    </row>
    <row r="37" spans="1:11" ht="45" hidden="1" outlineLevel="1" x14ac:dyDescent="0.25">
      <c r="A37" s="37" t="s">
        <v>149</v>
      </c>
      <c r="B37" s="38" t="s">
        <v>41</v>
      </c>
      <c r="C37" s="20" t="str">
        <f>IF('Long Term Vision'!$C37=0,"",'Long Term Vision'!$C37)</f>
        <v/>
      </c>
      <c r="D37" s="38"/>
      <c r="E37" s="38"/>
      <c r="F37" s="38"/>
      <c r="G37" s="38"/>
      <c r="H37" s="39"/>
      <c r="I37" s="67">
        <f>IF(OR('31_Climate Change PF'!$I37=1,$E37&lt;&gt;0),1,0)</f>
        <v>1</v>
      </c>
      <c r="J37" s="67">
        <f>IF(OR('31_Climate Change PF'!$J37=1,$F37&lt;&gt;0),1,0)</f>
        <v>0</v>
      </c>
      <c r="K37" s="67">
        <f>IF(AND('31_Climate Change PF'!$I37=1,$E37=0),1,0)</f>
        <v>1</v>
      </c>
    </row>
    <row r="38" spans="1:11" ht="75" hidden="1" outlineLevel="1" x14ac:dyDescent="0.25">
      <c r="A38" s="37" t="s">
        <v>149</v>
      </c>
      <c r="B38" s="38" t="s">
        <v>42</v>
      </c>
      <c r="C38" s="20" t="str">
        <f>IF('Long Term Vision'!$C38=0,"",'Long Term Vision'!$C38)</f>
        <v/>
      </c>
      <c r="D38" s="38"/>
      <c r="E38" s="38"/>
      <c r="F38" s="38"/>
      <c r="G38" s="38"/>
      <c r="H38" s="39"/>
      <c r="I38" s="67">
        <f>IF(OR('31_Climate Change PF'!$I38=1,$E38&lt;&gt;0),1,0)</f>
        <v>1</v>
      </c>
      <c r="J38" s="67">
        <f>IF(OR('31_Climate Change PF'!$J38=1,$F38&lt;&gt;0),1,0)</f>
        <v>0</v>
      </c>
      <c r="K38" s="67">
        <f>IF(AND('31_Climate Change PF'!$I38=1,$E38=0),1,0)</f>
        <v>1</v>
      </c>
    </row>
    <row r="39" spans="1:11" collapsed="1" x14ac:dyDescent="0.25">
      <c r="A39" s="37" t="s">
        <v>150</v>
      </c>
      <c r="B39" s="105" t="s">
        <v>43</v>
      </c>
      <c r="C39" s="105"/>
      <c r="D39" s="105"/>
      <c r="E39" s="105"/>
      <c r="F39" s="105"/>
      <c r="G39" s="105"/>
      <c r="H39" s="106"/>
      <c r="I39" s="67">
        <f>SUM(I40:I45)</f>
        <v>6</v>
      </c>
      <c r="J39" s="67">
        <f>SUM(J40:J45)</f>
        <v>3</v>
      </c>
      <c r="K39" s="67">
        <f>SUM(K40:K45)</f>
        <v>5</v>
      </c>
    </row>
    <row r="40" spans="1:11" ht="30" hidden="1" outlineLevel="1" x14ac:dyDescent="0.25">
      <c r="A40" s="37" t="s">
        <v>150</v>
      </c>
      <c r="B40" s="38" t="s">
        <v>44</v>
      </c>
      <c r="C40" s="20" t="str">
        <f>IF('Long Term Vision'!$C40=0,"",'Long Term Vision'!$C40)</f>
        <v/>
      </c>
      <c r="D40" s="38"/>
      <c r="E40" s="38"/>
      <c r="F40" s="38"/>
      <c r="G40" s="38"/>
      <c r="H40" s="39"/>
      <c r="I40" s="67">
        <f>IF(OR('31_Climate Change PF'!$I40=1,$E40&lt;&gt;0),1,0)</f>
        <v>1</v>
      </c>
      <c r="J40" s="67">
        <f>IF(OR('31_Climate Change PF'!$J40=1,$F40&lt;&gt;0),1,0)</f>
        <v>1</v>
      </c>
      <c r="K40" s="67">
        <f>IF(AND('31_Climate Change PF'!$I40=1,$E40=0),1,0)</f>
        <v>1</v>
      </c>
    </row>
    <row r="41" spans="1:11" ht="60" hidden="1" outlineLevel="1" x14ac:dyDescent="0.25">
      <c r="A41" s="37" t="s">
        <v>150</v>
      </c>
      <c r="B41" s="38" t="s">
        <v>45</v>
      </c>
      <c r="C41" s="20" t="str">
        <f>IF('Long Term Vision'!$C41=0,"",'Long Term Vision'!$C41)</f>
        <v/>
      </c>
      <c r="D41" s="38"/>
      <c r="E41" s="38"/>
      <c r="F41" s="38"/>
      <c r="G41" s="38"/>
      <c r="H41" s="39"/>
      <c r="I41" s="67">
        <f>IF(OR('31_Climate Change PF'!$I41=1,$E41&lt;&gt;0),1,0)</f>
        <v>1</v>
      </c>
      <c r="J41" s="67">
        <f>IF(OR('31_Climate Change PF'!$J41=1,$F41&lt;&gt;0),1,0)</f>
        <v>1</v>
      </c>
      <c r="K41" s="67">
        <f>IF(AND('31_Climate Change PF'!$I41=1,$E41=0),1,0)</f>
        <v>1</v>
      </c>
    </row>
    <row r="42" spans="1:11" ht="75" hidden="1" outlineLevel="1" x14ac:dyDescent="0.25">
      <c r="A42" s="37" t="s">
        <v>150</v>
      </c>
      <c r="B42" s="38" t="s">
        <v>46</v>
      </c>
      <c r="C42" s="20" t="str">
        <f>IF('Long Term Vision'!$C42=0,"",'Long Term Vision'!$C42)</f>
        <v/>
      </c>
      <c r="D42" s="38"/>
      <c r="E42" s="38"/>
      <c r="F42" s="38"/>
      <c r="G42" s="38"/>
      <c r="H42" s="39"/>
      <c r="I42" s="67">
        <f>IF(OR('31_Climate Change PF'!$I42=1,$E42&lt;&gt;0),1,0)</f>
        <v>1</v>
      </c>
      <c r="J42" s="67">
        <f>IF(OR('31_Climate Change PF'!$J42=1,$F42&lt;&gt;0),1,0)</f>
        <v>1</v>
      </c>
      <c r="K42" s="67">
        <f>IF(AND('31_Climate Change PF'!$I42=1,$E42=0),1,0)</f>
        <v>1</v>
      </c>
    </row>
    <row r="43" spans="1:11" ht="180" hidden="1" outlineLevel="1" x14ac:dyDescent="0.25">
      <c r="A43" s="37" t="s">
        <v>150</v>
      </c>
      <c r="B43" s="38" t="s">
        <v>47</v>
      </c>
      <c r="C43" s="20" t="str">
        <f>IF('Long Term Vision'!$C43=0,"",'Long Term Vision'!$C43)</f>
        <v/>
      </c>
      <c r="D43" s="38" t="s">
        <v>1455</v>
      </c>
      <c r="E43" s="38" t="s">
        <v>1457</v>
      </c>
      <c r="F43" s="38"/>
      <c r="G43" s="38" t="s">
        <v>1496</v>
      </c>
      <c r="H43" s="39" t="s">
        <v>583</v>
      </c>
      <c r="I43" s="67">
        <f>IF(OR('31_Climate Change PF'!$I43=1,$E43&lt;&gt;0),1,0)</f>
        <v>1</v>
      </c>
      <c r="J43" s="67">
        <f>IF(OR('31_Climate Change PF'!$J43=1,$F43&lt;&gt;0),1,0)</f>
        <v>0</v>
      </c>
      <c r="K43" s="67">
        <f>IF(AND('31_Climate Change PF'!$I43=1,$E43=0),1,0)</f>
        <v>0</v>
      </c>
    </row>
    <row r="44" spans="1:11" ht="45" hidden="1" outlineLevel="1" x14ac:dyDescent="0.25">
      <c r="A44" s="37" t="s">
        <v>150</v>
      </c>
      <c r="B44" s="38" t="s">
        <v>48</v>
      </c>
      <c r="C44" s="20" t="str">
        <f>IF('Long Term Vision'!$C44=0,"",'Long Term Vision'!$C44)</f>
        <v/>
      </c>
      <c r="D44" s="38"/>
      <c r="E44" s="38"/>
      <c r="F44" s="38"/>
      <c r="G44" s="38"/>
      <c r="H44" s="39"/>
      <c r="I44" s="67">
        <f>IF(OR('31_Climate Change PF'!$I44=1,$E44&lt;&gt;0),1,0)</f>
        <v>1</v>
      </c>
      <c r="J44" s="67">
        <f>IF(OR('31_Climate Change PF'!$J44=1,$F44&lt;&gt;0),1,0)</f>
        <v>0</v>
      </c>
      <c r="K44" s="67">
        <f>IF(AND('31_Climate Change PF'!$I44=1,$E44=0),1,0)</f>
        <v>1</v>
      </c>
    </row>
    <row r="45" spans="1:11" ht="30" hidden="1" outlineLevel="1" x14ac:dyDescent="0.25">
      <c r="A45" s="37" t="s">
        <v>150</v>
      </c>
      <c r="B45" s="38" t="s">
        <v>49</v>
      </c>
      <c r="C45" s="20" t="str">
        <f>IF('Long Term Vision'!$C45=0,"",'Long Term Vision'!$C45)</f>
        <v/>
      </c>
      <c r="D45" s="38"/>
      <c r="E45" s="38"/>
      <c r="F45" s="38"/>
      <c r="G45" s="38"/>
      <c r="H45" s="39"/>
      <c r="I45" s="67">
        <f>IF(OR('31_Climate Change PF'!$I45=1,$E45&lt;&gt;0),1,0)</f>
        <v>1</v>
      </c>
      <c r="J45" s="67">
        <f>IF(OR('31_Climate Change PF'!$J45=1,$F45&lt;&gt;0),1,0)</f>
        <v>0</v>
      </c>
      <c r="K45" s="67">
        <f>IF(AND('31_Climate Change PF'!$I45=1,$E45=0),1,0)</f>
        <v>1</v>
      </c>
    </row>
    <row r="46" spans="1:11" collapsed="1" x14ac:dyDescent="0.25">
      <c r="A46" s="37" t="s">
        <v>150</v>
      </c>
      <c r="B46" s="107" t="s">
        <v>50</v>
      </c>
      <c r="C46" s="107"/>
      <c r="D46" s="107"/>
      <c r="E46" s="107"/>
      <c r="F46" s="107"/>
      <c r="G46" s="107"/>
      <c r="H46" s="108"/>
      <c r="I46" s="67">
        <f>SUM(I47:I54)</f>
        <v>7</v>
      </c>
      <c r="J46" s="67">
        <f>SUM(J47:J54)</f>
        <v>2</v>
      </c>
      <c r="K46" s="67">
        <f>SUM(K47:K54)</f>
        <v>5</v>
      </c>
    </row>
    <row r="47" spans="1:11" ht="75" hidden="1" outlineLevel="1" x14ac:dyDescent="0.25">
      <c r="A47" s="37" t="s">
        <v>150</v>
      </c>
      <c r="B47" s="38" t="s">
        <v>51</v>
      </c>
      <c r="C47" s="20" t="str">
        <f>IF('Long Term Vision'!$C47=0,"",'Long Term Vision'!$C47)</f>
        <v>NO</v>
      </c>
      <c r="D47" s="38"/>
      <c r="E47" s="38"/>
      <c r="F47" s="38"/>
      <c r="G47" s="38"/>
      <c r="H47" s="39"/>
      <c r="I47" s="67">
        <f>IF(OR('31_Climate Change PF'!$I47=1,$E47&lt;&gt;0),1,0)</f>
        <v>0</v>
      </c>
      <c r="J47" s="67">
        <f>IF(OR('31_Climate Change PF'!$J47=1,$F47&lt;&gt;0),1,0)</f>
        <v>0</v>
      </c>
      <c r="K47" s="67">
        <f>IF(AND('31_Climate Change PF'!$I47=1,$E47=0),1,0)</f>
        <v>0</v>
      </c>
    </row>
    <row r="48" spans="1:11" ht="180" hidden="1" outlineLevel="1" x14ac:dyDescent="0.25">
      <c r="A48" s="37" t="s">
        <v>150</v>
      </c>
      <c r="B48" s="38" t="s">
        <v>52</v>
      </c>
      <c r="C48" s="20" t="str">
        <f>IF('Long Term Vision'!$C48=0,"",'Long Term Vision'!$C48)</f>
        <v/>
      </c>
      <c r="D48" s="38" t="s">
        <v>1455</v>
      </c>
      <c r="E48" s="38" t="s">
        <v>1467</v>
      </c>
      <c r="F48" s="38"/>
      <c r="G48" s="38" t="s">
        <v>1496</v>
      </c>
      <c r="H48" s="39" t="s">
        <v>583</v>
      </c>
      <c r="I48" s="67">
        <f>IF(OR('31_Climate Change PF'!$I48=1,$E48&lt;&gt;0),1,0)</f>
        <v>1</v>
      </c>
      <c r="J48" s="67">
        <f>IF(OR('31_Climate Change PF'!$J48=1,$F48&lt;&gt;0),1,0)</f>
        <v>0</v>
      </c>
      <c r="K48" s="67">
        <f>IF(AND('31_Climate Change PF'!$I48=1,$E48=0),1,0)</f>
        <v>0</v>
      </c>
    </row>
    <row r="49" spans="1:11" ht="45" hidden="1" outlineLevel="1" x14ac:dyDescent="0.25">
      <c r="A49" s="37" t="s">
        <v>150</v>
      </c>
      <c r="B49" s="38" t="s">
        <v>53</v>
      </c>
      <c r="C49" s="20" t="str">
        <f>IF('Long Term Vision'!$C49=0,"",'Long Term Vision'!$C49)</f>
        <v/>
      </c>
      <c r="D49" s="38"/>
      <c r="E49" s="38"/>
      <c r="F49" s="38"/>
      <c r="G49" s="38"/>
      <c r="H49" s="39"/>
      <c r="I49" s="67">
        <f>IF(OR('31_Climate Change PF'!$I49=1,$E49&lt;&gt;0),1,0)</f>
        <v>1</v>
      </c>
      <c r="J49" s="67">
        <f>IF(OR('31_Climate Change PF'!$J49=1,$F49&lt;&gt;0),1,0)</f>
        <v>0</v>
      </c>
      <c r="K49" s="67">
        <f>IF(AND('31_Climate Change PF'!$I49=1,$E49=0),1,0)</f>
        <v>1</v>
      </c>
    </row>
    <row r="50" spans="1:11" ht="90" hidden="1" outlineLevel="1" x14ac:dyDescent="0.25">
      <c r="A50" s="37" t="s">
        <v>150</v>
      </c>
      <c r="B50" s="38" t="s">
        <v>54</v>
      </c>
      <c r="C50" s="20" t="str">
        <f>IF('Long Term Vision'!$C50=0,"",'Long Term Vision'!$C50)</f>
        <v/>
      </c>
      <c r="D50" s="38"/>
      <c r="E50" s="38"/>
      <c r="F50" s="38"/>
      <c r="G50" s="38"/>
      <c r="H50" s="39"/>
      <c r="I50" s="67">
        <f>IF(OR('31_Climate Change PF'!$I50=1,$E50&lt;&gt;0),1,0)</f>
        <v>1</v>
      </c>
      <c r="J50" s="67">
        <f>IF(OR('31_Climate Change PF'!$J50=1,$F50&lt;&gt;0),1,0)</f>
        <v>1</v>
      </c>
      <c r="K50" s="67">
        <f>IF(AND('31_Climate Change PF'!$I50=1,$E50=0),1,0)</f>
        <v>1</v>
      </c>
    </row>
    <row r="51" spans="1:11" ht="180" hidden="1" outlineLevel="1" x14ac:dyDescent="0.25">
      <c r="A51" s="37" t="s">
        <v>150</v>
      </c>
      <c r="B51" s="38" t="s">
        <v>55</v>
      </c>
      <c r="C51" s="20" t="str">
        <f>IF('Long Term Vision'!$C51=0,"",'Long Term Vision'!$C51)</f>
        <v/>
      </c>
      <c r="D51" s="38" t="s">
        <v>1455</v>
      </c>
      <c r="E51" s="38" t="s">
        <v>1458</v>
      </c>
      <c r="F51" s="38"/>
      <c r="G51" s="38" t="s">
        <v>1496</v>
      </c>
      <c r="H51" s="39" t="s">
        <v>583</v>
      </c>
      <c r="I51" s="67">
        <f>IF(OR('31_Climate Change PF'!$I51=1,$E51&lt;&gt;0),1,0)</f>
        <v>1</v>
      </c>
      <c r="J51" s="67">
        <f>IF(OR('31_Climate Change PF'!$J51=1,$F51&lt;&gt;0),1,0)</f>
        <v>1</v>
      </c>
      <c r="K51" s="67">
        <f>IF(AND('31_Climate Change PF'!$I51=1,$E51=0),1,0)</f>
        <v>0</v>
      </c>
    </row>
    <row r="52" spans="1:11" ht="45" hidden="1" outlineLevel="1" x14ac:dyDescent="0.25">
      <c r="A52" s="37" t="s">
        <v>150</v>
      </c>
      <c r="B52" s="38" t="s">
        <v>56</v>
      </c>
      <c r="C52" s="20" t="str">
        <f>IF('Long Term Vision'!$C52=0,"",'Long Term Vision'!$C52)</f>
        <v/>
      </c>
      <c r="D52" s="38"/>
      <c r="E52" s="38"/>
      <c r="F52" s="38"/>
      <c r="G52" s="38"/>
      <c r="H52" s="39"/>
      <c r="I52" s="67">
        <f>IF(OR('31_Climate Change PF'!$I52=1,$E52&lt;&gt;0),1,0)</f>
        <v>1</v>
      </c>
      <c r="J52" s="67">
        <f>IF(OR('31_Climate Change PF'!$J52=1,$F52&lt;&gt;0),1,0)</f>
        <v>0</v>
      </c>
      <c r="K52" s="67">
        <f>IF(AND('31_Climate Change PF'!$I52=1,$E52=0),1,0)</f>
        <v>1</v>
      </c>
    </row>
    <row r="53" spans="1:11" ht="30" hidden="1" outlineLevel="1" x14ac:dyDescent="0.25">
      <c r="A53" s="37" t="s">
        <v>150</v>
      </c>
      <c r="B53" s="38" t="s">
        <v>57</v>
      </c>
      <c r="C53" s="20" t="str">
        <f>IF('Long Term Vision'!$C53=0,"",'Long Term Vision'!$C53)</f>
        <v/>
      </c>
      <c r="D53" s="38"/>
      <c r="E53" s="38"/>
      <c r="F53" s="38"/>
      <c r="G53" s="38"/>
      <c r="H53" s="39"/>
      <c r="I53" s="67">
        <f>IF(OR('31_Climate Change PF'!$I53=1,$E53&lt;&gt;0),1,0)</f>
        <v>1</v>
      </c>
      <c r="J53" s="67">
        <f>IF(OR('31_Climate Change PF'!$J53=1,$F53&lt;&gt;0),1,0)</f>
        <v>0</v>
      </c>
      <c r="K53" s="67">
        <f>IF(AND('31_Climate Change PF'!$I53=1,$E53=0),1,0)</f>
        <v>1</v>
      </c>
    </row>
    <row r="54" spans="1:11" ht="45" hidden="1" outlineLevel="1" x14ac:dyDescent="0.25">
      <c r="A54" s="37" t="s">
        <v>150</v>
      </c>
      <c r="B54" s="38" t="s">
        <v>58</v>
      </c>
      <c r="C54" s="20" t="str">
        <f>IF('Long Term Vision'!$C54=0,"",'Long Term Vision'!$C54)</f>
        <v/>
      </c>
      <c r="D54" s="38"/>
      <c r="E54" s="38"/>
      <c r="F54" s="38"/>
      <c r="G54" s="38"/>
      <c r="H54" s="39"/>
      <c r="I54" s="67">
        <f>IF(OR('31_Climate Change PF'!$I54=1,$E54&lt;&gt;0),1,0)</f>
        <v>1</v>
      </c>
      <c r="J54" s="67">
        <f>IF(OR('31_Climate Change PF'!$J54=1,$F54&lt;&gt;0),1,0)</f>
        <v>0</v>
      </c>
      <c r="K54" s="67">
        <f>IF(AND('31_Climate Change PF'!$I54=1,$E54=0),1,0)</f>
        <v>1</v>
      </c>
    </row>
    <row r="55" spans="1:11" collapsed="1" x14ac:dyDescent="0.25">
      <c r="A55" s="37" t="s">
        <v>150</v>
      </c>
      <c r="B55" s="109" t="s">
        <v>59</v>
      </c>
      <c r="C55" s="109"/>
      <c r="D55" s="109"/>
      <c r="E55" s="109"/>
      <c r="F55" s="109"/>
      <c r="G55" s="109"/>
      <c r="H55" s="110"/>
      <c r="I55" s="67">
        <f>SUM(I56:I58)</f>
        <v>3</v>
      </c>
      <c r="J55" s="67">
        <f>SUM(J56:J58)</f>
        <v>2</v>
      </c>
      <c r="K55" s="67">
        <f>SUM(K56:K58)</f>
        <v>1</v>
      </c>
    </row>
    <row r="56" spans="1:11" ht="195" hidden="1" outlineLevel="1" x14ac:dyDescent="0.25">
      <c r="A56" s="37" t="s">
        <v>150</v>
      </c>
      <c r="B56" s="38" t="s">
        <v>60</v>
      </c>
      <c r="C56" s="20" t="str">
        <f>IF('Long Term Vision'!$C56=0,"",'Long Term Vision'!$C56)</f>
        <v/>
      </c>
      <c r="D56" s="38" t="s">
        <v>1471</v>
      </c>
      <c r="E56" s="38" t="s">
        <v>1473</v>
      </c>
      <c r="F56" s="38"/>
      <c r="G56" s="38" t="s">
        <v>1497</v>
      </c>
      <c r="H56" s="39" t="s">
        <v>583</v>
      </c>
      <c r="I56" s="67">
        <f>IF(OR('31_Climate Change PF'!$I56=1,$E56&lt;&gt;0),1,0)</f>
        <v>1</v>
      </c>
      <c r="J56" s="67">
        <f>IF(OR('31_Climate Change PF'!$J56=1,$F56&lt;&gt;0),1,0)</f>
        <v>1</v>
      </c>
      <c r="K56" s="67">
        <f>IF(AND('31_Climate Change PF'!$I56=1,$E56=0),1,0)</f>
        <v>0</v>
      </c>
    </row>
    <row r="57" spans="1:11" ht="195" hidden="1" outlineLevel="1" x14ac:dyDescent="0.25">
      <c r="A57" s="37" t="s">
        <v>150</v>
      </c>
      <c r="B57" s="38" t="s">
        <v>61</v>
      </c>
      <c r="C57" s="20" t="str">
        <f>IF('Long Term Vision'!$C57=0,"",'Long Term Vision'!$C57)</f>
        <v/>
      </c>
      <c r="D57" s="38" t="s">
        <v>1471</v>
      </c>
      <c r="E57" s="38" t="s">
        <v>1470</v>
      </c>
      <c r="F57" s="38"/>
      <c r="G57" s="38" t="s">
        <v>1497</v>
      </c>
      <c r="H57" s="39" t="s">
        <v>583</v>
      </c>
      <c r="I57" s="67">
        <f>IF(OR('31_Climate Change PF'!$I57=1,$E57&lt;&gt;0),1,0)</f>
        <v>1</v>
      </c>
      <c r="J57" s="67">
        <f>IF(OR('31_Climate Change PF'!$J57=1,$F57&lt;&gt;0),1,0)</f>
        <v>1</v>
      </c>
      <c r="K57" s="67">
        <f>IF(AND('31_Climate Change PF'!$I57=1,$E57=0),1,0)</f>
        <v>0</v>
      </c>
    </row>
    <row r="58" spans="1:11" ht="45" hidden="1" outlineLevel="1" x14ac:dyDescent="0.25">
      <c r="A58" s="37" t="s">
        <v>150</v>
      </c>
      <c r="B58" s="38" t="s">
        <v>62</v>
      </c>
      <c r="C58" s="20" t="str">
        <f>IF('Long Term Vision'!$C58=0,"",'Long Term Vision'!$C58)</f>
        <v/>
      </c>
      <c r="D58" s="38"/>
      <c r="E58" s="38"/>
      <c r="F58" s="38"/>
      <c r="G58" s="38"/>
      <c r="H58" s="39"/>
      <c r="I58" s="67">
        <f>IF(OR('31_Climate Change PF'!$I58=1,$E58&lt;&gt;0),1,0)</f>
        <v>1</v>
      </c>
      <c r="J58" s="67">
        <f>IF(OR('31_Climate Change PF'!$J58=1,$F58&lt;&gt;0),1,0)</f>
        <v>0</v>
      </c>
      <c r="K58" s="67">
        <f>IF(AND('31_Climate Change PF'!$I58=1,$E58=0),1,0)</f>
        <v>1</v>
      </c>
    </row>
    <row r="59" spans="1:11" collapsed="1" x14ac:dyDescent="0.25">
      <c r="A59" s="37" t="s">
        <v>150</v>
      </c>
      <c r="B59" s="111" t="s">
        <v>63</v>
      </c>
      <c r="C59" s="111"/>
      <c r="D59" s="111"/>
      <c r="E59" s="111"/>
      <c r="F59" s="111"/>
      <c r="G59" s="111"/>
      <c r="H59" s="112"/>
      <c r="I59" s="67">
        <f>SUM(I60:I66)</f>
        <v>4</v>
      </c>
      <c r="J59" s="67">
        <f>SUM(J60:J66)</f>
        <v>1</v>
      </c>
      <c r="K59" s="67">
        <f>SUM(K60:K66)</f>
        <v>2</v>
      </c>
    </row>
    <row r="60" spans="1:11" ht="45" hidden="1" outlineLevel="1" x14ac:dyDescent="0.25">
      <c r="A60" s="37" t="s">
        <v>150</v>
      </c>
      <c r="B60" s="38" t="s">
        <v>64</v>
      </c>
      <c r="C60" s="20" t="str">
        <f>IF('Long Term Vision'!$C60=0,"",'Long Term Vision'!$C60)</f>
        <v/>
      </c>
      <c r="D60" s="38"/>
      <c r="E60" s="38"/>
      <c r="F60" s="38"/>
      <c r="G60" s="38"/>
      <c r="H60" s="39"/>
      <c r="I60" s="67">
        <f>IF(OR('31_Climate Change PF'!$I60=1,$E60&lt;&gt;0),1,0)</f>
        <v>0</v>
      </c>
      <c r="J60" s="67">
        <f>IF(OR('31_Climate Change PF'!$J60=1,$F60&lt;&gt;0),1,0)</f>
        <v>0</v>
      </c>
      <c r="K60" s="67">
        <f>IF(AND('31_Climate Change PF'!$I60=1,$E60=0),1,0)</f>
        <v>0</v>
      </c>
    </row>
    <row r="61" spans="1:11" ht="60" hidden="1" outlineLevel="1" x14ac:dyDescent="0.25">
      <c r="A61" s="37" t="s">
        <v>150</v>
      </c>
      <c r="B61" s="38" t="s">
        <v>65</v>
      </c>
      <c r="C61" s="20" t="str">
        <f>IF('Long Term Vision'!$C61=0,"",'Long Term Vision'!$C61)</f>
        <v/>
      </c>
      <c r="D61" s="38"/>
      <c r="E61" s="38"/>
      <c r="F61" s="38"/>
      <c r="G61" s="38"/>
      <c r="H61" s="39"/>
      <c r="I61" s="67">
        <f>IF(OR('31_Climate Change PF'!$I61=1,$E61&lt;&gt;0),1,0)</f>
        <v>1</v>
      </c>
      <c r="J61" s="67">
        <f>IF(OR('31_Climate Change PF'!$J61=1,$F61&lt;&gt;0),1,0)</f>
        <v>1</v>
      </c>
      <c r="K61" s="67">
        <f>IF(AND('31_Climate Change PF'!$I61=1,$E61=0),1,0)</f>
        <v>1</v>
      </c>
    </row>
    <row r="62" spans="1:11" ht="30" hidden="1" outlineLevel="1" x14ac:dyDescent="0.25">
      <c r="A62" s="37" t="s">
        <v>150</v>
      </c>
      <c r="B62" s="38" t="s">
        <v>66</v>
      </c>
      <c r="C62" s="20" t="str">
        <f>IF('Long Term Vision'!$C62=0,"",'Long Term Vision'!$C62)</f>
        <v/>
      </c>
      <c r="D62" s="38"/>
      <c r="E62" s="38"/>
      <c r="F62" s="38"/>
      <c r="G62" s="38"/>
      <c r="H62" s="39"/>
      <c r="I62" s="67">
        <f>IF(OR('31_Climate Change PF'!$I62=1,$E62&lt;&gt;0),1,0)</f>
        <v>0</v>
      </c>
      <c r="J62" s="67">
        <f>IF(OR('31_Climate Change PF'!$J62=1,$F62&lt;&gt;0),1,0)</f>
        <v>0</v>
      </c>
      <c r="K62" s="67">
        <f>IF(AND('31_Climate Change PF'!$I62=1,$E62=0),1,0)</f>
        <v>0</v>
      </c>
    </row>
    <row r="63" spans="1:11" ht="180" hidden="1" outlineLevel="1" x14ac:dyDescent="0.25">
      <c r="A63" s="37" t="s">
        <v>150</v>
      </c>
      <c r="B63" s="38" t="s">
        <v>67</v>
      </c>
      <c r="C63" s="20" t="str">
        <f>IF('Long Term Vision'!$C63=0,"",'Long Term Vision'!$C63)</f>
        <v/>
      </c>
      <c r="D63" s="38" t="s">
        <v>1455</v>
      </c>
      <c r="E63" s="38" t="s">
        <v>1456</v>
      </c>
      <c r="F63" s="38"/>
      <c r="G63" s="38" t="s">
        <v>1496</v>
      </c>
      <c r="H63" s="39"/>
      <c r="I63" s="67">
        <f>IF(OR('31_Climate Change PF'!$I63=1,$E63&lt;&gt;0),1,0)</f>
        <v>1</v>
      </c>
      <c r="J63" s="67">
        <f>IF(OR('31_Climate Change PF'!$J63=1,$F63&lt;&gt;0),1,0)</f>
        <v>0</v>
      </c>
      <c r="K63" s="67">
        <f>IF(AND('31_Climate Change PF'!$I63=1,$E63=0),1,0)</f>
        <v>0</v>
      </c>
    </row>
    <row r="64" spans="1:11" ht="45" hidden="1" outlineLevel="1" x14ac:dyDescent="0.25">
      <c r="A64" s="37" t="s">
        <v>150</v>
      </c>
      <c r="B64" s="38" t="s">
        <v>68</v>
      </c>
      <c r="C64" s="20" t="str">
        <f>IF('Long Term Vision'!$C64=0,"",'Long Term Vision'!$C64)</f>
        <v/>
      </c>
      <c r="D64" s="38"/>
      <c r="E64" s="38"/>
      <c r="F64" s="38"/>
      <c r="G64" s="38"/>
      <c r="H64" s="39"/>
      <c r="I64" s="67">
        <f>IF(OR('31_Climate Change PF'!$I64=1,$E64&lt;&gt;0),1,0)</f>
        <v>1</v>
      </c>
      <c r="J64" s="67">
        <f>IF(OR('31_Climate Change PF'!$J64=1,$F64&lt;&gt;0),1,0)</f>
        <v>0</v>
      </c>
      <c r="K64" s="67">
        <f>IF(AND('31_Climate Change PF'!$I64=1,$E64=0),1,0)</f>
        <v>1</v>
      </c>
    </row>
    <row r="65" spans="1:11" ht="120" hidden="1" outlineLevel="1" x14ac:dyDescent="0.25">
      <c r="A65" s="37" t="s">
        <v>150</v>
      </c>
      <c r="B65" s="38" t="s">
        <v>69</v>
      </c>
      <c r="C65" s="20" t="str">
        <f>IF('Long Term Vision'!$C65=0,"",'Long Term Vision'!$C65)</f>
        <v/>
      </c>
      <c r="D65" s="38"/>
      <c r="E65" s="38"/>
      <c r="F65" s="38"/>
      <c r="G65" s="38"/>
      <c r="H65" s="39"/>
      <c r="I65" s="67">
        <f>IF(OR('31_Climate Change PF'!$I65=1,$E65&lt;&gt;0),1,0)</f>
        <v>0</v>
      </c>
      <c r="J65" s="67">
        <f>IF(OR('31_Climate Change PF'!$J65=1,$F65&lt;&gt;0),1,0)</f>
        <v>0</v>
      </c>
      <c r="K65" s="67">
        <f>IF(AND('31_Climate Change PF'!$I65=1,$E65=0),1,0)</f>
        <v>0</v>
      </c>
    </row>
    <row r="66" spans="1:11" ht="180" hidden="1" outlineLevel="1" x14ac:dyDescent="0.25">
      <c r="A66" s="37" t="s">
        <v>150</v>
      </c>
      <c r="B66" s="38" t="s">
        <v>70</v>
      </c>
      <c r="C66" s="20" t="str">
        <f>IF('Long Term Vision'!$C66=0,"",'Long Term Vision'!$C66)</f>
        <v/>
      </c>
      <c r="D66" s="38" t="s">
        <v>1455</v>
      </c>
      <c r="E66" s="38" t="s">
        <v>1468</v>
      </c>
      <c r="F66" s="38"/>
      <c r="G66" s="38" t="s">
        <v>1496</v>
      </c>
      <c r="H66" s="39" t="s">
        <v>583</v>
      </c>
      <c r="I66" s="67">
        <f>IF(OR('31_Climate Change PF'!$I66=1,$E66&lt;&gt;0),1,0)</f>
        <v>1</v>
      </c>
      <c r="J66" s="67">
        <f>IF(OR('31_Climate Change PF'!$J66=1,$F66&lt;&gt;0),1,0)</f>
        <v>0</v>
      </c>
      <c r="K66" s="67">
        <f>IF(AND('31_Climate Change PF'!$I66=1,$E66=0),1,0)</f>
        <v>0</v>
      </c>
    </row>
    <row r="67" spans="1:11" collapsed="1" x14ac:dyDescent="0.25">
      <c r="A67" s="37" t="s">
        <v>150</v>
      </c>
      <c r="B67" s="113" t="s">
        <v>72</v>
      </c>
      <c r="C67" s="113"/>
      <c r="D67" s="113"/>
      <c r="E67" s="113"/>
      <c r="F67" s="113"/>
      <c r="G67" s="113"/>
      <c r="H67" s="114"/>
      <c r="I67" s="67">
        <f>SUM(I68:I76)</f>
        <v>7</v>
      </c>
      <c r="J67" s="67">
        <f>SUM(J68:J76)</f>
        <v>4</v>
      </c>
      <c r="K67" s="67">
        <f>SUM(K68:K76)</f>
        <v>5</v>
      </c>
    </row>
    <row r="68" spans="1:11" ht="60" hidden="1" outlineLevel="1" x14ac:dyDescent="0.25">
      <c r="A68" s="37" t="s">
        <v>150</v>
      </c>
      <c r="B68" s="38" t="s">
        <v>71</v>
      </c>
      <c r="C68" s="20" t="str">
        <f>IF('Long Term Vision'!$C68=0,"",'Long Term Vision'!$C68)</f>
        <v/>
      </c>
      <c r="D68" s="38"/>
      <c r="E68" s="38"/>
      <c r="F68" s="38"/>
      <c r="G68" s="38"/>
      <c r="H68" s="39"/>
      <c r="I68" s="67">
        <f>IF(OR('31_Climate Change PF'!$I68=1,$E68&lt;&gt;0),1,0)</f>
        <v>1</v>
      </c>
      <c r="J68" s="67">
        <f>IF(OR('31_Climate Change PF'!$J68=1,$F68&lt;&gt;0),1,0)</f>
        <v>1</v>
      </c>
      <c r="K68" s="67">
        <f>IF(AND('31_Climate Change PF'!$I68=1,$E68=0),1,0)</f>
        <v>1</v>
      </c>
    </row>
    <row r="69" spans="1:11" ht="195" hidden="1" outlineLevel="1" x14ac:dyDescent="0.25">
      <c r="A69" s="37" t="s">
        <v>150</v>
      </c>
      <c r="B69" s="38" t="s">
        <v>73</v>
      </c>
      <c r="C69" s="20" t="str">
        <f>IF('Long Term Vision'!$C69=0,"",'Long Term Vision'!$C69)</f>
        <v/>
      </c>
      <c r="D69" s="38" t="s">
        <v>1471</v>
      </c>
      <c r="E69" s="38" t="s">
        <v>1472</v>
      </c>
      <c r="F69" s="38"/>
      <c r="G69" s="38" t="s">
        <v>1497</v>
      </c>
      <c r="H69" s="39" t="s">
        <v>583</v>
      </c>
      <c r="I69" s="67">
        <f>IF(OR('31_Climate Change PF'!$I69=1,$E69&lt;&gt;0),1,0)</f>
        <v>1</v>
      </c>
      <c r="J69" s="67">
        <f>IF(OR('31_Climate Change PF'!$J69=1,$F69&lt;&gt;0),1,0)</f>
        <v>1</v>
      </c>
      <c r="K69" s="67">
        <f>IF(AND('31_Climate Change PF'!$I69=1,$E69=0),1,0)</f>
        <v>0</v>
      </c>
    </row>
    <row r="70" spans="1:11" ht="180" hidden="1" outlineLevel="1" x14ac:dyDescent="0.25">
      <c r="A70" s="37" t="s">
        <v>150</v>
      </c>
      <c r="B70" s="38" t="s">
        <v>74</v>
      </c>
      <c r="C70" s="20" t="str">
        <f>IF('Long Term Vision'!$C70=0,"",'Long Term Vision'!$C70)</f>
        <v/>
      </c>
      <c r="D70" s="38" t="s">
        <v>1455</v>
      </c>
      <c r="E70" s="38" t="s">
        <v>1464</v>
      </c>
      <c r="F70" s="38"/>
      <c r="G70" s="38" t="s">
        <v>1496</v>
      </c>
      <c r="H70" s="39" t="s">
        <v>583</v>
      </c>
      <c r="I70" s="67">
        <f>IF(OR('31_Climate Change PF'!$I70=1,$E70&lt;&gt;0),1,0)</f>
        <v>1</v>
      </c>
      <c r="J70" s="67">
        <f>IF(OR('31_Climate Change PF'!$J70=1,$F70&lt;&gt;0),1,0)</f>
        <v>1</v>
      </c>
      <c r="K70" s="67">
        <f>IF(AND('31_Climate Change PF'!$I70=1,$E70=0),1,0)</f>
        <v>0</v>
      </c>
    </row>
    <row r="71" spans="1:11" ht="45" hidden="1" outlineLevel="1" x14ac:dyDescent="0.25">
      <c r="A71" s="37" t="s">
        <v>150</v>
      </c>
      <c r="B71" s="38" t="s">
        <v>75</v>
      </c>
      <c r="C71" s="20" t="str">
        <f>IF('Long Term Vision'!$C71=0,"",'Long Term Vision'!$C71)</f>
        <v/>
      </c>
      <c r="D71" s="38"/>
      <c r="E71" s="38"/>
      <c r="F71" s="38"/>
      <c r="G71" s="38"/>
      <c r="H71" s="39"/>
      <c r="I71" s="67">
        <f>IF(OR('31_Climate Change PF'!$I71=1,$E71&lt;&gt;0),1,0)</f>
        <v>0</v>
      </c>
      <c r="J71" s="67">
        <f>IF(OR('31_Climate Change PF'!$J71=1,$F71&lt;&gt;0),1,0)</f>
        <v>0</v>
      </c>
      <c r="K71" s="67">
        <f>IF(AND('31_Climate Change PF'!$I71=1,$E71=0),1,0)</f>
        <v>0</v>
      </c>
    </row>
    <row r="72" spans="1:11" ht="45" hidden="1" outlineLevel="1" x14ac:dyDescent="0.25">
      <c r="A72" s="37" t="s">
        <v>150</v>
      </c>
      <c r="B72" s="38" t="s">
        <v>76</v>
      </c>
      <c r="C72" s="20" t="str">
        <f>IF('Long Term Vision'!$C72=0,"",'Long Term Vision'!$C72)</f>
        <v/>
      </c>
      <c r="D72" s="38"/>
      <c r="E72" s="38"/>
      <c r="F72" s="38"/>
      <c r="G72" s="38"/>
      <c r="H72" s="39"/>
      <c r="I72" s="67">
        <f>IF(OR('31_Climate Change PF'!$I72=1,$E72&lt;&gt;0),1,0)</f>
        <v>1</v>
      </c>
      <c r="J72" s="67">
        <f>IF(OR('31_Climate Change PF'!$J72=1,$F72&lt;&gt;0),1,0)</f>
        <v>1</v>
      </c>
      <c r="K72" s="67">
        <f>IF(AND('31_Climate Change PF'!$I72=1,$E72=0),1,0)</f>
        <v>1</v>
      </c>
    </row>
    <row r="73" spans="1:11" ht="45" hidden="1" outlineLevel="1" x14ac:dyDescent="0.25">
      <c r="A73" s="37" t="s">
        <v>150</v>
      </c>
      <c r="B73" s="38" t="s">
        <v>77</v>
      </c>
      <c r="C73" s="20" t="str">
        <f>IF('Long Term Vision'!$C73=0,"",'Long Term Vision'!$C73)</f>
        <v/>
      </c>
      <c r="D73" s="38"/>
      <c r="E73" s="38"/>
      <c r="F73" s="38"/>
      <c r="G73" s="38"/>
      <c r="H73" s="39"/>
      <c r="I73" s="67">
        <f>IF(OR('31_Climate Change PF'!$I73=1,$E73&lt;&gt;0),1,0)</f>
        <v>1</v>
      </c>
      <c r="J73" s="67">
        <f>IF(OR('31_Climate Change PF'!$J73=1,$F73&lt;&gt;0),1,0)</f>
        <v>0</v>
      </c>
      <c r="K73" s="67">
        <f>IF(AND('31_Climate Change PF'!$I73=1,$E73=0),1,0)</f>
        <v>1</v>
      </c>
    </row>
    <row r="74" spans="1:11" ht="45" hidden="1" outlineLevel="1" x14ac:dyDescent="0.25">
      <c r="A74" s="37" t="s">
        <v>150</v>
      </c>
      <c r="B74" s="38" t="s">
        <v>78</v>
      </c>
      <c r="C74" s="20" t="str">
        <f>IF('Long Term Vision'!$C74=0,"",'Long Term Vision'!$C74)</f>
        <v/>
      </c>
      <c r="D74" s="38"/>
      <c r="E74" s="38"/>
      <c r="F74" s="38"/>
      <c r="G74" s="38"/>
      <c r="H74" s="39"/>
      <c r="I74" s="67">
        <f>IF(OR('31_Climate Change PF'!$I74=1,$E74&lt;&gt;0),1,0)</f>
        <v>0</v>
      </c>
      <c r="J74" s="67">
        <f>IF(OR('31_Climate Change PF'!$J74=1,$F74&lt;&gt;0),1,0)</f>
        <v>0</v>
      </c>
      <c r="K74" s="67">
        <f>IF(AND('31_Climate Change PF'!$I74=1,$E74=0),1,0)</f>
        <v>0</v>
      </c>
    </row>
    <row r="75" spans="1:11" ht="60" hidden="1" outlineLevel="1" x14ac:dyDescent="0.25">
      <c r="A75" s="37" t="s">
        <v>150</v>
      </c>
      <c r="B75" s="38" t="s">
        <v>79</v>
      </c>
      <c r="C75" s="20" t="str">
        <f>IF('Long Term Vision'!$C75=0,"",'Long Term Vision'!$C75)</f>
        <v/>
      </c>
      <c r="D75" s="38"/>
      <c r="E75" s="38"/>
      <c r="F75" s="38"/>
      <c r="G75" s="38"/>
      <c r="H75" s="39"/>
      <c r="I75" s="67">
        <f>IF(OR('31_Climate Change PF'!$I75=1,$E75&lt;&gt;0),1,0)</f>
        <v>1</v>
      </c>
      <c r="J75" s="67">
        <f>IF(OR('31_Climate Change PF'!$J75=1,$F75&lt;&gt;0),1,0)</f>
        <v>0</v>
      </c>
      <c r="K75" s="67">
        <f>IF(AND('31_Climate Change PF'!$I75=1,$E75=0),1,0)</f>
        <v>1</v>
      </c>
    </row>
    <row r="76" spans="1:11" ht="45" hidden="1" outlineLevel="1" x14ac:dyDescent="0.25">
      <c r="A76" s="37" t="s">
        <v>150</v>
      </c>
      <c r="B76" s="38" t="s">
        <v>80</v>
      </c>
      <c r="C76" s="20" t="str">
        <f>IF('Long Term Vision'!$C76=0,"",'Long Term Vision'!$C76)</f>
        <v/>
      </c>
      <c r="D76" s="38"/>
      <c r="E76" s="38"/>
      <c r="F76" s="38"/>
      <c r="G76" s="38"/>
      <c r="H76" s="39"/>
      <c r="I76" s="67">
        <f>IF(OR('31_Climate Change PF'!$I76=1,$E76&lt;&gt;0),1,0)</f>
        <v>1</v>
      </c>
      <c r="J76" s="67">
        <f>IF(OR('31_Climate Change PF'!$J76=1,$F76&lt;&gt;0),1,0)</f>
        <v>0</v>
      </c>
      <c r="K76" s="67">
        <f>IF(AND('31_Climate Change PF'!$I76=1,$E76=0),1,0)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IF(OR('31_Climate Change PF'!$I78=1,$E78&lt;&gt;0),1,0)</f>
        <v>1</v>
      </c>
      <c r="J78" s="67">
        <f>IF(OR('31_Climate Change PF'!$J78=1,$F78&lt;&gt;0),1,0)</f>
        <v>1</v>
      </c>
      <c r="K78" s="67">
        <f>IF(AND('31_Climate Change PF'!$I78=1,$E78=0),1,0)</f>
        <v>1</v>
      </c>
    </row>
    <row r="79" spans="1:11" ht="30" hidden="1" outlineLevel="1" x14ac:dyDescent="0.25">
      <c r="A79" s="37" t="s">
        <v>151</v>
      </c>
      <c r="B79" s="38" t="s">
        <v>83</v>
      </c>
      <c r="C79" s="20" t="str">
        <f>IF('Long Term Vision'!$C79=0,"",'Long Term Vision'!$C79)</f>
        <v/>
      </c>
      <c r="D79" s="38"/>
      <c r="E79" s="38"/>
      <c r="F79" s="38"/>
      <c r="G79" s="38"/>
      <c r="H79" s="39"/>
      <c r="I79" s="67">
        <f>IF(OR('31_Climate Change PF'!$I79=1,$E79&lt;&gt;0),1,0)</f>
        <v>1</v>
      </c>
      <c r="J79" s="67">
        <f>IF(OR('31_Climate Change PF'!$J79=1,$F79&lt;&gt;0),1,0)</f>
        <v>1</v>
      </c>
      <c r="K79" s="67">
        <f>IF(AND('31_Climate Change PF'!$I79=1,$E79=0),1,0)</f>
        <v>1</v>
      </c>
    </row>
    <row r="80" spans="1:11" ht="30" hidden="1" outlineLevel="1" x14ac:dyDescent="0.25">
      <c r="A80" s="37" t="s">
        <v>151</v>
      </c>
      <c r="B80" s="38" t="s">
        <v>84</v>
      </c>
      <c r="C80" s="20" t="str">
        <f>IF('Long Term Vision'!$C80=0,"",'Long Term Vision'!$C80)</f>
        <v/>
      </c>
      <c r="D80" s="38"/>
      <c r="E80" s="38"/>
      <c r="F80" s="38"/>
      <c r="G80" s="38"/>
      <c r="H80" s="39"/>
      <c r="I80" s="67">
        <f>IF(OR('31_Climate Change PF'!$I80=1,$E80&lt;&gt;0),1,0)</f>
        <v>1</v>
      </c>
      <c r="J80" s="67">
        <f>IF(OR('31_Climate Change PF'!$J80=1,$F80&lt;&gt;0),1,0)</f>
        <v>1</v>
      </c>
      <c r="K80" s="67">
        <f>IF(AND('31_Climate Change PF'!$I80=1,$E80=0),1,0)</f>
        <v>1</v>
      </c>
    </row>
    <row r="81" spans="1:11" collapsed="1" x14ac:dyDescent="0.25">
      <c r="A81" s="37" t="s">
        <v>151</v>
      </c>
      <c r="B81" s="117" t="s">
        <v>85</v>
      </c>
      <c r="C81" s="117"/>
      <c r="D81" s="117"/>
      <c r="E81" s="117"/>
      <c r="F81" s="117"/>
      <c r="G81" s="117"/>
      <c r="H81" s="118"/>
      <c r="I81" s="67">
        <f>SUM(I82:I91)</f>
        <v>8</v>
      </c>
      <c r="J81" s="67">
        <f>SUM(J82:J91)</f>
        <v>7</v>
      </c>
      <c r="K81" s="67">
        <f>SUM(K82:K91)</f>
        <v>5</v>
      </c>
    </row>
    <row r="82" spans="1:11" ht="60" hidden="1" outlineLevel="1" x14ac:dyDescent="0.25">
      <c r="A82" s="37" t="s">
        <v>151</v>
      </c>
      <c r="B82" s="38" t="s">
        <v>86</v>
      </c>
      <c r="C82" s="20" t="str">
        <f>IF('Long Term Vision'!$C82=0,"",'Long Term Vision'!$C82)</f>
        <v/>
      </c>
      <c r="D82" s="38"/>
      <c r="E82" s="38"/>
      <c r="F82" s="38"/>
      <c r="G82" s="38"/>
      <c r="H82" s="39"/>
      <c r="I82" s="67">
        <f>IF(OR('31_Climate Change PF'!$I82=1,$E82&lt;&gt;0),1,0)</f>
        <v>1</v>
      </c>
      <c r="J82" s="67">
        <f>IF(OR('31_Climate Change PF'!$J82=1,$F82&lt;&gt;0),1,0)</f>
        <v>1</v>
      </c>
      <c r="K82" s="67">
        <f>IF(AND('31_Climate Change PF'!$I82=1,$E82=0),1,0)</f>
        <v>1</v>
      </c>
    </row>
    <row r="83" spans="1:11" ht="180" hidden="1" outlineLevel="1" x14ac:dyDescent="0.25">
      <c r="A83" s="37" t="s">
        <v>151</v>
      </c>
      <c r="B83" s="38" t="s">
        <v>87</v>
      </c>
      <c r="C83" s="20" t="str">
        <f>IF('Long Term Vision'!$C83=0,"",'Long Term Vision'!$C83)</f>
        <v/>
      </c>
      <c r="D83" s="38" t="s">
        <v>1455</v>
      </c>
      <c r="E83" s="38" t="s">
        <v>1466</v>
      </c>
      <c r="F83" s="38"/>
      <c r="G83" s="38" t="s">
        <v>1496</v>
      </c>
      <c r="H83" s="39" t="s">
        <v>583</v>
      </c>
      <c r="I83" s="67">
        <f>IF(OR('31_Climate Change PF'!$I83=1,$E83&lt;&gt;0),1,0)</f>
        <v>1</v>
      </c>
      <c r="J83" s="67">
        <f>IF(OR('31_Climate Change PF'!$J83=1,$F83&lt;&gt;0),1,0)</f>
        <v>1</v>
      </c>
      <c r="K83" s="67">
        <f>IF(AND('31_Climate Change PF'!$I83=1,$E83=0),1,0)</f>
        <v>0</v>
      </c>
    </row>
    <row r="84" spans="1:11" ht="75" hidden="1" outlineLevel="1" x14ac:dyDescent="0.25">
      <c r="A84" s="37" t="s">
        <v>151</v>
      </c>
      <c r="B84" s="38" t="s">
        <v>88</v>
      </c>
      <c r="C84" s="20" t="str">
        <f>IF('Long Term Vision'!$C84=0,"",'Long Term Vision'!$C84)</f>
        <v/>
      </c>
      <c r="D84" s="38"/>
      <c r="E84" s="38"/>
      <c r="F84" s="38"/>
      <c r="G84" s="38"/>
      <c r="H84" s="39"/>
      <c r="I84" s="67">
        <f>IF(OR('31_Climate Change PF'!$I84=1,$E84&lt;&gt;0),1,0)</f>
        <v>1</v>
      </c>
      <c r="J84" s="67">
        <f>IF(OR('31_Climate Change PF'!$J84=1,$F84&lt;&gt;0),1,0)</f>
        <v>1</v>
      </c>
      <c r="K84" s="67">
        <f>IF(AND('31_Climate Change PF'!$I84=1,$E84=0),1,0)</f>
        <v>1</v>
      </c>
    </row>
    <row r="85" spans="1:11" ht="90" hidden="1" outlineLevel="1" x14ac:dyDescent="0.25">
      <c r="A85" s="37" t="s">
        <v>151</v>
      </c>
      <c r="B85" s="38" t="s">
        <v>89</v>
      </c>
      <c r="C85" s="20" t="str">
        <f>IF('Long Term Vision'!$C85=0,"",'Long Term Vision'!$C85)</f>
        <v>NO</v>
      </c>
      <c r="D85" s="38"/>
      <c r="E85" s="38"/>
      <c r="F85" s="38"/>
      <c r="G85" s="38"/>
      <c r="H85" s="39"/>
      <c r="I85" s="67">
        <f>IF(OR('31_Climate Change PF'!$I85=1,$E85&lt;&gt;0),1,0)</f>
        <v>0</v>
      </c>
      <c r="J85" s="67">
        <f>IF(OR('31_Climate Change PF'!$J85=1,$F85&lt;&gt;0),1,0)</f>
        <v>0</v>
      </c>
      <c r="K85" s="67">
        <f>IF(AND('31_Climate Change PF'!$I85=1,$E85=0),1,0)</f>
        <v>0</v>
      </c>
    </row>
    <row r="86" spans="1:11" ht="210" hidden="1" outlineLevel="1" x14ac:dyDescent="0.25">
      <c r="A86" s="37" t="s">
        <v>151</v>
      </c>
      <c r="B86" s="38" t="s">
        <v>90</v>
      </c>
      <c r="C86" s="20" t="str">
        <f>IF('Long Term Vision'!$C86=0,"",'Long Term Vision'!$C86)</f>
        <v/>
      </c>
      <c r="D86" s="38" t="s">
        <v>1474</v>
      </c>
      <c r="E86" s="38" t="s">
        <v>1484</v>
      </c>
      <c r="F86" s="38"/>
      <c r="G86" s="38" t="s">
        <v>1494</v>
      </c>
      <c r="H86" s="39" t="s">
        <v>583</v>
      </c>
      <c r="I86" s="67">
        <f>IF(OR('31_Climate Change PF'!$I86=1,$E86&lt;&gt;0),1,0)</f>
        <v>1</v>
      </c>
      <c r="J86" s="67">
        <f>IF(OR('31_Climate Change PF'!$J86=1,$F86&lt;&gt;0),1,0)</f>
        <v>1</v>
      </c>
      <c r="K86" s="67">
        <f>IF(AND('31_Climate Change PF'!$I86=1,$E86=0),1,0)</f>
        <v>0</v>
      </c>
    </row>
    <row r="87" spans="1:11" ht="180" hidden="1" outlineLevel="1" x14ac:dyDescent="0.25">
      <c r="A87" s="37" t="s">
        <v>151</v>
      </c>
      <c r="B87" s="38" t="s">
        <v>91</v>
      </c>
      <c r="C87" s="20" t="str">
        <f>IF('Long Term Vision'!$C87=0,"",'Long Term Vision'!$C87)</f>
        <v/>
      </c>
      <c r="D87" s="38" t="s">
        <v>1455</v>
      </c>
      <c r="E87" s="38" t="s">
        <v>1465</v>
      </c>
      <c r="F87" s="38"/>
      <c r="G87" s="38" t="s">
        <v>1496</v>
      </c>
      <c r="H87" s="39" t="s">
        <v>583</v>
      </c>
      <c r="I87" s="67">
        <f>IF(OR('31_Climate Change PF'!$I87=1,$E87&lt;&gt;0),1,0)</f>
        <v>1</v>
      </c>
      <c r="J87" s="67">
        <f>IF(OR('31_Climate Change PF'!$J87=1,$F87&lt;&gt;0),1,0)</f>
        <v>1</v>
      </c>
      <c r="K87" s="67">
        <f>IF(AND('31_Climate Change PF'!$I87=1,$E87=0),1,0)</f>
        <v>0</v>
      </c>
    </row>
    <row r="88" spans="1:11" ht="75" hidden="1" outlineLevel="1" x14ac:dyDescent="0.25">
      <c r="A88" s="37" t="s">
        <v>151</v>
      </c>
      <c r="B88" s="38" t="s">
        <v>92</v>
      </c>
      <c r="C88" s="20" t="str">
        <f>IF('Long Term Vision'!$C88=0,"",'Long Term Vision'!$C88)</f>
        <v/>
      </c>
      <c r="D88" s="38"/>
      <c r="E88" s="38"/>
      <c r="F88" s="38"/>
      <c r="G88" s="38"/>
      <c r="H88" s="39"/>
      <c r="I88" s="67">
        <f>IF(OR('31_Climate Change PF'!$I88=1,$E88&lt;&gt;0),1,0)</f>
        <v>0</v>
      </c>
      <c r="J88" s="67">
        <f>IF(OR('31_Climate Change PF'!$J88=1,$F88&lt;&gt;0),1,0)</f>
        <v>0</v>
      </c>
      <c r="K88" s="67">
        <f>IF(AND('31_Climate Change PF'!$I88=1,$E88=0),1,0)</f>
        <v>0</v>
      </c>
    </row>
    <row r="89" spans="1:11" ht="45" hidden="1" outlineLevel="1" x14ac:dyDescent="0.25">
      <c r="A89" s="37" t="s">
        <v>151</v>
      </c>
      <c r="B89" s="38" t="s">
        <v>93</v>
      </c>
      <c r="C89" s="20" t="str">
        <f>IF('Long Term Vision'!$C89=0,"",'Long Term Vision'!$C89)</f>
        <v/>
      </c>
      <c r="D89" s="38"/>
      <c r="E89" s="38"/>
      <c r="F89" s="38"/>
      <c r="G89" s="38"/>
      <c r="H89" s="39"/>
      <c r="I89" s="67">
        <f>IF(OR('31_Climate Change PF'!$I89=1,$E89&lt;&gt;0),1,0)</f>
        <v>1</v>
      </c>
      <c r="J89" s="67">
        <f>IF(OR('31_Climate Change PF'!$J89=1,$F89&lt;&gt;0),1,0)</f>
        <v>1</v>
      </c>
      <c r="K89" s="67">
        <f>IF(AND('31_Climate Change PF'!$I89=1,$E89=0),1,0)</f>
        <v>1</v>
      </c>
    </row>
    <row r="90" spans="1:11" ht="45" hidden="1" outlineLevel="1" x14ac:dyDescent="0.25">
      <c r="A90" s="37" t="s">
        <v>151</v>
      </c>
      <c r="B90" s="38" t="s">
        <v>94</v>
      </c>
      <c r="C90" s="20" t="str">
        <f>IF('Long Term Vision'!$C90=0,"",'Long Term Vision'!$C90)</f>
        <v/>
      </c>
      <c r="D90" s="38"/>
      <c r="E90" s="38"/>
      <c r="F90" s="38"/>
      <c r="G90" s="38"/>
      <c r="H90" s="39"/>
      <c r="I90" s="67">
        <f>IF(OR('31_Climate Change PF'!$I90=1,$E90&lt;&gt;0),1,0)</f>
        <v>1</v>
      </c>
      <c r="J90" s="67">
        <f>IF(OR('31_Climate Change PF'!$J90=1,$F90&lt;&gt;0),1,0)</f>
        <v>1</v>
      </c>
      <c r="K90" s="67">
        <f>IF(AND('31_Climate Change PF'!$I90=1,$E90=0),1,0)</f>
        <v>1</v>
      </c>
    </row>
    <row r="91" spans="1:11" ht="45" hidden="1" outlineLevel="1" x14ac:dyDescent="0.25">
      <c r="A91" s="37" t="s">
        <v>151</v>
      </c>
      <c r="B91" s="38" t="s">
        <v>95</v>
      </c>
      <c r="C91" s="20" t="str">
        <f>IF('Long Term Vision'!$C91=0,"",'Long Term Vision'!$C91)</f>
        <v/>
      </c>
      <c r="D91" s="38"/>
      <c r="E91" s="38"/>
      <c r="F91" s="38"/>
      <c r="G91" s="38"/>
      <c r="H91" s="39"/>
      <c r="I91" s="67">
        <f>IF(OR('31_Climate Change PF'!$I91=1,$E91&lt;&gt;0),1,0)</f>
        <v>1</v>
      </c>
      <c r="J91" s="67">
        <f>IF(OR('31_Climate Change PF'!$J91=1,$F91&lt;&gt;0),1,0)</f>
        <v>0</v>
      </c>
      <c r="K91" s="67">
        <f>IF(AND('31_Climate Change PF'!$I91=1,$E91=0),1,0)</f>
        <v>1</v>
      </c>
    </row>
    <row r="92" spans="1:11" collapsed="1" x14ac:dyDescent="0.25">
      <c r="A92" s="37" t="s">
        <v>151</v>
      </c>
      <c r="B92" s="119" t="s">
        <v>96</v>
      </c>
      <c r="C92" s="119"/>
      <c r="D92" s="119"/>
      <c r="E92" s="119"/>
      <c r="F92" s="119"/>
      <c r="G92" s="119"/>
      <c r="H92" s="120"/>
      <c r="I92" s="67">
        <f>SUM(I93:I97)</f>
        <v>5</v>
      </c>
      <c r="J92" s="67">
        <f>SUM(J93:J97)</f>
        <v>5</v>
      </c>
      <c r="K92" s="67">
        <f>SUM(K93:K97)</f>
        <v>2</v>
      </c>
    </row>
    <row r="93" spans="1:11" ht="60" hidden="1" outlineLevel="1" x14ac:dyDescent="0.25">
      <c r="A93" s="37" t="s">
        <v>151</v>
      </c>
      <c r="B93" s="38" t="s">
        <v>97</v>
      </c>
      <c r="C93" s="20" t="str">
        <f>IF('Long Term Vision'!$C93=0,"",'Long Term Vision'!$C93)</f>
        <v/>
      </c>
      <c r="D93" s="38"/>
      <c r="E93" s="38"/>
      <c r="F93" s="38"/>
      <c r="G93" s="38"/>
      <c r="H93" s="39"/>
      <c r="I93" s="67">
        <f>IF(OR('31_Climate Change PF'!$I93=1,$E93&lt;&gt;0),1,0)</f>
        <v>1</v>
      </c>
      <c r="J93" s="67">
        <f>IF(OR('31_Climate Change PF'!$J93=1,$F93&lt;&gt;0),1,0)</f>
        <v>1</v>
      </c>
      <c r="K93" s="67">
        <f>IF(AND('31_Climate Change PF'!$I93=1,$E93=0),1,0)</f>
        <v>1</v>
      </c>
    </row>
    <row r="94" spans="1:11" ht="60" hidden="1" outlineLevel="1" x14ac:dyDescent="0.25">
      <c r="A94" s="37" t="s">
        <v>151</v>
      </c>
      <c r="B94" s="38" t="s">
        <v>98</v>
      </c>
      <c r="C94" s="20" t="str">
        <f>IF('Long Term Vision'!$C94=0,"",'Long Term Vision'!$C94)</f>
        <v/>
      </c>
      <c r="D94" s="38"/>
      <c r="E94" s="38"/>
      <c r="F94" s="38"/>
      <c r="G94" s="38"/>
      <c r="H94" s="39"/>
      <c r="I94" s="67">
        <f>IF(OR('31_Climate Change PF'!$I94=1,$E94&lt;&gt;0),1,0)</f>
        <v>1</v>
      </c>
      <c r="J94" s="67">
        <f>IF(OR('31_Climate Change PF'!$J94=1,$F94&lt;&gt;0),1,0)</f>
        <v>1</v>
      </c>
      <c r="K94" s="67">
        <f>IF(AND('31_Climate Change PF'!$I94=1,$E94=0),1,0)</f>
        <v>1</v>
      </c>
    </row>
    <row r="95" spans="1:11" ht="180" hidden="1" outlineLevel="1" x14ac:dyDescent="0.25">
      <c r="A95" s="37" t="s">
        <v>151</v>
      </c>
      <c r="B95" s="38" t="s">
        <v>99</v>
      </c>
      <c r="C95" s="20" t="str">
        <f>IF('Long Term Vision'!$C95=0,"",'Long Term Vision'!$C95)</f>
        <v/>
      </c>
      <c r="D95" s="38" t="s">
        <v>1455</v>
      </c>
      <c r="E95" s="38" t="s">
        <v>1461</v>
      </c>
      <c r="F95" s="38"/>
      <c r="G95" s="38" t="s">
        <v>1496</v>
      </c>
      <c r="H95" s="39" t="s">
        <v>583</v>
      </c>
      <c r="I95" s="67">
        <f>IF(OR('31_Climate Change PF'!$I95=1,$E95&lt;&gt;0),1,0)</f>
        <v>1</v>
      </c>
      <c r="J95" s="67">
        <f>IF(OR('31_Climate Change PF'!$J95=1,$F95&lt;&gt;0),1,0)</f>
        <v>1</v>
      </c>
      <c r="K95" s="67">
        <f>IF(AND('31_Climate Change PF'!$I95=1,$E95=0),1,0)</f>
        <v>0</v>
      </c>
    </row>
    <row r="96" spans="1:11" ht="180" hidden="1" outlineLevel="1" x14ac:dyDescent="0.25">
      <c r="A96" s="37" t="s">
        <v>151</v>
      </c>
      <c r="B96" s="38" t="s">
        <v>100</v>
      </c>
      <c r="C96" s="20" t="str">
        <f>IF('Long Term Vision'!$C96=0,"",'Long Term Vision'!$C96)</f>
        <v/>
      </c>
      <c r="D96" s="38" t="s">
        <v>1455</v>
      </c>
      <c r="E96" s="38" t="s">
        <v>1460</v>
      </c>
      <c r="F96" s="38"/>
      <c r="G96" s="38" t="s">
        <v>1496</v>
      </c>
      <c r="H96" s="39" t="s">
        <v>583</v>
      </c>
      <c r="I96" s="67">
        <f>IF(OR('31_Climate Change PF'!$I96=1,$E96&lt;&gt;0),1,0)</f>
        <v>1</v>
      </c>
      <c r="J96" s="67">
        <f>IF(OR('31_Climate Change PF'!$J96=1,$F96&lt;&gt;0),1,0)</f>
        <v>1</v>
      </c>
      <c r="K96" s="67">
        <f>IF(AND('31_Climate Change PF'!$I96=1,$E96=0),1,0)</f>
        <v>0</v>
      </c>
    </row>
    <row r="97" spans="1:11" ht="180" hidden="1" outlineLevel="1" x14ac:dyDescent="0.25">
      <c r="A97" s="37" t="s">
        <v>151</v>
      </c>
      <c r="B97" s="38" t="s">
        <v>101</v>
      </c>
      <c r="C97" s="20" t="str">
        <f>IF('Long Term Vision'!$C97=0,"",'Long Term Vision'!$C97)</f>
        <v/>
      </c>
      <c r="D97" s="38" t="s">
        <v>1455</v>
      </c>
      <c r="E97" s="38" t="s">
        <v>1459</v>
      </c>
      <c r="F97" s="38"/>
      <c r="G97" s="38" t="s">
        <v>1496</v>
      </c>
      <c r="H97" s="39" t="s">
        <v>583</v>
      </c>
      <c r="I97" s="67">
        <f>IF(OR('31_Climate Change PF'!$I97=1,$E97&lt;&gt;0),1,0)</f>
        <v>1</v>
      </c>
      <c r="J97" s="67">
        <f>IF(OR('31_Climate Change PF'!$J97=1,$F97&lt;&gt;0),1,0)</f>
        <v>1</v>
      </c>
      <c r="K97" s="67">
        <f>IF(AND('31_Climate Change PF'!$I97=1,$E97=0),1,0)</f>
        <v>0</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IF(OR('31_Climate Change PF'!$I99=1,$E99&lt;&gt;0),1,0)</f>
        <v>0</v>
      </c>
      <c r="J99" s="67">
        <f>IF(OR('31_Climate Change PF'!$J99=1,$F99&lt;&gt;0),1,0)</f>
        <v>0</v>
      </c>
      <c r="K99" s="67">
        <f>IF(AND('31_Climate Change PF'!$I99=1,$E99=0),1,0)</f>
        <v>0</v>
      </c>
    </row>
    <row r="100" spans="1:11" ht="45" hidden="1" outlineLevel="1" x14ac:dyDescent="0.25">
      <c r="A100" s="37" t="s">
        <v>151</v>
      </c>
      <c r="B100" s="38" t="s">
        <v>104</v>
      </c>
      <c r="C100" s="20" t="str">
        <f>IF('Long Term Vision'!$C100=0,"",'Long Term Vision'!$C100)</f>
        <v/>
      </c>
      <c r="D100" s="38"/>
      <c r="E100" s="38"/>
      <c r="F100" s="38"/>
      <c r="G100" s="38"/>
      <c r="H100" s="39"/>
      <c r="I100" s="67">
        <f>IF(OR('31_Climate Change PF'!$I100=1,$E100&lt;&gt;0),1,0)</f>
        <v>1</v>
      </c>
      <c r="J100" s="67">
        <f>IF(OR('31_Climate Change PF'!$J100=1,$F100&lt;&gt;0),1,0)</f>
        <v>1</v>
      </c>
      <c r="K100" s="67">
        <f>IF(AND('31_Climate Change PF'!$I100=1,$E100=0),1,0)</f>
        <v>1</v>
      </c>
    </row>
    <row r="101" spans="1:11" ht="60" hidden="1" outlineLevel="1" x14ac:dyDescent="0.25">
      <c r="A101" s="37" t="s">
        <v>151</v>
      </c>
      <c r="B101" s="38" t="s">
        <v>105</v>
      </c>
      <c r="C101" s="20" t="str">
        <f>IF('Long Term Vision'!$C101=0,"",'Long Term Vision'!$C101)</f>
        <v/>
      </c>
      <c r="D101" s="38"/>
      <c r="E101" s="38"/>
      <c r="F101" s="38"/>
      <c r="G101" s="38"/>
      <c r="H101" s="39"/>
      <c r="I101" s="67">
        <f>IF(OR('31_Climate Change PF'!$I101=1,$E101&lt;&gt;0),1,0)</f>
        <v>1</v>
      </c>
      <c r="J101" s="67">
        <f>IF(OR('31_Climate Change PF'!$J101=1,$F101&lt;&gt;0),1,0)</f>
        <v>1</v>
      </c>
      <c r="K101" s="67">
        <f>IF(AND('31_Climate Change PF'!$I101=1,$E101=0),1,0)</f>
        <v>1</v>
      </c>
    </row>
    <row r="102" spans="1:11" ht="30" hidden="1" outlineLevel="1" x14ac:dyDescent="0.25">
      <c r="A102" s="37" t="s">
        <v>151</v>
      </c>
      <c r="B102" s="38" t="s">
        <v>106</v>
      </c>
      <c r="C102" s="20" t="str">
        <f>IF('Long Term Vision'!$C102=0,"",'Long Term Vision'!$C102)</f>
        <v/>
      </c>
      <c r="D102" s="38"/>
      <c r="E102" s="38"/>
      <c r="F102" s="38"/>
      <c r="G102" s="38"/>
      <c r="H102" s="39"/>
      <c r="I102" s="67">
        <f>IF(OR('31_Climate Change PF'!$I102=1,$E102&lt;&gt;0),1,0)</f>
        <v>1</v>
      </c>
      <c r="J102" s="67">
        <f>IF(OR('31_Climate Change PF'!$J102=1,$F102&lt;&gt;0),1,0)</f>
        <v>0</v>
      </c>
      <c r="K102" s="67">
        <f>IF(AND('31_Climate Change PF'!$I102=1,$E102=0),1,0)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IF(OR('31_Climate Change PF'!$I103=1,$E103&lt;&gt;0),1,0)</f>
        <v>0</v>
      </c>
      <c r="J103" s="67">
        <f>IF(OR('31_Climate Change PF'!$J103=1,$F103&lt;&gt;0),1,0)</f>
        <v>0</v>
      </c>
      <c r="K103" s="67">
        <f>IF(AND('31_Climate Change PF'!$I103=1,$E103=0),1,0)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IF(OR('31_Climate Change PF'!$I104=1,$E104&lt;&gt;0),1,0)</f>
        <v>0</v>
      </c>
      <c r="J104" s="67">
        <f>IF(OR('31_Climate Change PF'!$J104=1,$F104&lt;&gt;0),1,0)</f>
        <v>0</v>
      </c>
      <c r="K104" s="67">
        <f>IF(AND('31_Climate Change PF'!$I104=1,$E104=0),1,0)</f>
        <v>0</v>
      </c>
    </row>
    <row r="105" spans="1:11" ht="45" hidden="1" outlineLevel="1" x14ac:dyDescent="0.25">
      <c r="A105" s="37" t="s">
        <v>151</v>
      </c>
      <c r="B105" s="38" t="s">
        <v>109</v>
      </c>
      <c r="C105" s="20" t="str">
        <f>IF('Long Term Vision'!$C105=0,"",'Long Term Vision'!$C105)</f>
        <v/>
      </c>
      <c r="D105" s="38"/>
      <c r="E105" s="38"/>
      <c r="F105" s="38"/>
      <c r="G105" s="38"/>
      <c r="H105" s="39"/>
      <c r="I105" s="67">
        <f>IF(OR('31_Climate Change PF'!$I105=1,$E105&lt;&gt;0),1,0)</f>
        <v>1</v>
      </c>
      <c r="J105" s="67">
        <f>IF(OR('31_Climate Change PF'!$J105=1,$F105&lt;&gt;0),1,0)</f>
        <v>1</v>
      </c>
      <c r="K105" s="67">
        <f>IF(AND('31_Climate Change PF'!$I105=1,$E105=0),1,0)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6</v>
      </c>
    </row>
    <row r="107" spans="1:11" ht="30" hidden="1" outlineLevel="1" x14ac:dyDescent="0.25">
      <c r="A107" s="37" t="s">
        <v>151</v>
      </c>
      <c r="B107" s="38" t="s">
        <v>111</v>
      </c>
      <c r="C107" s="20" t="str">
        <f>IF('Long Term Vision'!$C107=0,"",'Long Term Vision'!$C107)</f>
        <v/>
      </c>
      <c r="D107" s="38"/>
      <c r="E107" s="38"/>
      <c r="F107" s="38"/>
      <c r="G107" s="38"/>
      <c r="H107" s="39"/>
      <c r="I107" s="67">
        <f>IF(OR('31_Climate Change PF'!$I107=1,$E107&lt;&gt;0),1,0)</f>
        <v>1</v>
      </c>
      <c r="J107" s="67">
        <f>IF(OR('31_Climate Change PF'!$J107=1,$F107&lt;&gt;0),1,0)</f>
        <v>1</v>
      </c>
      <c r="K107" s="67">
        <f>IF(AND('31_Climate Change PF'!$I107=1,$E107=0),1,0)</f>
        <v>1</v>
      </c>
    </row>
    <row r="108" spans="1:11" ht="75" hidden="1" outlineLevel="1" x14ac:dyDescent="0.25">
      <c r="A108" s="37" t="s">
        <v>151</v>
      </c>
      <c r="B108" s="38" t="s">
        <v>112</v>
      </c>
      <c r="C108" s="20" t="str">
        <f>IF('Long Term Vision'!$C108=0,"",'Long Term Vision'!$C108)</f>
        <v/>
      </c>
      <c r="D108" s="38"/>
      <c r="E108" s="38"/>
      <c r="F108" s="38"/>
      <c r="G108" s="38"/>
      <c r="H108" s="39"/>
      <c r="I108" s="67">
        <f>IF(OR('31_Climate Change PF'!$I108=1,$E108&lt;&gt;0),1,0)</f>
        <v>1</v>
      </c>
      <c r="J108" s="67">
        <f>IF(OR('31_Climate Change PF'!$J108=1,$F108&lt;&gt;0),1,0)</f>
        <v>1</v>
      </c>
      <c r="K108" s="67">
        <f>IF(AND('31_Climate Change PF'!$I108=1,$E108=0),1,0)</f>
        <v>1</v>
      </c>
    </row>
    <row r="109" spans="1:11" ht="45" hidden="1" outlineLevel="1" x14ac:dyDescent="0.25">
      <c r="A109" s="37" t="s">
        <v>151</v>
      </c>
      <c r="B109" s="38" t="s">
        <v>113</v>
      </c>
      <c r="C109" s="20" t="str">
        <f>IF('Long Term Vision'!$C109=0,"",'Long Term Vision'!$C109)</f>
        <v/>
      </c>
      <c r="D109" s="38"/>
      <c r="E109" s="38"/>
      <c r="F109" s="38"/>
      <c r="G109" s="38"/>
      <c r="H109" s="39"/>
      <c r="I109" s="67">
        <f>IF(OR('31_Climate Change PF'!$I109=1,$E109&lt;&gt;0),1,0)</f>
        <v>1</v>
      </c>
      <c r="J109" s="67">
        <f>IF(OR('31_Climate Change PF'!$J109=1,$F109&lt;&gt;0),1,0)</f>
        <v>1</v>
      </c>
      <c r="K109" s="67">
        <f>IF(AND('31_Climate Change PF'!$I109=1,$E109=0),1,0)</f>
        <v>1</v>
      </c>
    </row>
    <row r="110" spans="1:11" ht="30" hidden="1" outlineLevel="1" x14ac:dyDescent="0.25">
      <c r="A110" s="37" t="s">
        <v>151</v>
      </c>
      <c r="B110" s="38" t="s">
        <v>114</v>
      </c>
      <c r="C110" s="20" t="str">
        <f>IF('Long Term Vision'!$C110=0,"",'Long Term Vision'!$C110)</f>
        <v/>
      </c>
      <c r="D110" s="38"/>
      <c r="E110" s="38"/>
      <c r="F110" s="38"/>
      <c r="G110" s="38"/>
      <c r="H110" s="39"/>
      <c r="I110" s="67">
        <f>IF(OR('31_Climate Change PF'!$I110=1,$E110&lt;&gt;0),1,0)</f>
        <v>1</v>
      </c>
      <c r="J110" s="67">
        <f>IF(OR('31_Climate Change PF'!$J110=1,$F110&lt;&gt;0),1,0)</f>
        <v>1</v>
      </c>
      <c r="K110" s="67">
        <f>IF(AND('31_Climate Change PF'!$I110=1,$E110=0),1,0)</f>
        <v>1</v>
      </c>
    </row>
    <row r="111" spans="1:11" ht="75" hidden="1" outlineLevel="1" x14ac:dyDescent="0.25">
      <c r="A111" s="37" t="s">
        <v>151</v>
      </c>
      <c r="B111" s="38" t="s">
        <v>115</v>
      </c>
      <c r="C111" s="20" t="str">
        <f>IF('Long Term Vision'!$C111=0,"",'Long Term Vision'!$C111)</f>
        <v/>
      </c>
      <c r="D111" s="38"/>
      <c r="E111" s="38"/>
      <c r="F111" s="38"/>
      <c r="G111" s="38"/>
      <c r="H111" s="39"/>
      <c r="I111" s="67">
        <f>IF(OR('31_Climate Change PF'!$I111=1,$E111&lt;&gt;0),1,0)</f>
        <v>1</v>
      </c>
      <c r="J111" s="67">
        <f>IF(OR('31_Climate Change PF'!$J111=1,$F111&lt;&gt;0),1,0)</f>
        <v>1</v>
      </c>
      <c r="K111" s="67">
        <f>IF(AND('31_Climate Change PF'!$I111=1,$E111=0),1,0)</f>
        <v>1</v>
      </c>
    </row>
    <row r="112" spans="1:11" ht="45" hidden="1" outlineLevel="1" x14ac:dyDescent="0.25">
      <c r="A112" s="37" t="s">
        <v>151</v>
      </c>
      <c r="B112" s="38" t="s">
        <v>116</v>
      </c>
      <c r="C112" s="20" t="str">
        <f>IF('Long Term Vision'!$C112=0,"",'Long Term Vision'!$C112)</f>
        <v/>
      </c>
      <c r="D112" s="38"/>
      <c r="E112" s="38"/>
      <c r="F112" s="38"/>
      <c r="G112" s="38"/>
      <c r="H112" s="39"/>
      <c r="I112" s="67">
        <f>IF(OR('31_Climate Change PF'!$I112=1,$E112&lt;&gt;0),1,0)</f>
        <v>1</v>
      </c>
      <c r="J112" s="67">
        <f>IF(OR('31_Climate Change PF'!$J112=1,$F112&lt;&gt;0),1,0)</f>
        <v>1</v>
      </c>
      <c r="K112" s="67">
        <f>IF(AND('31_Climate Change PF'!$I112=1,$E112=0),1,0)</f>
        <v>1</v>
      </c>
    </row>
    <row r="113" spans="1:11" ht="105" hidden="1" outlineLevel="1" x14ac:dyDescent="0.25">
      <c r="A113" s="37" t="s">
        <v>151</v>
      </c>
      <c r="B113" s="38" t="s">
        <v>117</v>
      </c>
      <c r="C113" s="20" t="str">
        <f>IF('Long Term Vision'!$C113=0,"",'Long Term Vision'!$C113)</f>
        <v/>
      </c>
      <c r="D113" s="38" t="s">
        <v>1488</v>
      </c>
      <c r="E113" s="38" t="s">
        <v>1492</v>
      </c>
      <c r="F113" s="38"/>
      <c r="G113" s="38" t="s">
        <v>1495</v>
      </c>
      <c r="H113" s="39" t="s">
        <v>583</v>
      </c>
      <c r="I113" s="67">
        <f>IF(OR('31_Climate Change PF'!$I113=1,$E113&lt;&gt;0),1,0)</f>
        <v>1</v>
      </c>
      <c r="J113" s="67">
        <f>IF(OR('31_Climate Change PF'!$J113=1,$F113&lt;&gt;0),1,0)</f>
        <v>0</v>
      </c>
      <c r="K113" s="67">
        <f>IF(AND('31_Climate Change PF'!$I113=1,$E113=0),1,0)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IF(OR('31_Climate Change PF'!$I115=1,$E115&lt;&gt;0),1,0)</f>
        <v>1</v>
      </c>
      <c r="J115" s="67">
        <f>IF(OR('31_Climate Change PF'!$J115=1,$F115&lt;&gt;0),1,0)</f>
        <v>1</v>
      </c>
      <c r="K115" s="67">
        <f>IF(AND('31_Climate Change PF'!$I115=1,$E115=0),1,0)</f>
        <v>1</v>
      </c>
    </row>
    <row r="116" spans="1:11" ht="30" hidden="1" outlineLevel="1" x14ac:dyDescent="0.25">
      <c r="A116" s="37" t="s">
        <v>152</v>
      </c>
      <c r="B116" s="38" t="s">
        <v>120</v>
      </c>
      <c r="C116" s="20" t="str">
        <f>IF('Long Term Vision'!$C116=0,"",'Long Term Vision'!$C116)</f>
        <v/>
      </c>
      <c r="D116" s="38"/>
      <c r="E116" s="38"/>
      <c r="F116" s="38"/>
      <c r="G116" s="38"/>
      <c r="H116" s="39"/>
      <c r="I116" s="67">
        <f>IF(OR('31_Climate Change PF'!$I116=1,$E116&lt;&gt;0),1,0)</f>
        <v>1</v>
      </c>
      <c r="J116" s="67">
        <f>IF(OR('31_Climate Change PF'!$J116=1,$F116&lt;&gt;0),1,0)</f>
        <v>1</v>
      </c>
      <c r="K116" s="67">
        <f>IF(AND('31_Climate Change PF'!$I116=1,$E116=0),1,0)</f>
        <v>1</v>
      </c>
    </row>
    <row r="117" spans="1:11" ht="30" hidden="1" outlineLevel="1" x14ac:dyDescent="0.25">
      <c r="A117" s="37" t="s">
        <v>152</v>
      </c>
      <c r="B117" s="38" t="s">
        <v>121</v>
      </c>
      <c r="C117" s="20" t="str">
        <f>IF('Long Term Vision'!$C117=0,"",'Long Term Vision'!$C117)</f>
        <v/>
      </c>
      <c r="D117" s="38"/>
      <c r="E117" s="38"/>
      <c r="F117" s="38"/>
      <c r="G117" s="38"/>
      <c r="H117" s="39"/>
      <c r="I117" s="67">
        <f>IF(OR('31_Climate Change PF'!$I117=1,$E117&lt;&gt;0),1,0)</f>
        <v>1</v>
      </c>
      <c r="J117" s="67">
        <f>IF(OR('31_Climate Change PF'!$J117=1,$F117&lt;&gt;0),1,0)</f>
        <v>1</v>
      </c>
      <c r="K117" s="67">
        <f>IF(AND('31_Climate Change PF'!$I117=1,$E117=0),1,0)</f>
        <v>1</v>
      </c>
    </row>
    <row r="118" spans="1:11" ht="45" hidden="1" outlineLevel="1" x14ac:dyDescent="0.25">
      <c r="A118" s="37" t="s">
        <v>152</v>
      </c>
      <c r="B118" s="38" t="s">
        <v>122</v>
      </c>
      <c r="C118" s="20" t="str">
        <f>IF('Long Term Vision'!$C118=0,"",'Long Term Vision'!$C118)</f>
        <v/>
      </c>
      <c r="D118" s="38"/>
      <c r="E118" s="38"/>
      <c r="F118" s="38"/>
      <c r="G118" s="38"/>
      <c r="H118" s="39"/>
      <c r="I118" s="67">
        <f>IF(OR('31_Climate Change PF'!$I118=1,$E118&lt;&gt;0),1,0)</f>
        <v>1</v>
      </c>
      <c r="J118" s="67">
        <f>IF(OR('31_Climate Change PF'!$J118=1,$F118&lt;&gt;0),1,0)</f>
        <v>1</v>
      </c>
      <c r="K118" s="67">
        <f>IF(AND('31_Climate Change PF'!$I118=1,$E118=0),1,0)</f>
        <v>1</v>
      </c>
    </row>
    <row r="119" spans="1:11" hidden="1" outlineLevel="1" x14ac:dyDescent="0.25">
      <c r="A119" s="37" t="s">
        <v>152</v>
      </c>
      <c r="B119" s="38" t="s">
        <v>123</v>
      </c>
      <c r="C119" s="20" t="str">
        <f>IF('Long Term Vision'!$C119=0,"",'Long Term Vision'!$C119)</f>
        <v/>
      </c>
      <c r="D119" s="38"/>
      <c r="E119" s="38"/>
      <c r="F119" s="38"/>
      <c r="G119" s="38"/>
      <c r="H119" s="39"/>
      <c r="I119" s="67">
        <f>IF(OR('31_Climate Change PF'!$I119=1,$E119&lt;&gt;0),1,0)</f>
        <v>1</v>
      </c>
      <c r="J119" s="67">
        <f>IF(OR('31_Climate Change PF'!$J119=1,$F119&lt;&gt;0),1,0)</f>
        <v>1</v>
      </c>
      <c r="K119" s="67">
        <f>IF(AND('31_Climate Change PF'!$I119=1,$E119=0),1,0)</f>
        <v>1</v>
      </c>
    </row>
    <row r="120" spans="1:11" ht="30" hidden="1" outlineLevel="1" x14ac:dyDescent="0.25">
      <c r="A120" s="37" t="s">
        <v>152</v>
      </c>
      <c r="B120" s="38" t="s">
        <v>124</v>
      </c>
      <c r="C120" s="20" t="str">
        <f>IF('Long Term Vision'!$C120=0,"",'Long Term Vision'!$C120)</f>
        <v/>
      </c>
      <c r="D120" s="38"/>
      <c r="E120" s="38"/>
      <c r="F120" s="38"/>
      <c r="G120" s="38"/>
      <c r="H120" s="39"/>
      <c r="I120" s="67">
        <f>IF(OR('31_Climate Change PF'!$I120=1,$E120&lt;&gt;0),1,0)</f>
        <v>1</v>
      </c>
      <c r="J120" s="67">
        <f>IF(OR('31_Climate Change PF'!$J120=1,$F120&lt;&gt;0),1,0)</f>
        <v>1</v>
      </c>
      <c r="K120" s="67">
        <f>IF(AND('31_Climate Change PF'!$I120=1,$E120=0),1,0)</f>
        <v>1</v>
      </c>
    </row>
    <row r="121" spans="1:11" ht="30" hidden="1" outlineLevel="1" x14ac:dyDescent="0.25">
      <c r="A121" s="37" t="s">
        <v>152</v>
      </c>
      <c r="B121" s="38" t="s">
        <v>125</v>
      </c>
      <c r="C121" s="20" t="str">
        <f>IF('Long Term Vision'!$C121=0,"",'Long Term Vision'!$C121)</f>
        <v/>
      </c>
      <c r="D121" s="38"/>
      <c r="E121" s="38"/>
      <c r="F121" s="38"/>
      <c r="G121" s="38"/>
      <c r="H121" s="39"/>
      <c r="I121" s="67">
        <f>IF(OR('31_Climate Change PF'!$I121=1,$E121&lt;&gt;0),1,0)</f>
        <v>1</v>
      </c>
      <c r="J121" s="67">
        <f>IF(OR('31_Climate Change PF'!$J121=1,$F121&lt;&gt;0),1,0)</f>
        <v>1</v>
      </c>
      <c r="K121" s="67">
        <f>IF(AND('31_Climate Change PF'!$I121=1,$E121=0),1,0)</f>
        <v>1</v>
      </c>
    </row>
    <row r="122" spans="1:11" ht="30" hidden="1" outlineLevel="1" x14ac:dyDescent="0.25">
      <c r="A122" s="37" t="s">
        <v>152</v>
      </c>
      <c r="B122" s="38" t="s">
        <v>126</v>
      </c>
      <c r="C122" s="20" t="str">
        <f>IF('Long Term Vision'!$C122=0,"",'Long Term Vision'!$C122)</f>
        <v/>
      </c>
      <c r="D122" s="38"/>
      <c r="E122" s="38"/>
      <c r="F122" s="38"/>
      <c r="G122" s="38"/>
      <c r="H122" s="39"/>
      <c r="I122" s="67">
        <f>IF(OR('31_Climate Change PF'!$I122=1,$E122&lt;&gt;0),1,0)</f>
        <v>0</v>
      </c>
      <c r="J122" s="67">
        <f>IF(OR('31_Climate Change PF'!$J122=1,$F122&lt;&gt;0),1,0)</f>
        <v>0</v>
      </c>
      <c r="K122" s="67">
        <f>IF(AND('31_Climate Change PF'!$I122=1,$E122=0),1,0)</f>
        <v>0</v>
      </c>
    </row>
    <row r="123" spans="1:11" ht="30" hidden="1" outlineLevel="1" x14ac:dyDescent="0.25">
      <c r="A123" s="37" t="s">
        <v>152</v>
      </c>
      <c r="B123" s="38" t="s">
        <v>127</v>
      </c>
      <c r="C123" s="20" t="str">
        <f>IF('Long Term Vision'!$C123=0,"",'Long Term Vision'!$C123)</f>
        <v/>
      </c>
      <c r="D123" s="38"/>
      <c r="E123" s="38"/>
      <c r="F123" s="38"/>
      <c r="G123" s="38"/>
      <c r="H123" s="39"/>
      <c r="I123" s="67">
        <f>IF(OR('31_Climate Change PF'!$I123=1,$E123&lt;&gt;0),1,0)</f>
        <v>1</v>
      </c>
      <c r="J123" s="67">
        <f>IF(OR('31_Climate Change PF'!$J123=1,$F123&lt;&gt;0),1,0)</f>
        <v>0</v>
      </c>
      <c r="K123" s="67">
        <f>IF(AND('31_Climate Change PF'!$I123=1,$E123=0),1,0)</f>
        <v>1</v>
      </c>
    </row>
    <row r="124" spans="1:11" ht="45" hidden="1" outlineLevel="1" x14ac:dyDescent="0.25">
      <c r="A124" s="37" t="s">
        <v>152</v>
      </c>
      <c r="B124" s="38" t="s">
        <v>128</v>
      </c>
      <c r="C124" s="20" t="str">
        <f>IF('Long Term Vision'!$C124=0,"",'Long Term Vision'!$C124)</f>
        <v/>
      </c>
      <c r="D124" s="38"/>
      <c r="E124" s="38"/>
      <c r="F124" s="38"/>
      <c r="G124" s="38"/>
      <c r="H124" s="39"/>
      <c r="I124" s="67">
        <f>IF(OR('31_Climate Change PF'!$I124=1,$E124&lt;&gt;0),1,0)</f>
        <v>1</v>
      </c>
      <c r="J124" s="67">
        <f>IF(OR('31_Climate Change PF'!$J124=1,$F124&lt;&gt;0),1,0)</f>
        <v>1</v>
      </c>
      <c r="K124" s="67">
        <f>IF(AND('31_Climate Change PF'!$I124=1,$E124=0),1,0)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IF(OR('31_Climate Change PF'!$I126=1,$E126&lt;&gt;0),1,0)</f>
        <v>1</v>
      </c>
      <c r="J126" s="67">
        <f>IF(OR('31_Climate Change PF'!$J126=1,$F126&lt;&gt;0),1,0)</f>
        <v>0</v>
      </c>
      <c r="K126" s="67">
        <f>IF(AND('31_Climate Change PF'!$I126=1,$E126=0),1,0)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IF(OR('31_Climate Change PF'!$I127=1,$E127&lt;&gt;0),1,0)</f>
        <v>0</v>
      </c>
      <c r="J127" s="67">
        <f>IF(OR('31_Climate Change PF'!$J127=1,$F127&lt;&gt;0),1,0)</f>
        <v>0</v>
      </c>
      <c r="K127" s="67">
        <f>IF(AND('31_Climate Change PF'!$I127=1,$E127=0),1,0)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IF(OR('31_Climate Change PF'!$I128=1,$E128&lt;&gt;0),1,0)</f>
        <v>0</v>
      </c>
      <c r="J128" s="67">
        <f>IF(OR('31_Climate Change PF'!$J128=1,$F128&lt;&gt;0),1,0)</f>
        <v>0</v>
      </c>
      <c r="K128" s="67">
        <f>IF(AND('31_Climate Change PF'!$I128=1,$E128=0),1,0)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IF(OR('31_Climate Change PF'!$I129=1,$E129&lt;&gt;0),1,0)</f>
        <v>0</v>
      </c>
      <c r="J129" s="67">
        <f>IF(OR('31_Climate Change PF'!$J129=1,$F129&lt;&gt;0),1,0)</f>
        <v>0</v>
      </c>
      <c r="K129" s="67">
        <f>IF(AND('31_Climate Change PF'!$I129=1,$E129=0),1,0)</f>
        <v>0</v>
      </c>
    </row>
    <row r="130" spans="1:11" ht="30" hidden="1" outlineLevel="1" x14ac:dyDescent="0.25">
      <c r="A130" s="37" t="s">
        <v>153</v>
      </c>
      <c r="B130" s="38" t="s">
        <v>134</v>
      </c>
      <c r="C130" s="20" t="str">
        <f>IF('Long Term Vision'!$C130=0,"",'Long Term Vision'!$C130)</f>
        <v/>
      </c>
      <c r="D130" s="38"/>
      <c r="E130" s="38"/>
      <c r="F130" s="38"/>
      <c r="G130" s="38"/>
      <c r="H130" s="39"/>
      <c r="I130" s="67">
        <f>IF(OR('31_Climate Change PF'!$I130=1,$E130&lt;&gt;0),1,0)</f>
        <v>1</v>
      </c>
      <c r="J130" s="67">
        <f>IF(OR('31_Climate Change PF'!$J130=1,$F130&lt;&gt;0),1,0)</f>
        <v>1</v>
      </c>
      <c r="K130" s="67">
        <f>IF(AND('31_Climate Change PF'!$I130=1,$E130=0),1,0)</f>
        <v>1</v>
      </c>
    </row>
    <row r="131" spans="1:11" ht="105" hidden="1" outlineLevel="1" x14ac:dyDescent="0.25">
      <c r="A131" s="37" t="s">
        <v>153</v>
      </c>
      <c r="B131" s="38" t="s">
        <v>135</v>
      </c>
      <c r="C131" s="20" t="str">
        <f>IF('Long Term Vision'!$C131=0,"",'Long Term Vision'!$C131)</f>
        <v/>
      </c>
      <c r="D131" s="38"/>
      <c r="E131" s="38"/>
      <c r="F131" s="38"/>
      <c r="G131" s="38"/>
      <c r="H131" s="39"/>
      <c r="I131" s="67">
        <f>IF(OR('31_Climate Change PF'!$I131=1,$E131&lt;&gt;0),1,0)</f>
        <v>1</v>
      </c>
      <c r="J131" s="67">
        <f>IF(OR('31_Climate Change PF'!$J131=1,$F131&lt;&gt;0),1,0)</f>
        <v>0</v>
      </c>
      <c r="K131" s="67">
        <f>IF(AND('31_Climate Change PF'!$I131=1,$E131=0),1,0)</f>
        <v>1</v>
      </c>
    </row>
    <row r="132" spans="1:11" ht="75" hidden="1" outlineLevel="1" x14ac:dyDescent="0.25">
      <c r="A132" s="37" t="s">
        <v>153</v>
      </c>
      <c r="B132" s="38" t="s">
        <v>136</v>
      </c>
      <c r="C132" s="20" t="str">
        <f>IF('Long Term Vision'!$C132=0,"",'Long Term Vision'!$C132)</f>
        <v/>
      </c>
      <c r="D132" s="38"/>
      <c r="E132" s="38"/>
      <c r="F132" s="38"/>
      <c r="G132" s="38"/>
      <c r="H132" s="39"/>
      <c r="I132" s="67">
        <f>IF(OR('31_Climate Change PF'!$I132=1,$E132&lt;&gt;0),1,0)</f>
        <v>0</v>
      </c>
      <c r="J132" s="67">
        <f>IF(OR('31_Climate Change PF'!$J132=1,$F132&lt;&gt;0),1,0)</f>
        <v>0</v>
      </c>
      <c r="K132" s="67">
        <f>IF(AND('31_Climate Change PF'!$I132=1,$E132=0),1,0)</f>
        <v>0</v>
      </c>
    </row>
    <row r="133" spans="1:11" ht="75" hidden="1" outlineLevel="1" x14ac:dyDescent="0.25">
      <c r="A133" s="37" t="s">
        <v>153</v>
      </c>
      <c r="B133" s="38" t="s">
        <v>137</v>
      </c>
      <c r="C133" s="20" t="str">
        <f>IF('Long Term Vision'!$C133=0,"",'Long Term Vision'!$C133)</f>
        <v/>
      </c>
      <c r="D133" s="38"/>
      <c r="E133" s="38"/>
      <c r="F133" s="38"/>
      <c r="G133" s="38"/>
      <c r="H133" s="39"/>
      <c r="I133" s="67">
        <f>IF(OR('31_Climate Change PF'!$I133=1,$E133&lt;&gt;0),1,0)</f>
        <v>0</v>
      </c>
      <c r="J133" s="67">
        <f>IF(OR('31_Climate Change PF'!$J133=1,$F133&lt;&gt;0),1,0)</f>
        <v>0</v>
      </c>
      <c r="K133" s="67">
        <f>IF(AND('31_Climate Change PF'!$I133=1,$E133=0),1,0)</f>
        <v>0</v>
      </c>
    </row>
    <row r="134" spans="1:11" ht="75" hidden="1" outlineLevel="1" x14ac:dyDescent="0.25">
      <c r="A134" s="37" t="s">
        <v>153</v>
      </c>
      <c r="B134" s="38" t="s">
        <v>138</v>
      </c>
      <c r="C134" s="20" t="str">
        <f>IF('Long Term Vision'!$C134=0,"",'Long Term Vision'!$C134)</f>
        <v/>
      </c>
      <c r="D134" s="38"/>
      <c r="E134" s="38"/>
      <c r="F134" s="38"/>
      <c r="G134" s="38"/>
      <c r="H134" s="39"/>
      <c r="I134" s="67">
        <f>IF(OR('31_Climate Change PF'!$I134=1,$E134&lt;&gt;0),1,0)</f>
        <v>1</v>
      </c>
      <c r="J134" s="67">
        <f>IF(OR('31_Climate Change PF'!$J134=1,$F134&lt;&gt;0),1,0)</f>
        <v>0</v>
      </c>
      <c r="K134" s="67">
        <f>IF(AND('31_Climate Change PF'!$I134=1,$E134=0),1,0)</f>
        <v>1</v>
      </c>
    </row>
    <row r="135" spans="1:11" ht="60" hidden="1" outlineLevel="1" x14ac:dyDescent="0.25">
      <c r="A135" s="37" t="s">
        <v>153</v>
      </c>
      <c r="B135" s="38" t="s">
        <v>139</v>
      </c>
      <c r="C135" s="20" t="str">
        <f>IF('Long Term Vision'!$C135=0,"",'Long Term Vision'!$C135)</f>
        <v/>
      </c>
      <c r="D135" s="38"/>
      <c r="E135" s="38"/>
      <c r="F135" s="38"/>
      <c r="G135" s="38"/>
      <c r="H135" s="39"/>
      <c r="I135" s="67">
        <f>IF(OR('31_Climate Change PF'!$I135=1,$E135&lt;&gt;0),1,0)</f>
        <v>1</v>
      </c>
      <c r="J135" s="67">
        <f>IF(OR('31_Climate Change PF'!$J135=1,$F135&lt;&gt;0),1,0)</f>
        <v>0</v>
      </c>
      <c r="K135" s="67">
        <f>IF(AND('31_Climate Change PF'!$I135=1,$E135=0),1,0)</f>
        <v>1</v>
      </c>
    </row>
    <row r="136" spans="1:11" ht="180" hidden="1" outlineLevel="1" x14ac:dyDescent="0.25">
      <c r="A136" s="37" t="s">
        <v>153</v>
      </c>
      <c r="B136" s="38" t="s">
        <v>140</v>
      </c>
      <c r="C136" s="20" t="str">
        <f>IF('Long Term Vision'!$C136=0,"",'Long Term Vision'!$C136)</f>
        <v/>
      </c>
      <c r="D136" s="38" t="s">
        <v>1455</v>
      </c>
      <c r="E136" s="38" t="s">
        <v>1463</v>
      </c>
      <c r="F136" s="38"/>
      <c r="G136" s="38" t="s">
        <v>1496</v>
      </c>
      <c r="H136" s="39" t="s">
        <v>583</v>
      </c>
      <c r="I136" s="67">
        <f>IF(OR('31_Climate Change PF'!$I136=1,$E136&lt;&gt;0),1,0)</f>
        <v>1</v>
      </c>
      <c r="J136" s="67">
        <f>IF(OR('31_Climate Change PF'!$J136=1,$F136&lt;&gt;0),1,0)</f>
        <v>1</v>
      </c>
      <c r="K136" s="67">
        <f>IF(AND('31_Climate Change PF'!$I136=1,$E136=0),1,0)</f>
        <v>0</v>
      </c>
    </row>
    <row r="137" spans="1:11" ht="105" hidden="1" outlineLevel="1" x14ac:dyDescent="0.25">
      <c r="A137" s="37" t="s">
        <v>153</v>
      </c>
      <c r="B137" s="38" t="s">
        <v>141</v>
      </c>
      <c r="C137" s="20" t="str">
        <f>IF('Long Term Vision'!$C137=0,"",'Long Term Vision'!$C137)</f>
        <v>NO</v>
      </c>
      <c r="D137" s="38"/>
      <c r="E137" s="38"/>
      <c r="F137" s="38"/>
      <c r="G137" s="38"/>
      <c r="H137" s="39"/>
      <c r="I137" s="67">
        <f>IF(OR('31_Climate Change PF'!$I137=1,$E137&lt;&gt;0),1,0)</f>
        <v>0</v>
      </c>
      <c r="J137" s="67">
        <f>IF(OR('31_Climate Change PF'!$J137=1,$F137&lt;&gt;0),1,0)</f>
        <v>0</v>
      </c>
      <c r="K137" s="67">
        <f>IF(AND('31_Climate Change PF'!$I137=1,$E137=0),1,0)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IF(OR('31_Climate Change PF'!$I138=1,$E138&lt;&gt;0),1,0)</f>
        <v>0</v>
      </c>
      <c r="J138" s="67">
        <f>IF(OR('31_Climate Change PF'!$J138=1,$F138&lt;&gt;0),1,0)</f>
        <v>0</v>
      </c>
      <c r="K138" s="67">
        <f>IF(AND('31_Climate Change PF'!$I138=1,$E138=0),1,0)</f>
        <v>0</v>
      </c>
    </row>
    <row r="139" spans="1:11" ht="30" hidden="1" outlineLevel="1" x14ac:dyDescent="0.25">
      <c r="A139" s="37" t="s">
        <v>153</v>
      </c>
      <c r="B139" s="38" t="s">
        <v>143</v>
      </c>
      <c r="C139" s="20" t="str">
        <f>IF('Long Term Vision'!$C139=0,"",'Long Term Vision'!$C139)</f>
        <v/>
      </c>
      <c r="D139" s="38"/>
      <c r="E139" s="38"/>
      <c r="F139" s="38"/>
      <c r="G139" s="38"/>
      <c r="H139" s="39"/>
      <c r="I139" s="67">
        <f>IF(OR('31_Climate Change PF'!$I139=1,$E139&lt;&gt;0),1,0)</f>
        <v>1</v>
      </c>
      <c r="J139" s="67">
        <f>IF(OR('31_Climate Change PF'!$J139=1,$F139&lt;&gt;0),1,0)</f>
        <v>0</v>
      </c>
      <c r="K139" s="67">
        <f>IF(AND('31_Climate Change PF'!$I139=1,$E139=0),1,0)</f>
        <v>1</v>
      </c>
    </row>
    <row r="140" spans="1:11" ht="45" hidden="1" outlineLevel="1" x14ac:dyDescent="0.25">
      <c r="A140" s="37" t="s">
        <v>153</v>
      </c>
      <c r="B140" s="38" t="s">
        <v>144</v>
      </c>
      <c r="C140" s="20" t="str">
        <f>IF('Long Term Vision'!$C140=0,"",'Long Term Vision'!$C140)</f>
        <v/>
      </c>
      <c r="D140" s="38"/>
      <c r="E140" s="38"/>
      <c r="F140" s="38"/>
      <c r="G140" s="38"/>
      <c r="H140" s="39"/>
      <c r="I140" s="67">
        <f>IF(OR('31_Climate Change PF'!$I140=1,$E140&lt;&gt;0),1,0)</f>
        <v>1</v>
      </c>
      <c r="J140" s="67">
        <f>IF(OR('31_Climate Change PF'!$J140=1,$F140&lt;&gt;0),1,0)</f>
        <v>0</v>
      </c>
      <c r="K140" s="67">
        <f>IF(AND('31_Climate Change PF'!$I140=1,$E140=0),1,0)</f>
        <v>1</v>
      </c>
    </row>
    <row r="141" spans="1:11" ht="90" hidden="1" outlineLevel="1" x14ac:dyDescent="0.25">
      <c r="A141" s="37" t="s">
        <v>153</v>
      </c>
      <c r="B141" s="38" t="s">
        <v>145</v>
      </c>
      <c r="C141" s="20" t="str">
        <f>IF('Long Term Vision'!$C141=0,"",'Long Term Vision'!$C141)</f>
        <v/>
      </c>
      <c r="D141" s="38"/>
      <c r="E141" s="38"/>
      <c r="F141" s="38"/>
      <c r="G141" s="38"/>
      <c r="H141" s="39"/>
      <c r="I141" s="67">
        <f>IF(OR('31_Climate Change PF'!$I141=1,$E141&lt;&gt;0),1,0)</f>
        <v>0</v>
      </c>
      <c r="J141" s="67">
        <f>IF(OR('31_Climate Change PF'!$J141=1,$F141&lt;&gt;0),1,0)</f>
        <v>0</v>
      </c>
      <c r="K141" s="67">
        <f>IF(AND('31_Climate Change PF'!$I141=1,$E141=0),1,0)</f>
        <v>0</v>
      </c>
    </row>
    <row r="142" spans="1:11" ht="60" hidden="1" outlineLevel="1" x14ac:dyDescent="0.25">
      <c r="A142" s="37" t="s">
        <v>153</v>
      </c>
      <c r="B142" s="38" t="s">
        <v>146</v>
      </c>
      <c r="C142" s="20" t="str">
        <f>IF('Long Term Vision'!$C142=0,"",'Long Term Vision'!$C142)</f>
        <v/>
      </c>
      <c r="D142" s="38"/>
      <c r="E142" s="38"/>
      <c r="F142" s="38"/>
      <c r="G142" s="38"/>
      <c r="H142" s="39"/>
      <c r="I142" s="67">
        <f>IF(OR('31_Climate Change PF'!$I142=1,$E142&lt;&gt;0),1,0)</f>
        <v>1</v>
      </c>
      <c r="J142" s="67">
        <f>IF(OR('31_Climate Change PF'!$J142=1,$F142&lt;&gt;0),1,0)</f>
        <v>0</v>
      </c>
      <c r="K142" s="67">
        <f>IF(AND('31_Climate Change PF'!$I142=1,$E142=0),1,0)</f>
        <v>1</v>
      </c>
    </row>
    <row r="143" spans="1:11" ht="105" hidden="1" outlineLevel="1" x14ac:dyDescent="0.25">
      <c r="A143" s="37" t="s">
        <v>153</v>
      </c>
      <c r="B143" s="38" t="s">
        <v>147</v>
      </c>
      <c r="C143" s="20" t="str">
        <f>IF('Long Term Vision'!$C143=0,"",'Long Term Vision'!$C143)</f>
        <v/>
      </c>
      <c r="D143" s="38"/>
      <c r="E143" s="38"/>
      <c r="F143" s="38"/>
      <c r="G143" s="38"/>
      <c r="H143" s="39"/>
      <c r="I143" s="67">
        <f>IF(OR('31_Climate Change PF'!$I143=1,$E143&lt;&gt;0),1,0)</f>
        <v>1</v>
      </c>
      <c r="J143" s="67">
        <f>IF(OR('31_Climate Change PF'!$J143=1,$F143&lt;&gt;0),1,0)</f>
        <v>0</v>
      </c>
      <c r="K143" s="67">
        <f>IF(AND('31_Climate Change PF'!$I143=1,$E143=0),1,0)</f>
        <v>1</v>
      </c>
    </row>
    <row r="144" spans="1:11" ht="210.75" hidden="1" outlineLevel="1" thickBot="1" x14ac:dyDescent="0.3">
      <c r="A144" s="40" t="s">
        <v>153</v>
      </c>
      <c r="B144" s="41" t="s">
        <v>148</v>
      </c>
      <c r="C144" s="23" t="str">
        <f>IF('Long Term Vision'!$C144=0,"",'Long Term Vision'!$C144)</f>
        <v/>
      </c>
      <c r="D144" s="41" t="s">
        <v>1481</v>
      </c>
      <c r="E144" s="41" t="s">
        <v>1480</v>
      </c>
      <c r="F144" s="41"/>
      <c r="G144" s="41" t="s">
        <v>1494</v>
      </c>
      <c r="H144" s="42" t="s">
        <v>583</v>
      </c>
      <c r="I144" s="67">
        <f>IF(OR('31_Climate Change PF'!$I144=1,$E144&lt;&gt;0),1,0)</f>
        <v>1</v>
      </c>
      <c r="J144" s="67">
        <f>IF(OR('31_Climate Change PF'!$J144=1,$F144&lt;&gt;0),1,0)</f>
        <v>0</v>
      </c>
      <c r="K144" s="67">
        <f>IF(AND('31_Climate Change PF'!$I144=1,$E144=0),1,0)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1415</v>
      </c>
      <c r="C149" s="71">
        <f>SUM(K2,K8,K14,K24,K32,K39,K46,K55,K59,K67,K77,K81,K92,K98,K106,K114,K125)</f>
        <v>73</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3</v>
      </c>
      <c r="E155" s="54">
        <f>COUNTA(F$3:F$7)</f>
        <v>0</v>
      </c>
      <c r="F155" s="55">
        <f t="shared" ref="F155:F171" si="0">$D155/$C155</f>
        <v>0.75</v>
      </c>
      <c r="G155" s="73">
        <f t="shared" ref="G155:G171" si="1">IFERROR($E155/$D155,"N/A")</f>
        <v>0</v>
      </c>
      <c r="H155" s="65"/>
      <c r="I155" s="66"/>
    </row>
    <row r="156" spans="1:9" x14ac:dyDescent="0.25">
      <c r="A156" s="47">
        <v>2</v>
      </c>
      <c r="B156" s="48" t="s">
        <v>158</v>
      </c>
      <c r="C156" s="49">
        <f>'Long Term Vision'!$C156</f>
        <v>5</v>
      </c>
      <c r="D156" s="49">
        <f>COUNTA(E$9:E$13)</f>
        <v>5</v>
      </c>
      <c r="E156" s="49">
        <f>COUNTA(F$9:F$13)</f>
        <v>0</v>
      </c>
      <c r="F156" s="50">
        <f t="shared" si="0"/>
        <v>1</v>
      </c>
      <c r="G156" s="74">
        <f t="shared" si="1"/>
        <v>0</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4</v>
      </c>
      <c r="E158" s="49">
        <f>COUNTA(F$25:F$31)</f>
        <v>0</v>
      </c>
      <c r="F158" s="50">
        <f t="shared" si="0"/>
        <v>0.5714285714285714</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1</v>
      </c>
      <c r="E160" s="49">
        <f>COUNTA(F$40:F$45)</f>
        <v>0</v>
      </c>
      <c r="F160" s="50">
        <f t="shared" si="0"/>
        <v>0.16666666666666666</v>
      </c>
      <c r="G160" s="74">
        <f t="shared" si="1"/>
        <v>0</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3</v>
      </c>
      <c r="E162" s="49">
        <f>COUNTA(F$82:F$91)</f>
        <v>0</v>
      </c>
      <c r="F162" s="50">
        <f t="shared" si="0"/>
        <v>0.33333333333333331</v>
      </c>
      <c r="G162" s="74">
        <f t="shared" si="1"/>
        <v>0</v>
      </c>
      <c r="H162" s="65"/>
      <c r="I162" s="66"/>
    </row>
    <row r="163" spans="1:9" x14ac:dyDescent="0.25">
      <c r="A163" s="52">
        <v>9</v>
      </c>
      <c r="B163" s="53" t="s">
        <v>165</v>
      </c>
      <c r="C163" s="54">
        <f>'Long Term Vision'!$C163</f>
        <v>5</v>
      </c>
      <c r="D163" s="54">
        <f>COUNTA(E$93:E$97)</f>
        <v>3</v>
      </c>
      <c r="E163" s="54">
        <f>COUNTA(F$93:F$97)</f>
        <v>0</v>
      </c>
      <c r="F163" s="55">
        <f t="shared" si="0"/>
        <v>0.6</v>
      </c>
      <c r="G163" s="73">
        <f t="shared" si="1"/>
        <v>0</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1</v>
      </c>
      <c r="E165" s="54">
        <f>COUNTA(F$107:F$113)</f>
        <v>0</v>
      </c>
      <c r="F165" s="55">
        <f t="shared" si="0"/>
        <v>0.14285714285714285</v>
      </c>
      <c r="G165" s="73">
        <f t="shared" si="1"/>
        <v>0</v>
      </c>
      <c r="H165" s="65"/>
      <c r="I165" s="66"/>
    </row>
    <row r="166" spans="1:9" x14ac:dyDescent="0.25">
      <c r="A166" s="47">
        <v>12</v>
      </c>
      <c r="B166" s="48" t="s">
        <v>168</v>
      </c>
      <c r="C166" s="49">
        <f>'Long Term Vision'!$C166</f>
        <v>7</v>
      </c>
      <c r="D166" s="49">
        <f>COUNTA(E$47:E$54)</f>
        <v>2</v>
      </c>
      <c r="E166" s="49">
        <f>COUNTA(F$47:F$54)</f>
        <v>0</v>
      </c>
      <c r="F166" s="50">
        <f t="shared" si="0"/>
        <v>0.2857142857142857</v>
      </c>
      <c r="G166" s="74">
        <f t="shared" si="1"/>
        <v>0</v>
      </c>
      <c r="H166" s="65"/>
      <c r="I166" s="66"/>
    </row>
    <row r="167" spans="1:9" x14ac:dyDescent="0.25">
      <c r="A167" s="52">
        <v>13</v>
      </c>
      <c r="B167" s="53" t="s">
        <v>169</v>
      </c>
      <c r="C167" s="54">
        <f>'Long Term Vision'!$C167</f>
        <v>3</v>
      </c>
      <c r="D167" s="54">
        <f>COUNTA(E$56:E$58)</f>
        <v>2</v>
      </c>
      <c r="E167" s="54">
        <f>COUNTA(F$56:F$58)</f>
        <v>0</v>
      </c>
      <c r="F167" s="55">
        <f t="shared" si="0"/>
        <v>0.66666666666666663</v>
      </c>
      <c r="G167" s="73">
        <f t="shared" si="1"/>
        <v>0</v>
      </c>
      <c r="H167" s="65"/>
    </row>
    <row r="168" spans="1:9" x14ac:dyDescent="0.25">
      <c r="A168" s="47">
        <v>14</v>
      </c>
      <c r="B168" s="48" t="s">
        <v>170</v>
      </c>
      <c r="C168" s="49">
        <f>'Long Term Vision'!$C168</f>
        <v>7</v>
      </c>
      <c r="D168" s="49">
        <f>COUNTA(E$60:E$66)</f>
        <v>2</v>
      </c>
      <c r="E168" s="49">
        <f>COUNTA(F$60:F$66)</f>
        <v>0</v>
      </c>
      <c r="F168" s="50">
        <f t="shared" si="0"/>
        <v>0.2857142857142857</v>
      </c>
      <c r="G168" s="74">
        <f t="shared" si="1"/>
        <v>0</v>
      </c>
      <c r="H168" s="65"/>
    </row>
    <row r="169" spans="1:9" x14ac:dyDescent="0.25">
      <c r="A169" s="52">
        <v>15</v>
      </c>
      <c r="B169" s="53" t="s">
        <v>171</v>
      </c>
      <c r="C169" s="54">
        <f>'Long Term Vision'!$C169</f>
        <v>9</v>
      </c>
      <c r="D169" s="54">
        <f>COUNTA(E$68:E$76)</f>
        <v>2</v>
      </c>
      <c r="E169" s="54">
        <f>COUNTA(F$68:F$76)</f>
        <v>0</v>
      </c>
      <c r="F169" s="55">
        <f t="shared" si="0"/>
        <v>0.22222222222222221</v>
      </c>
      <c r="G169" s="73">
        <f t="shared" si="1"/>
        <v>0</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0.43333333333333335</v>
      </c>
      <c r="G172" s="76">
        <f>IFERROR(SUM($E$155:$E$159)/SUM($D$155:$D$159),"N/A")</f>
        <v>0</v>
      </c>
      <c r="H172" s="65"/>
    </row>
    <row r="173" spans="1:9" x14ac:dyDescent="0.25">
      <c r="A173" s="65"/>
      <c r="B173" s="65"/>
      <c r="C173" s="65"/>
      <c r="D173" s="65"/>
      <c r="E173" s="60" t="s">
        <v>150</v>
      </c>
      <c r="F173" s="55">
        <f>SUM($D$160,$D$166:$D$169)/SUM($C$160,$C$166:$C$169)</f>
        <v>0.28125</v>
      </c>
      <c r="G173" s="73">
        <f>IFERROR(SUM($E$160,$E$166:$E$169)/SUM($D$160,$D$166:$D$169),"N/A")</f>
        <v>0</v>
      </c>
      <c r="H173" s="65"/>
    </row>
    <row r="174" spans="1:9" x14ac:dyDescent="0.25">
      <c r="A174" s="65"/>
      <c r="B174" s="65"/>
      <c r="C174" s="65"/>
      <c r="D174" s="65"/>
      <c r="E174" s="63" t="s">
        <v>151</v>
      </c>
      <c r="F174" s="50">
        <f>SUM($D$161:$D$165)/SUM($C$161:$C$165)</f>
        <v>0.2413793103448276</v>
      </c>
      <c r="G174" s="74">
        <f>IFERROR(SUM($E$161:$E$165)/SUM($D$161:$D$165),"N/A")</f>
        <v>0</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304" priority="38">
      <formula>$C3="NO"</formula>
    </cfRule>
  </conditionalFormatting>
  <conditionalFormatting sqref="C78:H80 C33:H38 C99:H105 C115:H124 C4:H7 C15:H23 C25:H31 C40:H45 C47:H54 C60:H66 C82:H91 C93:H97 C126:H144 C56:H58 C68:H76 C107:H113 C9:H13">
    <cfRule type="expression" dxfId="303" priority="37">
      <formula>$C4="NO"</formula>
    </cfRule>
  </conditionalFormatting>
  <conditionalFormatting sqref="I1:K1">
    <cfRule type="expression" dxfId="302" priority="36">
      <formula>$C1="NO"</formula>
    </cfRule>
  </conditionalFormatting>
  <conditionalFormatting sqref="B3">
    <cfRule type="expression" dxfId="301" priority="35">
      <formula>$K3=1</formula>
    </cfRule>
  </conditionalFormatting>
  <conditionalFormatting sqref="B4:B7">
    <cfRule type="expression" dxfId="300" priority="34">
      <formula>$C4="NO"</formula>
    </cfRule>
  </conditionalFormatting>
  <conditionalFormatting sqref="B4:B7">
    <cfRule type="expression" dxfId="299" priority="33">
      <formula>$K4=1</formula>
    </cfRule>
  </conditionalFormatting>
  <conditionalFormatting sqref="B9:B13">
    <cfRule type="expression" dxfId="298" priority="32">
      <formula>$C9="NO"</formula>
    </cfRule>
  </conditionalFormatting>
  <conditionalFormatting sqref="B9:B13">
    <cfRule type="expression" dxfId="297" priority="31">
      <formula>$K9=1</formula>
    </cfRule>
  </conditionalFormatting>
  <conditionalFormatting sqref="B15:B23">
    <cfRule type="expression" dxfId="296" priority="30">
      <formula>$C15="NO"</formula>
    </cfRule>
  </conditionalFormatting>
  <conditionalFormatting sqref="B15:B23">
    <cfRule type="expression" dxfId="295" priority="29">
      <formula>$K15=1</formula>
    </cfRule>
  </conditionalFormatting>
  <conditionalFormatting sqref="B25:B31">
    <cfRule type="expression" dxfId="294" priority="28">
      <formula>$C25="NO"</formula>
    </cfRule>
  </conditionalFormatting>
  <conditionalFormatting sqref="B25:B31">
    <cfRule type="expression" dxfId="293" priority="27">
      <formula>$K25=1</formula>
    </cfRule>
  </conditionalFormatting>
  <conditionalFormatting sqref="B33:B38">
    <cfRule type="expression" dxfId="292" priority="26">
      <formula>$C33="NO"</formula>
    </cfRule>
  </conditionalFormatting>
  <conditionalFormatting sqref="B33:B38">
    <cfRule type="expression" dxfId="291" priority="25">
      <formula>$K33=1</formula>
    </cfRule>
  </conditionalFormatting>
  <conditionalFormatting sqref="B40:B45">
    <cfRule type="expression" dxfId="290" priority="24">
      <formula>$C40="NO"</formula>
    </cfRule>
  </conditionalFormatting>
  <conditionalFormatting sqref="B40:B45">
    <cfRule type="expression" dxfId="289" priority="23">
      <formula>$K40=1</formula>
    </cfRule>
  </conditionalFormatting>
  <conditionalFormatting sqref="B47:B54">
    <cfRule type="expression" dxfId="288" priority="22">
      <formula>$C47="NO"</formula>
    </cfRule>
  </conditionalFormatting>
  <conditionalFormatting sqref="B47:B54">
    <cfRule type="expression" dxfId="287" priority="21">
      <formula>$K47=1</formula>
    </cfRule>
  </conditionalFormatting>
  <conditionalFormatting sqref="B56:B58">
    <cfRule type="expression" dxfId="286" priority="20">
      <formula>$C56="NO"</formula>
    </cfRule>
  </conditionalFormatting>
  <conditionalFormatting sqref="B56:B58">
    <cfRule type="expression" dxfId="285" priority="19">
      <formula>$K56=1</formula>
    </cfRule>
  </conditionalFormatting>
  <conditionalFormatting sqref="B60:B66">
    <cfRule type="expression" dxfId="284" priority="18">
      <formula>$C60="NO"</formula>
    </cfRule>
  </conditionalFormatting>
  <conditionalFormatting sqref="B60:B66">
    <cfRule type="expression" dxfId="283" priority="17">
      <formula>$K60=1</formula>
    </cfRule>
  </conditionalFormatting>
  <conditionalFormatting sqref="B68:B76">
    <cfRule type="expression" dxfId="282" priority="16">
      <formula>$C68="NO"</formula>
    </cfRule>
  </conditionalFormatting>
  <conditionalFormatting sqref="B68:B76">
    <cfRule type="expression" dxfId="281" priority="15">
      <formula>$K68=1</formula>
    </cfRule>
  </conditionalFormatting>
  <conditionalFormatting sqref="B78:B80">
    <cfRule type="expression" dxfId="280" priority="14">
      <formula>$C78="NO"</formula>
    </cfRule>
  </conditionalFormatting>
  <conditionalFormatting sqref="B78:B80">
    <cfRule type="expression" dxfId="279" priority="13">
      <formula>$K78=1</formula>
    </cfRule>
  </conditionalFormatting>
  <conditionalFormatting sqref="B82:B91">
    <cfRule type="expression" dxfId="278" priority="12">
      <formula>$C82="NO"</formula>
    </cfRule>
  </conditionalFormatting>
  <conditionalFormatting sqref="B82:B91">
    <cfRule type="expression" dxfId="277" priority="11">
      <formula>$K82=1</formula>
    </cfRule>
  </conditionalFormatting>
  <conditionalFormatting sqref="B93:B97">
    <cfRule type="expression" dxfId="276" priority="10">
      <formula>$C93="NO"</formula>
    </cfRule>
  </conditionalFormatting>
  <conditionalFormatting sqref="B93:B97">
    <cfRule type="expression" dxfId="275" priority="9">
      <formula>$K93=1</formula>
    </cfRule>
  </conditionalFormatting>
  <conditionalFormatting sqref="B99:B105">
    <cfRule type="expression" dxfId="274" priority="8">
      <formula>$C99="NO"</formula>
    </cfRule>
  </conditionalFormatting>
  <conditionalFormatting sqref="B99:B105">
    <cfRule type="expression" dxfId="273" priority="7">
      <formula>$K99=1</formula>
    </cfRule>
  </conditionalFormatting>
  <conditionalFormatting sqref="B107:B113">
    <cfRule type="expression" dxfId="272" priority="6">
      <formula>$C107="NO"</formula>
    </cfRule>
  </conditionalFormatting>
  <conditionalFormatting sqref="B107:B113">
    <cfRule type="expression" dxfId="271" priority="5">
      <formula>$K107=1</formula>
    </cfRule>
  </conditionalFormatting>
  <conditionalFormatting sqref="B115:B124">
    <cfRule type="expression" dxfId="270" priority="4">
      <formula>$C115="NO"</formula>
    </cfRule>
  </conditionalFormatting>
  <conditionalFormatting sqref="B115:B124">
    <cfRule type="expression" dxfId="269" priority="3">
      <formula>$K115=1</formula>
    </cfRule>
  </conditionalFormatting>
  <conditionalFormatting sqref="B126:B144">
    <cfRule type="expression" dxfId="268" priority="2">
      <formula>$C126="NO"</formula>
    </cfRule>
  </conditionalFormatting>
  <conditionalFormatting sqref="B126:B144">
    <cfRule type="expression" dxfId="267" priority="1">
      <formula>$K126=1</formula>
    </cfRule>
  </conditionalFormatting>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52" sqref="I152"/>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IF(OR('32_Jamaica Food and Nutrition'!$I3=1,$E3&lt;&gt;0),1,0)</f>
        <v>0</v>
      </c>
      <c r="J3" s="67">
        <f>IF(OR('32_Jamaica Food and Nutrition'!$J3=1,$F3&lt;&gt;0),1,0)</f>
        <v>0</v>
      </c>
      <c r="K3" s="67">
        <f>IF(AND('32_Jamaica Food and Nutrition'!$I3=1,$E3=0),1,0)</f>
        <v>0</v>
      </c>
    </row>
    <row r="4" spans="1:12" ht="45" hidden="1" outlineLevel="1" x14ac:dyDescent="0.25">
      <c r="A4" s="37" t="s">
        <v>149</v>
      </c>
      <c r="B4" s="38" t="s">
        <v>8</v>
      </c>
      <c r="C4" s="20" t="str">
        <f>IF('Long Term Vision'!$C4=0,"",'Long Term Vision'!$C4)</f>
        <v/>
      </c>
      <c r="D4" s="38"/>
      <c r="E4" s="38"/>
      <c r="F4" s="38"/>
      <c r="G4" s="38"/>
      <c r="H4" s="39"/>
      <c r="I4" s="67">
        <f>IF(OR('32_Jamaica Food and Nutrition'!$I4=1,$E4&lt;&gt;0),1,0)</f>
        <v>1</v>
      </c>
      <c r="J4" s="67">
        <f>IF(OR('32_Jamaica Food and Nutrition'!$J4=1,$F4&lt;&gt;0),1,0)</f>
        <v>1</v>
      </c>
      <c r="K4" s="67">
        <f>IF(AND('32_Jamaica Food and Nutrition'!$I4=1,$E4=0),1,0)</f>
        <v>1</v>
      </c>
    </row>
    <row r="5" spans="1:12" ht="45" hidden="1" outlineLevel="1" x14ac:dyDescent="0.25">
      <c r="A5" s="37" t="s">
        <v>149</v>
      </c>
      <c r="B5" s="38" t="s">
        <v>9</v>
      </c>
      <c r="C5" s="20" t="str">
        <f>IF('Long Term Vision'!$C5=0,"",'Long Term Vision'!$C5)</f>
        <v/>
      </c>
      <c r="D5" s="38"/>
      <c r="E5" s="38"/>
      <c r="F5" s="38"/>
      <c r="G5" s="38"/>
      <c r="H5" s="39"/>
      <c r="I5" s="67">
        <f>IF(OR('32_Jamaica Food and Nutrition'!$I5=1,$E5&lt;&gt;0),1,0)</f>
        <v>1</v>
      </c>
      <c r="J5" s="67">
        <f>IF(OR('32_Jamaica Food and Nutrition'!$J5=1,$F5&lt;&gt;0),1,0)</f>
        <v>1</v>
      </c>
      <c r="K5" s="67">
        <f>IF(AND('32_Jamaica Food and Nutrition'!$I5=1,$E5=0),1,0)</f>
        <v>1</v>
      </c>
    </row>
    <row r="6" spans="1:12" ht="90" hidden="1" outlineLevel="1" x14ac:dyDescent="0.25">
      <c r="A6" s="37" t="s">
        <v>149</v>
      </c>
      <c r="B6" s="38" t="s">
        <v>10</v>
      </c>
      <c r="C6" s="20" t="str">
        <f>IF('Long Term Vision'!$C6=0,"",'Long Term Vision'!$C6)</f>
        <v/>
      </c>
      <c r="D6" s="38"/>
      <c r="E6" s="38"/>
      <c r="F6" s="38"/>
      <c r="G6" s="38"/>
      <c r="H6" s="39"/>
      <c r="I6" s="67">
        <f>IF(OR('32_Jamaica Food and Nutrition'!$I6=1,$E6&lt;&gt;0),1,0)</f>
        <v>1</v>
      </c>
      <c r="J6" s="67">
        <f>IF(OR('32_Jamaica Food and Nutrition'!$J6=1,$F6&lt;&gt;0),1,0)</f>
        <v>1</v>
      </c>
      <c r="K6" s="67">
        <f>IF(AND('32_Jamaica Food and Nutrition'!$I6=1,$E6=0),1,0)</f>
        <v>1</v>
      </c>
    </row>
    <row r="7" spans="1:12" ht="60" hidden="1" outlineLevel="1" x14ac:dyDescent="0.25">
      <c r="A7" s="37" t="s">
        <v>149</v>
      </c>
      <c r="B7" s="38" t="s">
        <v>11</v>
      </c>
      <c r="C7" s="20" t="str">
        <f>IF('Long Term Vision'!$C7=0,"",'Long Term Vision'!$C7)</f>
        <v/>
      </c>
      <c r="D7" s="38"/>
      <c r="E7" s="38"/>
      <c r="F7" s="38"/>
      <c r="G7" s="38"/>
      <c r="H7" s="39"/>
      <c r="I7" s="67">
        <f>IF(OR('32_Jamaica Food and Nutrition'!$I7=1,$E7&lt;&gt;0),1,0)</f>
        <v>1</v>
      </c>
      <c r="J7" s="67">
        <f>IF(OR('32_Jamaica Food and Nutrition'!$J7=1,$F7&lt;&gt;0),1,0)</f>
        <v>1</v>
      </c>
      <c r="K7" s="67">
        <f>IF(AND('32_Jamaica Food and Nutrition'!$I7=1,$E7=0),1,0)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IF(OR('32_Jamaica Food and Nutrition'!$I9=1,$E9&lt;&gt;0),1,0)</f>
        <v>1</v>
      </c>
      <c r="J9" s="67">
        <f>IF(OR('32_Jamaica Food and Nutrition'!$J9=1,$F9&lt;&gt;0),1,0)</f>
        <v>0</v>
      </c>
      <c r="K9" s="67">
        <f>IF(AND('32_Jamaica Food and Nutrition'!$I9=1,$E9=0),1,0)</f>
        <v>1</v>
      </c>
    </row>
    <row r="10" spans="1:12" ht="75" hidden="1" outlineLevel="1" x14ac:dyDescent="0.25">
      <c r="A10" s="37" t="s">
        <v>149</v>
      </c>
      <c r="B10" s="38" t="s">
        <v>14</v>
      </c>
      <c r="C10" s="20" t="str">
        <f>IF('Long Term Vision'!$C10=0,"",'Long Term Vision'!$C10)</f>
        <v/>
      </c>
      <c r="D10" s="38"/>
      <c r="E10" s="38"/>
      <c r="F10" s="38"/>
      <c r="G10" s="38"/>
      <c r="H10" s="39"/>
      <c r="I10" s="67">
        <f>IF(OR('32_Jamaica Food and Nutrition'!$I10=1,$E10&lt;&gt;0),1,0)</f>
        <v>1</v>
      </c>
      <c r="J10" s="67">
        <f>IF(OR('32_Jamaica Food and Nutrition'!$J10=1,$F10&lt;&gt;0),1,0)</f>
        <v>1</v>
      </c>
      <c r="K10" s="67">
        <f>IF(AND('32_Jamaica Food and Nutrition'!$I10=1,$E10=0),1,0)</f>
        <v>1</v>
      </c>
    </row>
    <row r="11" spans="1:12" ht="90" hidden="1" outlineLevel="1" x14ac:dyDescent="0.25">
      <c r="A11" s="37" t="s">
        <v>149</v>
      </c>
      <c r="B11" s="38" t="s">
        <v>15</v>
      </c>
      <c r="C11" s="20" t="str">
        <f>IF('Long Term Vision'!$C11=0,"",'Long Term Vision'!$C11)</f>
        <v/>
      </c>
      <c r="D11" s="38"/>
      <c r="E11" s="38"/>
      <c r="F11" s="38"/>
      <c r="G11" s="38"/>
      <c r="H11" s="39"/>
      <c r="I11" s="67">
        <f>IF(OR('32_Jamaica Food and Nutrition'!$I11=1,$E11&lt;&gt;0),1,0)</f>
        <v>1</v>
      </c>
      <c r="J11" s="67">
        <f>IF(OR('32_Jamaica Food and Nutrition'!$J11=1,$F11&lt;&gt;0),1,0)</f>
        <v>1</v>
      </c>
      <c r="K11" s="67">
        <f>IF(AND('32_Jamaica Food and Nutrition'!$I11=1,$E11=0),1,0)</f>
        <v>1</v>
      </c>
    </row>
    <row r="12" spans="1:12" ht="90" hidden="1" outlineLevel="1" x14ac:dyDescent="0.25">
      <c r="A12" s="37" t="s">
        <v>149</v>
      </c>
      <c r="B12" s="38" t="s">
        <v>16</v>
      </c>
      <c r="C12" s="20" t="str">
        <f>IF('Long Term Vision'!$C12=0,"",'Long Term Vision'!$C12)</f>
        <v/>
      </c>
      <c r="D12" s="38"/>
      <c r="E12" s="38"/>
      <c r="F12" s="38"/>
      <c r="G12" s="38"/>
      <c r="H12" s="39"/>
      <c r="I12" s="67">
        <f>IF(OR('32_Jamaica Food and Nutrition'!$I12=1,$E12&lt;&gt;0),1,0)</f>
        <v>1</v>
      </c>
      <c r="J12" s="67">
        <f>IF(OR('32_Jamaica Food and Nutrition'!$J12=1,$F12&lt;&gt;0),1,0)</f>
        <v>0</v>
      </c>
      <c r="K12" s="67">
        <f>IF(AND('32_Jamaica Food and Nutrition'!$I12=1,$E12=0),1,0)</f>
        <v>1</v>
      </c>
    </row>
    <row r="13" spans="1:12" ht="105" hidden="1" outlineLevel="1" x14ac:dyDescent="0.25">
      <c r="A13" s="37" t="s">
        <v>149</v>
      </c>
      <c r="B13" s="38" t="s">
        <v>17</v>
      </c>
      <c r="C13" s="20" t="str">
        <f>IF('Long Term Vision'!$C13=0,"",'Long Term Vision'!$C13)</f>
        <v/>
      </c>
      <c r="D13" s="38"/>
      <c r="E13" s="38"/>
      <c r="F13" s="38"/>
      <c r="G13" s="38"/>
      <c r="H13" s="39"/>
      <c r="I13" s="67">
        <f>IF(OR('32_Jamaica Food and Nutrition'!$I13=1,$E13&lt;&gt;0),1,0)</f>
        <v>1</v>
      </c>
      <c r="J13" s="67">
        <f>IF(OR('32_Jamaica Food and Nutrition'!$J13=1,$F13&lt;&gt;0),1,0)</f>
        <v>0</v>
      </c>
      <c r="K13" s="67">
        <f>IF(AND('32_Jamaica Food and Nutrition'!$I13=1,$E13=0),1,0)</f>
        <v>1</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IF(OR('32_Jamaica Food and Nutrition'!$I15=1,$E15&lt;&gt;0),1,0)</f>
        <v>1</v>
      </c>
      <c r="J15" s="67">
        <f>IF(OR('32_Jamaica Food and Nutrition'!$J15=1,$F15&lt;&gt;0),1,0)</f>
        <v>1</v>
      </c>
      <c r="K15" s="67">
        <f>IF(AND('32_Jamaica Food and Nutrition'!$I15=1,$E15=0),1,0)</f>
        <v>1</v>
      </c>
    </row>
    <row r="16" spans="1:12" ht="60" hidden="1" outlineLevel="1" x14ac:dyDescent="0.25">
      <c r="A16" s="37" t="s">
        <v>149</v>
      </c>
      <c r="B16" s="38" t="s">
        <v>20</v>
      </c>
      <c r="C16" s="20" t="str">
        <f>IF('Long Term Vision'!$C16=0,"",'Long Term Vision'!$C16)</f>
        <v/>
      </c>
      <c r="D16" s="38"/>
      <c r="E16" s="38"/>
      <c r="F16" s="38"/>
      <c r="G16" s="38"/>
      <c r="H16" s="39"/>
      <c r="I16" s="67">
        <f>IF(OR('32_Jamaica Food and Nutrition'!$I16=1,$E16&lt;&gt;0),1,0)</f>
        <v>1</v>
      </c>
      <c r="J16" s="67">
        <f>IF(OR('32_Jamaica Food and Nutrition'!$J16=1,$F16&lt;&gt;0),1,0)</f>
        <v>1</v>
      </c>
      <c r="K16" s="67">
        <f>IF(AND('32_Jamaica Food and Nutrition'!$I16=1,$E16=0),1,0)</f>
        <v>1</v>
      </c>
    </row>
    <row r="17" spans="1:11" ht="45" hidden="1" outlineLevel="1" x14ac:dyDescent="0.25">
      <c r="A17" s="37" t="s">
        <v>149</v>
      </c>
      <c r="B17" s="38" t="s">
        <v>21</v>
      </c>
      <c r="C17" s="20" t="str">
        <f>IF('Long Term Vision'!$C17=0,"",'Long Term Vision'!$C17)</f>
        <v/>
      </c>
      <c r="D17" s="38"/>
      <c r="E17" s="38"/>
      <c r="F17" s="38"/>
      <c r="G17" s="38"/>
      <c r="H17" s="39"/>
      <c r="I17" s="67">
        <f>IF(OR('32_Jamaica Food and Nutrition'!$I17=1,$E17&lt;&gt;0),1,0)</f>
        <v>1</v>
      </c>
      <c r="J17" s="67">
        <f>IF(OR('32_Jamaica Food and Nutrition'!$J17=1,$F17&lt;&gt;0),1,0)</f>
        <v>1</v>
      </c>
      <c r="K17" s="67">
        <f>IF(AND('32_Jamaica Food and Nutrition'!$I17=1,$E17=0),1,0)</f>
        <v>1</v>
      </c>
    </row>
    <row r="18" spans="1:11" ht="45" hidden="1" outlineLevel="1" x14ac:dyDescent="0.25">
      <c r="A18" s="37" t="s">
        <v>149</v>
      </c>
      <c r="B18" s="38" t="s">
        <v>22</v>
      </c>
      <c r="C18" s="20" t="str">
        <f>IF('Long Term Vision'!$C18=0,"",'Long Term Vision'!$C18)</f>
        <v/>
      </c>
      <c r="D18" s="38"/>
      <c r="E18" s="38"/>
      <c r="F18" s="38"/>
      <c r="G18" s="38"/>
      <c r="H18" s="39"/>
      <c r="I18" s="67">
        <f>IF(OR('32_Jamaica Food and Nutrition'!$I18=1,$E18&lt;&gt;0),1,0)</f>
        <v>1</v>
      </c>
      <c r="J18" s="67">
        <f>IF(OR('32_Jamaica Food and Nutrition'!$J18=1,$F18&lt;&gt;0),1,0)</f>
        <v>1</v>
      </c>
      <c r="K18" s="67">
        <f>IF(AND('32_Jamaica Food and Nutrition'!$I18=1,$E18=0),1,0)</f>
        <v>1</v>
      </c>
    </row>
    <row r="19" spans="1:11" ht="30" hidden="1" outlineLevel="1" x14ac:dyDescent="0.25">
      <c r="A19" s="37" t="s">
        <v>149</v>
      </c>
      <c r="B19" s="38" t="s">
        <v>23</v>
      </c>
      <c r="C19" s="20" t="str">
        <f>IF('Long Term Vision'!$C19=0,"",'Long Term Vision'!$C19)</f>
        <v/>
      </c>
      <c r="D19" s="38"/>
      <c r="E19" s="38"/>
      <c r="F19" s="38"/>
      <c r="G19" s="38"/>
      <c r="H19" s="39"/>
      <c r="I19" s="67">
        <f>IF(OR('32_Jamaica Food and Nutrition'!$I19=1,$E19&lt;&gt;0),1,0)</f>
        <v>1</v>
      </c>
      <c r="J19" s="67">
        <f>IF(OR('32_Jamaica Food and Nutrition'!$J19=1,$F19&lt;&gt;0),1,0)</f>
        <v>0</v>
      </c>
      <c r="K19" s="67">
        <f>IF(AND('32_Jamaica Food and Nutrition'!$I19=1,$E19=0),1,0)</f>
        <v>1</v>
      </c>
    </row>
    <row r="20" spans="1:11" ht="30" hidden="1" outlineLevel="1" x14ac:dyDescent="0.25">
      <c r="A20" s="37" t="s">
        <v>149</v>
      </c>
      <c r="B20" s="38" t="s">
        <v>24</v>
      </c>
      <c r="C20" s="20" t="str">
        <f>IF('Long Term Vision'!$C20=0,"",'Long Term Vision'!$C20)</f>
        <v/>
      </c>
      <c r="D20" s="38"/>
      <c r="E20" s="38"/>
      <c r="F20" s="38"/>
      <c r="G20" s="38"/>
      <c r="H20" s="39"/>
      <c r="I20" s="67">
        <f>IF(OR('32_Jamaica Food and Nutrition'!$I20=1,$E20&lt;&gt;0),1,0)</f>
        <v>1</v>
      </c>
      <c r="J20" s="67">
        <f>IF(OR('32_Jamaica Food and Nutrition'!$J20=1,$F20&lt;&gt;0),1,0)</f>
        <v>0</v>
      </c>
      <c r="K20" s="67">
        <f>IF(AND('32_Jamaica Food and Nutrition'!$I20=1,$E20=0),1,0)</f>
        <v>1</v>
      </c>
    </row>
    <row r="21" spans="1:11" ht="135" hidden="1" outlineLevel="1" x14ac:dyDescent="0.25">
      <c r="A21" s="37" t="s">
        <v>149</v>
      </c>
      <c r="B21" s="38" t="s">
        <v>25</v>
      </c>
      <c r="C21" s="20" t="str">
        <f>IF('Long Term Vision'!$C21=0,"",'Long Term Vision'!$C21)</f>
        <v/>
      </c>
      <c r="D21" s="38"/>
      <c r="E21" s="38" t="s">
        <v>1509</v>
      </c>
      <c r="F21" s="38"/>
      <c r="G21" s="38"/>
      <c r="H21" s="39" t="s">
        <v>1510</v>
      </c>
      <c r="I21" s="67">
        <f>IF(OR('32_Jamaica Food and Nutrition'!$I21=1,$E21&lt;&gt;0),1,0)</f>
        <v>1</v>
      </c>
      <c r="J21" s="67">
        <f>IF(OR('32_Jamaica Food and Nutrition'!$J21=1,$F21&lt;&gt;0),1,0)</f>
        <v>1</v>
      </c>
      <c r="K21" s="67">
        <f>IF(AND('32_Jamaica Food and Nutrition'!$I21=1,$E21=0),1,0)</f>
        <v>0</v>
      </c>
    </row>
    <row r="22" spans="1:11" ht="60" hidden="1" outlineLevel="1" x14ac:dyDescent="0.25">
      <c r="A22" s="37" t="s">
        <v>149</v>
      </c>
      <c r="B22" s="38" t="s">
        <v>26</v>
      </c>
      <c r="C22" s="20" t="str">
        <f>IF('Long Term Vision'!$C22=0,"",'Long Term Vision'!$C22)</f>
        <v/>
      </c>
      <c r="D22" s="38"/>
      <c r="E22" s="38"/>
      <c r="F22" s="38"/>
      <c r="G22" s="38"/>
      <c r="H22" s="39"/>
      <c r="I22" s="67">
        <f>IF(OR('32_Jamaica Food and Nutrition'!$I22=1,$E22&lt;&gt;0),1,0)</f>
        <v>1</v>
      </c>
      <c r="J22" s="67">
        <f>IF(OR('32_Jamaica Food and Nutrition'!$J22=1,$F22&lt;&gt;0),1,0)</f>
        <v>1</v>
      </c>
      <c r="K22" s="67">
        <f>IF(AND('32_Jamaica Food and Nutrition'!$I22=1,$E22=0),1,0)</f>
        <v>1</v>
      </c>
    </row>
    <row r="23" spans="1:11" ht="45" hidden="1" outlineLevel="1" x14ac:dyDescent="0.25">
      <c r="A23" s="37" t="s">
        <v>149</v>
      </c>
      <c r="B23" s="38" t="s">
        <v>27</v>
      </c>
      <c r="C23" s="20" t="str">
        <f>IF('Long Term Vision'!$C23=0,"",'Long Term Vision'!$C23)</f>
        <v/>
      </c>
      <c r="D23" s="38"/>
      <c r="E23" s="38"/>
      <c r="F23" s="38"/>
      <c r="G23" s="38"/>
      <c r="H23" s="39"/>
      <c r="I23" s="67">
        <f>IF(OR('32_Jamaica Food and Nutrition'!$I23=1,$E23&lt;&gt;0),1,0)</f>
        <v>1</v>
      </c>
      <c r="J23" s="67">
        <f>IF(OR('32_Jamaica Food and Nutrition'!$J23=1,$F23&lt;&gt;0),1,0)</f>
        <v>0</v>
      </c>
      <c r="K23" s="67">
        <f>IF(AND('32_Jamaica Food and Nutrition'!$I23=1,$E23=0),1,0)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IF(OR('32_Jamaica Food and Nutrition'!$I25=1,$E25&lt;&gt;0),1,0)</f>
        <v>1</v>
      </c>
      <c r="J25" s="67">
        <f>IF(OR('32_Jamaica Food and Nutrition'!$J25=1,$F25&lt;&gt;0),1,0)</f>
        <v>1</v>
      </c>
      <c r="K25" s="67">
        <f>IF(AND('32_Jamaica Food and Nutrition'!$I25=1,$E25=0),1,0)</f>
        <v>1</v>
      </c>
    </row>
    <row r="26" spans="1:11" ht="45" hidden="1" outlineLevel="1" x14ac:dyDescent="0.25">
      <c r="A26" s="37" t="s">
        <v>149</v>
      </c>
      <c r="B26" s="38" t="s">
        <v>30</v>
      </c>
      <c r="C26" s="20" t="str">
        <f>IF('Long Term Vision'!$C26=0,"",'Long Term Vision'!$C26)</f>
        <v/>
      </c>
      <c r="D26" s="38"/>
      <c r="E26" s="38"/>
      <c r="F26" s="38"/>
      <c r="G26" s="38"/>
      <c r="H26" s="39"/>
      <c r="I26" s="67">
        <f>IF(OR('32_Jamaica Food and Nutrition'!$I26=1,$E26&lt;&gt;0),1,0)</f>
        <v>1</v>
      </c>
      <c r="J26" s="67">
        <f>IF(OR('32_Jamaica Food and Nutrition'!$J26=1,$F26&lt;&gt;0),1,0)</f>
        <v>0</v>
      </c>
      <c r="K26" s="67">
        <f>IF(AND('32_Jamaica Food and Nutrition'!$I26=1,$E26=0),1,0)</f>
        <v>1</v>
      </c>
    </row>
    <row r="27" spans="1:11" ht="45" hidden="1" outlineLevel="1" x14ac:dyDescent="0.25">
      <c r="A27" s="37" t="s">
        <v>149</v>
      </c>
      <c r="B27" s="38" t="s">
        <v>31</v>
      </c>
      <c r="C27" s="20" t="str">
        <f>IF('Long Term Vision'!$C27=0,"",'Long Term Vision'!$C27)</f>
        <v/>
      </c>
      <c r="D27" s="38"/>
      <c r="E27" s="38"/>
      <c r="F27" s="38"/>
      <c r="G27" s="38"/>
      <c r="H27" s="39"/>
      <c r="I27" s="67">
        <f>IF(OR('32_Jamaica Food and Nutrition'!$I27=1,$E27&lt;&gt;0),1,0)</f>
        <v>1</v>
      </c>
      <c r="J27" s="67">
        <f>IF(OR('32_Jamaica Food and Nutrition'!$J27=1,$F27&lt;&gt;0),1,0)</f>
        <v>1</v>
      </c>
      <c r="K27" s="67">
        <f>IF(AND('32_Jamaica Food and Nutrition'!$I27=1,$E27=0),1,0)</f>
        <v>1</v>
      </c>
    </row>
    <row r="28" spans="1:11" ht="60" hidden="1" outlineLevel="1" x14ac:dyDescent="0.25">
      <c r="A28" s="37" t="s">
        <v>149</v>
      </c>
      <c r="B28" s="38" t="s">
        <v>32</v>
      </c>
      <c r="C28" s="20" t="str">
        <f>IF('Long Term Vision'!$C28=0,"",'Long Term Vision'!$C28)</f>
        <v/>
      </c>
      <c r="D28" s="38"/>
      <c r="E28" s="38"/>
      <c r="F28" s="38"/>
      <c r="G28" s="38"/>
      <c r="H28" s="39"/>
      <c r="I28" s="67">
        <f>IF(OR('32_Jamaica Food and Nutrition'!$I28=1,$E28&lt;&gt;0),1,0)</f>
        <v>1</v>
      </c>
      <c r="J28" s="67">
        <f>IF(OR('32_Jamaica Food and Nutrition'!$J28=1,$F28&lt;&gt;0),1,0)</f>
        <v>1</v>
      </c>
      <c r="K28" s="67">
        <f>IF(AND('32_Jamaica Food and Nutrition'!$I28=1,$E28=0),1,0)</f>
        <v>1</v>
      </c>
    </row>
    <row r="29" spans="1:11" ht="60" hidden="1" outlineLevel="1" x14ac:dyDescent="0.25">
      <c r="A29" s="37" t="s">
        <v>149</v>
      </c>
      <c r="B29" s="38" t="s">
        <v>33</v>
      </c>
      <c r="C29" s="20" t="str">
        <f>IF('Long Term Vision'!$C29=0,"",'Long Term Vision'!$C29)</f>
        <v/>
      </c>
      <c r="D29" s="38"/>
      <c r="E29" s="38"/>
      <c r="F29" s="38"/>
      <c r="G29" s="38"/>
      <c r="H29" s="39"/>
      <c r="I29" s="67">
        <f>IF(OR('32_Jamaica Food and Nutrition'!$I29=1,$E29&lt;&gt;0),1,0)</f>
        <v>1</v>
      </c>
      <c r="J29" s="67">
        <f>IF(OR('32_Jamaica Food and Nutrition'!$J29=1,$F29&lt;&gt;0),1,0)</f>
        <v>0</v>
      </c>
      <c r="K29" s="67">
        <f>IF(AND('32_Jamaica Food and Nutrition'!$I29=1,$E29=0),1,0)</f>
        <v>1</v>
      </c>
    </row>
    <row r="30" spans="1:11" ht="30" hidden="1" outlineLevel="1" x14ac:dyDescent="0.25">
      <c r="A30" s="37" t="s">
        <v>149</v>
      </c>
      <c r="B30" s="38" t="s">
        <v>34</v>
      </c>
      <c r="C30" s="20" t="str">
        <f>IF('Long Term Vision'!$C30=0,"",'Long Term Vision'!$C30)</f>
        <v/>
      </c>
      <c r="D30" s="38"/>
      <c r="E30" s="38"/>
      <c r="F30" s="38"/>
      <c r="G30" s="38"/>
      <c r="H30" s="39"/>
      <c r="I30" s="67">
        <f>IF(OR('32_Jamaica Food and Nutrition'!$I30=1,$E30&lt;&gt;0),1,0)</f>
        <v>1</v>
      </c>
      <c r="J30" s="67">
        <f>IF(OR('32_Jamaica Food and Nutrition'!$J30=1,$F30&lt;&gt;0),1,0)</f>
        <v>1</v>
      </c>
      <c r="K30" s="67">
        <f>IF(AND('32_Jamaica Food and Nutrition'!$I30=1,$E30=0),1,0)</f>
        <v>1</v>
      </c>
    </row>
    <row r="31" spans="1:11" ht="105" hidden="1" outlineLevel="1" x14ac:dyDescent="0.25">
      <c r="A31" s="37" t="s">
        <v>149</v>
      </c>
      <c r="B31" s="38" t="s">
        <v>35</v>
      </c>
      <c r="C31" s="20" t="str">
        <f>IF('Long Term Vision'!$C31=0,"",'Long Term Vision'!$C31)</f>
        <v/>
      </c>
      <c r="D31" s="38"/>
      <c r="E31" s="38"/>
      <c r="F31" s="38"/>
      <c r="G31" s="38"/>
      <c r="H31" s="39"/>
      <c r="I31" s="67">
        <f>IF(OR('32_Jamaica Food and Nutrition'!$I31=1,$E31&lt;&gt;0),1,0)</f>
        <v>1</v>
      </c>
      <c r="J31" s="67">
        <f>IF(OR('32_Jamaica Food and Nutrition'!$J31=1,$F31&lt;&gt;0),1,0)</f>
        <v>0</v>
      </c>
      <c r="K31" s="67">
        <f>IF(AND('32_Jamaica Food and Nutrition'!$I31=1,$E31=0),1,0)</f>
        <v>1</v>
      </c>
    </row>
    <row r="32" spans="1:11" collapsed="1" x14ac:dyDescent="0.25">
      <c r="A32" s="37" t="s">
        <v>149</v>
      </c>
      <c r="B32" s="91" t="s">
        <v>36</v>
      </c>
      <c r="C32" s="91"/>
      <c r="D32" s="91"/>
      <c r="E32" s="91"/>
      <c r="F32" s="91"/>
      <c r="G32" s="91"/>
      <c r="H32" s="92"/>
      <c r="I32" s="67">
        <f>SUM(I33:I38)</f>
        <v>5</v>
      </c>
      <c r="J32" s="67">
        <f>SUM(J33:J38)</f>
        <v>1</v>
      </c>
      <c r="K32" s="67">
        <f>SUM(K33:K38)</f>
        <v>1</v>
      </c>
    </row>
    <row r="33" spans="1:11" ht="270" hidden="1" outlineLevel="1" x14ac:dyDescent="0.25">
      <c r="A33" s="37" t="s">
        <v>149</v>
      </c>
      <c r="B33" s="38" t="s">
        <v>37</v>
      </c>
      <c r="C33" s="20" t="str">
        <f>IF('Long Term Vision'!$C33=0,"",'Long Term Vision'!$C33)</f>
        <v/>
      </c>
      <c r="D33" s="38"/>
      <c r="E33" s="38" t="s">
        <v>1511</v>
      </c>
      <c r="F33" s="38"/>
      <c r="G33" s="38"/>
      <c r="H33" s="39"/>
      <c r="I33" s="67">
        <f>IF(OR('32_Jamaica Food and Nutrition'!$I33=1,$E33&lt;&gt;0),1,0)</f>
        <v>1</v>
      </c>
      <c r="J33" s="67">
        <f>IF(OR('32_Jamaica Food and Nutrition'!$J33=1,$F33&lt;&gt;0),1,0)</f>
        <v>0</v>
      </c>
      <c r="K33" s="67">
        <f>IF(AND('32_Jamaica Food and Nutrition'!$I33=1,$E33=0),1,0)</f>
        <v>0</v>
      </c>
    </row>
    <row r="34" spans="1:11" ht="195" hidden="1" outlineLevel="1" x14ac:dyDescent="0.25">
      <c r="A34" s="37" t="s">
        <v>149</v>
      </c>
      <c r="B34" s="38" t="s">
        <v>38</v>
      </c>
      <c r="C34" s="20" t="str">
        <f>IF('Long Term Vision'!$C34=0,"",'Long Term Vision'!$C34)</f>
        <v/>
      </c>
      <c r="D34" s="38"/>
      <c r="E34" s="38" t="s">
        <v>1512</v>
      </c>
      <c r="F34" s="38"/>
      <c r="G34" s="38"/>
      <c r="H34" s="39"/>
      <c r="I34" s="67">
        <f>IF(OR('32_Jamaica Food and Nutrition'!$I34=1,$E34&lt;&gt;0),1,0)</f>
        <v>1</v>
      </c>
      <c r="J34" s="67">
        <f>IF(OR('32_Jamaica Food and Nutrition'!$J34=1,$F34&lt;&gt;0),1,0)</f>
        <v>0</v>
      </c>
      <c r="K34" s="67">
        <f>IF(AND('32_Jamaica Food and Nutrition'!$I34=1,$E34=0),1,0)</f>
        <v>0</v>
      </c>
    </row>
    <row r="35" spans="1:11" ht="30" hidden="1" outlineLevel="1" x14ac:dyDescent="0.25">
      <c r="A35" s="37" t="s">
        <v>149</v>
      </c>
      <c r="B35" s="38" t="s">
        <v>39</v>
      </c>
      <c r="C35" s="20" t="str">
        <f>IF('Long Term Vision'!$C35=0,"",'Long Term Vision'!$C35)</f>
        <v>NO</v>
      </c>
      <c r="D35" s="38"/>
      <c r="E35" s="38"/>
      <c r="F35" s="38"/>
      <c r="G35" s="38"/>
      <c r="H35" s="39"/>
      <c r="I35" s="67">
        <f>IF(OR('32_Jamaica Food and Nutrition'!$I35=1,$E35&lt;&gt;0),1,0)</f>
        <v>0</v>
      </c>
      <c r="J35" s="67">
        <f>IF(OR('32_Jamaica Food and Nutrition'!$J35=1,$F35&lt;&gt;0),1,0)</f>
        <v>0</v>
      </c>
      <c r="K35" s="67">
        <f>IF(AND('32_Jamaica Food and Nutrition'!$I35=1,$E35=0),1,0)</f>
        <v>0</v>
      </c>
    </row>
    <row r="36" spans="1:11" ht="60" hidden="1" outlineLevel="1" x14ac:dyDescent="0.25">
      <c r="A36" s="37" t="s">
        <v>149</v>
      </c>
      <c r="B36" s="38" t="s">
        <v>40</v>
      </c>
      <c r="C36" s="20" t="str">
        <f>IF('Long Term Vision'!$C36=0,"",'Long Term Vision'!$C36)</f>
        <v/>
      </c>
      <c r="D36" s="38"/>
      <c r="E36" s="38"/>
      <c r="F36" s="38"/>
      <c r="G36" s="38"/>
      <c r="H36" s="39"/>
      <c r="I36" s="67">
        <f>IF(OR('32_Jamaica Food and Nutrition'!$I36=1,$E36&lt;&gt;0),1,0)</f>
        <v>1</v>
      </c>
      <c r="J36" s="67">
        <f>IF(OR('32_Jamaica Food and Nutrition'!$J36=1,$F36&lt;&gt;0),1,0)</f>
        <v>1</v>
      </c>
      <c r="K36" s="67">
        <f>IF(AND('32_Jamaica Food and Nutrition'!$I36=1,$E36=0),1,0)</f>
        <v>1</v>
      </c>
    </row>
    <row r="37" spans="1:11" ht="180" hidden="1" outlineLevel="1" x14ac:dyDescent="0.25">
      <c r="A37" s="37" t="s">
        <v>149</v>
      </c>
      <c r="B37" s="38" t="s">
        <v>41</v>
      </c>
      <c r="C37" s="20" t="str">
        <f>IF('Long Term Vision'!$C37=0,"",'Long Term Vision'!$C37)</f>
        <v/>
      </c>
      <c r="D37" s="38"/>
      <c r="E37" s="38" t="s">
        <v>1507</v>
      </c>
      <c r="F37" s="38"/>
      <c r="G37" s="38"/>
      <c r="H37" s="39"/>
      <c r="I37" s="67">
        <f>IF(OR('32_Jamaica Food and Nutrition'!$I37=1,$E37&lt;&gt;0),1,0)</f>
        <v>1</v>
      </c>
      <c r="J37" s="67">
        <f>IF(OR('32_Jamaica Food and Nutrition'!$J37=1,$F37&lt;&gt;0),1,0)</f>
        <v>0</v>
      </c>
      <c r="K37" s="67">
        <f>IF(AND('32_Jamaica Food and Nutrition'!$I37=1,$E37=0),1,0)</f>
        <v>0</v>
      </c>
    </row>
    <row r="38" spans="1:11" ht="225" hidden="1" outlineLevel="1" x14ac:dyDescent="0.25">
      <c r="A38" s="37" t="s">
        <v>149</v>
      </c>
      <c r="B38" s="38" t="s">
        <v>42</v>
      </c>
      <c r="C38" s="20" t="str">
        <f>IF('Long Term Vision'!$C38=0,"",'Long Term Vision'!$C38)</f>
        <v/>
      </c>
      <c r="D38" s="38"/>
      <c r="E38" s="38" t="s">
        <v>1508</v>
      </c>
      <c r="F38" s="38"/>
      <c r="G38" s="38"/>
      <c r="H38" s="39" t="s">
        <v>1510</v>
      </c>
      <c r="I38" s="67">
        <f>IF(OR('32_Jamaica Food and Nutrition'!$I38=1,$E38&lt;&gt;0),1,0)</f>
        <v>1</v>
      </c>
      <c r="J38" s="67">
        <f>IF(OR('32_Jamaica Food and Nutrition'!$J38=1,$F38&lt;&gt;0),1,0)</f>
        <v>0</v>
      </c>
      <c r="K38" s="67">
        <f>IF(AND('32_Jamaica Food and Nutrition'!$I38=1,$E38=0),1,0)</f>
        <v>0</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IF(OR('32_Jamaica Food and Nutrition'!$I40=1,$E40&lt;&gt;0),1,0)</f>
        <v>1</v>
      </c>
      <c r="J40" s="67">
        <f>IF(OR('32_Jamaica Food and Nutrition'!$J40=1,$F40&lt;&gt;0),1,0)</f>
        <v>1</v>
      </c>
      <c r="K40" s="67">
        <f>IF(AND('32_Jamaica Food and Nutrition'!$I40=1,$E40=0),1,0)</f>
        <v>1</v>
      </c>
    </row>
    <row r="41" spans="1:11" ht="60" hidden="1" outlineLevel="1" x14ac:dyDescent="0.25">
      <c r="A41" s="37" t="s">
        <v>150</v>
      </c>
      <c r="B41" s="38" t="s">
        <v>45</v>
      </c>
      <c r="C41" s="20" t="str">
        <f>IF('Long Term Vision'!$C41=0,"",'Long Term Vision'!$C41)</f>
        <v/>
      </c>
      <c r="D41" s="38"/>
      <c r="E41" s="38"/>
      <c r="F41" s="38"/>
      <c r="G41" s="38"/>
      <c r="H41" s="39"/>
      <c r="I41" s="67">
        <f>IF(OR('32_Jamaica Food and Nutrition'!$I41=1,$E41&lt;&gt;0),1,0)</f>
        <v>1</v>
      </c>
      <c r="J41" s="67">
        <f>IF(OR('32_Jamaica Food and Nutrition'!$J41=1,$F41&lt;&gt;0),1,0)</f>
        <v>1</v>
      </c>
      <c r="K41" s="67">
        <f>IF(AND('32_Jamaica Food and Nutrition'!$I41=1,$E41=0),1,0)</f>
        <v>1</v>
      </c>
    </row>
    <row r="42" spans="1:11" ht="75" hidden="1" outlineLevel="1" x14ac:dyDescent="0.25">
      <c r="A42" s="37" t="s">
        <v>150</v>
      </c>
      <c r="B42" s="38" t="s">
        <v>46</v>
      </c>
      <c r="C42" s="20" t="str">
        <f>IF('Long Term Vision'!$C42=0,"",'Long Term Vision'!$C42)</f>
        <v/>
      </c>
      <c r="D42" s="38"/>
      <c r="E42" s="38"/>
      <c r="F42" s="38"/>
      <c r="G42" s="38"/>
      <c r="H42" s="39"/>
      <c r="I42" s="67">
        <f>IF(OR('32_Jamaica Food and Nutrition'!$I42=1,$E42&lt;&gt;0),1,0)</f>
        <v>1</v>
      </c>
      <c r="J42" s="67">
        <f>IF(OR('32_Jamaica Food and Nutrition'!$J42=1,$F42&lt;&gt;0),1,0)</f>
        <v>1</v>
      </c>
      <c r="K42" s="67">
        <f>IF(AND('32_Jamaica Food and Nutrition'!$I42=1,$E42=0),1,0)</f>
        <v>1</v>
      </c>
    </row>
    <row r="43" spans="1:11" ht="60" hidden="1" outlineLevel="1" x14ac:dyDescent="0.25">
      <c r="A43" s="37" t="s">
        <v>150</v>
      </c>
      <c r="B43" s="38" t="s">
        <v>47</v>
      </c>
      <c r="C43" s="20" t="str">
        <f>IF('Long Term Vision'!$C43=0,"",'Long Term Vision'!$C43)</f>
        <v/>
      </c>
      <c r="D43" s="38"/>
      <c r="E43" s="38"/>
      <c r="F43" s="38"/>
      <c r="G43" s="38"/>
      <c r="H43" s="39"/>
      <c r="I43" s="67">
        <f>IF(OR('32_Jamaica Food and Nutrition'!$I43=1,$E43&lt;&gt;0),1,0)</f>
        <v>1</v>
      </c>
      <c r="J43" s="67">
        <f>IF(OR('32_Jamaica Food and Nutrition'!$J43=1,$F43&lt;&gt;0),1,0)</f>
        <v>0</v>
      </c>
      <c r="K43" s="67">
        <f>IF(AND('32_Jamaica Food and Nutrition'!$I43=1,$E43=0),1,0)</f>
        <v>1</v>
      </c>
    </row>
    <row r="44" spans="1:11" ht="45" hidden="1" outlineLevel="1" x14ac:dyDescent="0.25">
      <c r="A44" s="37" t="s">
        <v>150</v>
      </c>
      <c r="B44" s="38" t="s">
        <v>48</v>
      </c>
      <c r="C44" s="20" t="str">
        <f>IF('Long Term Vision'!$C44=0,"",'Long Term Vision'!$C44)</f>
        <v/>
      </c>
      <c r="D44" s="38"/>
      <c r="E44" s="38"/>
      <c r="F44" s="38"/>
      <c r="G44" s="38"/>
      <c r="H44" s="39"/>
      <c r="I44" s="67">
        <f>IF(OR('32_Jamaica Food and Nutrition'!$I44=1,$E44&lt;&gt;0),1,0)</f>
        <v>1</v>
      </c>
      <c r="J44" s="67">
        <f>IF(OR('32_Jamaica Food and Nutrition'!$J44=1,$F44&lt;&gt;0),1,0)</f>
        <v>0</v>
      </c>
      <c r="K44" s="67">
        <f>IF(AND('32_Jamaica Food and Nutrition'!$I44=1,$E44=0),1,0)</f>
        <v>1</v>
      </c>
    </row>
    <row r="45" spans="1:11" ht="30" hidden="1" outlineLevel="1" x14ac:dyDescent="0.25">
      <c r="A45" s="37" t="s">
        <v>150</v>
      </c>
      <c r="B45" s="38" t="s">
        <v>49</v>
      </c>
      <c r="C45" s="20" t="str">
        <f>IF('Long Term Vision'!$C45=0,"",'Long Term Vision'!$C45)</f>
        <v/>
      </c>
      <c r="D45" s="38"/>
      <c r="E45" s="38"/>
      <c r="F45" s="38"/>
      <c r="G45" s="38"/>
      <c r="H45" s="39"/>
      <c r="I45" s="67">
        <f>IF(OR('32_Jamaica Food and Nutrition'!$I45=1,$E45&lt;&gt;0),1,0)</f>
        <v>1</v>
      </c>
      <c r="J45" s="67">
        <f>IF(OR('32_Jamaica Food and Nutrition'!$J45=1,$F45&lt;&gt;0),1,0)</f>
        <v>0</v>
      </c>
      <c r="K45" s="67">
        <f>IF(AND('32_Jamaica Food and Nutrition'!$I45=1,$E45=0),1,0)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IF(OR('32_Jamaica Food and Nutrition'!$I47=1,$E47&lt;&gt;0),1,0)</f>
        <v>0</v>
      </c>
      <c r="J47" s="67">
        <f>IF(OR('32_Jamaica Food and Nutrition'!$J47=1,$F47&lt;&gt;0),1,0)</f>
        <v>0</v>
      </c>
      <c r="K47" s="67">
        <f>IF(AND('32_Jamaica Food and Nutrition'!$I47=1,$E47=0),1,0)</f>
        <v>0</v>
      </c>
    </row>
    <row r="48" spans="1:11" ht="30" hidden="1" outlineLevel="1" x14ac:dyDescent="0.25">
      <c r="A48" s="37" t="s">
        <v>150</v>
      </c>
      <c r="B48" s="38" t="s">
        <v>52</v>
      </c>
      <c r="C48" s="20" t="str">
        <f>IF('Long Term Vision'!$C48=0,"",'Long Term Vision'!$C48)</f>
        <v/>
      </c>
      <c r="D48" s="38"/>
      <c r="E48" s="38"/>
      <c r="F48" s="38"/>
      <c r="G48" s="38"/>
      <c r="H48" s="39"/>
      <c r="I48" s="67">
        <f>IF(OR('32_Jamaica Food and Nutrition'!$I48=1,$E48&lt;&gt;0),1,0)</f>
        <v>1</v>
      </c>
      <c r="J48" s="67">
        <f>IF(OR('32_Jamaica Food and Nutrition'!$J48=1,$F48&lt;&gt;0),1,0)</f>
        <v>0</v>
      </c>
      <c r="K48" s="67">
        <f>IF(AND('32_Jamaica Food and Nutrition'!$I48=1,$E48=0),1,0)</f>
        <v>1</v>
      </c>
    </row>
    <row r="49" spans="1:11" ht="45" hidden="1" outlineLevel="1" x14ac:dyDescent="0.25">
      <c r="A49" s="37" t="s">
        <v>150</v>
      </c>
      <c r="B49" s="38" t="s">
        <v>53</v>
      </c>
      <c r="C49" s="20" t="str">
        <f>IF('Long Term Vision'!$C49=0,"",'Long Term Vision'!$C49)</f>
        <v/>
      </c>
      <c r="D49" s="38"/>
      <c r="E49" s="38"/>
      <c r="F49" s="38"/>
      <c r="G49" s="38"/>
      <c r="H49" s="39"/>
      <c r="I49" s="67">
        <f>IF(OR('32_Jamaica Food and Nutrition'!$I49=1,$E49&lt;&gt;0),1,0)</f>
        <v>1</v>
      </c>
      <c r="J49" s="67">
        <f>IF(OR('32_Jamaica Food and Nutrition'!$J49=1,$F49&lt;&gt;0),1,0)</f>
        <v>0</v>
      </c>
      <c r="K49" s="67">
        <f>IF(AND('32_Jamaica Food and Nutrition'!$I49=1,$E49=0),1,0)</f>
        <v>1</v>
      </c>
    </row>
    <row r="50" spans="1:11" ht="90" hidden="1" outlineLevel="1" x14ac:dyDescent="0.25">
      <c r="A50" s="37" t="s">
        <v>150</v>
      </c>
      <c r="B50" s="38" t="s">
        <v>54</v>
      </c>
      <c r="C50" s="20" t="str">
        <f>IF('Long Term Vision'!$C50=0,"",'Long Term Vision'!$C50)</f>
        <v/>
      </c>
      <c r="D50" s="38"/>
      <c r="E50" s="38"/>
      <c r="F50" s="38"/>
      <c r="G50" s="38"/>
      <c r="H50" s="39"/>
      <c r="I50" s="67">
        <f>IF(OR('32_Jamaica Food and Nutrition'!$I50=1,$E50&lt;&gt;0),1,0)</f>
        <v>1</v>
      </c>
      <c r="J50" s="67">
        <f>IF(OR('32_Jamaica Food and Nutrition'!$J50=1,$F50&lt;&gt;0),1,0)</f>
        <v>1</v>
      </c>
      <c r="K50" s="67">
        <f>IF(AND('32_Jamaica Food and Nutrition'!$I50=1,$E50=0),1,0)</f>
        <v>1</v>
      </c>
    </row>
    <row r="51" spans="1:11" ht="30" hidden="1" outlineLevel="1" x14ac:dyDescent="0.25">
      <c r="A51" s="37" t="s">
        <v>150</v>
      </c>
      <c r="B51" s="38" t="s">
        <v>55</v>
      </c>
      <c r="C51" s="20" t="str">
        <f>IF('Long Term Vision'!$C51=0,"",'Long Term Vision'!$C51)</f>
        <v/>
      </c>
      <c r="D51" s="38"/>
      <c r="E51" s="38"/>
      <c r="F51" s="38"/>
      <c r="G51" s="38"/>
      <c r="H51" s="39"/>
      <c r="I51" s="67">
        <f>IF(OR('32_Jamaica Food and Nutrition'!$I51=1,$E51&lt;&gt;0),1,0)</f>
        <v>1</v>
      </c>
      <c r="J51" s="67">
        <f>IF(OR('32_Jamaica Food and Nutrition'!$J51=1,$F51&lt;&gt;0),1,0)</f>
        <v>1</v>
      </c>
      <c r="K51" s="67">
        <f>IF(AND('32_Jamaica Food and Nutrition'!$I51=1,$E51=0),1,0)</f>
        <v>1</v>
      </c>
    </row>
    <row r="52" spans="1:11" ht="45" hidden="1" outlineLevel="1" x14ac:dyDescent="0.25">
      <c r="A52" s="37" t="s">
        <v>150</v>
      </c>
      <c r="B52" s="38" t="s">
        <v>56</v>
      </c>
      <c r="C52" s="20" t="str">
        <f>IF('Long Term Vision'!$C52=0,"",'Long Term Vision'!$C52)</f>
        <v/>
      </c>
      <c r="D52" s="38"/>
      <c r="E52" s="38"/>
      <c r="F52" s="38"/>
      <c r="G52" s="38"/>
      <c r="H52" s="39"/>
      <c r="I52" s="67">
        <f>IF(OR('32_Jamaica Food and Nutrition'!$I52=1,$E52&lt;&gt;0),1,0)</f>
        <v>1</v>
      </c>
      <c r="J52" s="67">
        <f>IF(OR('32_Jamaica Food and Nutrition'!$J52=1,$F52&lt;&gt;0),1,0)</f>
        <v>0</v>
      </c>
      <c r="K52" s="67">
        <f>IF(AND('32_Jamaica Food and Nutrition'!$I52=1,$E52=0),1,0)</f>
        <v>1</v>
      </c>
    </row>
    <row r="53" spans="1:11" ht="30" hidden="1" outlineLevel="1" x14ac:dyDescent="0.25">
      <c r="A53" s="37" t="s">
        <v>150</v>
      </c>
      <c r="B53" s="38" t="s">
        <v>57</v>
      </c>
      <c r="C53" s="20" t="str">
        <f>IF('Long Term Vision'!$C53=0,"",'Long Term Vision'!$C53)</f>
        <v/>
      </c>
      <c r="D53" s="38"/>
      <c r="E53" s="38"/>
      <c r="F53" s="38"/>
      <c r="G53" s="38"/>
      <c r="H53" s="39"/>
      <c r="I53" s="67">
        <f>IF(OR('32_Jamaica Food and Nutrition'!$I53=1,$E53&lt;&gt;0),1,0)</f>
        <v>1</v>
      </c>
      <c r="J53" s="67">
        <f>IF(OR('32_Jamaica Food and Nutrition'!$J53=1,$F53&lt;&gt;0),1,0)</f>
        <v>0</v>
      </c>
      <c r="K53" s="67">
        <f>IF(AND('32_Jamaica Food and Nutrition'!$I53=1,$E53=0),1,0)</f>
        <v>1</v>
      </c>
    </row>
    <row r="54" spans="1:11" ht="45" hidden="1" outlineLevel="1" x14ac:dyDescent="0.25">
      <c r="A54" s="37" t="s">
        <v>150</v>
      </c>
      <c r="B54" s="38" t="s">
        <v>58</v>
      </c>
      <c r="C54" s="20" t="str">
        <f>IF('Long Term Vision'!$C54=0,"",'Long Term Vision'!$C54)</f>
        <v/>
      </c>
      <c r="D54" s="38"/>
      <c r="E54" s="38"/>
      <c r="F54" s="38"/>
      <c r="G54" s="38"/>
      <c r="H54" s="39"/>
      <c r="I54" s="67">
        <f>IF(OR('32_Jamaica Food and Nutrition'!$I54=1,$E54&lt;&gt;0),1,0)</f>
        <v>1</v>
      </c>
      <c r="J54" s="67">
        <f>IF(OR('32_Jamaica Food and Nutrition'!$J54=1,$F54&lt;&gt;0),1,0)</f>
        <v>0</v>
      </c>
      <c r="K54" s="67">
        <f>IF(AND('32_Jamaica Food and Nutrition'!$I54=1,$E54=0),1,0)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IF(OR('32_Jamaica Food and Nutrition'!$I56=1,$E56&lt;&gt;0),1,0)</f>
        <v>1</v>
      </c>
      <c r="J56" s="67">
        <f>IF(OR('32_Jamaica Food and Nutrition'!$J56=1,$F56&lt;&gt;0),1,0)</f>
        <v>1</v>
      </c>
      <c r="K56" s="67">
        <f>IF(AND('32_Jamaica Food and Nutrition'!$I56=1,$E56=0),1,0)</f>
        <v>1</v>
      </c>
    </row>
    <row r="57" spans="1:11" ht="30" hidden="1" outlineLevel="1" x14ac:dyDescent="0.25">
      <c r="A57" s="37" t="s">
        <v>150</v>
      </c>
      <c r="B57" s="38" t="s">
        <v>61</v>
      </c>
      <c r="C57" s="20" t="str">
        <f>IF('Long Term Vision'!$C57=0,"",'Long Term Vision'!$C57)</f>
        <v/>
      </c>
      <c r="D57" s="38"/>
      <c r="E57" s="38"/>
      <c r="F57" s="38"/>
      <c r="G57" s="38"/>
      <c r="H57" s="39"/>
      <c r="I57" s="67">
        <f>IF(OR('32_Jamaica Food and Nutrition'!$I57=1,$E57&lt;&gt;0),1,0)</f>
        <v>1</v>
      </c>
      <c r="J57" s="67">
        <f>IF(OR('32_Jamaica Food and Nutrition'!$J57=1,$F57&lt;&gt;0),1,0)</f>
        <v>1</v>
      </c>
      <c r="K57" s="67">
        <f>IF(AND('32_Jamaica Food and Nutrition'!$I57=1,$E57=0),1,0)</f>
        <v>1</v>
      </c>
    </row>
    <row r="58" spans="1:11" ht="45" hidden="1" outlineLevel="1" x14ac:dyDescent="0.25">
      <c r="A58" s="37" t="s">
        <v>150</v>
      </c>
      <c r="B58" s="38" t="s">
        <v>62</v>
      </c>
      <c r="C58" s="20" t="str">
        <f>IF('Long Term Vision'!$C58=0,"",'Long Term Vision'!$C58)</f>
        <v/>
      </c>
      <c r="D58" s="38"/>
      <c r="E58" s="38"/>
      <c r="F58" s="38"/>
      <c r="G58" s="38"/>
      <c r="H58" s="39"/>
      <c r="I58" s="67">
        <f>IF(OR('32_Jamaica Food and Nutrition'!$I58=1,$E58&lt;&gt;0),1,0)</f>
        <v>1</v>
      </c>
      <c r="J58" s="67">
        <f>IF(OR('32_Jamaica Food and Nutrition'!$J58=1,$F58&lt;&gt;0),1,0)</f>
        <v>0</v>
      </c>
      <c r="K58" s="67">
        <f>IF(AND('32_Jamaica Food and Nutrition'!$I58=1,$E58=0),1,0)</f>
        <v>1</v>
      </c>
    </row>
    <row r="59" spans="1:11" collapsed="1" x14ac:dyDescent="0.25">
      <c r="A59" s="37" t="s">
        <v>150</v>
      </c>
      <c r="B59" s="111" t="s">
        <v>63</v>
      </c>
      <c r="C59" s="111"/>
      <c r="D59" s="111"/>
      <c r="E59" s="111"/>
      <c r="F59" s="111"/>
      <c r="G59" s="111"/>
      <c r="H59" s="112"/>
      <c r="I59" s="67">
        <f>SUM(I60:I66)</f>
        <v>4</v>
      </c>
      <c r="J59" s="67">
        <f>SUM(J60:J66)</f>
        <v>1</v>
      </c>
      <c r="K59" s="67">
        <f>SUM(K60:K66)</f>
        <v>4</v>
      </c>
    </row>
    <row r="60" spans="1:11" ht="45" hidden="1" outlineLevel="1" x14ac:dyDescent="0.25">
      <c r="A60" s="37" t="s">
        <v>150</v>
      </c>
      <c r="B60" s="38" t="s">
        <v>64</v>
      </c>
      <c r="C60" s="20" t="str">
        <f>IF('Long Term Vision'!$C60=0,"",'Long Term Vision'!$C60)</f>
        <v/>
      </c>
      <c r="D60" s="38"/>
      <c r="E60" s="38"/>
      <c r="F60" s="38"/>
      <c r="G60" s="38"/>
      <c r="H60" s="39"/>
      <c r="I60" s="67">
        <f>IF(OR('32_Jamaica Food and Nutrition'!$I60=1,$E60&lt;&gt;0),1,0)</f>
        <v>0</v>
      </c>
      <c r="J60" s="67">
        <f>IF(OR('32_Jamaica Food and Nutrition'!$J60=1,$F60&lt;&gt;0),1,0)</f>
        <v>0</v>
      </c>
      <c r="K60" s="67">
        <f>IF(AND('32_Jamaica Food and Nutrition'!$I60=1,$E60=0),1,0)</f>
        <v>0</v>
      </c>
    </row>
    <row r="61" spans="1:11" ht="60" hidden="1" outlineLevel="1" x14ac:dyDescent="0.25">
      <c r="A61" s="37" t="s">
        <v>150</v>
      </c>
      <c r="B61" s="38" t="s">
        <v>65</v>
      </c>
      <c r="C61" s="20" t="str">
        <f>IF('Long Term Vision'!$C61=0,"",'Long Term Vision'!$C61)</f>
        <v/>
      </c>
      <c r="D61" s="38"/>
      <c r="E61" s="38"/>
      <c r="F61" s="38"/>
      <c r="G61" s="38"/>
      <c r="H61" s="39"/>
      <c r="I61" s="67">
        <f>IF(OR('32_Jamaica Food and Nutrition'!$I61=1,$E61&lt;&gt;0),1,0)</f>
        <v>1</v>
      </c>
      <c r="J61" s="67">
        <f>IF(OR('32_Jamaica Food and Nutrition'!$J61=1,$F61&lt;&gt;0),1,0)</f>
        <v>1</v>
      </c>
      <c r="K61" s="67">
        <f>IF(AND('32_Jamaica Food and Nutrition'!$I61=1,$E61=0),1,0)</f>
        <v>1</v>
      </c>
    </row>
    <row r="62" spans="1:11" ht="30" hidden="1" outlineLevel="1" x14ac:dyDescent="0.25">
      <c r="A62" s="37" t="s">
        <v>150</v>
      </c>
      <c r="B62" s="38" t="s">
        <v>66</v>
      </c>
      <c r="C62" s="20" t="str">
        <f>IF('Long Term Vision'!$C62=0,"",'Long Term Vision'!$C62)</f>
        <v/>
      </c>
      <c r="D62" s="38"/>
      <c r="E62" s="38"/>
      <c r="F62" s="38"/>
      <c r="G62" s="38"/>
      <c r="H62" s="39"/>
      <c r="I62" s="67">
        <f>IF(OR('32_Jamaica Food and Nutrition'!$I62=1,$E62&lt;&gt;0),1,0)</f>
        <v>0</v>
      </c>
      <c r="J62" s="67">
        <f>IF(OR('32_Jamaica Food and Nutrition'!$J62=1,$F62&lt;&gt;0),1,0)</f>
        <v>0</v>
      </c>
      <c r="K62" s="67">
        <f>IF(AND('32_Jamaica Food and Nutrition'!$I62=1,$E62=0),1,0)</f>
        <v>0</v>
      </c>
    </row>
    <row r="63" spans="1:11" ht="90" hidden="1" outlineLevel="1" x14ac:dyDescent="0.25">
      <c r="A63" s="37" t="s">
        <v>150</v>
      </c>
      <c r="B63" s="38" t="s">
        <v>67</v>
      </c>
      <c r="C63" s="20" t="str">
        <f>IF('Long Term Vision'!$C63=0,"",'Long Term Vision'!$C63)</f>
        <v/>
      </c>
      <c r="D63" s="38"/>
      <c r="E63" s="38"/>
      <c r="F63" s="38"/>
      <c r="G63" s="38"/>
      <c r="H63" s="39"/>
      <c r="I63" s="67">
        <f>IF(OR('32_Jamaica Food and Nutrition'!$I63=1,$E63&lt;&gt;0),1,0)</f>
        <v>1</v>
      </c>
      <c r="J63" s="67">
        <f>IF(OR('32_Jamaica Food and Nutrition'!$J63=1,$F63&lt;&gt;0),1,0)</f>
        <v>0</v>
      </c>
      <c r="K63" s="67">
        <f>IF(AND('32_Jamaica Food and Nutrition'!$I63=1,$E63=0),1,0)</f>
        <v>1</v>
      </c>
    </row>
    <row r="64" spans="1:11" ht="45" hidden="1" outlineLevel="1" x14ac:dyDescent="0.25">
      <c r="A64" s="37" t="s">
        <v>150</v>
      </c>
      <c r="B64" s="38" t="s">
        <v>68</v>
      </c>
      <c r="C64" s="20" t="str">
        <f>IF('Long Term Vision'!$C64=0,"",'Long Term Vision'!$C64)</f>
        <v/>
      </c>
      <c r="D64" s="38"/>
      <c r="E64" s="38"/>
      <c r="F64" s="38"/>
      <c r="G64" s="38"/>
      <c r="H64" s="39"/>
      <c r="I64" s="67">
        <f>IF(OR('32_Jamaica Food and Nutrition'!$I64=1,$E64&lt;&gt;0),1,0)</f>
        <v>1</v>
      </c>
      <c r="J64" s="67">
        <f>IF(OR('32_Jamaica Food and Nutrition'!$J64=1,$F64&lt;&gt;0),1,0)</f>
        <v>0</v>
      </c>
      <c r="K64" s="67">
        <f>IF(AND('32_Jamaica Food and Nutrition'!$I64=1,$E64=0),1,0)</f>
        <v>1</v>
      </c>
    </row>
    <row r="65" spans="1:11" ht="120" hidden="1" outlineLevel="1" x14ac:dyDescent="0.25">
      <c r="A65" s="37" t="s">
        <v>150</v>
      </c>
      <c r="B65" s="38" t="s">
        <v>69</v>
      </c>
      <c r="C65" s="20" t="str">
        <f>IF('Long Term Vision'!$C65=0,"",'Long Term Vision'!$C65)</f>
        <v/>
      </c>
      <c r="D65" s="38"/>
      <c r="E65" s="38"/>
      <c r="F65" s="38"/>
      <c r="G65" s="38"/>
      <c r="H65" s="39"/>
      <c r="I65" s="67">
        <f>IF(OR('32_Jamaica Food and Nutrition'!$I65=1,$E65&lt;&gt;0),1,0)</f>
        <v>0</v>
      </c>
      <c r="J65" s="67">
        <f>IF(OR('32_Jamaica Food and Nutrition'!$J65=1,$F65&lt;&gt;0),1,0)</f>
        <v>0</v>
      </c>
      <c r="K65" s="67">
        <f>IF(AND('32_Jamaica Food and Nutrition'!$I65=1,$E65=0),1,0)</f>
        <v>0</v>
      </c>
    </row>
    <row r="66" spans="1:11" ht="60" hidden="1" outlineLevel="1" x14ac:dyDescent="0.25">
      <c r="A66" s="37" t="s">
        <v>150</v>
      </c>
      <c r="B66" s="38" t="s">
        <v>70</v>
      </c>
      <c r="C66" s="20" t="str">
        <f>IF('Long Term Vision'!$C66=0,"",'Long Term Vision'!$C66)</f>
        <v/>
      </c>
      <c r="D66" s="38"/>
      <c r="E66" s="38"/>
      <c r="F66" s="38"/>
      <c r="G66" s="38"/>
      <c r="H66" s="39"/>
      <c r="I66" s="67">
        <f>IF(OR('32_Jamaica Food and Nutrition'!$I66=1,$E66&lt;&gt;0),1,0)</f>
        <v>1</v>
      </c>
      <c r="J66" s="67">
        <f>IF(OR('32_Jamaica Food and Nutrition'!$J66=1,$F66&lt;&gt;0),1,0)</f>
        <v>0</v>
      </c>
      <c r="K66" s="67">
        <f>IF(AND('32_Jamaica Food and Nutrition'!$I66=1,$E66=0),1,0)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IF(OR('32_Jamaica Food and Nutrition'!$I68=1,$E68&lt;&gt;0),1,0)</f>
        <v>1</v>
      </c>
      <c r="J68" s="67">
        <f>IF(OR('32_Jamaica Food and Nutrition'!$J68=1,$F68&lt;&gt;0),1,0)</f>
        <v>1</v>
      </c>
      <c r="K68" s="67">
        <f>IF(AND('32_Jamaica Food and Nutrition'!$I68=1,$E68=0),1,0)</f>
        <v>1</v>
      </c>
    </row>
    <row r="69" spans="1:11" ht="60" hidden="1" outlineLevel="1" x14ac:dyDescent="0.25">
      <c r="A69" s="37" t="s">
        <v>150</v>
      </c>
      <c r="B69" s="38" t="s">
        <v>73</v>
      </c>
      <c r="C69" s="20" t="str">
        <f>IF('Long Term Vision'!$C69=0,"",'Long Term Vision'!$C69)</f>
        <v/>
      </c>
      <c r="D69" s="38"/>
      <c r="E69" s="38"/>
      <c r="F69" s="38"/>
      <c r="G69" s="38"/>
      <c r="H69" s="39"/>
      <c r="I69" s="67">
        <f>IF(OR('32_Jamaica Food and Nutrition'!$I69=1,$E69&lt;&gt;0),1,0)</f>
        <v>1</v>
      </c>
      <c r="J69" s="67">
        <f>IF(OR('32_Jamaica Food and Nutrition'!$J69=1,$F69&lt;&gt;0),1,0)</f>
        <v>1</v>
      </c>
      <c r="K69" s="67">
        <f>IF(AND('32_Jamaica Food and Nutrition'!$I69=1,$E69=0),1,0)</f>
        <v>1</v>
      </c>
    </row>
    <row r="70" spans="1:11" ht="45" hidden="1" outlineLevel="1" x14ac:dyDescent="0.25">
      <c r="A70" s="37" t="s">
        <v>150</v>
      </c>
      <c r="B70" s="38" t="s">
        <v>74</v>
      </c>
      <c r="C70" s="20" t="str">
        <f>IF('Long Term Vision'!$C70=0,"",'Long Term Vision'!$C70)</f>
        <v/>
      </c>
      <c r="D70" s="38"/>
      <c r="E70" s="38"/>
      <c r="F70" s="38"/>
      <c r="G70" s="38"/>
      <c r="H70" s="39"/>
      <c r="I70" s="67">
        <f>IF(OR('32_Jamaica Food and Nutrition'!$I70=1,$E70&lt;&gt;0),1,0)</f>
        <v>1</v>
      </c>
      <c r="J70" s="67">
        <f>IF(OR('32_Jamaica Food and Nutrition'!$J70=1,$F70&lt;&gt;0),1,0)</f>
        <v>1</v>
      </c>
      <c r="K70" s="67">
        <f>IF(AND('32_Jamaica Food and Nutrition'!$I70=1,$E70=0),1,0)</f>
        <v>1</v>
      </c>
    </row>
    <row r="71" spans="1:11" ht="45" hidden="1" outlineLevel="1" x14ac:dyDescent="0.25">
      <c r="A71" s="37" t="s">
        <v>150</v>
      </c>
      <c r="B71" s="38" t="s">
        <v>75</v>
      </c>
      <c r="C71" s="20" t="str">
        <f>IF('Long Term Vision'!$C71=0,"",'Long Term Vision'!$C71)</f>
        <v/>
      </c>
      <c r="D71" s="38"/>
      <c r="E71" s="38"/>
      <c r="F71" s="38"/>
      <c r="G71" s="38"/>
      <c r="H71" s="39"/>
      <c r="I71" s="67">
        <f>IF(OR('32_Jamaica Food and Nutrition'!$I71=1,$E71&lt;&gt;0),1,0)</f>
        <v>0</v>
      </c>
      <c r="J71" s="67">
        <f>IF(OR('32_Jamaica Food and Nutrition'!$J71=1,$F71&lt;&gt;0),1,0)</f>
        <v>0</v>
      </c>
      <c r="K71" s="67">
        <f>IF(AND('32_Jamaica Food and Nutrition'!$I71=1,$E71=0),1,0)</f>
        <v>0</v>
      </c>
    </row>
    <row r="72" spans="1:11" ht="45" hidden="1" outlineLevel="1" x14ac:dyDescent="0.25">
      <c r="A72" s="37" t="s">
        <v>150</v>
      </c>
      <c r="B72" s="38" t="s">
        <v>76</v>
      </c>
      <c r="C72" s="20" t="str">
        <f>IF('Long Term Vision'!$C72=0,"",'Long Term Vision'!$C72)</f>
        <v/>
      </c>
      <c r="D72" s="38"/>
      <c r="E72" s="38"/>
      <c r="F72" s="38"/>
      <c r="G72" s="38"/>
      <c r="H72" s="39"/>
      <c r="I72" s="67">
        <f>IF(OR('32_Jamaica Food and Nutrition'!$I72=1,$E72&lt;&gt;0),1,0)</f>
        <v>1</v>
      </c>
      <c r="J72" s="67">
        <f>IF(OR('32_Jamaica Food and Nutrition'!$J72=1,$F72&lt;&gt;0),1,0)</f>
        <v>1</v>
      </c>
      <c r="K72" s="67">
        <f>IF(AND('32_Jamaica Food and Nutrition'!$I72=1,$E72=0),1,0)</f>
        <v>1</v>
      </c>
    </row>
    <row r="73" spans="1:11" ht="45" hidden="1" outlineLevel="1" x14ac:dyDescent="0.25">
      <c r="A73" s="37" t="s">
        <v>150</v>
      </c>
      <c r="B73" s="38" t="s">
        <v>77</v>
      </c>
      <c r="C73" s="20" t="str">
        <f>IF('Long Term Vision'!$C73=0,"",'Long Term Vision'!$C73)</f>
        <v/>
      </c>
      <c r="D73" s="38"/>
      <c r="E73" s="38"/>
      <c r="F73" s="38"/>
      <c r="G73" s="38"/>
      <c r="H73" s="39"/>
      <c r="I73" s="67">
        <f>IF(OR('32_Jamaica Food and Nutrition'!$I73=1,$E73&lt;&gt;0),1,0)</f>
        <v>1</v>
      </c>
      <c r="J73" s="67">
        <f>IF(OR('32_Jamaica Food and Nutrition'!$J73=1,$F73&lt;&gt;0),1,0)</f>
        <v>0</v>
      </c>
      <c r="K73" s="67">
        <f>IF(AND('32_Jamaica Food and Nutrition'!$I73=1,$E73=0),1,0)</f>
        <v>1</v>
      </c>
    </row>
    <row r="74" spans="1:11" ht="45" hidden="1" outlineLevel="1" x14ac:dyDescent="0.25">
      <c r="A74" s="37" t="s">
        <v>150</v>
      </c>
      <c r="B74" s="38" t="s">
        <v>78</v>
      </c>
      <c r="C74" s="20" t="str">
        <f>IF('Long Term Vision'!$C74=0,"",'Long Term Vision'!$C74)</f>
        <v/>
      </c>
      <c r="D74" s="38"/>
      <c r="E74" s="38"/>
      <c r="F74" s="38"/>
      <c r="G74" s="38"/>
      <c r="H74" s="39"/>
      <c r="I74" s="67">
        <f>IF(OR('32_Jamaica Food and Nutrition'!$I74=1,$E74&lt;&gt;0),1,0)</f>
        <v>0</v>
      </c>
      <c r="J74" s="67">
        <f>IF(OR('32_Jamaica Food and Nutrition'!$J74=1,$F74&lt;&gt;0),1,0)</f>
        <v>0</v>
      </c>
      <c r="K74" s="67">
        <f>IF(AND('32_Jamaica Food and Nutrition'!$I74=1,$E74=0),1,0)</f>
        <v>0</v>
      </c>
    </row>
    <row r="75" spans="1:11" ht="60" hidden="1" outlineLevel="1" x14ac:dyDescent="0.25">
      <c r="A75" s="37" t="s">
        <v>150</v>
      </c>
      <c r="B75" s="38" t="s">
        <v>79</v>
      </c>
      <c r="C75" s="20" t="str">
        <f>IF('Long Term Vision'!$C75=0,"",'Long Term Vision'!$C75)</f>
        <v/>
      </c>
      <c r="D75" s="38"/>
      <c r="E75" s="38"/>
      <c r="F75" s="38"/>
      <c r="G75" s="38"/>
      <c r="H75" s="39"/>
      <c r="I75" s="67">
        <f>IF(OR('32_Jamaica Food and Nutrition'!$I75=1,$E75&lt;&gt;0),1,0)</f>
        <v>1</v>
      </c>
      <c r="J75" s="67">
        <f>IF(OR('32_Jamaica Food and Nutrition'!$J75=1,$F75&lt;&gt;0),1,0)</f>
        <v>0</v>
      </c>
      <c r="K75" s="67">
        <f>IF(AND('32_Jamaica Food and Nutrition'!$I75=1,$E75=0),1,0)</f>
        <v>1</v>
      </c>
    </row>
    <row r="76" spans="1:11" ht="45" hidden="1" outlineLevel="1" x14ac:dyDescent="0.25">
      <c r="A76" s="37" t="s">
        <v>150</v>
      </c>
      <c r="B76" s="38" t="s">
        <v>80</v>
      </c>
      <c r="C76" s="20" t="str">
        <f>IF('Long Term Vision'!$C76=0,"",'Long Term Vision'!$C76)</f>
        <v/>
      </c>
      <c r="D76" s="38"/>
      <c r="E76" s="38"/>
      <c r="F76" s="38"/>
      <c r="G76" s="38"/>
      <c r="H76" s="39"/>
      <c r="I76" s="67">
        <f>IF(OR('32_Jamaica Food and Nutrition'!$I76=1,$E76&lt;&gt;0),1,0)</f>
        <v>1</v>
      </c>
      <c r="J76" s="67">
        <f>IF(OR('32_Jamaica Food and Nutrition'!$J76=1,$F76&lt;&gt;0),1,0)</f>
        <v>0</v>
      </c>
      <c r="K76" s="67">
        <f>IF(AND('32_Jamaica Food and Nutrition'!$I76=1,$E76=0),1,0)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IF(OR('32_Jamaica Food and Nutrition'!$I78=1,$E78&lt;&gt;0),1,0)</f>
        <v>1</v>
      </c>
      <c r="J78" s="67">
        <f>IF(OR('32_Jamaica Food and Nutrition'!$J78=1,$F78&lt;&gt;0),1,0)</f>
        <v>1</v>
      </c>
      <c r="K78" s="67">
        <f>IF(AND('32_Jamaica Food and Nutrition'!$I78=1,$E78=0),1,0)</f>
        <v>1</v>
      </c>
    </row>
    <row r="79" spans="1:11" ht="30" hidden="1" outlineLevel="1" x14ac:dyDescent="0.25">
      <c r="A79" s="37" t="s">
        <v>151</v>
      </c>
      <c r="B79" s="38" t="s">
        <v>83</v>
      </c>
      <c r="C79" s="20" t="str">
        <f>IF('Long Term Vision'!$C79=0,"",'Long Term Vision'!$C79)</f>
        <v/>
      </c>
      <c r="D79" s="38"/>
      <c r="E79" s="38"/>
      <c r="F79" s="38"/>
      <c r="G79" s="38"/>
      <c r="H79" s="39"/>
      <c r="I79" s="67">
        <f>IF(OR('32_Jamaica Food and Nutrition'!$I79=1,$E79&lt;&gt;0),1,0)</f>
        <v>1</v>
      </c>
      <c r="J79" s="67">
        <f>IF(OR('32_Jamaica Food and Nutrition'!$J79=1,$F79&lt;&gt;0),1,0)</f>
        <v>1</v>
      </c>
      <c r="K79" s="67">
        <f>IF(AND('32_Jamaica Food and Nutrition'!$I79=1,$E79=0),1,0)</f>
        <v>1</v>
      </c>
    </row>
    <row r="80" spans="1:11" ht="30" hidden="1" outlineLevel="1" x14ac:dyDescent="0.25">
      <c r="A80" s="37" t="s">
        <v>151</v>
      </c>
      <c r="B80" s="38" t="s">
        <v>84</v>
      </c>
      <c r="C80" s="20" t="str">
        <f>IF('Long Term Vision'!$C80=0,"",'Long Term Vision'!$C80)</f>
        <v/>
      </c>
      <c r="D80" s="38"/>
      <c r="E80" s="38"/>
      <c r="F80" s="38"/>
      <c r="G80" s="38"/>
      <c r="H80" s="39"/>
      <c r="I80" s="67">
        <f>IF(OR('32_Jamaica Food and Nutrition'!$I80=1,$E80&lt;&gt;0),1,0)</f>
        <v>1</v>
      </c>
      <c r="J80" s="67">
        <f>IF(OR('32_Jamaica Food and Nutrition'!$J80=1,$F80&lt;&gt;0),1,0)</f>
        <v>1</v>
      </c>
      <c r="K80" s="67">
        <f>IF(AND('32_Jamaica Food and Nutrition'!$I80=1,$E80=0),1,0)</f>
        <v>1</v>
      </c>
    </row>
    <row r="81" spans="1:11" collapsed="1" x14ac:dyDescent="0.25">
      <c r="A81" s="37" t="s">
        <v>151</v>
      </c>
      <c r="B81" s="117" t="s">
        <v>85</v>
      </c>
      <c r="C81" s="117"/>
      <c r="D81" s="117"/>
      <c r="E81" s="117"/>
      <c r="F81" s="117"/>
      <c r="G81" s="117"/>
      <c r="H81" s="118"/>
      <c r="I81" s="67">
        <f>SUM(I82:I91)</f>
        <v>9</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IF(OR('32_Jamaica Food and Nutrition'!$I82=1,$E82&lt;&gt;0),1,0)</f>
        <v>1</v>
      </c>
      <c r="J82" s="67">
        <f>IF(OR('32_Jamaica Food and Nutrition'!$J82=1,$F82&lt;&gt;0),1,0)</f>
        <v>1</v>
      </c>
      <c r="K82" s="67">
        <f>IF(AND('32_Jamaica Food and Nutrition'!$I82=1,$E82=0),1,0)</f>
        <v>1</v>
      </c>
    </row>
    <row r="83" spans="1:11" ht="60" hidden="1" outlineLevel="1" x14ac:dyDescent="0.25">
      <c r="A83" s="37" t="s">
        <v>151</v>
      </c>
      <c r="B83" s="38" t="s">
        <v>87</v>
      </c>
      <c r="C83" s="20" t="str">
        <f>IF('Long Term Vision'!$C83=0,"",'Long Term Vision'!$C83)</f>
        <v/>
      </c>
      <c r="D83" s="38"/>
      <c r="E83" s="38"/>
      <c r="F83" s="38"/>
      <c r="G83" s="38"/>
      <c r="H83" s="39"/>
      <c r="I83" s="67">
        <f>IF(OR('32_Jamaica Food and Nutrition'!$I83=1,$E83&lt;&gt;0),1,0)</f>
        <v>1</v>
      </c>
      <c r="J83" s="67">
        <f>IF(OR('32_Jamaica Food and Nutrition'!$J83=1,$F83&lt;&gt;0),1,0)</f>
        <v>1</v>
      </c>
      <c r="K83" s="67">
        <f>IF(AND('32_Jamaica Food and Nutrition'!$I83=1,$E83=0),1,0)</f>
        <v>1</v>
      </c>
    </row>
    <row r="84" spans="1:11" ht="75" hidden="1" outlineLevel="1" x14ac:dyDescent="0.25">
      <c r="A84" s="37" t="s">
        <v>151</v>
      </c>
      <c r="B84" s="38" t="s">
        <v>88</v>
      </c>
      <c r="C84" s="20" t="str">
        <f>IF('Long Term Vision'!$C84=0,"",'Long Term Vision'!$C84)</f>
        <v/>
      </c>
      <c r="D84" s="38"/>
      <c r="E84" s="38"/>
      <c r="F84" s="38"/>
      <c r="G84" s="38"/>
      <c r="H84" s="39"/>
      <c r="I84" s="67">
        <f>IF(OR('32_Jamaica Food and Nutrition'!$I84=1,$E84&lt;&gt;0),1,0)</f>
        <v>1</v>
      </c>
      <c r="J84" s="67">
        <f>IF(OR('32_Jamaica Food and Nutrition'!$J84=1,$F84&lt;&gt;0),1,0)</f>
        <v>1</v>
      </c>
      <c r="K84" s="67">
        <f>IF(AND('32_Jamaica Food and Nutrition'!$I84=1,$E84=0),1,0)</f>
        <v>1</v>
      </c>
    </row>
    <row r="85" spans="1:11" ht="90" hidden="1" outlineLevel="1" x14ac:dyDescent="0.25">
      <c r="A85" s="37" t="s">
        <v>151</v>
      </c>
      <c r="B85" s="38" t="s">
        <v>89</v>
      </c>
      <c r="C85" s="20" t="str">
        <f>IF('Long Term Vision'!$C85=0,"",'Long Term Vision'!$C85)</f>
        <v>NO</v>
      </c>
      <c r="D85" s="38"/>
      <c r="E85" s="38"/>
      <c r="F85" s="38"/>
      <c r="G85" s="38"/>
      <c r="H85" s="39"/>
      <c r="I85" s="67">
        <f>IF(OR('32_Jamaica Food and Nutrition'!$I85=1,$E85&lt;&gt;0),1,0)</f>
        <v>0</v>
      </c>
      <c r="J85" s="67">
        <f>IF(OR('32_Jamaica Food and Nutrition'!$J85=1,$F85&lt;&gt;0),1,0)</f>
        <v>0</v>
      </c>
      <c r="K85" s="67">
        <f>IF(AND('32_Jamaica Food and Nutrition'!$I85=1,$E85=0),1,0)</f>
        <v>0</v>
      </c>
    </row>
    <row r="86" spans="1:11" ht="45" hidden="1" outlineLevel="1" x14ac:dyDescent="0.25">
      <c r="A86" s="37" t="s">
        <v>151</v>
      </c>
      <c r="B86" s="38" t="s">
        <v>90</v>
      </c>
      <c r="C86" s="20" t="str">
        <f>IF('Long Term Vision'!$C86=0,"",'Long Term Vision'!$C86)</f>
        <v/>
      </c>
      <c r="D86" s="38"/>
      <c r="E86" s="38"/>
      <c r="F86" s="38"/>
      <c r="G86" s="38"/>
      <c r="H86" s="39"/>
      <c r="I86" s="67">
        <f>IF(OR('32_Jamaica Food and Nutrition'!$I86=1,$E86&lt;&gt;0),1,0)</f>
        <v>1</v>
      </c>
      <c r="J86" s="67">
        <f>IF(OR('32_Jamaica Food and Nutrition'!$J86=1,$F86&lt;&gt;0),1,0)</f>
        <v>1</v>
      </c>
      <c r="K86" s="67">
        <f>IF(AND('32_Jamaica Food and Nutrition'!$I86=1,$E86=0),1,0)</f>
        <v>1</v>
      </c>
    </row>
    <row r="87" spans="1:11" ht="30" hidden="1" outlineLevel="1" x14ac:dyDescent="0.25">
      <c r="A87" s="37" t="s">
        <v>151</v>
      </c>
      <c r="B87" s="38" t="s">
        <v>91</v>
      </c>
      <c r="C87" s="20" t="str">
        <f>IF('Long Term Vision'!$C87=0,"",'Long Term Vision'!$C87)</f>
        <v/>
      </c>
      <c r="D87" s="38"/>
      <c r="E87" s="38"/>
      <c r="F87" s="38"/>
      <c r="G87" s="38"/>
      <c r="H87" s="39"/>
      <c r="I87" s="67">
        <f>IF(OR('32_Jamaica Food and Nutrition'!$I87=1,$E87&lt;&gt;0),1,0)</f>
        <v>1</v>
      </c>
      <c r="J87" s="67">
        <f>IF(OR('32_Jamaica Food and Nutrition'!$J87=1,$F87&lt;&gt;0),1,0)</f>
        <v>1</v>
      </c>
      <c r="K87" s="67">
        <f>IF(AND('32_Jamaica Food and Nutrition'!$I87=1,$E87=0),1,0)</f>
        <v>1</v>
      </c>
    </row>
    <row r="88" spans="1:11" ht="75" hidden="1" outlineLevel="1" x14ac:dyDescent="0.25">
      <c r="A88" s="37" t="s">
        <v>151</v>
      </c>
      <c r="B88" s="38" t="s">
        <v>92</v>
      </c>
      <c r="C88" s="20" t="str">
        <f>IF('Long Term Vision'!$C88=0,"",'Long Term Vision'!$C88)</f>
        <v/>
      </c>
      <c r="D88" s="38"/>
      <c r="E88" s="38" t="s">
        <v>1499</v>
      </c>
      <c r="F88" s="38"/>
      <c r="G88" s="38"/>
      <c r="H88" s="39"/>
      <c r="I88" s="67">
        <f>IF(OR('32_Jamaica Food and Nutrition'!$I88=1,$E88&lt;&gt;0),1,0)</f>
        <v>1</v>
      </c>
      <c r="J88" s="67">
        <f>IF(OR('32_Jamaica Food and Nutrition'!$J88=1,$F88&lt;&gt;0),1,0)</f>
        <v>0</v>
      </c>
      <c r="K88" s="67">
        <f>IF(AND('32_Jamaica Food and Nutrition'!$I88=1,$E88=0),1,0)</f>
        <v>0</v>
      </c>
    </row>
    <row r="89" spans="1:11" ht="45" hidden="1" outlineLevel="1" x14ac:dyDescent="0.25">
      <c r="A89" s="37" t="s">
        <v>151</v>
      </c>
      <c r="B89" s="38" t="s">
        <v>93</v>
      </c>
      <c r="C89" s="20" t="str">
        <f>IF('Long Term Vision'!$C89=0,"",'Long Term Vision'!$C89)</f>
        <v/>
      </c>
      <c r="D89" s="38"/>
      <c r="E89" s="38"/>
      <c r="F89" s="38"/>
      <c r="G89" s="38"/>
      <c r="H89" s="39"/>
      <c r="I89" s="67">
        <f>IF(OR('32_Jamaica Food and Nutrition'!$I89=1,$E89&lt;&gt;0),1,0)</f>
        <v>1</v>
      </c>
      <c r="J89" s="67">
        <f>IF(OR('32_Jamaica Food and Nutrition'!$J89=1,$F89&lt;&gt;0),1,0)</f>
        <v>1</v>
      </c>
      <c r="K89" s="67">
        <f>IF(AND('32_Jamaica Food and Nutrition'!$I89=1,$E89=0),1,0)</f>
        <v>1</v>
      </c>
    </row>
    <row r="90" spans="1:11" ht="45" hidden="1" outlineLevel="1" x14ac:dyDescent="0.25">
      <c r="A90" s="37" t="s">
        <v>151</v>
      </c>
      <c r="B90" s="38" t="s">
        <v>94</v>
      </c>
      <c r="C90" s="20" t="str">
        <f>IF('Long Term Vision'!$C90=0,"",'Long Term Vision'!$C90)</f>
        <v/>
      </c>
      <c r="D90" s="38"/>
      <c r="E90" s="38"/>
      <c r="F90" s="38"/>
      <c r="G90" s="38"/>
      <c r="H90" s="39"/>
      <c r="I90" s="67">
        <f>IF(OR('32_Jamaica Food and Nutrition'!$I90=1,$E90&lt;&gt;0),1,0)</f>
        <v>1</v>
      </c>
      <c r="J90" s="67">
        <f>IF(OR('32_Jamaica Food and Nutrition'!$J90=1,$F90&lt;&gt;0),1,0)</f>
        <v>1</v>
      </c>
      <c r="K90" s="67">
        <f>IF(AND('32_Jamaica Food and Nutrition'!$I90=1,$E90=0),1,0)</f>
        <v>1</v>
      </c>
    </row>
    <row r="91" spans="1:11" ht="45" hidden="1" outlineLevel="1" x14ac:dyDescent="0.25">
      <c r="A91" s="37" t="s">
        <v>151</v>
      </c>
      <c r="B91" s="38" t="s">
        <v>95</v>
      </c>
      <c r="C91" s="20" t="str">
        <f>IF('Long Term Vision'!$C91=0,"",'Long Term Vision'!$C91)</f>
        <v/>
      </c>
      <c r="D91" s="38"/>
      <c r="E91" s="38"/>
      <c r="F91" s="38"/>
      <c r="G91" s="38"/>
      <c r="H91" s="39"/>
      <c r="I91" s="67">
        <f>IF(OR('32_Jamaica Food and Nutrition'!$I91=1,$E91&lt;&gt;0),1,0)</f>
        <v>1</v>
      </c>
      <c r="J91" s="67">
        <f>IF(OR('32_Jamaica Food and Nutrition'!$J91=1,$F91&lt;&gt;0),1,0)</f>
        <v>0</v>
      </c>
      <c r="K91" s="67">
        <f>IF(AND('32_Jamaica Food and Nutrition'!$I91=1,$E91=0),1,0)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IF(OR('32_Jamaica Food and Nutrition'!$I93=1,$E93&lt;&gt;0),1,0)</f>
        <v>1</v>
      </c>
      <c r="J93" s="67">
        <f>IF(OR('32_Jamaica Food and Nutrition'!$J93=1,$F93&lt;&gt;0),1,0)</f>
        <v>1</v>
      </c>
      <c r="K93" s="67">
        <f>IF(AND('32_Jamaica Food and Nutrition'!$I93=1,$E93=0),1,0)</f>
        <v>1</v>
      </c>
    </row>
    <row r="94" spans="1:11" ht="60" hidden="1" outlineLevel="1" x14ac:dyDescent="0.25">
      <c r="A94" s="37" t="s">
        <v>151</v>
      </c>
      <c r="B94" s="38" t="s">
        <v>98</v>
      </c>
      <c r="C94" s="20" t="str">
        <f>IF('Long Term Vision'!$C94=0,"",'Long Term Vision'!$C94)</f>
        <v/>
      </c>
      <c r="D94" s="38"/>
      <c r="E94" s="38"/>
      <c r="F94" s="38"/>
      <c r="G94" s="38"/>
      <c r="H94" s="39"/>
      <c r="I94" s="67">
        <f>IF(OR('32_Jamaica Food and Nutrition'!$I94=1,$E94&lt;&gt;0),1,0)</f>
        <v>1</v>
      </c>
      <c r="J94" s="67">
        <f>IF(OR('32_Jamaica Food and Nutrition'!$J94=1,$F94&lt;&gt;0),1,0)</f>
        <v>1</v>
      </c>
      <c r="K94" s="67">
        <f>IF(AND('32_Jamaica Food and Nutrition'!$I94=1,$E94=0),1,0)</f>
        <v>1</v>
      </c>
    </row>
    <row r="95" spans="1:11" ht="60" hidden="1" outlineLevel="1" x14ac:dyDescent="0.25">
      <c r="A95" s="37" t="s">
        <v>151</v>
      </c>
      <c r="B95" s="38" t="s">
        <v>99</v>
      </c>
      <c r="C95" s="20" t="str">
        <f>IF('Long Term Vision'!$C95=0,"",'Long Term Vision'!$C95)</f>
        <v/>
      </c>
      <c r="D95" s="38"/>
      <c r="E95" s="38"/>
      <c r="F95" s="38"/>
      <c r="G95" s="38"/>
      <c r="H95" s="39"/>
      <c r="I95" s="67">
        <f>IF(OR('32_Jamaica Food and Nutrition'!$I95=1,$E95&lt;&gt;0),1,0)</f>
        <v>1</v>
      </c>
      <c r="J95" s="67">
        <f>IF(OR('32_Jamaica Food and Nutrition'!$J95=1,$F95&lt;&gt;0),1,0)</f>
        <v>1</v>
      </c>
      <c r="K95" s="67">
        <f>IF(AND('32_Jamaica Food and Nutrition'!$I95=1,$E95=0),1,0)</f>
        <v>1</v>
      </c>
    </row>
    <row r="96" spans="1:11" ht="75" hidden="1" outlineLevel="1" x14ac:dyDescent="0.25">
      <c r="A96" s="37" t="s">
        <v>151</v>
      </c>
      <c r="B96" s="38" t="s">
        <v>100</v>
      </c>
      <c r="C96" s="20" t="str">
        <f>IF('Long Term Vision'!$C96=0,"",'Long Term Vision'!$C96)</f>
        <v/>
      </c>
      <c r="D96" s="38"/>
      <c r="E96" s="38"/>
      <c r="F96" s="38"/>
      <c r="G96" s="38"/>
      <c r="H96" s="39"/>
      <c r="I96" s="67">
        <f>IF(OR('32_Jamaica Food and Nutrition'!$I96=1,$E96&lt;&gt;0),1,0)</f>
        <v>1</v>
      </c>
      <c r="J96" s="67">
        <f>IF(OR('32_Jamaica Food and Nutrition'!$J96=1,$F96&lt;&gt;0),1,0)</f>
        <v>1</v>
      </c>
      <c r="K96" s="67">
        <f>IF(AND('32_Jamaica Food and Nutrition'!$I96=1,$E96=0),1,0)</f>
        <v>1</v>
      </c>
    </row>
    <row r="97" spans="1:11" ht="90" hidden="1" outlineLevel="1" x14ac:dyDescent="0.25">
      <c r="A97" s="37" t="s">
        <v>151</v>
      </c>
      <c r="B97" s="38" t="s">
        <v>101</v>
      </c>
      <c r="C97" s="20" t="str">
        <f>IF('Long Term Vision'!$C97=0,"",'Long Term Vision'!$C97)</f>
        <v/>
      </c>
      <c r="D97" s="38"/>
      <c r="E97" s="38"/>
      <c r="F97" s="38"/>
      <c r="G97" s="38"/>
      <c r="H97" s="39"/>
      <c r="I97" s="67">
        <f>IF(OR('32_Jamaica Food and Nutrition'!$I97=1,$E97&lt;&gt;0),1,0)</f>
        <v>1</v>
      </c>
      <c r="J97" s="67">
        <f>IF(OR('32_Jamaica Food and Nutrition'!$J97=1,$F97&lt;&gt;0),1,0)</f>
        <v>1</v>
      </c>
      <c r="K97" s="67">
        <f>IF(AND('32_Jamaica Food and Nutrition'!$I97=1,$E97=0),1,0)</f>
        <v>1</v>
      </c>
    </row>
    <row r="98" spans="1:11" collapsed="1" x14ac:dyDescent="0.25">
      <c r="A98" s="37" t="s">
        <v>151</v>
      </c>
      <c r="B98" s="121" t="s">
        <v>102</v>
      </c>
      <c r="C98" s="121"/>
      <c r="D98" s="121"/>
      <c r="E98" s="121"/>
      <c r="F98" s="121"/>
      <c r="G98" s="121"/>
      <c r="H98" s="122"/>
      <c r="I98" s="67">
        <f>SUM(I99:I105)</f>
        <v>4</v>
      </c>
      <c r="J98" s="67">
        <f>SUM(J99:J105)</f>
        <v>3</v>
      </c>
      <c r="K98" s="67">
        <f>SUM(K99:K105)</f>
        <v>2</v>
      </c>
    </row>
    <row r="99" spans="1:11" ht="45" hidden="1" outlineLevel="1" x14ac:dyDescent="0.25">
      <c r="A99" s="37" t="s">
        <v>151</v>
      </c>
      <c r="B99" s="38" t="s">
        <v>103</v>
      </c>
      <c r="C99" s="20" t="str">
        <f>IF('Long Term Vision'!$C99=0,"",'Long Term Vision'!$C99)</f>
        <v/>
      </c>
      <c r="D99" s="38"/>
      <c r="E99" s="38"/>
      <c r="F99" s="38"/>
      <c r="G99" s="38"/>
      <c r="H99" s="39"/>
      <c r="I99" s="67">
        <f>IF(OR('32_Jamaica Food and Nutrition'!$I99=1,$E99&lt;&gt;0),1,0)</f>
        <v>0</v>
      </c>
      <c r="J99" s="67">
        <f>IF(OR('32_Jamaica Food and Nutrition'!$J99=1,$F99&lt;&gt;0),1,0)</f>
        <v>0</v>
      </c>
      <c r="K99" s="67">
        <f>IF(AND('32_Jamaica Food and Nutrition'!$I99=1,$E99=0),1,0)</f>
        <v>0</v>
      </c>
    </row>
    <row r="100" spans="1:11" ht="45" hidden="1" outlineLevel="1" x14ac:dyDescent="0.25">
      <c r="A100" s="37" t="s">
        <v>151</v>
      </c>
      <c r="B100" s="38" t="s">
        <v>104</v>
      </c>
      <c r="C100" s="20" t="str">
        <f>IF('Long Term Vision'!$C100=0,"",'Long Term Vision'!$C100)</f>
        <v/>
      </c>
      <c r="D100" s="38"/>
      <c r="E100" s="38"/>
      <c r="F100" s="38"/>
      <c r="G100" s="38"/>
      <c r="H100" s="39"/>
      <c r="I100" s="67">
        <f>IF(OR('32_Jamaica Food and Nutrition'!$I100=1,$E100&lt;&gt;0),1,0)</f>
        <v>1</v>
      </c>
      <c r="J100" s="67">
        <f>IF(OR('32_Jamaica Food and Nutrition'!$J100=1,$F100&lt;&gt;0),1,0)</f>
        <v>1</v>
      </c>
      <c r="K100" s="67">
        <f>IF(AND('32_Jamaica Food and Nutrition'!$I100=1,$E100=0),1,0)</f>
        <v>1</v>
      </c>
    </row>
    <row r="101" spans="1:11" ht="240" hidden="1" outlineLevel="1" x14ac:dyDescent="0.25">
      <c r="A101" s="37" t="s">
        <v>151</v>
      </c>
      <c r="B101" s="38" t="s">
        <v>105</v>
      </c>
      <c r="C101" s="20" t="str">
        <f>IF('Long Term Vision'!$C101=0,"",'Long Term Vision'!$C101)</f>
        <v/>
      </c>
      <c r="D101" s="38"/>
      <c r="E101" s="38" t="s">
        <v>1504</v>
      </c>
      <c r="F101" s="38"/>
      <c r="G101" s="38"/>
      <c r="H101" s="39" t="s">
        <v>1505</v>
      </c>
      <c r="I101" s="67">
        <f>IF(OR('32_Jamaica Food and Nutrition'!$I101=1,$E101&lt;&gt;0),1,0)</f>
        <v>1</v>
      </c>
      <c r="J101" s="67">
        <f>IF(OR('32_Jamaica Food and Nutrition'!$J101=1,$F101&lt;&gt;0),1,0)</f>
        <v>1</v>
      </c>
      <c r="K101" s="67">
        <f>IF(AND('32_Jamaica Food and Nutrition'!$I101=1,$E101=0),1,0)</f>
        <v>0</v>
      </c>
    </row>
    <row r="102" spans="1:11" ht="30" hidden="1" outlineLevel="1" x14ac:dyDescent="0.25">
      <c r="A102" s="37" t="s">
        <v>151</v>
      </c>
      <c r="B102" s="38" t="s">
        <v>106</v>
      </c>
      <c r="C102" s="20" t="str">
        <f>IF('Long Term Vision'!$C102=0,"",'Long Term Vision'!$C102)</f>
        <v/>
      </c>
      <c r="D102" s="38"/>
      <c r="E102" s="38"/>
      <c r="F102" s="38"/>
      <c r="G102" s="38"/>
      <c r="H102" s="39"/>
      <c r="I102" s="67">
        <f>IF(OR('32_Jamaica Food and Nutrition'!$I102=1,$E102&lt;&gt;0),1,0)</f>
        <v>1</v>
      </c>
      <c r="J102" s="67">
        <f>IF(OR('32_Jamaica Food and Nutrition'!$J102=1,$F102&lt;&gt;0),1,0)</f>
        <v>0</v>
      </c>
      <c r="K102" s="67">
        <f>IF(AND('32_Jamaica Food and Nutrition'!$I102=1,$E102=0),1,0)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IF(OR('32_Jamaica Food and Nutrition'!$I103=1,$E103&lt;&gt;0),1,0)</f>
        <v>0</v>
      </c>
      <c r="J103" s="67">
        <f>IF(OR('32_Jamaica Food and Nutrition'!$J103=1,$F103&lt;&gt;0),1,0)</f>
        <v>0</v>
      </c>
      <c r="K103" s="67">
        <f>IF(AND('32_Jamaica Food and Nutrition'!$I103=1,$E103=0),1,0)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IF(OR('32_Jamaica Food and Nutrition'!$I104=1,$E104&lt;&gt;0),1,0)</f>
        <v>0</v>
      </c>
      <c r="J104" s="67">
        <f>IF(OR('32_Jamaica Food and Nutrition'!$J104=1,$F104&lt;&gt;0),1,0)</f>
        <v>0</v>
      </c>
      <c r="K104" s="67">
        <f>IF(AND('32_Jamaica Food and Nutrition'!$I104=1,$E104=0),1,0)</f>
        <v>0</v>
      </c>
    </row>
    <row r="105" spans="1:11" ht="135" hidden="1" outlineLevel="1" x14ac:dyDescent="0.25">
      <c r="A105" s="37" t="s">
        <v>151</v>
      </c>
      <c r="B105" s="38" t="s">
        <v>109</v>
      </c>
      <c r="C105" s="20" t="str">
        <f>IF('Long Term Vision'!$C105=0,"",'Long Term Vision'!$C105)</f>
        <v/>
      </c>
      <c r="D105" s="38"/>
      <c r="E105" s="38" t="s">
        <v>1506</v>
      </c>
      <c r="F105" s="38"/>
      <c r="G105" s="38"/>
      <c r="H105" s="39"/>
      <c r="I105" s="67">
        <f>IF(OR('32_Jamaica Food and Nutrition'!$I105=1,$E105&lt;&gt;0),1,0)</f>
        <v>1</v>
      </c>
      <c r="J105" s="67">
        <f>IF(OR('32_Jamaica Food and Nutrition'!$J105=1,$F105&lt;&gt;0),1,0)</f>
        <v>1</v>
      </c>
      <c r="K105" s="67">
        <f>IF(AND('32_Jamaica Food and Nutrition'!$I105=1,$E105=0),1,0)</f>
        <v>0</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IF(OR('32_Jamaica Food and Nutrition'!$I107=1,$E107&lt;&gt;0),1,0)</f>
        <v>1</v>
      </c>
      <c r="J107" s="67">
        <f>IF(OR('32_Jamaica Food and Nutrition'!$J107=1,$F107&lt;&gt;0),1,0)</f>
        <v>1</v>
      </c>
      <c r="K107" s="67">
        <f>IF(AND('32_Jamaica Food and Nutrition'!$I107=1,$E107=0),1,0)</f>
        <v>1</v>
      </c>
    </row>
    <row r="108" spans="1:11" ht="75" hidden="1" outlineLevel="1" x14ac:dyDescent="0.25">
      <c r="A108" s="37" t="s">
        <v>151</v>
      </c>
      <c r="B108" s="38" t="s">
        <v>112</v>
      </c>
      <c r="C108" s="20" t="str">
        <f>IF('Long Term Vision'!$C108=0,"",'Long Term Vision'!$C108)</f>
        <v/>
      </c>
      <c r="D108" s="38"/>
      <c r="E108" s="38"/>
      <c r="F108" s="38"/>
      <c r="G108" s="38"/>
      <c r="H108" s="39"/>
      <c r="I108" s="67">
        <f>IF(OR('32_Jamaica Food and Nutrition'!$I108=1,$E108&lt;&gt;0),1,0)</f>
        <v>1</v>
      </c>
      <c r="J108" s="67">
        <f>IF(OR('32_Jamaica Food and Nutrition'!$J108=1,$F108&lt;&gt;0),1,0)</f>
        <v>1</v>
      </c>
      <c r="K108" s="67">
        <f>IF(AND('32_Jamaica Food and Nutrition'!$I108=1,$E108=0),1,0)</f>
        <v>1</v>
      </c>
    </row>
    <row r="109" spans="1:11" ht="45" hidden="1" outlineLevel="1" x14ac:dyDescent="0.25">
      <c r="A109" s="37" t="s">
        <v>151</v>
      </c>
      <c r="B109" s="38" t="s">
        <v>113</v>
      </c>
      <c r="C109" s="20" t="str">
        <f>IF('Long Term Vision'!$C109=0,"",'Long Term Vision'!$C109)</f>
        <v/>
      </c>
      <c r="D109" s="38"/>
      <c r="E109" s="38"/>
      <c r="F109" s="38"/>
      <c r="G109" s="38"/>
      <c r="H109" s="39"/>
      <c r="I109" s="67">
        <f>IF(OR('32_Jamaica Food and Nutrition'!$I109=1,$E109&lt;&gt;0),1,0)</f>
        <v>1</v>
      </c>
      <c r="J109" s="67">
        <f>IF(OR('32_Jamaica Food and Nutrition'!$J109=1,$F109&lt;&gt;0),1,0)</f>
        <v>1</v>
      </c>
      <c r="K109" s="67">
        <f>IF(AND('32_Jamaica Food and Nutrition'!$I109=1,$E109=0),1,0)</f>
        <v>1</v>
      </c>
    </row>
    <row r="110" spans="1:11" ht="30" hidden="1" outlineLevel="1" x14ac:dyDescent="0.25">
      <c r="A110" s="37" t="s">
        <v>151</v>
      </c>
      <c r="B110" s="38" t="s">
        <v>114</v>
      </c>
      <c r="C110" s="20" t="str">
        <f>IF('Long Term Vision'!$C110=0,"",'Long Term Vision'!$C110)</f>
        <v/>
      </c>
      <c r="D110" s="38"/>
      <c r="E110" s="38"/>
      <c r="F110" s="38"/>
      <c r="G110" s="38"/>
      <c r="H110" s="39"/>
      <c r="I110" s="67">
        <f>IF(OR('32_Jamaica Food and Nutrition'!$I110=1,$E110&lt;&gt;0),1,0)</f>
        <v>1</v>
      </c>
      <c r="J110" s="67">
        <f>IF(OR('32_Jamaica Food and Nutrition'!$J110=1,$F110&lt;&gt;0),1,0)</f>
        <v>1</v>
      </c>
      <c r="K110" s="67">
        <f>IF(AND('32_Jamaica Food and Nutrition'!$I110=1,$E110=0),1,0)</f>
        <v>1</v>
      </c>
    </row>
    <row r="111" spans="1:11" ht="75" hidden="1" outlineLevel="1" x14ac:dyDescent="0.25">
      <c r="A111" s="37" t="s">
        <v>151</v>
      </c>
      <c r="B111" s="38" t="s">
        <v>115</v>
      </c>
      <c r="C111" s="20" t="str">
        <f>IF('Long Term Vision'!$C111=0,"",'Long Term Vision'!$C111)</f>
        <v/>
      </c>
      <c r="D111" s="38"/>
      <c r="E111" s="38"/>
      <c r="F111" s="38"/>
      <c r="G111" s="38"/>
      <c r="H111" s="39"/>
      <c r="I111" s="67">
        <f>IF(OR('32_Jamaica Food and Nutrition'!$I111=1,$E111&lt;&gt;0),1,0)</f>
        <v>1</v>
      </c>
      <c r="J111" s="67">
        <f>IF(OR('32_Jamaica Food and Nutrition'!$J111=1,$F111&lt;&gt;0),1,0)</f>
        <v>1</v>
      </c>
      <c r="K111" s="67">
        <f>IF(AND('32_Jamaica Food and Nutrition'!$I111=1,$E111=0),1,0)</f>
        <v>1</v>
      </c>
    </row>
    <row r="112" spans="1:11" ht="45" hidden="1" outlineLevel="1" x14ac:dyDescent="0.25">
      <c r="A112" s="37" t="s">
        <v>151</v>
      </c>
      <c r="B112" s="38" t="s">
        <v>116</v>
      </c>
      <c r="C112" s="20" t="str">
        <f>IF('Long Term Vision'!$C112=0,"",'Long Term Vision'!$C112)</f>
        <v/>
      </c>
      <c r="D112" s="38"/>
      <c r="E112" s="38"/>
      <c r="F112" s="38"/>
      <c r="G112" s="38"/>
      <c r="H112" s="39"/>
      <c r="I112" s="67">
        <f>IF(OR('32_Jamaica Food and Nutrition'!$I112=1,$E112&lt;&gt;0),1,0)</f>
        <v>1</v>
      </c>
      <c r="J112" s="67">
        <f>IF(OR('32_Jamaica Food and Nutrition'!$J112=1,$F112&lt;&gt;0),1,0)</f>
        <v>1</v>
      </c>
      <c r="K112" s="67">
        <f>IF(AND('32_Jamaica Food and Nutrition'!$I112=1,$E112=0),1,0)</f>
        <v>1</v>
      </c>
    </row>
    <row r="113" spans="1:11" ht="45" hidden="1" outlineLevel="1" x14ac:dyDescent="0.25">
      <c r="A113" s="37" t="s">
        <v>151</v>
      </c>
      <c r="B113" s="38" t="s">
        <v>117</v>
      </c>
      <c r="C113" s="20" t="str">
        <f>IF('Long Term Vision'!$C113=0,"",'Long Term Vision'!$C113)</f>
        <v/>
      </c>
      <c r="D113" s="38"/>
      <c r="E113" s="38"/>
      <c r="F113" s="38"/>
      <c r="G113" s="38"/>
      <c r="H113" s="39"/>
      <c r="I113" s="67">
        <f>IF(OR('32_Jamaica Food and Nutrition'!$I113=1,$E113&lt;&gt;0),1,0)</f>
        <v>1</v>
      </c>
      <c r="J113" s="67">
        <f>IF(OR('32_Jamaica Food and Nutrition'!$J113=1,$F113&lt;&gt;0),1,0)</f>
        <v>0</v>
      </c>
      <c r="K113" s="67">
        <f>IF(AND('32_Jamaica Food and Nutrition'!$I113=1,$E113=0),1,0)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3</v>
      </c>
    </row>
    <row r="115" spans="1:11" ht="30" hidden="1" outlineLevel="1" x14ac:dyDescent="0.25">
      <c r="A115" s="37" t="s">
        <v>152</v>
      </c>
      <c r="B115" s="38" t="s">
        <v>119</v>
      </c>
      <c r="C115" s="20" t="str">
        <f>IF('Long Term Vision'!$C115=0,"",'Long Term Vision'!$C115)</f>
        <v/>
      </c>
      <c r="D115" s="38"/>
      <c r="E115" s="38"/>
      <c r="F115" s="38"/>
      <c r="G115" s="38"/>
      <c r="H115" s="39"/>
      <c r="I115" s="67">
        <f>IF(OR('32_Jamaica Food and Nutrition'!$I115=1,$E115&lt;&gt;0),1,0)</f>
        <v>1</v>
      </c>
      <c r="J115" s="67">
        <f>IF(OR('32_Jamaica Food and Nutrition'!$J115=1,$F115&lt;&gt;0),1,0)</f>
        <v>1</v>
      </c>
      <c r="K115" s="67">
        <f>IF(AND('32_Jamaica Food and Nutrition'!$I115=1,$E115=0),1,0)</f>
        <v>1</v>
      </c>
    </row>
    <row r="116" spans="1:11" ht="120" hidden="1" outlineLevel="1" x14ac:dyDescent="0.25">
      <c r="A116" s="37" t="s">
        <v>152</v>
      </c>
      <c r="B116" s="38" t="s">
        <v>120</v>
      </c>
      <c r="C116" s="20" t="str">
        <f>IF('Long Term Vision'!$C116=0,"",'Long Term Vision'!$C116)</f>
        <v/>
      </c>
      <c r="D116" s="38"/>
      <c r="E116" s="38" t="s">
        <v>1513</v>
      </c>
      <c r="F116" s="38"/>
      <c r="G116" s="38"/>
      <c r="H116" s="39"/>
      <c r="I116" s="67">
        <f>IF(OR('32_Jamaica Food and Nutrition'!$I116=1,$E116&lt;&gt;0),1,0)</f>
        <v>1</v>
      </c>
      <c r="J116" s="67">
        <f>IF(OR('32_Jamaica Food and Nutrition'!$J116=1,$F116&lt;&gt;0),1,0)</f>
        <v>1</v>
      </c>
      <c r="K116" s="67">
        <f>IF(AND('32_Jamaica Food and Nutrition'!$I116=1,$E116=0),1,0)</f>
        <v>0</v>
      </c>
    </row>
    <row r="117" spans="1:11" ht="90" hidden="1" outlineLevel="1" x14ac:dyDescent="0.25">
      <c r="A117" s="37" t="s">
        <v>152</v>
      </c>
      <c r="B117" s="38" t="s">
        <v>121</v>
      </c>
      <c r="C117" s="20" t="str">
        <f>IF('Long Term Vision'!$C117=0,"",'Long Term Vision'!$C117)</f>
        <v/>
      </c>
      <c r="D117" s="38"/>
      <c r="E117" s="38" t="s">
        <v>1500</v>
      </c>
      <c r="F117" s="38"/>
      <c r="G117" s="38"/>
      <c r="H117" s="39"/>
      <c r="I117" s="67">
        <f>IF(OR('32_Jamaica Food and Nutrition'!$I117=1,$E117&lt;&gt;0),1,0)</f>
        <v>1</v>
      </c>
      <c r="J117" s="67">
        <f>IF(OR('32_Jamaica Food and Nutrition'!$J117=1,$F117&lt;&gt;0),1,0)</f>
        <v>1</v>
      </c>
      <c r="K117" s="67">
        <f>IF(AND('32_Jamaica Food and Nutrition'!$I117=1,$E117=0),1,0)</f>
        <v>0</v>
      </c>
    </row>
    <row r="118" spans="1:11" ht="180" hidden="1" outlineLevel="1" x14ac:dyDescent="0.25">
      <c r="A118" s="37" t="s">
        <v>152</v>
      </c>
      <c r="B118" s="38" t="s">
        <v>122</v>
      </c>
      <c r="C118" s="20" t="str">
        <f>IF('Long Term Vision'!$C118=0,"",'Long Term Vision'!$C118)</f>
        <v/>
      </c>
      <c r="D118" s="38"/>
      <c r="E118" s="38" t="s">
        <v>1514</v>
      </c>
      <c r="F118" s="38"/>
      <c r="G118" s="38"/>
      <c r="H118" s="39"/>
      <c r="I118" s="67">
        <f>IF(OR('32_Jamaica Food and Nutrition'!$I118=1,$E118&lt;&gt;0),1,0)</f>
        <v>1</v>
      </c>
      <c r="J118" s="67">
        <f>IF(OR('32_Jamaica Food and Nutrition'!$J118=1,$F118&lt;&gt;0),1,0)</f>
        <v>1</v>
      </c>
      <c r="K118" s="67">
        <f>IF(AND('32_Jamaica Food and Nutrition'!$I118=1,$E118=0),1,0)</f>
        <v>0</v>
      </c>
    </row>
    <row r="119" spans="1:11" hidden="1" outlineLevel="1" x14ac:dyDescent="0.25">
      <c r="A119" s="37" t="s">
        <v>152</v>
      </c>
      <c r="B119" s="38" t="s">
        <v>123</v>
      </c>
      <c r="C119" s="20" t="str">
        <f>IF('Long Term Vision'!$C119=0,"",'Long Term Vision'!$C119)</f>
        <v/>
      </c>
      <c r="D119" s="38"/>
      <c r="E119" s="38"/>
      <c r="F119" s="38"/>
      <c r="G119" s="38"/>
      <c r="H119" s="39"/>
      <c r="I119" s="67">
        <f>IF(OR('32_Jamaica Food and Nutrition'!$I119=1,$E119&lt;&gt;0),1,0)</f>
        <v>1</v>
      </c>
      <c r="J119" s="67">
        <f>IF(OR('32_Jamaica Food and Nutrition'!$J119=1,$F119&lt;&gt;0),1,0)</f>
        <v>1</v>
      </c>
      <c r="K119" s="67">
        <f>IF(AND('32_Jamaica Food and Nutrition'!$I119=1,$E119=0),1,0)</f>
        <v>1</v>
      </c>
    </row>
    <row r="120" spans="1:11" ht="30" hidden="1" outlineLevel="1" x14ac:dyDescent="0.25">
      <c r="A120" s="37" t="s">
        <v>152</v>
      </c>
      <c r="B120" s="38" t="s">
        <v>124</v>
      </c>
      <c r="C120" s="20" t="str">
        <f>IF('Long Term Vision'!$C120=0,"",'Long Term Vision'!$C120)</f>
        <v/>
      </c>
      <c r="D120" s="38"/>
      <c r="E120" s="38"/>
      <c r="F120" s="38"/>
      <c r="G120" s="38"/>
      <c r="H120" s="39"/>
      <c r="I120" s="67">
        <f>IF(OR('32_Jamaica Food and Nutrition'!$I120=1,$E120&lt;&gt;0),1,0)</f>
        <v>1</v>
      </c>
      <c r="J120" s="67">
        <f>IF(OR('32_Jamaica Food and Nutrition'!$J120=1,$F120&lt;&gt;0),1,0)</f>
        <v>1</v>
      </c>
      <c r="K120" s="67">
        <f>IF(AND('32_Jamaica Food and Nutrition'!$I120=1,$E120=0),1,0)</f>
        <v>1</v>
      </c>
    </row>
    <row r="121" spans="1:11" ht="90" hidden="1" outlineLevel="1" x14ac:dyDescent="0.25">
      <c r="A121" s="37" t="s">
        <v>152</v>
      </c>
      <c r="B121" s="38" t="s">
        <v>125</v>
      </c>
      <c r="C121" s="20" t="str">
        <f>IF('Long Term Vision'!$C121=0,"",'Long Term Vision'!$C121)</f>
        <v/>
      </c>
      <c r="D121" s="38"/>
      <c r="E121" s="38" t="s">
        <v>1503</v>
      </c>
      <c r="F121" s="38"/>
      <c r="G121" s="38"/>
      <c r="H121" s="39"/>
      <c r="I121" s="67">
        <f>IF(OR('32_Jamaica Food and Nutrition'!$I121=1,$E121&lt;&gt;0),1,0)</f>
        <v>1</v>
      </c>
      <c r="J121" s="67">
        <f>IF(OR('32_Jamaica Food and Nutrition'!$J121=1,$F121&lt;&gt;0),1,0)</f>
        <v>1</v>
      </c>
      <c r="K121" s="67">
        <f>IF(AND('32_Jamaica Food and Nutrition'!$I121=1,$E121=0),1,0)</f>
        <v>0</v>
      </c>
    </row>
    <row r="122" spans="1:11" ht="30" hidden="1" outlineLevel="1" x14ac:dyDescent="0.25">
      <c r="A122" s="37" t="s">
        <v>152</v>
      </c>
      <c r="B122" s="38" t="s">
        <v>126</v>
      </c>
      <c r="C122" s="20" t="str">
        <f>IF('Long Term Vision'!$C122=0,"",'Long Term Vision'!$C122)</f>
        <v/>
      </c>
      <c r="D122" s="38"/>
      <c r="E122" s="38"/>
      <c r="F122" s="38"/>
      <c r="G122" s="38"/>
      <c r="H122" s="39"/>
      <c r="I122" s="67">
        <f>IF(OR('32_Jamaica Food and Nutrition'!$I122=1,$E122&lt;&gt;0),1,0)</f>
        <v>0</v>
      </c>
      <c r="J122" s="67">
        <f>IF(OR('32_Jamaica Food and Nutrition'!$J122=1,$F122&lt;&gt;0),1,0)</f>
        <v>0</v>
      </c>
      <c r="K122" s="67">
        <f>IF(AND('32_Jamaica Food and Nutrition'!$I122=1,$E122=0),1,0)</f>
        <v>0</v>
      </c>
    </row>
    <row r="123" spans="1:11" ht="45" hidden="1" outlineLevel="1" x14ac:dyDescent="0.25">
      <c r="A123" s="37" t="s">
        <v>152</v>
      </c>
      <c r="B123" s="38" t="s">
        <v>127</v>
      </c>
      <c r="C123" s="20" t="str">
        <f>IF('Long Term Vision'!$C123=0,"",'Long Term Vision'!$C123)</f>
        <v/>
      </c>
      <c r="D123" s="38"/>
      <c r="E123" s="38" t="s">
        <v>1502</v>
      </c>
      <c r="F123" s="38"/>
      <c r="G123" s="38"/>
      <c r="H123" s="39"/>
      <c r="I123" s="67">
        <f>IF(OR('32_Jamaica Food and Nutrition'!$I123=1,$E123&lt;&gt;0),1,0)</f>
        <v>1</v>
      </c>
      <c r="J123" s="67">
        <f>IF(OR('32_Jamaica Food and Nutrition'!$J123=1,$F123&lt;&gt;0),1,0)</f>
        <v>0</v>
      </c>
      <c r="K123" s="67">
        <f>IF(AND('32_Jamaica Food and Nutrition'!$I123=1,$E123=0),1,0)</f>
        <v>0</v>
      </c>
    </row>
    <row r="124" spans="1:11" ht="60" hidden="1" outlineLevel="1" x14ac:dyDescent="0.25">
      <c r="A124" s="37" t="s">
        <v>152</v>
      </c>
      <c r="B124" s="38" t="s">
        <v>128</v>
      </c>
      <c r="C124" s="20" t="str">
        <f>IF('Long Term Vision'!$C124=0,"",'Long Term Vision'!$C124)</f>
        <v/>
      </c>
      <c r="D124" s="38"/>
      <c r="E124" s="38" t="s">
        <v>1501</v>
      </c>
      <c r="F124" s="38"/>
      <c r="G124" s="38"/>
      <c r="H124" s="39"/>
      <c r="I124" s="67">
        <f>IF(OR('32_Jamaica Food and Nutrition'!$I124=1,$E124&lt;&gt;0),1,0)</f>
        <v>1</v>
      </c>
      <c r="J124" s="67">
        <f>IF(OR('32_Jamaica Food and Nutrition'!$J124=1,$F124&lt;&gt;0),1,0)</f>
        <v>1</v>
      </c>
      <c r="K124" s="67">
        <f>IF(AND('32_Jamaica Food and Nutrition'!$I124=1,$E124=0),1,0)</f>
        <v>0</v>
      </c>
    </row>
    <row r="125" spans="1:11" collapsed="1" x14ac:dyDescent="0.25">
      <c r="A125" s="37" t="s">
        <v>153</v>
      </c>
      <c r="B125" s="103" t="s">
        <v>129</v>
      </c>
      <c r="C125" s="103"/>
      <c r="D125" s="103"/>
      <c r="E125" s="103"/>
      <c r="F125" s="103"/>
      <c r="G125" s="103"/>
      <c r="H125" s="104"/>
      <c r="I125" s="67">
        <f>SUM(I126:I144)</f>
        <v>11</v>
      </c>
      <c r="J125" s="67">
        <f>SUM(J126:J144)</f>
        <v>2</v>
      </c>
      <c r="K125" s="67">
        <f>SUM(K126:K144)</f>
        <v>11</v>
      </c>
    </row>
    <row r="126" spans="1:11" ht="45" hidden="1" outlineLevel="1" x14ac:dyDescent="0.25">
      <c r="A126" s="37" t="s">
        <v>153</v>
      </c>
      <c r="B126" s="38" t="s">
        <v>130</v>
      </c>
      <c r="C126" s="20" t="str">
        <f>IF('Long Term Vision'!$C126=0,"",'Long Term Vision'!$C126)</f>
        <v/>
      </c>
      <c r="D126" s="38"/>
      <c r="E126" s="38"/>
      <c r="F126" s="38"/>
      <c r="G126" s="38"/>
      <c r="H126" s="39"/>
      <c r="I126" s="67">
        <f>IF(OR('32_Jamaica Food and Nutrition'!$I126=1,$E126&lt;&gt;0),1,0)</f>
        <v>1</v>
      </c>
      <c r="J126" s="67">
        <f>IF(OR('32_Jamaica Food and Nutrition'!$J126=1,$F126&lt;&gt;0),1,0)</f>
        <v>0</v>
      </c>
      <c r="K126" s="67">
        <f>IF(AND('32_Jamaica Food and Nutrition'!$I126=1,$E126=0),1,0)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IF(OR('32_Jamaica Food and Nutrition'!$I127=1,$E127&lt;&gt;0),1,0)</f>
        <v>0</v>
      </c>
      <c r="J127" s="67">
        <f>IF(OR('32_Jamaica Food and Nutrition'!$J127=1,$F127&lt;&gt;0),1,0)</f>
        <v>0</v>
      </c>
      <c r="K127" s="67">
        <f>IF(AND('32_Jamaica Food and Nutrition'!$I127=1,$E127=0),1,0)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IF(OR('32_Jamaica Food and Nutrition'!$I128=1,$E128&lt;&gt;0),1,0)</f>
        <v>0</v>
      </c>
      <c r="J128" s="67">
        <f>IF(OR('32_Jamaica Food and Nutrition'!$J128=1,$F128&lt;&gt;0),1,0)</f>
        <v>0</v>
      </c>
      <c r="K128" s="67">
        <f>IF(AND('32_Jamaica Food and Nutrition'!$I128=1,$E128=0),1,0)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IF(OR('32_Jamaica Food and Nutrition'!$I129=1,$E129&lt;&gt;0),1,0)</f>
        <v>0</v>
      </c>
      <c r="J129" s="67">
        <f>IF(OR('32_Jamaica Food and Nutrition'!$J129=1,$F129&lt;&gt;0),1,0)</f>
        <v>0</v>
      </c>
      <c r="K129" s="67">
        <f>IF(AND('32_Jamaica Food and Nutrition'!$I129=1,$E129=0),1,0)</f>
        <v>0</v>
      </c>
    </row>
    <row r="130" spans="1:11" ht="30" hidden="1" outlineLevel="1" x14ac:dyDescent="0.25">
      <c r="A130" s="37" t="s">
        <v>153</v>
      </c>
      <c r="B130" s="38" t="s">
        <v>134</v>
      </c>
      <c r="C130" s="20" t="str">
        <f>IF('Long Term Vision'!$C130=0,"",'Long Term Vision'!$C130)</f>
        <v/>
      </c>
      <c r="D130" s="38"/>
      <c r="E130" s="38"/>
      <c r="F130" s="38"/>
      <c r="G130" s="38"/>
      <c r="H130" s="39"/>
      <c r="I130" s="67">
        <f>IF(OR('32_Jamaica Food and Nutrition'!$I130=1,$E130&lt;&gt;0),1,0)</f>
        <v>1</v>
      </c>
      <c r="J130" s="67">
        <f>IF(OR('32_Jamaica Food and Nutrition'!$J130=1,$F130&lt;&gt;0),1,0)</f>
        <v>1</v>
      </c>
      <c r="K130" s="67">
        <f>IF(AND('32_Jamaica Food and Nutrition'!$I130=1,$E130=0),1,0)</f>
        <v>1</v>
      </c>
    </row>
    <row r="131" spans="1:11" ht="105" hidden="1" outlineLevel="1" x14ac:dyDescent="0.25">
      <c r="A131" s="37" t="s">
        <v>153</v>
      </c>
      <c r="B131" s="38" t="s">
        <v>135</v>
      </c>
      <c r="C131" s="20" t="str">
        <f>IF('Long Term Vision'!$C131=0,"",'Long Term Vision'!$C131)</f>
        <v/>
      </c>
      <c r="D131" s="38"/>
      <c r="E131" s="38"/>
      <c r="F131" s="38"/>
      <c r="G131" s="38"/>
      <c r="H131" s="39"/>
      <c r="I131" s="67">
        <f>IF(OR('32_Jamaica Food and Nutrition'!$I131=1,$E131&lt;&gt;0),1,0)</f>
        <v>1</v>
      </c>
      <c r="J131" s="67">
        <f>IF(OR('32_Jamaica Food and Nutrition'!$J131=1,$F131&lt;&gt;0),1,0)</f>
        <v>0</v>
      </c>
      <c r="K131" s="67">
        <f>IF(AND('32_Jamaica Food and Nutrition'!$I131=1,$E131=0),1,0)</f>
        <v>1</v>
      </c>
    </row>
    <row r="132" spans="1:11" ht="75" hidden="1" outlineLevel="1" x14ac:dyDescent="0.25">
      <c r="A132" s="37" t="s">
        <v>153</v>
      </c>
      <c r="B132" s="38" t="s">
        <v>136</v>
      </c>
      <c r="C132" s="20" t="str">
        <f>IF('Long Term Vision'!$C132=0,"",'Long Term Vision'!$C132)</f>
        <v/>
      </c>
      <c r="D132" s="38"/>
      <c r="E132" s="38"/>
      <c r="F132" s="38"/>
      <c r="G132" s="38"/>
      <c r="H132" s="39"/>
      <c r="I132" s="67">
        <f>IF(OR('32_Jamaica Food and Nutrition'!$I132=1,$E132&lt;&gt;0),1,0)</f>
        <v>0</v>
      </c>
      <c r="J132" s="67">
        <f>IF(OR('32_Jamaica Food and Nutrition'!$J132=1,$F132&lt;&gt;0),1,0)</f>
        <v>0</v>
      </c>
      <c r="K132" s="67">
        <f>IF(AND('32_Jamaica Food and Nutrition'!$I132=1,$E132=0),1,0)</f>
        <v>0</v>
      </c>
    </row>
    <row r="133" spans="1:11" ht="75" hidden="1" outlineLevel="1" x14ac:dyDescent="0.25">
      <c r="A133" s="37" t="s">
        <v>153</v>
      </c>
      <c r="B133" s="38" t="s">
        <v>137</v>
      </c>
      <c r="C133" s="20" t="str">
        <f>IF('Long Term Vision'!$C133=0,"",'Long Term Vision'!$C133)</f>
        <v/>
      </c>
      <c r="D133" s="38"/>
      <c r="E133" s="38"/>
      <c r="F133" s="38"/>
      <c r="G133" s="38"/>
      <c r="H133" s="39"/>
      <c r="I133" s="67">
        <f>IF(OR('32_Jamaica Food and Nutrition'!$I133=1,$E133&lt;&gt;0),1,0)</f>
        <v>0</v>
      </c>
      <c r="J133" s="67">
        <f>IF(OR('32_Jamaica Food and Nutrition'!$J133=1,$F133&lt;&gt;0),1,0)</f>
        <v>0</v>
      </c>
      <c r="K133" s="67">
        <f>IF(AND('32_Jamaica Food and Nutrition'!$I133=1,$E133=0),1,0)</f>
        <v>0</v>
      </c>
    </row>
    <row r="134" spans="1:11" ht="75" hidden="1" outlineLevel="1" x14ac:dyDescent="0.25">
      <c r="A134" s="37" t="s">
        <v>153</v>
      </c>
      <c r="B134" s="38" t="s">
        <v>138</v>
      </c>
      <c r="C134" s="20" t="str">
        <f>IF('Long Term Vision'!$C134=0,"",'Long Term Vision'!$C134)</f>
        <v/>
      </c>
      <c r="D134" s="38"/>
      <c r="E134" s="38"/>
      <c r="F134" s="38"/>
      <c r="G134" s="38"/>
      <c r="H134" s="39"/>
      <c r="I134" s="67">
        <f>IF(OR('32_Jamaica Food and Nutrition'!$I134=1,$E134&lt;&gt;0),1,0)</f>
        <v>1</v>
      </c>
      <c r="J134" s="67">
        <f>IF(OR('32_Jamaica Food and Nutrition'!$J134=1,$F134&lt;&gt;0),1,0)</f>
        <v>0</v>
      </c>
      <c r="K134" s="67">
        <f>IF(AND('32_Jamaica Food and Nutrition'!$I134=1,$E134=0),1,0)</f>
        <v>1</v>
      </c>
    </row>
    <row r="135" spans="1:11" ht="60" hidden="1" outlineLevel="1" x14ac:dyDescent="0.25">
      <c r="A135" s="37" t="s">
        <v>153</v>
      </c>
      <c r="B135" s="38" t="s">
        <v>139</v>
      </c>
      <c r="C135" s="20" t="str">
        <f>IF('Long Term Vision'!$C135=0,"",'Long Term Vision'!$C135)</f>
        <v/>
      </c>
      <c r="D135" s="38"/>
      <c r="E135" s="38"/>
      <c r="F135" s="38"/>
      <c r="G135" s="38"/>
      <c r="H135" s="39"/>
      <c r="I135" s="67">
        <f>IF(OR('32_Jamaica Food and Nutrition'!$I135=1,$E135&lt;&gt;0),1,0)</f>
        <v>1</v>
      </c>
      <c r="J135" s="67">
        <f>IF(OR('32_Jamaica Food and Nutrition'!$J135=1,$F135&lt;&gt;0),1,0)</f>
        <v>0</v>
      </c>
      <c r="K135" s="67">
        <f>IF(AND('32_Jamaica Food and Nutrition'!$I135=1,$E135=0),1,0)</f>
        <v>1</v>
      </c>
    </row>
    <row r="136" spans="1:11" ht="45" hidden="1" outlineLevel="1" x14ac:dyDescent="0.25">
      <c r="A136" s="37" t="s">
        <v>153</v>
      </c>
      <c r="B136" s="38" t="s">
        <v>140</v>
      </c>
      <c r="C136" s="20" t="str">
        <f>IF('Long Term Vision'!$C136=0,"",'Long Term Vision'!$C136)</f>
        <v/>
      </c>
      <c r="D136" s="38"/>
      <c r="E136" s="38"/>
      <c r="F136" s="38"/>
      <c r="G136" s="38"/>
      <c r="H136" s="39"/>
      <c r="I136" s="67">
        <f>IF(OR('32_Jamaica Food and Nutrition'!$I136=1,$E136&lt;&gt;0),1,0)</f>
        <v>1</v>
      </c>
      <c r="J136" s="67">
        <f>IF(OR('32_Jamaica Food and Nutrition'!$J136=1,$F136&lt;&gt;0),1,0)</f>
        <v>1</v>
      </c>
      <c r="K136" s="67">
        <f>IF(AND('32_Jamaica Food and Nutrition'!$I136=1,$E136=0),1,0)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IF(OR('32_Jamaica Food and Nutrition'!$I137=1,$E137&lt;&gt;0),1,0)</f>
        <v>0</v>
      </c>
      <c r="J137" s="67">
        <f>IF(OR('32_Jamaica Food and Nutrition'!$J137=1,$F137&lt;&gt;0),1,0)</f>
        <v>0</v>
      </c>
      <c r="K137" s="67">
        <f>IF(AND('32_Jamaica Food and Nutrition'!$I137=1,$E137=0),1,0)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IF(OR('32_Jamaica Food and Nutrition'!$I138=1,$E138&lt;&gt;0),1,0)</f>
        <v>0</v>
      </c>
      <c r="J138" s="67">
        <f>IF(OR('32_Jamaica Food and Nutrition'!$J138=1,$F138&lt;&gt;0),1,0)</f>
        <v>0</v>
      </c>
      <c r="K138" s="67">
        <f>IF(AND('32_Jamaica Food and Nutrition'!$I138=1,$E138=0),1,0)</f>
        <v>0</v>
      </c>
    </row>
    <row r="139" spans="1:11" ht="30" hidden="1" outlineLevel="1" x14ac:dyDescent="0.25">
      <c r="A139" s="37" t="s">
        <v>153</v>
      </c>
      <c r="B139" s="38" t="s">
        <v>143</v>
      </c>
      <c r="C139" s="20" t="str">
        <f>IF('Long Term Vision'!$C139=0,"",'Long Term Vision'!$C139)</f>
        <v/>
      </c>
      <c r="D139" s="38"/>
      <c r="E139" s="38"/>
      <c r="F139" s="38"/>
      <c r="G139" s="38"/>
      <c r="H139" s="39"/>
      <c r="I139" s="67">
        <f>IF(OR('32_Jamaica Food and Nutrition'!$I139=1,$E139&lt;&gt;0),1,0)</f>
        <v>1</v>
      </c>
      <c r="J139" s="67">
        <f>IF(OR('32_Jamaica Food and Nutrition'!$J139=1,$F139&lt;&gt;0),1,0)</f>
        <v>0</v>
      </c>
      <c r="K139" s="67">
        <f>IF(AND('32_Jamaica Food and Nutrition'!$I139=1,$E139=0),1,0)</f>
        <v>1</v>
      </c>
    </row>
    <row r="140" spans="1:11" ht="45" hidden="1" outlineLevel="1" x14ac:dyDescent="0.25">
      <c r="A140" s="37" t="s">
        <v>153</v>
      </c>
      <c r="B140" s="38" t="s">
        <v>144</v>
      </c>
      <c r="C140" s="20" t="str">
        <f>IF('Long Term Vision'!$C140=0,"",'Long Term Vision'!$C140)</f>
        <v/>
      </c>
      <c r="D140" s="38"/>
      <c r="E140" s="38"/>
      <c r="F140" s="38"/>
      <c r="G140" s="38"/>
      <c r="H140" s="39"/>
      <c r="I140" s="67">
        <f>IF(OR('32_Jamaica Food and Nutrition'!$I140=1,$E140&lt;&gt;0),1,0)</f>
        <v>1</v>
      </c>
      <c r="J140" s="67">
        <f>IF(OR('32_Jamaica Food and Nutrition'!$J140=1,$F140&lt;&gt;0),1,0)</f>
        <v>0</v>
      </c>
      <c r="K140" s="67">
        <f>IF(AND('32_Jamaica Food and Nutrition'!$I140=1,$E140=0),1,0)</f>
        <v>1</v>
      </c>
    </row>
    <row r="141" spans="1:11" ht="90" hidden="1" outlineLevel="1" x14ac:dyDescent="0.25">
      <c r="A141" s="37" t="s">
        <v>153</v>
      </c>
      <c r="B141" s="38" t="s">
        <v>145</v>
      </c>
      <c r="C141" s="20" t="str">
        <f>IF('Long Term Vision'!$C141=0,"",'Long Term Vision'!$C141)</f>
        <v/>
      </c>
      <c r="D141" s="38"/>
      <c r="E141" s="38"/>
      <c r="F141" s="38"/>
      <c r="G141" s="38"/>
      <c r="H141" s="39"/>
      <c r="I141" s="67">
        <f>IF(OR('32_Jamaica Food and Nutrition'!$I141=1,$E141&lt;&gt;0),1,0)</f>
        <v>0</v>
      </c>
      <c r="J141" s="67">
        <f>IF(OR('32_Jamaica Food and Nutrition'!$J141=1,$F141&lt;&gt;0),1,0)</f>
        <v>0</v>
      </c>
      <c r="K141" s="67">
        <f>IF(AND('32_Jamaica Food and Nutrition'!$I141=1,$E141=0),1,0)</f>
        <v>0</v>
      </c>
    </row>
    <row r="142" spans="1:11" ht="60" hidden="1" outlineLevel="1" x14ac:dyDescent="0.25">
      <c r="A142" s="37" t="s">
        <v>153</v>
      </c>
      <c r="B142" s="38" t="s">
        <v>146</v>
      </c>
      <c r="C142" s="20" t="str">
        <f>IF('Long Term Vision'!$C142=0,"",'Long Term Vision'!$C142)</f>
        <v/>
      </c>
      <c r="D142" s="38"/>
      <c r="E142" s="38"/>
      <c r="F142" s="38"/>
      <c r="G142" s="38"/>
      <c r="H142" s="39"/>
      <c r="I142" s="67">
        <f>IF(OR('32_Jamaica Food and Nutrition'!$I142=1,$E142&lt;&gt;0),1,0)</f>
        <v>1</v>
      </c>
      <c r="J142" s="67">
        <f>IF(OR('32_Jamaica Food and Nutrition'!$J142=1,$F142&lt;&gt;0),1,0)</f>
        <v>0</v>
      </c>
      <c r="K142" s="67">
        <f>IF(AND('32_Jamaica Food and Nutrition'!$I142=1,$E142=0),1,0)</f>
        <v>1</v>
      </c>
    </row>
    <row r="143" spans="1:11" ht="105" hidden="1" outlineLevel="1" x14ac:dyDescent="0.25">
      <c r="A143" s="37" t="s">
        <v>153</v>
      </c>
      <c r="B143" s="38" t="s">
        <v>147</v>
      </c>
      <c r="C143" s="20" t="str">
        <f>IF('Long Term Vision'!$C143=0,"",'Long Term Vision'!$C143)</f>
        <v/>
      </c>
      <c r="D143" s="38"/>
      <c r="E143" s="38"/>
      <c r="F143" s="38"/>
      <c r="G143" s="38"/>
      <c r="H143" s="39"/>
      <c r="I143" s="67">
        <f>IF(OR('32_Jamaica Food and Nutrition'!$I143=1,$E143&lt;&gt;0),1,0)</f>
        <v>1</v>
      </c>
      <c r="J143" s="67">
        <f>IF(OR('32_Jamaica Food and Nutrition'!$J143=1,$F143&lt;&gt;0),1,0)</f>
        <v>0</v>
      </c>
      <c r="K143" s="67">
        <f>IF(AND('32_Jamaica Food and Nutrition'!$I143=1,$E143=0),1,0)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IF(OR('32_Jamaica Food and Nutrition'!$I144=1,$E144&lt;&gt;0),1,0)</f>
        <v>1</v>
      </c>
      <c r="J144" s="67">
        <f>IF(OR('32_Jamaica Food and Nutrition'!$J144=1,$F144&lt;&gt;0),1,0)</f>
        <v>0</v>
      </c>
      <c r="K144" s="67">
        <f>IF(AND('32_Jamaica Food and Nutrition'!$I144=1,$E144=0),1,0)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1416</v>
      </c>
      <c r="C149" s="71">
        <f>SUM(K2,K8,K14,K24,K32,K39,K46,K55,K59,K67,K77,K81,K92,K98,K106,K114,K125)</f>
        <v>91</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4</v>
      </c>
      <c r="E159" s="54">
        <f>COUNTA(F$33:F$38)</f>
        <v>0</v>
      </c>
      <c r="F159" s="55">
        <f t="shared" si="0"/>
        <v>0.8</v>
      </c>
      <c r="G159" s="73">
        <f t="shared" si="1"/>
        <v>0</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2</v>
      </c>
      <c r="E164" s="49">
        <f>COUNTA(F$99:F$105)</f>
        <v>0</v>
      </c>
      <c r="F164" s="50">
        <f t="shared" si="0"/>
        <v>0.4</v>
      </c>
      <c r="G164" s="74">
        <f t="shared" si="1"/>
        <v>0</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6</v>
      </c>
      <c r="E170" s="49">
        <f>COUNTA(F$115:F$124)</f>
        <v>0</v>
      </c>
      <c r="F170" s="50">
        <f t="shared" si="0"/>
        <v>0.6</v>
      </c>
      <c r="G170" s="74">
        <f t="shared" si="1"/>
        <v>0</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0.16666666666666666</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0.10344827586206896</v>
      </c>
      <c r="G174" s="74">
        <f>IFERROR(SUM($E$161:$E$165)/SUM($D$161:$D$165),"N/A")</f>
        <v>0</v>
      </c>
      <c r="H174" s="65"/>
    </row>
    <row r="175" spans="1:9" x14ac:dyDescent="0.25">
      <c r="A175" s="65"/>
      <c r="B175" s="65"/>
      <c r="C175" s="65"/>
      <c r="D175" s="65"/>
      <c r="E175" s="60" t="s">
        <v>152</v>
      </c>
      <c r="F175" s="55">
        <f>$D$170/$C$170</f>
        <v>0.6</v>
      </c>
      <c r="G175" s="73">
        <f>IFERROR($E$170/$D$170,"N/A")</f>
        <v>0</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266" priority="39">
      <formula>$C3="NO"</formula>
    </cfRule>
  </conditionalFormatting>
  <conditionalFormatting sqref="C107:H113 C93:H97 C82:H91 C78:H80 C68:H76 C60:H66 C56:H58 C47:H54 C40:H45 C25:H31 C15:H23 C9:H13 C4:H7 C33:H38 C99:H100 C115:H124 C126:H144 C102:H105 C101:G101">
    <cfRule type="expression" dxfId="265" priority="38">
      <formula>$C4="NO"</formula>
    </cfRule>
  </conditionalFormatting>
  <conditionalFormatting sqref="I1:K1">
    <cfRule type="expression" dxfId="264" priority="37">
      <formula>$C1="NO"</formula>
    </cfRule>
  </conditionalFormatting>
  <conditionalFormatting sqref="B3">
    <cfRule type="expression" dxfId="263" priority="36">
      <formula>$K3=1</formula>
    </cfRule>
  </conditionalFormatting>
  <conditionalFormatting sqref="B4:B7">
    <cfRule type="expression" dxfId="262" priority="35">
      <formula>$C4="NO"</formula>
    </cfRule>
  </conditionalFormatting>
  <conditionalFormatting sqref="B4:B7">
    <cfRule type="expression" dxfId="261" priority="34">
      <formula>$K4=1</formula>
    </cfRule>
  </conditionalFormatting>
  <conditionalFormatting sqref="B9:B13">
    <cfRule type="expression" dxfId="260" priority="33">
      <formula>$C9="NO"</formula>
    </cfRule>
  </conditionalFormatting>
  <conditionalFormatting sqref="B9:B13">
    <cfRule type="expression" dxfId="259" priority="32">
      <formula>$K9=1</formula>
    </cfRule>
  </conditionalFormatting>
  <conditionalFormatting sqref="B15:B23">
    <cfRule type="expression" dxfId="258" priority="31">
      <formula>$C15="NO"</formula>
    </cfRule>
  </conditionalFormatting>
  <conditionalFormatting sqref="B15:B23">
    <cfRule type="expression" dxfId="257" priority="30">
      <formula>$K15=1</formula>
    </cfRule>
  </conditionalFormatting>
  <conditionalFormatting sqref="B25:B31">
    <cfRule type="expression" dxfId="256" priority="29">
      <formula>$C25="NO"</formula>
    </cfRule>
  </conditionalFormatting>
  <conditionalFormatting sqref="B25:B31">
    <cfRule type="expression" dxfId="255" priority="28">
      <formula>$K25=1</formula>
    </cfRule>
  </conditionalFormatting>
  <conditionalFormatting sqref="B33:B38">
    <cfRule type="expression" dxfId="254" priority="27">
      <formula>$C33="NO"</formula>
    </cfRule>
  </conditionalFormatting>
  <conditionalFormatting sqref="B33:B38">
    <cfRule type="expression" dxfId="253" priority="26">
      <formula>$K33=1</formula>
    </cfRule>
  </conditionalFormatting>
  <conditionalFormatting sqref="B40:B45">
    <cfRule type="expression" dxfId="252" priority="25">
      <formula>$C40="NO"</formula>
    </cfRule>
  </conditionalFormatting>
  <conditionalFormatting sqref="B40:B45">
    <cfRule type="expression" dxfId="251" priority="24">
      <formula>$K40=1</formula>
    </cfRule>
  </conditionalFormatting>
  <conditionalFormatting sqref="B47:B54">
    <cfRule type="expression" dxfId="250" priority="23">
      <formula>$C47="NO"</formula>
    </cfRule>
  </conditionalFormatting>
  <conditionalFormatting sqref="B47:B54">
    <cfRule type="expression" dxfId="249" priority="22">
      <formula>$K47=1</formula>
    </cfRule>
  </conditionalFormatting>
  <conditionalFormatting sqref="B56:B58">
    <cfRule type="expression" dxfId="248" priority="21">
      <formula>$C56="NO"</formula>
    </cfRule>
  </conditionalFormatting>
  <conditionalFormatting sqref="B56:B58">
    <cfRule type="expression" dxfId="247" priority="20">
      <formula>$K56=1</formula>
    </cfRule>
  </conditionalFormatting>
  <conditionalFormatting sqref="B60:B66">
    <cfRule type="expression" dxfId="246" priority="19">
      <formula>$C60="NO"</formula>
    </cfRule>
  </conditionalFormatting>
  <conditionalFormatting sqref="B60:B66">
    <cfRule type="expression" dxfId="245" priority="18">
      <formula>$K60=1</formula>
    </cfRule>
  </conditionalFormatting>
  <conditionalFormatting sqref="B68:B76">
    <cfRule type="expression" dxfId="244" priority="17">
      <formula>$C68="NO"</formula>
    </cfRule>
  </conditionalFormatting>
  <conditionalFormatting sqref="B68:B76">
    <cfRule type="expression" dxfId="243" priority="16">
      <formula>$K68=1</formula>
    </cfRule>
  </conditionalFormatting>
  <conditionalFormatting sqref="B78:B80">
    <cfRule type="expression" dxfId="242" priority="15">
      <formula>$C78="NO"</formula>
    </cfRule>
  </conditionalFormatting>
  <conditionalFormatting sqref="B78:B80">
    <cfRule type="expression" dxfId="241" priority="14">
      <formula>$K78=1</formula>
    </cfRule>
  </conditionalFormatting>
  <conditionalFormatting sqref="B82:B91">
    <cfRule type="expression" dxfId="240" priority="13">
      <formula>$C82="NO"</formula>
    </cfRule>
  </conditionalFormatting>
  <conditionalFormatting sqref="B82:B91">
    <cfRule type="expression" dxfId="239" priority="12">
      <formula>$K82=1</formula>
    </cfRule>
  </conditionalFormatting>
  <conditionalFormatting sqref="B93:B97">
    <cfRule type="expression" dxfId="238" priority="11">
      <formula>$C93="NO"</formula>
    </cfRule>
  </conditionalFormatting>
  <conditionalFormatting sqref="B93:B97">
    <cfRule type="expression" dxfId="237" priority="10">
      <formula>$K93=1</formula>
    </cfRule>
  </conditionalFormatting>
  <conditionalFormatting sqref="B99:B105">
    <cfRule type="expression" dxfId="236" priority="9">
      <formula>$C99="NO"</formula>
    </cfRule>
  </conditionalFormatting>
  <conditionalFormatting sqref="B99:B105">
    <cfRule type="expression" dxfId="235" priority="8">
      <formula>$K99=1</formula>
    </cfRule>
  </conditionalFormatting>
  <conditionalFormatting sqref="B107:B113">
    <cfRule type="expression" dxfId="234" priority="7">
      <formula>$C107="NO"</formula>
    </cfRule>
  </conditionalFormatting>
  <conditionalFormatting sqref="B107:B113">
    <cfRule type="expression" dxfId="233" priority="6">
      <formula>$K107=1</formula>
    </cfRule>
  </conditionalFormatting>
  <conditionalFormatting sqref="B115:B124">
    <cfRule type="expression" dxfId="232" priority="5">
      <formula>$C115="NO"</formula>
    </cfRule>
  </conditionalFormatting>
  <conditionalFormatting sqref="B115:B124">
    <cfRule type="expression" dxfId="231" priority="4">
      <formula>$K115=1</formula>
    </cfRule>
  </conditionalFormatting>
  <conditionalFormatting sqref="B126:B144">
    <cfRule type="expression" dxfId="230" priority="3">
      <formula>$C126="NO"</formula>
    </cfRule>
  </conditionalFormatting>
  <conditionalFormatting sqref="B126:B144">
    <cfRule type="expression" dxfId="229" priority="2">
      <formula>$K126=1</formula>
    </cfRule>
  </conditionalFormatting>
  <conditionalFormatting sqref="H101">
    <cfRule type="expression" dxfId="228" priority="1">
      <formula>$C101="NO"</formula>
    </cfRule>
  </conditionalFormatting>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21" sqref="I21"/>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IF(OR('33_Civil and Political Rights'!$I3=1,$E3&lt;&gt;0),1,0)</f>
        <v>0</v>
      </c>
      <c r="J3" s="67">
        <f>IF(OR('33_Civil and Political Rights'!$J3=1,$F3&lt;&gt;0),1,0)</f>
        <v>0</v>
      </c>
      <c r="K3" s="67">
        <f>IF(AND('33_Civil and Political Rights'!$I3=1,$E3=0),1,0)</f>
        <v>0</v>
      </c>
    </row>
    <row r="4" spans="1:12" ht="45" hidden="1" outlineLevel="1" x14ac:dyDescent="0.25">
      <c r="A4" s="37" t="s">
        <v>149</v>
      </c>
      <c r="B4" s="38" t="s">
        <v>8</v>
      </c>
      <c r="C4" s="20" t="str">
        <f>IF('Long Term Vision'!$C4=0,"",'Long Term Vision'!$C4)</f>
        <v/>
      </c>
      <c r="D4" s="38"/>
      <c r="E4" s="38"/>
      <c r="F4" s="38"/>
      <c r="G4" s="38"/>
      <c r="H4" s="39"/>
      <c r="I4" s="67">
        <f>IF(OR('33_Civil and Political Rights'!$I4=1,$E4&lt;&gt;0),1,0)</f>
        <v>1</v>
      </c>
      <c r="J4" s="67">
        <f>IF(OR('33_Civil and Political Rights'!$J4=1,$F4&lt;&gt;0),1,0)</f>
        <v>1</v>
      </c>
      <c r="K4" s="67">
        <f>IF(AND('33_Civil and Political Rights'!$I4=1,$E4=0),1,0)</f>
        <v>1</v>
      </c>
    </row>
    <row r="5" spans="1:12" ht="45" hidden="1" outlineLevel="1" x14ac:dyDescent="0.25">
      <c r="A5" s="37" t="s">
        <v>149</v>
      </c>
      <c r="B5" s="38" t="s">
        <v>9</v>
      </c>
      <c r="C5" s="20" t="str">
        <f>IF('Long Term Vision'!$C5=0,"",'Long Term Vision'!$C5)</f>
        <v/>
      </c>
      <c r="D5" s="38"/>
      <c r="E5" s="38"/>
      <c r="F5" s="38"/>
      <c r="G5" s="38"/>
      <c r="H5" s="39"/>
      <c r="I5" s="67">
        <f>IF(OR('33_Civil and Political Rights'!$I5=1,$E5&lt;&gt;0),1,0)</f>
        <v>1</v>
      </c>
      <c r="J5" s="67">
        <f>IF(OR('33_Civil and Political Rights'!$J5=1,$F5&lt;&gt;0),1,0)</f>
        <v>1</v>
      </c>
      <c r="K5" s="67">
        <f>IF(AND('33_Civil and Political Rights'!$I5=1,$E5=0),1,0)</f>
        <v>1</v>
      </c>
    </row>
    <row r="6" spans="1:12" ht="90" hidden="1" outlineLevel="1" x14ac:dyDescent="0.25">
      <c r="A6" s="37" t="s">
        <v>149</v>
      </c>
      <c r="B6" s="38" t="s">
        <v>10</v>
      </c>
      <c r="C6" s="20" t="str">
        <f>IF('Long Term Vision'!$C6=0,"",'Long Term Vision'!$C6)</f>
        <v/>
      </c>
      <c r="D6" s="38"/>
      <c r="E6" s="38"/>
      <c r="F6" s="38"/>
      <c r="G6" s="38"/>
      <c r="H6" s="39"/>
      <c r="I6" s="67">
        <f>IF(OR('33_Civil and Political Rights'!$I6=1,$E6&lt;&gt;0),1,0)</f>
        <v>1</v>
      </c>
      <c r="J6" s="67">
        <f>IF(OR('33_Civil and Political Rights'!$J6=1,$F6&lt;&gt;0),1,0)</f>
        <v>1</v>
      </c>
      <c r="K6" s="67">
        <f>IF(AND('33_Civil and Political Rights'!$I6=1,$E6=0),1,0)</f>
        <v>1</v>
      </c>
    </row>
    <row r="7" spans="1:12" ht="60" hidden="1" outlineLevel="1" x14ac:dyDescent="0.25">
      <c r="A7" s="37" t="s">
        <v>149</v>
      </c>
      <c r="B7" s="38" t="s">
        <v>11</v>
      </c>
      <c r="C7" s="20" t="str">
        <f>IF('Long Term Vision'!$C7=0,"",'Long Term Vision'!$C7)</f>
        <v/>
      </c>
      <c r="D7" s="38"/>
      <c r="E7" s="38"/>
      <c r="F7" s="38"/>
      <c r="G7" s="38"/>
      <c r="H7" s="39"/>
      <c r="I7" s="67">
        <f>IF(OR('33_Civil and Political Rights'!$I7=1,$E7&lt;&gt;0),1,0)</f>
        <v>1</v>
      </c>
      <c r="J7" s="67">
        <f>IF(OR('33_Civil and Political Rights'!$J7=1,$F7&lt;&gt;0),1,0)</f>
        <v>1</v>
      </c>
      <c r="K7" s="67">
        <f>IF(AND('33_Civil and Political Rights'!$I7=1,$E7=0),1,0)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IF(OR('33_Civil and Political Rights'!$I9=1,$E9&lt;&gt;0),1,0)</f>
        <v>1</v>
      </c>
      <c r="J9" s="67">
        <f>IF(OR('33_Civil and Political Rights'!$J9=1,$F9&lt;&gt;0),1,0)</f>
        <v>0</v>
      </c>
      <c r="K9" s="67">
        <f>IF(AND('33_Civil and Political Rights'!$I9=1,$E9=0),1,0)</f>
        <v>1</v>
      </c>
    </row>
    <row r="10" spans="1:12" ht="75" hidden="1" outlineLevel="1" x14ac:dyDescent="0.25">
      <c r="A10" s="37" t="s">
        <v>149</v>
      </c>
      <c r="B10" s="38" t="s">
        <v>14</v>
      </c>
      <c r="C10" s="20" t="str">
        <f>IF('Long Term Vision'!$C10=0,"",'Long Term Vision'!$C10)</f>
        <v/>
      </c>
      <c r="D10" s="38"/>
      <c r="E10" s="38"/>
      <c r="F10" s="38"/>
      <c r="G10" s="38"/>
      <c r="H10" s="39"/>
      <c r="I10" s="67">
        <f>IF(OR('33_Civil and Political Rights'!$I10=1,$E10&lt;&gt;0),1,0)</f>
        <v>1</v>
      </c>
      <c r="J10" s="67">
        <f>IF(OR('33_Civil and Political Rights'!$J10=1,$F10&lt;&gt;0),1,0)</f>
        <v>1</v>
      </c>
      <c r="K10" s="67">
        <f>IF(AND('33_Civil and Political Rights'!$I10=1,$E10=0),1,0)</f>
        <v>1</v>
      </c>
    </row>
    <row r="11" spans="1:12" ht="90" hidden="1" outlineLevel="1" x14ac:dyDescent="0.25">
      <c r="A11" s="37" t="s">
        <v>149</v>
      </c>
      <c r="B11" s="38" t="s">
        <v>15</v>
      </c>
      <c r="C11" s="20" t="str">
        <f>IF('Long Term Vision'!$C11=0,"",'Long Term Vision'!$C11)</f>
        <v/>
      </c>
      <c r="D11" s="38"/>
      <c r="E11" s="38"/>
      <c r="F11" s="38"/>
      <c r="G11" s="38"/>
      <c r="H11" s="39"/>
      <c r="I11" s="67">
        <f>IF(OR('33_Civil and Political Rights'!$I11=1,$E11&lt;&gt;0),1,0)</f>
        <v>1</v>
      </c>
      <c r="J11" s="67">
        <f>IF(OR('33_Civil and Political Rights'!$J11=1,$F11&lt;&gt;0),1,0)</f>
        <v>1</v>
      </c>
      <c r="K11" s="67">
        <f>IF(AND('33_Civil and Political Rights'!$I11=1,$E11=0),1,0)</f>
        <v>1</v>
      </c>
    </row>
    <row r="12" spans="1:12" ht="90" hidden="1" outlineLevel="1" x14ac:dyDescent="0.25">
      <c r="A12" s="37" t="s">
        <v>149</v>
      </c>
      <c r="B12" s="38" t="s">
        <v>16</v>
      </c>
      <c r="C12" s="20" t="str">
        <f>IF('Long Term Vision'!$C12=0,"",'Long Term Vision'!$C12)</f>
        <v/>
      </c>
      <c r="D12" s="38"/>
      <c r="E12" s="38"/>
      <c r="F12" s="38"/>
      <c r="G12" s="38"/>
      <c r="H12" s="39"/>
      <c r="I12" s="67">
        <f>IF(OR('33_Civil and Political Rights'!$I12=1,$E12&lt;&gt;0),1,0)</f>
        <v>1</v>
      </c>
      <c r="J12" s="67">
        <f>IF(OR('33_Civil and Political Rights'!$J12=1,$F12&lt;&gt;0),1,0)</f>
        <v>0</v>
      </c>
      <c r="K12" s="67">
        <f>IF(AND('33_Civil and Political Rights'!$I12=1,$E12=0),1,0)</f>
        <v>1</v>
      </c>
    </row>
    <row r="13" spans="1:12" ht="105" hidden="1" outlineLevel="1" x14ac:dyDescent="0.25">
      <c r="A13" s="37" t="s">
        <v>149</v>
      </c>
      <c r="B13" s="38" t="s">
        <v>17</v>
      </c>
      <c r="C13" s="20" t="str">
        <f>IF('Long Term Vision'!$C13=0,"",'Long Term Vision'!$C13)</f>
        <v/>
      </c>
      <c r="D13" s="38"/>
      <c r="E13" s="38"/>
      <c r="F13" s="38"/>
      <c r="G13" s="38"/>
      <c r="H13" s="39"/>
      <c r="I13" s="67">
        <f>IF(OR('33_Civil and Political Rights'!$I13=1,$E13&lt;&gt;0),1,0)</f>
        <v>1</v>
      </c>
      <c r="J13" s="67">
        <f>IF(OR('33_Civil and Political Rights'!$J13=1,$F13&lt;&gt;0),1,0)</f>
        <v>0</v>
      </c>
      <c r="K13" s="67">
        <f>IF(AND('33_Civil and Political Rights'!$I13=1,$E13=0),1,0)</f>
        <v>1</v>
      </c>
    </row>
    <row r="14" spans="1:12" collapsed="1" x14ac:dyDescent="0.25">
      <c r="A14" s="37" t="s">
        <v>149</v>
      </c>
      <c r="B14" s="99" t="s">
        <v>18</v>
      </c>
      <c r="C14" s="99"/>
      <c r="D14" s="99"/>
      <c r="E14" s="99"/>
      <c r="F14" s="99"/>
      <c r="G14" s="99"/>
      <c r="H14" s="100"/>
      <c r="I14" s="67">
        <f>SUM(I15:I23)</f>
        <v>9</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IF(OR('33_Civil and Political Rights'!$I15=1,$E15&lt;&gt;0),1,0)</f>
        <v>1</v>
      </c>
      <c r="J15" s="67">
        <f>IF(OR('33_Civil and Political Rights'!$J15=1,$F15&lt;&gt;0),1,0)</f>
        <v>1</v>
      </c>
      <c r="K15" s="67">
        <f>IF(AND('33_Civil and Political Rights'!$I15=1,$E15=0),1,0)</f>
        <v>1</v>
      </c>
    </row>
    <row r="16" spans="1:12" ht="60" hidden="1" outlineLevel="1" x14ac:dyDescent="0.25">
      <c r="A16" s="37" t="s">
        <v>149</v>
      </c>
      <c r="B16" s="38" t="s">
        <v>20</v>
      </c>
      <c r="C16" s="20" t="str">
        <f>IF('Long Term Vision'!$C16=0,"",'Long Term Vision'!$C16)</f>
        <v/>
      </c>
      <c r="D16" s="38"/>
      <c r="E16" s="38"/>
      <c r="F16" s="38"/>
      <c r="G16" s="38"/>
      <c r="H16" s="39"/>
      <c r="I16" s="67">
        <f>IF(OR('33_Civil and Political Rights'!$I16=1,$E16&lt;&gt;0),1,0)</f>
        <v>1</v>
      </c>
      <c r="J16" s="67">
        <f>IF(OR('33_Civil and Political Rights'!$J16=1,$F16&lt;&gt;0),1,0)</f>
        <v>1</v>
      </c>
      <c r="K16" s="67">
        <f>IF(AND('33_Civil and Political Rights'!$I16=1,$E16=0),1,0)</f>
        <v>1</v>
      </c>
    </row>
    <row r="17" spans="1:11" ht="45" hidden="1" outlineLevel="1" x14ac:dyDescent="0.25">
      <c r="A17" s="37" t="s">
        <v>149</v>
      </c>
      <c r="B17" s="38" t="s">
        <v>21</v>
      </c>
      <c r="C17" s="20" t="str">
        <f>IF('Long Term Vision'!$C17=0,"",'Long Term Vision'!$C17)</f>
        <v/>
      </c>
      <c r="D17" s="38" t="s">
        <v>1652</v>
      </c>
      <c r="E17" s="38" t="s">
        <v>1653</v>
      </c>
      <c r="F17" s="38"/>
      <c r="G17" s="38" t="s">
        <v>1654</v>
      </c>
      <c r="H17" s="39" t="s">
        <v>1638</v>
      </c>
      <c r="I17" s="67">
        <f>IF(OR('33_Civil and Political Rights'!$I17=1,$E17&lt;&gt;0),1,0)</f>
        <v>1</v>
      </c>
      <c r="J17" s="67">
        <f>IF(OR('33_Civil and Political Rights'!$J17=1,$F17&lt;&gt;0),1,0)</f>
        <v>1</v>
      </c>
      <c r="K17" s="67">
        <f>IF(AND('33_Civil and Political Rights'!$I17=1,$E17=0),1,0)</f>
        <v>0</v>
      </c>
    </row>
    <row r="18" spans="1:11" ht="45" hidden="1" outlineLevel="1" x14ac:dyDescent="0.25">
      <c r="A18" s="37" t="s">
        <v>149</v>
      </c>
      <c r="B18" s="38" t="s">
        <v>22</v>
      </c>
      <c r="C18" s="20" t="str">
        <f>IF('Long Term Vision'!$C18=0,"",'Long Term Vision'!$C18)</f>
        <v/>
      </c>
      <c r="D18" s="38"/>
      <c r="E18" s="38"/>
      <c r="F18" s="38"/>
      <c r="G18" s="38"/>
      <c r="H18" s="39"/>
      <c r="I18" s="67">
        <f>IF(OR('33_Civil and Political Rights'!$I18=1,$E18&lt;&gt;0),1,0)</f>
        <v>1</v>
      </c>
      <c r="J18" s="67">
        <f>IF(OR('33_Civil and Political Rights'!$J18=1,$F18&lt;&gt;0),1,0)</f>
        <v>1</v>
      </c>
      <c r="K18" s="67">
        <f>IF(AND('33_Civil and Political Rights'!$I18=1,$E18=0),1,0)</f>
        <v>1</v>
      </c>
    </row>
    <row r="19" spans="1:11" ht="30" hidden="1" outlineLevel="1" x14ac:dyDescent="0.25">
      <c r="A19" s="37" t="s">
        <v>149</v>
      </c>
      <c r="B19" s="38" t="s">
        <v>23</v>
      </c>
      <c r="C19" s="20" t="str">
        <f>IF('Long Term Vision'!$C19=0,"",'Long Term Vision'!$C19)</f>
        <v/>
      </c>
      <c r="D19" s="38"/>
      <c r="E19" s="38"/>
      <c r="F19" s="38"/>
      <c r="G19" s="38"/>
      <c r="H19" s="39"/>
      <c r="I19" s="67">
        <f>IF(OR('33_Civil and Political Rights'!$I19=1,$E19&lt;&gt;0),1,0)</f>
        <v>1</v>
      </c>
      <c r="J19" s="67">
        <f>IF(OR('33_Civil and Political Rights'!$J19=1,$F19&lt;&gt;0),1,0)</f>
        <v>0</v>
      </c>
      <c r="K19" s="67">
        <f>IF(AND('33_Civil and Political Rights'!$I19=1,$E19=0),1,0)</f>
        <v>1</v>
      </c>
    </row>
    <row r="20" spans="1:11" ht="30" hidden="1" outlineLevel="1" x14ac:dyDescent="0.25">
      <c r="A20" s="37" t="s">
        <v>149</v>
      </c>
      <c r="B20" s="38" t="s">
        <v>24</v>
      </c>
      <c r="C20" s="20" t="str">
        <f>IF('Long Term Vision'!$C20=0,"",'Long Term Vision'!$C20)</f>
        <v/>
      </c>
      <c r="D20" s="38"/>
      <c r="E20" s="38"/>
      <c r="F20" s="38"/>
      <c r="G20" s="38"/>
      <c r="H20" s="39"/>
      <c r="I20" s="67">
        <f>IF(OR('33_Civil and Political Rights'!$I20=1,$E20&lt;&gt;0),1,0)</f>
        <v>1</v>
      </c>
      <c r="J20" s="67">
        <f>IF(OR('33_Civil and Political Rights'!$J20=1,$F20&lt;&gt;0),1,0)</f>
        <v>0</v>
      </c>
      <c r="K20" s="67">
        <f>IF(AND('33_Civil and Political Rights'!$I20=1,$E20=0),1,0)</f>
        <v>1</v>
      </c>
    </row>
    <row r="21" spans="1:11" ht="60" hidden="1" outlineLevel="1" x14ac:dyDescent="0.25">
      <c r="A21" s="37" t="s">
        <v>149</v>
      </c>
      <c r="B21" s="38" t="s">
        <v>25</v>
      </c>
      <c r="C21" s="20" t="str">
        <f>IF('Long Term Vision'!$C21=0,"",'Long Term Vision'!$C21)</f>
        <v/>
      </c>
      <c r="D21" s="38"/>
      <c r="E21" s="38"/>
      <c r="F21" s="38"/>
      <c r="G21" s="38"/>
      <c r="H21" s="39"/>
      <c r="I21" s="67">
        <f>IF(OR('33_Civil and Political Rights'!$I21=1,$E21&lt;&gt;0),1,0)</f>
        <v>1</v>
      </c>
      <c r="J21" s="67">
        <f>IF(OR('33_Civil and Political Rights'!$J21=1,$F21&lt;&gt;0),1,0)</f>
        <v>1</v>
      </c>
      <c r="K21" s="67">
        <f>IF(AND('33_Civil and Political Rights'!$I21=1,$E21=0),1,0)</f>
        <v>1</v>
      </c>
    </row>
    <row r="22" spans="1:11" ht="60" hidden="1" outlineLevel="1" x14ac:dyDescent="0.25">
      <c r="A22" s="37" t="s">
        <v>149</v>
      </c>
      <c r="B22" s="38" t="s">
        <v>26</v>
      </c>
      <c r="C22" s="20" t="str">
        <f>IF('Long Term Vision'!$C22=0,"",'Long Term Vision'!$C22)</f>
        <v/>
      </c>
      <c r="D22" s="38"/>
      <c r="E22" s="38"/>
      <c r="F22" s="38"/>
      <c r="G22" s="38"/>
      <c r="H22" s="39"/>
      <c r="I22" s="67">
        <f>IF(OR('33_Civil and Political Rights'!$I22=1,$E22&lt;&gt;0),1,0)</f>
        <v>1</v>
      </c>
      <c r="J22" s="67">
        <f>IF(OR('33_Civil and Political Rights'!$J22=1,$F22&lt;&gt;0),1,0)</f>
        <v>1</v>
      </c>
      <c r="K22" s="67">
        <f>IF(AND('33_Civil and Political Rights'!$I22=1,$E22=0),1,0)</f>
        <v>1</v>
      </c>
    </row>
    <row r="23" spans="1:11" ht="45" hidden="1" outlineLevel="1" x14ac:dyDescent="0.25">
      <c r="A23" s="37" t="s">
        <v>149</v>
      </c>
      <c r="B23" s="38" t="s">
        <v>27</v>
      </c>
      <c r="C23" s="20" t="str">
        <f>IF('Long Term Vision'!$C23=0,"",'Long Term Vision'!$C23)</f>
        <v/>
      </c>
      <c r="D23" s="38"/>
      <c r="E23" s="38"/>
      <c r="F23" s="38"/>
      <c r="G23" s="38"/>
      <c r="H23" s="39"/>
      <c r="I23" s="67">
        <f>IF(OR('33_Civil and Political Rights'!$I23=1,$E23&lt;&gt;0),1,0)</f>
        <v>1</v>
      </c>
      <c r="J23" s="67">
        <f>IF(OR('33_Civil and Political Rights'!$J23=1,$F23&lt;&gt;0),1,0)</f>
        <v>0</v>
      </c>
      <c r="K23" s="67">
        <f>IF(AND('33_Civil and Political Rights'!$I23=1,$E23=0),1,0)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IF(OR('33_Civil and Political Rights'!$I25=1,$E25&lt;&gt;0),1,0)</f>
        <v>1</v>
      </c>
      <c r="J25" s="67">
        <f>IF(OR('33_Civil and Political Rights'!$J25=1,$F25&lt;&gt;0),1,0)</f>
        <v>1</v>
      </c>
      <c r="K25" s="67">
        <f>IF(AND('33_Civil and Political Rights'!$I25=1,$E25=0),1,0)</f>
        <v>1</v>
      </c>
    </row>
    <row r="26" spans="1:11" ht="45" hidden="1" outlineLevel="1" x14ac:dyDescent="0.25">
      <c r="A26" s="37" t="s">
        <v>149</v>
      </c>
      <c r="B26" s="38" t="s">
        <v>30</v>
      </c>
      <c r="C26" s="20" t="str">
        <f>IF('Long Term Vision'!$C26=0,"",'Long Term Vision'!$C26)</f>
        <v/>
      </c>
      <c r="D26" s="38"/>
      <c r="E26" s="38"/>
      <c r="F26" s="38"/>
      <c r="G26" s="38"/>
      <c r="H26" s="39"/>
      <c r="I26" s="67">
        <f>IF(OR('33_Civil and Political Rights'!$I26=1,$E26&lt;&gt;0),1,0)</f>
        <v>1</v>
      </c>
      <c r="J26" s="67">
        <f>IF(OR('33_Civil and Political Rights'!$J26=1,$F26&lt;&gt;0),1,0)</f>
        <v>0</v>
      </c>
      <c r="K26" s="67">
        <f>IF(AND('33_Civil and Political Rights'!$I26=1,$E26=0),1,0)</f>
        <v>1</v>
      </c>
    </row>
    <row r="27" spans="1:11" ht="45" hidden="1" outlineLevel="1" x14ac:dyDescent="0.25">
      <c r="A27" s="37" t="s">
        <v>149</v>
      </c>
      <c r="B27" s="38" t="s">
        <v>31</v>
      </c>
      <c r="C27" s="20" t="str">
        <f>IF('Long Term Vision'!$C27=0,"",'Long Term Vision'!$C27)</f>
        <v/>
      </c>
      <c r="D27" s="38"/>
      <c r="E27" s="38"/>
      <c r="F27" s="38"/>
      <c r="G27" s="38"/>
      <c r="H27" s="39"/>
      <c r="I27" s="67">
        <f>IF(OR('33_Civil and Political Rights'!$I27=1,$E27&lt;&gt;0),1,0)</f>
        <v>1</v>
      </c>
      <c r="J27" s="67">
        <f>IF(OR('33_Civil and Political Rights'!$J27=1,$F27&lt;&gt;0),1,0)</f>
        <v>1</v>
      </c>
      <c r="K27" s="67">
        <f>IF(AND('33_Civil and Political Rights'!$I27=1,$E27=0),1,0)</f>
        <v>1</v>
      </c>
    </row>
    <row r="28" spans="1:11" ht="60" hidden="1" outlineLevel="1" x14ac:dyDescent="0.25">
      <c r="A28" s="37" t="s">
        <v>149</v>
      </c>
      <c r="B28" s="38" t="s">
        <v>32</v>
      </c>
      <c r="C28" s="20" t="str">
        <f>IF('Long Term Vision'!$C28=0,"",'Long Term Vision'!$C28)</f>
        <v/>
      </c>
      <c r="D28" s="38"/>
      <c r="E28" s="38"/>
      <c r="F28" s="38"/>
      <c r="G28" s="38"/>
      <c r="H28" s="39"/>
      <c r="I28" s="67">
        <f>IF(OR('33_Civil and Political Rights'!$I28=1,$E28&lt;&gt;0),1,0)</f>
        <v>1</v>
      </c>
      <c r="J28" s="67">
        <f>IF(OR('33_Civil and Political Rights'!$J28=1,$F28&lt;&gt;0),1,0)</f>
        <v>1</v>
      </c>
      <c r="K28" s="67">
        <f>IF(AND('33_Civil and Political Rights'!$I28=1,$E28=0),1,0)</f>
        <v>1</v>
      </c>
    </row>
    <row r="29" spans="1:11" ht="60" hidden="1" outlineLevel="1" x14ac:dyDescent="0.25">
      <c r="A29" s="37" t="s">
        <v>149</v>
      </c>
      <c r="B29" s="38" t="s">
        <v>33</v>
      </c>
      <c r="C29" s="20" t="str">
        <f>IF('Long Term Vision'!$C29=0,"",'Long Term Vision'!$C29)</f>
        <v/>
      </c>
      <c r="D29" s="38"/>
      <c r="E29" s="38"/>
      <c r="F29" s="38"/>
      <c r="G29" s="38"/>
      <c r="H29" s="39"/>
      <c r="I29" s="67">
        <f>IF(OR('33_Civil and Political Rights'!$I29=1,$E29&lt;&gt;0),1,0)</f>
        <v>1</v>
      </c>
      <c r="J29" s="67">
        <f>IF(OR('33_Civil and Political Rights'!$J29=1,$F29&lt;&gt;0),1,0)</f>
        <v>0</v>
      </c>
      <c r="K29" s="67">
        <f>IF(AND('33_Civil and Political Rights'!$I29=1,$E29=0),1,0)</f>
        <v>1</v>
      </c>
    </row>
    <row r="30" spans="1:11" ht="30" hidden="1" outlineLevel="1" x14ac:dyDescent="0.25">
      <c r="A30" s="37" t="s">
        <v>149</v>
      </c>
      <c r="B30" s="38" t="s">
        <v>34</v>
      </c>
      <c r="C30" s="20" t="str">
        <f>IF('Long Term Vision'!$C30=0,"",'Long Term Vision'!$C30)</f>
        <v/>
      </c>
      <c r="D30" s="38"/>
      <c r="E30" s="38"/>
      <c r="F30" s="38"/>
      <c r="G30" s="38"/>
      <c r="H30" s="39"/>
      <c r="I30" s="67">
        <f>IF(OR('33_Civil and Political Rights'!$I30=1,$E30&lt;&gt;0),1,0)</f>
        <v>1</v>
      </c>
      <c r="J30" s="67">
        <f>IF(OR('33_Civil and Political Rights'!$J30=1,$F30&lt;&gt;0),1,0)</f>
        <v>1</v>
      </c>
      <c r="K30" s="67">
        <f>IF(AND('33_Civil and Political Rights'!$I30=1,$E30=0),1,0)</f>
        <v>1</v>
      </c>
    </row>
    <row r="31" spans="1:11" ht="105" hidden="1" outlineLevel="1" x14ac:dyDescent="0.25">
      <c r="A31" s="37" t="s">
        <v>149</v>
      </c>
      <c r="B31" s="38" t="s">
        <v>35</v>
      </c>
      <c r="C31" s="20" t="str">
        <f>IF('Long Term Vision'!$C31=0,"",'Long Term Vision'!$C31)</f>
        <v/>
      </c>
      <c r="D31" s="38"/>
      <c r="E31" s="38"/>
      <c r="F31" s="38"/>
      <c r="G31" s="38"/>
      <c r="H31" s="39"/>
      <c r="I31" s="67">
        <f>IF(OR('33_Civil and Political Rights'!$I31=1,$E31&lt;&gt;0),1,0)</f>
        <v>1</v>
      </c>
      <c r="J31" s="67">
        <f>IF(OR('33_Civil and Political Rights'!$J31=1,$F31&lt;&gt;0),1,0)</f>
        <v>0</v>
      </c>
      <c r="K31" s="67">
        <f>IF(AND('33_Civil and Political Rights'!$I31=1,$E31=0),1,0)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IF(OR('33_Civil and Political Rights'!$I33=1,$E33&lt;&gt;0),1,0)</f>
        <v>1</v>
      </c>
      <c r="J33" s="67">
        <f>IF(OR('33_Civil and Political Rights'!$J33=1,$F33&lt;&gt;0),1,0)</f>
        <v>0</v>
      </c>
      <c r="K33" s="67">
        <f>IF(AND('33_Civil and Political Rights'!$I33=1,$E33=0),1,0)</f>
        <v>1</v>
      </c>
    </row>
    <row r="34" spans="1:11" ht="45" hidden="1" outlineLevel="1" x14ac:dyDescent="0.25">
      <c r="A34" s="37" t="s">
        <v>149</v>
      </c>
      <c r="B34" s="38" t="s">
        <v>38</v>
      </c>
      <c r="C34" s="20" t="str">
        <f>IF('Long Term Vision'!$C34=0,"",'Long Term Vision'!$C34)</f>
        <v/>
      </c>
      <c r="D34" s="38"/>
      <c r="E34" s="38"/>
      <c r="F34" s="38"/>
      <c r="G34" s="38"/>
      <c r="H34" s="39"/>
      <c r="I34" s="67">
        <f>IF(OR('33_Civil and Political Rights'!$I34=1,$E34&lt;&gt;0),1,0)</f>
        <v>1</v>
      </c>
      <c r="J34" s="67">
        <f>IF(OR('33_Civil and Political Rights'!$J34=1,$F34&lt;&gt;0),1,0)</f>
        <v>0</v>
      </c>
      <c r="K34" s="67">
        <f>IF(AND('33_Civil and Political Rights'!$I34=1,$E34=0),1,0)</f>
        <v>1</v>
      </c>
    </row>
    <row r="35" spans="1:11" ht="30" hidden="1" outlineLevel="1" x14ac:dyDescent="0.25">
      <c r="A35" s="37" t="s">
        <v>149</v>
      </c>
      <c r="B35" s="38" t="s">
        <v>39</v>
      </c>
      <c r="C35" s="20" t="str">
        <f>IF('Long Term Vision'!$C35=0,"",'Long Term Vision'!$C35)</f>
        <v>NO</v>
      </c>
      <c r="D35" s="38"/>
      <c r="E35" s="38"/>
      <c r="F35" s="38"/>
      <c r="G35" s="38"/>
      <c r="H35" s="39"/>
      <c r="I35" s="67">
        <f>IF(OR('33_Civil and Political Rights'!$I35=1,$E35&lt;&gt;0),1,0)</f>
        <v>0</v>
      </c>
      <c r="J35" s="67">
        <f>IF(OR('33_Civil and Political Rights'!$J35=1,$F35&lt;&gt;0),1,0)</f>
        <v>0</v>
      </c>
      <c r="K35" s="67">
        <f>IF(AND('33_Civil and Political Rights'!$I35=1,$E35=0),1,0)</f>
        <v>0</v>
      </c>
    </row>
    <row r="36" spans="1:11" ht="60" hidden="1" outlineLevel="1" x14ac:dyDescent="0.25">
      <c r="A36" s="37" t="s">
        <v>149</v>
      </c>
      <c r="B36" s="38" t="s">
        <v>40</v>
      </c>
      <c r="C36" s="20" t="str">
        <f>IF('Long Term Vision'!$C36=0,"",'Long Term Vision'!$C36)</f>
        <v/>
      </c>
      <c r="D36" s="38"/>
      <c r="E36" s="38"/>
      <c r="F36" s="38"/>
      <c r="G36" s="38"/>
      <c r="H36" s="39"/>
      <c r="I36" s="67">
        <f>IF(OR('33_Civil and Political Rights'!$I36=1,$E36&lt;&gt;0),1,0)</f>
        <v>1</v>
      </c>
      <c r="J36" s="67">
        <f>IF(OR('33_Civil and Political Rights'!$J36=1,$F36&lt;&gt;0),1,0)</f>
        <v>1</v>
      </c>
      <c r="K36" s="67">
        <f>IF(AND('33_Civil and Political Rights'!$I36=1,$E36=0),1,0)</f>
        <v>1</v>
      </c>
    </row>
    <row r="37" spans="1:11" ht="45" hidden="1" outlineLevel="1" x14ac:dyDescent="0.25">
      <c r="A37" s="37" t="s">
        <v>149</v>
      </c>
      <c r="B37" s="38" t="s">
        <v>41</v>
      </c>
      <c r="C37" s="20" t="str">
        <f>IF('Long Term Vision'!$C37=0,"",'Long Term Vision'!$C37)</f>
        <v/>
      </c>
      <c r="D37" s="38"/>
      <c r="E37" s="38"/>
      <c r="F37" s="38"/>
      <c r="G37" s="38"/>
      <c r="H37" s="39"/>
      <c r="I37" s="67">
        <f>IF(OR('33_Civil and Political Rights'!$I37=1,$E37&lt;&gt;0),1,0)</f>
        <v>1</v>
      </c>
      <c r="J37" s="67">
        <f>IF(OR('33_Civil and Political Rights'!$J37=1,$F37&lt;&gt;0),1,0)</f>
        <v>0</v>
      </c>
      <c r="K37" s="67">
        <f>IF(AND('33_Civil and Political Rights'!$I37=1,$E37=0),1,0)</f>
        <v>1</v>
      </c>
    </row>
    <row r="38" spans="1:11" ht="75" hidden="1" outlineLevel="1" x14ac:dyDescent="0.25">
      <c r="A38" s="37" t="s">
        <v>149</v>
      </c>
      <c r="B38" s="38" t="s">
        <v>42</v>
      </c>
      <c r="C38" s="20" t="str">
        <f>IF('Long Term Vision'!$C38=0,"",'Long Term Vision'!$C38)</f>
        <v/>
      </c>
      <c r="D38" s="38"/>
      <c r="E38" s="38"/>
      <c r="F38" s="38"/>
      <c r="G38" s="38"/>
      <c r="H38" s="39"/>
      <c r="I38" s="67">
        <f>IF(OR('33_Civil and Political Rights'!$I38=1,$E38&lt;&gt;0),1,0)</f>
        <v>1</v>
      </c>
      <c r="J38" s="67">
        <f>IF(OR('33_Civil and Political Rights'!$J38=1,$F38&lt;&gt;0),1,0)</f>
        <v>0</v>
      </c>
      <c r="K38" s="67">
        <f>IF(AND('33_Civil and Political Rights'!$I38=1,$E38=0),1,0)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IF(OR('33_Civil and Political Rights'!$I40=1,$E40&lt;&gt;0),1,0)</f>
        <v>1</v>
      </c>
      <c r="J40" s="67">
        <f>IF(OR('33_Civil and Political Rights'!$J40=1,$F40&lt;&gt;0),1,0)</f>
        <v>1</v>
      </c>
      <c r="K40" s="67">
        <f>IF(AND('33_Civil and Political Rights'!$I40=1,$E40=0),1,0)</f>
        <v>1</v>
      </c>
    </row>
    <row r="41" spans="1:11" ht="60" hidden="1" outlineLevel="1" x14ac:dyDescent="0.25">
      <c r="A41" s="37" t="s">
        <v>150</v>
      </c>
      <c r="B41" s="38" t="s">
        <v>45</v>
      </c>
      <c r="C41" s="20" t="str">
        <f>IF('Long Term Vision'!$C41=0,"",'Long Term Vision'!$C41)</f>
        <v/>
      </c>
      <c r="D41" s="38"/>
      <c r="E41" s="38"/>
      <c r="F41" s="38"/>
      <c r="G41" s="38"/>
      <c r="H41" s="39"/>
      <c r="I41" s="67">
        <f>IF(OR('33_Civil and Political Rights'!$I41=1,$E41&lt;&gt;0),1,0)</f>
        <v>1</v>
      </c>
      <c r="J41" s="67">
        <f>IF(OR('33_Civil and Political Rights'!$J41=1,$F41&lt;&gt;0),1,0)</f>
        <v>1</v>
      </c>
      <c r="K41" s="67">
        <f>IF(AND('33_Civil and Political Rights'!$I41=1,$E41=0),1,0)</f>
        <v>1</v>
      </c>
    </row>
    <row r="42" spans="1:11" ht="75" hidden="1" outlineLevel="1" x14ac:dyDescent="0.25">
      <c r="A42" s="37" t="s">
        <v>150</v>
      </c>
      <c r="B42" s="38" t="s">
        <v>46</v>
      </c>
      <c r="C42" s="20" t="str">
        <f>IF('Long Term Vision'!$C42=0,"",'Long Term Vision'!$C42)</f>
        <v/>
      </c>
      <c r="D42" s="38"/>
      <c r="E42" s="38"/>
      <c r="F42" s="38"/>
      <c r="G42" s="38"/>
      <c r="H42" s="39"/>
      <c r="I42" s="67">
        <f>IF(OR('33_Civil and Political Rights'!$I42=1,$E42&lt;&gt;0),1,0)</f>
        <v>1</v>
      </c>
      <c r="J42" s="67">
        <f>IF(OR('33_Civil and Political Rights'!$J42=1,$F42&lt;&gt;0),1,0)</f>
        <v>1</v>
      </c>
      <c r="K42" s="67">
        <f>IF(AND('33_Civil and Political Rights'!$I42=1,$E42=0),1,0)</f>
        <v>1</v>
      </c>
    </row>
    <row r="43" spans="1:11" ht="60" hidden="1" outlineLevel="1" x14ac:dyDescent="0.25">
      <c r="A43" s="37" t="s">
        <v>150</v>
      </c>
      <c r="B43" s="38" t="s">
        <v>47</v>
      </c>
      <c r="C43" s="20" t="str">
        <f>IF('Long Term Vision'!$C43=0,"",'Long Term Vision'!$C43)</f>
        <v/>
      </c>
      <c r="D43" s="38"/>
      <c r="E43" s="38"/>
      <c r="F43" s="38"/>
      <c r="G43" s="38"/>
      <c r="H43" s="39"/>
      <c r="I43" s="67">
        <f>IF(OR('33_Civil and Political Rights'!$I43=1,$E43&lt;&gt;0),1,0)</f>
        <v>1</v>
      </c>
      <c r="J43" s="67">
        <f>IF(OR('33_Civil and Political Rights'!$J43=1,$F43&lt;&gt;0),1,0)</f>
        <v>0</v>
      </c>
      <c r="K43" s="67">
        <f>IF(AND('33_Civil and Political Rights'!$I43=1,$E43=0),1,0)</f>
        <v>1</v>
      </c>
    </row>
    <row r="44" spans="1:11" ht="45" hidden="1" outlineLevel="1" x14ac:dyDescent="0.25">
      <c r="A44" s="37" t="s">
        <v>150</v>
      </c>
      <c r="B44" s="38" t="s">
        <v>48</v>
      </c>
      <c r="C44" s="20" t="str">
        <f>IF('Long Term Vision'!$C44=0,"",'Long Term Vision'!$C44)</f>
        <v/>
      </c>
      <c r="D44" s="38"/>
      <c r="E44" s="38"/>
      <c r="F44" s="38"/>
      <c r="G44" s="38"/>
      <c r="H44" s="39"/>
      <c r="I44" s="67">
        <f>IF(OR('33_Civil and Political Rights'!$I44=1,$E44&lt;&gt;0),1,0)</f>
        <v>1</v>
      </c>
      <c r="J44" s="67">
        <f>IF(OR('33_Civil and Political Rights'!$J44=1,$F44&lt;&gt;0),1,0)</f>
        <v>0</v>
      </c>
      <c r="K44" s="67">
        <f>IF(AND('33_Civil and Political Rights'!$I44=1,$E44=0),1,0)</f>
        <v>1</v>
      </c>
    </row>
    <row r="45" spans="1:11" ht="30" hidden="1" outlineLevel="1" x14ac:dyDescent="0.25">
      <c r="A45" s="37" t="s">
        <v>150</v>
      </c>
      <c r="B45" s="38" t="s">
        <v>49</v>
      </c>
      <c r="C45" s="20" t="str">
        <f>IF('Long Term Vision'!$C45=0,"",'Long Term Vision'!$C45)</f>
        <v/>
      </c>
      <c r="D45" s="38"/>
      <c r="E45" s="38"/>
      <c r="F45" s="38"/>
      <c r="G45" s="38"/>
      <c r="H45" s="39"/>
      <c r="I45" s="67">
        <f>IF(OR('33_Civil and Political Rights'!$I45=1,$E45&lt;&gt;0),1,0)</f>
        <v>1</v>
      </c>
      <c r="J45" s="67">
        <f>IF(OR('33_Civil and Political Rights'!$J45=1,$F45&lt;&gt;0),1,0)</f>
        <v>0</v>
      </c>
      <c r="K45" s="67">
        <f>IF(AND('33_Civil and Political Rights'!$I45=1,$E45=0),1,0)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IF(OR('33_Civil and Political Rights'!$I47=1,$E47&lt;&gt;0),1,0)</f>
        <v>0</v>
      </c>
      <c r="J47" s="67">
        <f>IF(OR('33_Civil and Political Rights'!$J47=1,$F47&lt;&gt;0),1,0)</f>
        <v>0</v>
      </c>
      <c r="K47" s="67">
        <f>IF(AND('33_Civil and Political Rights'!$I47=1,$E47=0),1,0)</f>
        <v>0</v>
      </c>
    </row>
    <row r="48" spans="1:11" ht="30" hidden="1" outlineLevel="1" x14ac:dyDescent="0.25">
      <c r="A48" s="37" t="s">
        <v>150</v>
      </c>
      <c r="B48" s="38" t="s">
        <v>52</v>
      </c>
      <c r="C48" s="20" t="str">
        <f>IF('Long Term Vision'!$C48=0,"",'Long Term Vision'!$C48)</f>
        <v/>
      </c>
      <c r="D48" s="38"/>
      <c r="E48" s="38"/>
      <c r="F48" s="38"/>
      <c r="G48" s="38"/>
      <c r="H48" s="39"/>
      <c r="I48" s="67">
        <f>IF(OR('33_Civil and Political Rights'!$I48=1,$E48&lt;&gt;0),1,0)</f>
        <v>1</v>
      </c>
      <c r="J48" s="67">
        <f>IF(OR('33_Civil and Political Rights'!$J48=1,$F48&lt;&gt;0),1,0)</f>
        <v>0</v>
      </c>
      <c r="K48" s="67">
        <f>IF(AND('33_Civil and Political Rights'!$I48=1,$E48=0),1,0)</f>
        <v>1</v>
      </c>
    </row>
    <row r="49" spans="1:11" ht="45" hidden="1" outlineLevel="1" x14ac:dyDescent="0.25">
      <c r="A49" s="37" t="s">
        <v>150</v>
      </c>
      <c r="B49" s="38" t="s">
        <v>53</v>
      </c>
      <c r="C49" s="20" t="str">
        <f>IF('Long Term Vision'!$C49=0,"",'Long Term Vision'!$C49)</f>
        <v/>
      </c>
      <c r="D49" s="38"/>
      <c r="E49" s="38"/>
      <c r="F49" s="38"/>
      <c r="G49" s="38"/>
      <c r="H49" s="39"/>
      <c r="I49" s="67">
        <f>IF(OR('33_Civil and Political Rights'!$I49=1,$E49&lt;&gt;0),1,0)</f>
        <v>1</v>
      </c>
      <c r="J49" s="67">
        <f>IF(OR('33_Civil and Political Rights'!$J49=1,$F49&lt;&gt;0),1,0)</f>
        <v>0</v>
      </c>
      <c r="K49" s="67">
        <f>IF(AND('33_Civil and Political Rights'!$I49=1,$E49=0),1,0)</f>
        <v>1</v>
      </c>
    </row>
    <row r="50" spans="1:11" ht="90" hidden="1" outlineLevel="1" x14ac:dyDescent="0.25">
      <c r="A50" s="37" t="s">
        <v>150</v>
      </c>
      <c r="B50" s="38" t="s">
        <v>54</v>
      </c>
      <c r="C50" s="20" t="str">
        <f>IF('Long Term Vision'!$C50=0,"",'Long Term Vision'!$C50)</f>
        <v/>
      </c>
      <c r="D50" s="38"/>
      <c r="E50" s="38"/>
      <c r="F50" s="38"/>
      <c r="G50" s="38"/>
      <c r="H50" s="39"/>
      <c r="I50" s="67">
        <f>IF(OR('33_Civil and Political Rights'!$I50=1,$E50&lt;&gt;0),1,0)</f>
        <v>1</v>
      </c>
      <c r="J50" s="67">
        <f>IF(OR('33_Civil and Political Rights'!$J50=1,$F50&lt;&gt;0),1,0)</f>
        <v>1</v>
      </c>
      <c r="K50" s="67">
        <f>IF(AND('33_Civil and Political Rights'!$I50=1,$E50=0),1,0)</f>
        <v>1</v>
      </c>
    </row>
    <row r="51" spans="1:11" ht="30" hidden="1" outlineLevel="1" x14ac:dyDescent="0.25">
      <c r="A51" s="37" t="s">
        <v>150</v>
      </c>
      <c r="B51" s="38" t="s">
        <v>55</v>
      </c>
      <c r="C51" s="20" t="str">
        <f>IF('Long Term Vision'!$C51=0,"",'Long Term Vision'!$C51)</f>
        <v/>
      </c>
      <c r="D51" s="38"/>
      <c r="E51" s="38"/>
      <c r="F51" s="38"/>
      <c r="G51" s="38"/>
      <c r="H51" s="39"/>
      <c r="I51" s="67">
        <f>IF(OR('33_Civil and Political Rights'!$I51=1,$E51&lt;&gt;0),1,0)</f>
        <v>1</v>
      </c>
      <c r="J51" s="67">
        <f>IF(OR('33_Civil and Political Rights'!$J51=1,$F51&lt;&gt;0),1,0)</f>
        <v>1</v>
      </c>
      <c r="K51" s="67">
        <f>IF(AND('33_Civil and Political Rights'!$I51=1,$E51=0),1,0)</f>
        <v>1</v>
      </c>
    </row>
    <row r="52" spans="1:11" ht="45" hidden="1" outlineLevel="1" x14ac:dyDescent="0.25">
      <c r="A52" s="37" t="s">
        <v>150</v>
      </c>
      <c r="B52" s="38" t="s">
        <v>56</v>
      </c>
      <c r="C52" s="20" t="str">
        <f>IF('Long Term Vision'!$C52=0,"",'Long Term Vision'!$C52)</f>
        <v/>
      </c>
      <c r="D52" s="38"/>
      <c r="E52" s="38"/>
      <c r="F52" s="38"/>
      <c r="G52" s="38"/>
      <c r="H52" s="39"/>
      <c r="I52" s="67">
        <f>IF(OR('33_Civil and Political Rights'!$I52=1,$E52&lt;&gt;0),1,0)</f>
        <v>1</v>
      </c>
      <c r="J52" s="67">
        <f>IF(OR('33_Civil and Political Rights'!$J52=1,$F52&lt;&gt;0),1,0)</f>
        <v>0</v>
      </c>
      <c r="K52" s="67">
        <f>IF(AND('33_Civil and Political Rights'!$I52=1,$E52=0),1,0)</f>
        <v>1</v>
      </c>
    </row>
    <row r="53" spans="1:11" ht="30" hidden="1" outlineLevel="1" x14ac:dyDescent="0.25">
      <c r="A53" s="37" t="s">
        <v>150</v>
      </c>
      <c r="B53" s="38" t="s">
        <v>57</v>
      </c>
      <c r="C53" s="20" t="str">
        <f>IF('Long Term Vision'!$C53=0,"",'Long Term Vision'!$C53)</f>
        <v/>
      </c>
      <c r="D53" s="38"/>
      <c r="E53" s="38"/>
      <c r="F53" s="38"/>
      <c r="G53" s="38"/>
      <c r="H53" s="39"/>
      <c r="I53" s="67">
        <f>IF(OR('33_Civil and Political Rights'!$I53=1,$E53&lt;&gt;0),1,0)</f>
        <v>1</v>
      </c>
      <c r="J53" s="67">
        <f>IF(OR('33_Civil and Political Rights'!$J53=1,$F53&lt;&gt;0),1,0)</f>
        <v>0</v>
      </c>
      <c r="K53" s="67">
        <f>IF(AND('33_Civil and Political Rights'!$I53=1,$E53=0),1,0)</f>
        <v>1</v>
      </c>
    </row>
    <row r="54" spans="1:11" ht="45" hidden="1" outlineLevel="1" x14ac:dyDescent="0.25">
      <c r="A54" s="37" t="s">
        <v>150</v>
      </c>
      <c r="B54" s="38" t="s">
        <v>58</v>
      </c>
      <c r="C54" s="20" t="str">
        <f>IF('Long Term Vision'!$C54=0,"",'Long Term Vision'!$C54)</f>
        <v/>
      </c>
      <c r="D54" s="38"/>
      <c r="E54" s="38"/>
      <c r="F54" s="38"/>
      <c r="G54" s="38"/>
      <c r="H54" s="39"/>
      <c r="I54" s="67">
        <f>IF(OR('33_Civil and Political Rights'!$I54=1,$E54&lt;&gt;0),1,0)</f>
        <v>1</v>
      </c>
      <c r="J54" s="67">
        <f>IF(OR('33_Civil and Political Rights'!$J54=1,$F54&lt;&gt;0),1,0)</f>
        <v>0</v>
      </c>
      <c r="K54" s="67">
        <f>IF(AND('33_Civil and Political Rights'!$I54=1,$E54=0),1,0)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IF(OR('33_Civil and Political Rights'!$I56=1,$E56&lt;&gt;0),1,0)</f>
        <v>1</v>
      </c>
      <c r="J56" s="67">
        <f>IF(OR('33_Civil and Political Rights'!$J56=1,$F56&lt;&gt;0),1,0)</f>
        <v>1</v>
      </c>
      <c r="K56" s="67">
        <f>IF(AND('33_Civil and Political Rights'!$I56=1,$E56=0),1,0)</f>
        <v>1</v>
      </c>
    </row>
    <row r="57" spans="1:11" ht="30" hidden="1" outlineLevel="1" x14ac:dyDescent="0.25">
      <c r="A57" s="37" t="s">
        <v>150</v>
      </c>
      <c r="B57" s="38" t="s">
        <v>61</v>
      </c>
      <c r="C57" s="20" t="str">
        <f>IF('Long Term Vision'!$C57=0,"",'Long Term Vision'!$C57)</f>
        <v/>
      </c>
      <c r="D57" s="38"/>
      <c r="E57" s="38"/>
      <c r="F57" s="38"/>
      <c r="G57" s="38"/>
      <c r="H57" s="39"/>
      <c r="I57" s="67">
        <f>IF(OR('33_Civil and Political Rights'!$I57=1,$E57&lt;&gt;0),1,0)</f>
        <v>1</v>
      </c>
      <c r="J57" s="67">
        <f>IF(OR('33_Civil and Political Rights'!$J57=1,$F57&lt;&gt;0),1,0)</f>
        <v>1</v>
      </c>
      <c r="K57" s="67">
        <f>IF(AND('33_Civil and Political Rights'!$I57=1,$E57=0),1,0)</f>
        <v>1</v>
      </c>
    </row>
    <row r="58" spans="1:11" ht="45" hidden="1" outlineLevel="1" x14ac:dyDescent="0.25">
      <c r="A58" s="37" t="s">
        <v>150</v>
      </c>
      <c r="B58" s="38" t="s">
        <v>62</v>
      </c>
      <c r="C58" s="20" t="str">
        <f>IF('Long Term Vision'!$C58=0,"",'Long Term Vision'!$C58)</f>
        <v/>
      </c>
      <c r="D58" s="38"/>
      <c r="E58" s="38"/>
      <c r="F58" s="38"/>
      <c r="G58" s="38"/>
      <c r="H58" s="39"/>
      <c r="I58" s="67">
        <f>IF(OR('33_Civil and Political Rights'!$I58=1,$E58&lt;&gt;0),1,0)</f>
        <v>1</v>
      </c>
      <c r="J58" s="67">
        <f>IF(OR('33_Civil and Political Rights'!$J58=1,$F58&lt;&gt;0),1,0)</f>
        <v>0</v>
      </c>
      <c r="K58" s="67">
        <f>IF(AND('33_Civil and Political Rights'!$I58=1,$E58=0),1,0)</f>
        <v>1</v>
      </c>
    </row>
    <row r="59" spans="1:11" collapsed="1" x14ac:dyDescent="0.25">
      <c r="A59" s="37" t="s">
        <v>150</v>
      </c>
      <c r="B59" s="111" t="s">
        <v>63</v>
      </c>
      <c r="C59" s="111"/>
      <c r="D59" s="111"/>
      <c r="E59" s="111"/>
      <c r="F59" s="111"/>
      <c r="G59" s="111"/>
      <c r="H59" s="112"/>
      <c r="I59" s="67">
        <f>SUM(I60:I66)</f>
        <v>4</v>
      </c>
      <c r="J59" s="67">
        <f>SUM(J60:J66)</f>
        <v>1</v>
      </c>
      <c r="K59" s="67">
        <f>SUM(K60:K66)</f>
        <v>4</v>
      </c>
    </row>
    <row r="60" spans="1:11" ht="45" hidden="1" outlineLevel="1" x14ac:dyDescent="0.25">
      <c r="A60" s="37" t="s">
        <v>150</v>
      </c>
      <c r="B60" s="38" t="s">
        <v>64</v>
      </c>
      <c r="C60" s="20" t="str">
        <f>IF('Long Term Vision'!$C60=0,"",'Long Term Vision'!$C60)</f>
        <v/>
      </c>
      <c r="D60" s="38"/>
      <c r="E60" s="38"/>
      <c r="F60" s="38"/>
      <c r="G60" s="38"/>
      <c r="H60" s="39"/>
      <c r="I60" s="67">
        <f>IF(OR('33_Civil and Political Rights'!$I60=1,$E60&lt;&gt;0),1,0)</f>
        <v>0</v>
      </c>
      <c r="J60" s="67">
        <f>IF(OR('33_Civil and Political Rights'!$J60=1,$F60&lt;&gt;0),1,0)</f>
        <v>0</v>
      </c>
      <c r="K60" s="67">
        <f>IF(AND('33_Civil and Political Rights'!$I60=1,$E60=0),1,0)</f>
        <v>0</v>
      </c>
    </row>
    <row r="61" spans="1:11" ht="60" hidden="1" outlineLevel="1" x14ac:dyDescent="0.25">
      <c r="A61" s="37" t="s">
        <v>150</v>
      </c>
      <c r="B61" s="38" t="s">
        <v>65</v>
      </c>
      <c r="C61" s="20" t="str">
        <f>IF('Long Term Vision'!$C61=0,"",'Long Term Vision'!$C61)</f>
        <v/>
      </c>
      <c r="D61" s="38"/>
      <c r="E61" s="38"/>
      <c r="F61" s="38"/>
      <c r="G61" s="38"/>
      <c r="H61" s="39"/>
      <c r="I61" s="67">
        <f>IF(OR('33_Civil and Political Rights'!$I61=1,$E61&lt;&gt;0),1,0)</f>
        <v>1</v>
      </c>
      <c r="J61" s="67">
        <f>IF(OR('33_Civil and Political Rights'!$J61=1,$F61&lt;&gt;0),1,0)</f>
        <v>1</v>
      </c>
      <c r="K61" s="67">
        <f>IF(AND('33_Civil and Political Rights'!$I61=1,$E61=0),1,0)</f>
        <v>1</v>
      </c>
    </row>
    <row r="62" spans="1:11" ht="30" hidden="1" outlineLevel="1" x14ac:dyDescent="0.25">
      <c r="A62" s="37" t="s">
        <v>150</v>
      </c>
      <c r="B62" s="38" t="s">
        <v>66</v>
      </c>
      <c r="C62" s="20" t="str">
        <f>IF('Long Term Vision'!$C62=0,"",'Long Term Vision'!$C62)</f>
        <v/>
      </c>
      <c r="D62" s="38"/>
      <c r="E62" s="38"/>
      <c r="F62" s="38"/>
      <c r="G62" s="38"/>
      <c r="H62" s="39"/>
      <c r="I62" s="67">
        <f>IF(OR('33_Civil and Political Rights'!$I62=1,$E62&lt;&gt;0),1,0)</f>
        <v>0</v>
      </c>
      <c r="J62" s="67">
        <f>IF(OR('33_Civil and Political Rights'!$J62=1,$F62&lt;&gt;0),1,0)</f>
        <v>0</v>
      </c>
      <c r="K62" s="67">
        <f>IF(AND('33_Civil and Political Rights'!$I62=1,$E62=0),1,0)</f>
        <v>0</v>
      </c>
    </row>
    <row r="63" spans="1:11" ht="90" hidden="1" outlineLevel="1" x14ac:dyDescent="0.25">
      <c r="A63" s="37" t="s">
        <v>150</v>
      </c>
      <c r="B63" s="38" t="s">
        <v>67</v>
      </c>
      <c r="C63" s="20" t="str">
        <f>IF('Long Term Vision'!$C63=0,"",'Long Term Vision'!$C63)</f>
        <v/>
      </c>
      <c r="D63" s="38"/>
      <c r="E63" s="38"/>
      <c r="F63" s="38"/>
      <c r="G63" s="38"/>
      <c r="H63" s="39"/>
      <c r="I63" s="67">
        <f>IF(OR('33_Civil and Political Rights'!$I63=1,$E63&lt;&gt;0),1,0)</f>
        <v>1</v>
      </c>
      <c r="J63" s="67">
        <f>IF(OR('33_Civil and Political Rights'!$J63=1,$F63&lt;&gt;0),1,0)</f>
        <v>0</v>
      </c>
      <c r="K63" s="67">
        <f>IF(AND('33_Civil and Political Rights'!$I63=1,$E63=0),1,0)</f>
        <v>1</v>
      </c>
    </row>
    <row r="64" spans="1:11" ht="45" hidden="1" outlineLevel="1" x14ac:dyDescent="0.25">
      <c r="A64" s="37" t="s">
        <v>150</v>
      </c>
      <c r="B64" s="38" t="s">
        <v>68</v>
      </c>
      <c r="C64" s="20" t="str">
        <f>IF('Long Term Vision'!$C64=0,"",'Long Term Vision'!$C64)</f>
        <v/>
      </c>
      <c r="D64" s="38"/>
      <c r="E64" s="38"/>
      <c r="F64" s="38"/>
      <c r="G64" s="38"/>
      <c r="H64" s="39"/>
      <c r="I64" s="67">
        <f>IF(OR('33_Civil and Political Rights'!$I64=1,$E64&lt;&gt;0),1,0)</f>
        <v>1</v>
      </c>
      <c r="J64" s="67">
        <f>IF(OR('33_Civil and Political Rights'!$J64=1,$F64&lt;&gt;0),1,0)</f>
        <v>0</v>
      </c>
      <c r="K64" s="67">
        <f>IF(AND('33_Civil and Political Rights'!$I64=1,$E64=0),1,0)</f>
        <v>1</v>
      </c>
    </row>
    <row r="65" spans="1:11" ht="120" hidden="1" outlineLevel="1" x14ac:dyDescent="0.25">
      <c r="A65" s="37" t="s">
        <v>150</v>
      </c>
      <c r="B65" s="38" t="s">
        <v>69</v>
      </c>
      <c r="C65" s="20" t="str">
        <f>IF('Long Term Vision'!$C65=0,"",'Long Term Vision'!$C65)</f>
        <v/>
      </c>
      <c r="D65" s="38"/>
      <c r="E65" s="38"/>
      <c r="F65" s="38"/>
      <c r="G65" s="38"/>
      <c r="H65" s="39"/>
      <c r="I65" s="67">
        <f>IF(OR('33_Civil and Political Rights'!$I65=1,$E65&lt;&gt;0),1,0)</f>
        <v>0</v>
      </c>
      <c r="J65" s="67">
        <f>IF(OR('33_Civil and Political Rights'!$J65=1,$F65&lt;&gt;0),1,0)</f>
        <v>0</v>
      </c>
      <c r="K65" s="67">
        <f>IF(AND('33_Civil and Political Rights'!$I65=1,$E65=0),1,0)</f>
        <v>0</v>
      </c>
    </row>
    <row r="66" spans="1:11" ht="60" hidden="1" outlineLevel="1" x14ac:dyDescent="0.25">
      <c r="A66" s="37" t="s">
        <v>150</v>
      </c>
      <c r="B66" s="38" t="s">
        <v>70</v>
      </c>
      <c r="C66" s="20" t="str">
        <f>IF('Long Term Vision'!$C66=0,"",'Long Term Vision'!$C66)</f>
        <v/>
      </c>
      <c r="D66" s="38"/>
      <c r="E66" s="38"/>
      <c r="F66" s="38"/>
      <c r="G66" s="38"/>
      <c r="H66" s="39"/>
      <c r="I66" s="67">
        <f>IF(OR('33_Civil and Political Rights'!$I66=1,$E66&lt;&gt;0),1,0)</f>
        <v>1</v>
      </c>
      <c r="J66" s="67">
        <f>IF(OR('33_Civil and Political Rights'!$J66=1,$F66&lt;&gt;0),1,0)</f>
        <v>0</v>
      </c>
      <c r="K66" s="67">
        <f>IF(AND('33_Civil and Political Rights'!$I66=1,$E66=0),1,0)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IF(OR('33_Civil and Political Rights'!$I68=1,$E68&lt;&gt;0),1,0)</f>
        <v>1</v>
      </c>
      <c r="J68" s="67">
        <f>IF(OR('33_Civil and Political Rights'!$J68=1,$F68&lt;&gt;0),1,0)</f>
        <v>1</v>
      </c>
      <c r="K68" s="67">
        <f>IF(AND('33_Civil and Political Rights'!$I68=1,$E68=0),1,0)</f>
        <v>1</v>
      </c>
    </row>
    <row r="69" spans="1:11" ht="60" hidden="1" outlineLevel="1" x14ac:dyDescent="0.25">
      <c r="A69" s="37" t="s">
        <v>150</v>
      </c>
      <c r="B69" s="38" t="s">
        <v>73</v>
      </c>
      <c r="C69" s="20" t="str">
        <f>IF('Long Term Vision'!$C69=0,"",'Long Term Vision'!$C69)</f>
        <v/>
      </c>
      <c r="D69" s="38"/>
      <c r="E69" s="38"/>
      <c r="F69" s="38"/>
      <c r="G69" s="38"/>
      <c r="H69" s="39"/>
      <c r="I69" s="67">
        <f>IF(OR('33_Civil and Political Rights'!$I69=1,$E69&lt;&gt;0),1,0)</f>
        <v>1</v>
      </c>
      <c r="J69" s="67">
        <f>IF(OR('33_Civil and Political Rights'!$J69=1,$F69&lt;&gt;0),1,0)</f>
        <v>1</v>
      </c>
      <c r="K69" s="67">
        <f>IF(AND('33_Civil and Political Rights'!$I69=1,$E69=0),1,0)</f>
        <v>1</v>
      </c>
    </row>
    <row r="70" spans="1:11" ht="45" hidden="1" outlineLevel="1" x14ac:dyDescent="0.25">
      <c r="A70" s="37" t="s">
        <v>150</v>
      </c>
      <c r="B70" s="38" t="s">
        <v>74</v>
      </c>
      <c r="C70" s="20" t="str">
        <f>IF('Long Term Vision'!$C70=0,"",'Long Term Vision'!$C70)</f>
        <v/>
      </c>
      <c r="D70" s="38"/>
      <c r="E70" s="38"/>
      <c r="F70" s="38"/>
      <c r="G70" s="38"/>
      <c r="H70" s="39"/>
      <c r="I70" s="67">
        <f>IF(OR('33_Civil and Political Rights'!$I70=1,$E70&lt;&gt;0),1,0)</f>
        <v>1</v>
      </c>
      <c r="J70" s="67">
        <f>IF(OR('33_Civil and Political Rights'!$J70=1,$F70&lt;&gt;0),1,0)</f>
        <v>1</v>
      </c>
      <c r="K70" s="67">
        <f>IF(AND('33_Civil and Political Rights'!$I70=1,$E70=0),1,0)</f>
        <v>1</v>
      </c>
    </row>
    <row r="71" spans="1:11" ht="45" hidden="1" outlineLevel="1" x14ac:dyDescent="0.25">
      <c r="A71" s="37" t="s">
        <v>150</v>
      </c>
      <c r="B71" s="38" t="s">
        <v>75</v>
      </c>
      <c r="C71" s="20" t="str">
        <f>IF('Long Term Vision'!$C71=0,"",'Long Term Vision'!$C71)</f>
        <v/>
      </c>
      <c r="D71" s="38"/>
      <c r="E71" s="38"/>
      <c r="F71" s="38"/>
      <c r="G71" s="38"/>
      <c r="H71" s="39"/>
      <c r="I71" s="67">
        <f>IF(OR('33_Civil and Political Rights'!$I71=1,$E71&lt;&gt;0),1,0)</f>
        <v>0</v>
      </c>
      <c r="J71" s="67">
        <f>IF(OR('33_Civil and Political Rights'!$J71=1,$F71&lt;&gt;0),1,0)</f>
        <v>0</v>
      </c>
      <c r="K71" s="67">
        <f>IF(AND('33_Civil and Political Rights'!$I71=1,$E71=0),1,0)</f>
        <v>0</v>
      </c>
    </row>
    <row r="72" spans="1:11" ht="45" hidden="1" outlineLevel="1" x14ac:dyDescent="0.25">
      <c r="A72" s="37" t="s">
        <v>150</v>
      </c>
      <c r="B72" s="38" t="s">
        <v>76</v>
      </c>
      <c r="C72" s="20" t="str">
        <f>IF('Long Term Vision'!$C72=0,"",'Long Term Vision'!$C72)</f>
        <v/>
      </c>
      <c r="D72" s="38"/>
      <c r="E72" s="38"/>
      <c r="F72" s="38"/>
      <c r="G72" s="38"/>
      <c r="H72" s="39"/>
      <c r="I72" s="67">
        <f>IF(OR('33_Civil and Political Rights'!$I72=1,$E72&lt;&gt;0),1,0)</f>
        <v>1</v>
      </c>
      <c r="J72" s="67">
        <f>IF(OR('33_Civil and Political Rights'!$J72=1,$F72&lt;&gt;0),1,0)</f>
        <v>1</v>
      </c>
      <c r="K72" s="67">
        <f>IF(AND('33_Civil and Political Rights'!$I72=1,$E72=0),1,0)</f>
        <v>1</v>
      </c>
    </row>
    <row r="73" spans="1:11" ht="45" hidden="1" outlineLevel="1" x14ac:dyDescent="0.25">
      <c r="A73" s="37" t="s">
        <v>150</v>
      </c>
      <c r="B73" s="38" t="s">
        <v>77</v>
      </c>
      <c r="C73" s="20" t="str">
        <f>IF('Long Term Vision'!$C73=0,"",'Long Term Vision'!$C73)</f>
        <v/>
      </c>
      <c r="D73" s="38"/>
      <c r="E73" s="38"/>
      <c r="F73" s="38"/>
      <c r="G73" s="38"/>
      <c r="H73" s="39"/>
      <c r="I73" s="67">
        <f>IF(OR('33_Civil and Political Rights'!$I73=1,$E73&lt;&gt;0),1,0)</f>
        <v>1</v>
      </c>
      <c r="J73" s="67">
        <f>IF(OR('33_Civil and Political Rights'!$J73=1,$F73&lt;&gt;0),1,0)</f>
        <v>0</v>
      </c>
      <c r="K73" s="67">
        <f>IF(AND('33_Civil and Political Rights'!$I73=1,$E73=0),1,0)</f>
        <v>1</v>
      </c>
    </row>
    <row r="74" spans="1:11" ht="45" hidden="1" outlineLevel="1" x14ac:dyDescent="0.25">
      <c r="A74" s="37" t="s">
        <v>150</v>
      </c>
      <c r="B74" s="38" t="s">
        <v>78</v>
      </c>
      <c r="C74" s="20" t="str">
        <f>IF('Long Term Vision'!$C74=0,"",'Long Term Vision'!$C74)</f>
        <v/>
      </c>
      <c r="D74" s="38"/>
      <c r="E74" s="38"/>
      <c r="F74" s="38"/>
      <c r="G74" s="38"/>
      <c r="H74" s="39"/>
      <c r="I74" s="67">
        <f>IF(OR('33_Civil and Political Rights'!$I74=1,$E74&lt;&gt;0),1,0)</f>
        <v>0</v>
      </c>
      <c r="J74" s="67">
        <f>IF(OR('33_Civil and Political Rights'!$J74=1,$F74&lt;&gt;0),1,0)</f>
        <v>0</v>
      </c>
      <c r="K74" s="67">
        <f>IF(AND('33_Civil and Political Rights'!$I74=1,$E74=0),1,0)</f>
        <v>0</v>
      </c>
    </row>
    <row r="75" spans="1:11" ht="60" hidden="1" outlineLevel="1" x14ac:dyDescent="0.25">
      <c r="A75" s="37" t="s">
        <v>150</v>
      </c>
      <c r="B75" s="38" t="s">
        <v>79</v>
      </c>
      <c r="C75" s="20" t="str">
        <f>IF('Long Term Vision'!$C75=0,"",'Long Term Vision'!$C75)</f>
        <v/>
      </c>
      <c r="D75" s="38"/>
      <c r="E75" s="38"/>
      <c r="F75" s="38"/>
      <c r="G75" s="38"/>
      <c r="H75" s="39"/>
      <c r="I75" s="67">
        <f>IF(OR('33_Civil and Political Rights'!$I75=1,$E75&lt;&gt;0),1,0)</f>
        <v>1</v>
      </c>
      <c r="J75" s="67">
        <f>IF(OR('33_Civil and Political Rights'!$J75=1,$F75&lt;&gt;0),1,0)</f>
        <v>0</v>
      </c>
      <c r="K75" s="67">
        <f>IF(AND('33_Civil and Political Rights'!$I75=1,$E75=0),1,0)</f>
        <v>1</v>
      </c>
    </row>
    <row r="76" spans="1:11" ht="45" hidden="1" outlineLevel="1" x14ac:dyDescent="0.25">
      <c r="A76" s="37" t="s">
        <v>150</v>
      </c>
      <c r="B76" s="38" t="s">
        <v>80</v>
      </c>
      <c r="C76" s="20" t="str">
        <f>IF('Long Term Vision'!$C76=0,"",'Long Term Vision'!$C76)</f>
        <v/>
      </c>
      <c r="D76" s="38"/>
      <c r="E76" s="38"/>
      <c r="F76" s="38"/>
      <c r="G76" s="38"/>
      <c r="H76" s="39"/>
      <c r="I76" s="67">
        <f>IF(OR('33_Civil and Political Rights'!$I76=1,$E76&lt;&gt;0),1,0)</f>
        <v>1</v>
      </c>
      <c r="J76" s="67">
        <f>IF(OR('33_Civil and Political Rights'!$J76=1,$F76&lt;&gt;0),1,0)</f>
        <v>0</v>
      </c>
      <c r="K76" s="67">
        <f>IF(AND('33_Civil and Political Rights'!$I76=1,$E76=0),1,0)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IF(OR('33_Civil and Political Rights'!$I78=1,$E78&lt;&gt;0),1,0)</f>
        <v>1</v>
      </c>
      <c r="J78" s="67">
        <f>IF(OR('33_Civil and Political Rights'!$J78=1,$F78&lt;&gt;0),1,0)</f>
        <v>1</v>
      </c>
      <c r="K78" s="67">
        <f>IF(AND('33_Civil and Political Rights'!$I78=1,$E78=0),1,0)</f>
        <v>1</v>
      </c>
    </row>
    <row r="79" spans="1:11" ht="30" hidden="1" outlineLevel="1" x14ac:dyDescent="0.25">
      <c r="A79" s="37" t="s">
        <v>151</v>
      </c>
      <c r="B79" s="38" t="s">
        <v>83</v>
      </c>
      <c r="C79" s="20" t="str">
        <f>IF('Long Term Vision'!$C79=0,"",'Long Term Vision'!$C79)</f>
        <v/>
      </c>
      <c r="D79" s="38"/>
      <c r="E79" s="38"/>
      <c r="F79" s="38"/>
      <c r="G79" s="38"/>
      <c r="H79" s="39"/>
      <c r="I79" s="67">
        <f>IF(OR('33_Civil and Political Rights'!$I79=1,$E79&lt;&gt;0),1,0)</f>
        <v>1</v>
      </c>
      <c r="J79" s="67">
        <f>IF(OR('33_Civil and Political Rights'!$J79=1,$F79&lt;&gt;0),1,0)</f>
        <v>1</v>
      </c>
      <c r="K79" s="67">
        <f>IF(AND('33_Civil and Political Rights'!$I79=1,$E79=0),1,0)</f>
        <v>1</v>
      </c>
    </row>
    <row r="80" spans="1:11" ht="30" hidden="1" outlineLevel="1" x14ac:dyDescent="0.25">
      <c r="A80" s="37" t="s">
        <v>151</v>
      </c>
      <c r="B80" s="38" t="s">
        <v>84</v>
      </c>
      <c r="C80" s="20" t="str">
        <f>IF('Long Term Vision'!$C80=0,"",'Long Term Vision'!$C80)</f>
        <v/>
      </c>
      <c r="D80" s="38"/>
      <c r="E80" s="38"/>
      <c r="F80" s="38"/>
      <c r="G80" s="38"/>
      <c r="H80" s="39"/>
      <c r="I80" s="67">
        <f>IF(OR('33_Civil and Political Rights'!$I80=1,$E80&lt;&gt;0),1,0)</f>
        <v>1</v>
      </c>
      <c r="J80" s="67">
        <f>IF(OR('33_Civil and Political Rights'!$J80=1,$F80&lt;&gt;0),1,0)</f>
        <v>1</v>
      </c>
      <c r="K80" s="67">
        <f>IF(AND('33_Civil and Political Rights'!$I80=1,$E80=0),1,0)</f>
        <v>1</v>
      </c>
    </row>
    <row r="81" spans="1:11" collapsed="1" x14ac:dyDescent="0.25">
      <c r="A81" s="37" t="s">
        <v>151</v>
      </c>
      <c r="B81" s="117" t="s">
        <v>85</v>
      </c>
      <c r="C81" s="117"/>
      <c r="D81" s="117"/>
      <c r="E81" s="117"/>
      <c r="F81" s="117"/>
      <c r="G81" s="117"/>
      <c r="H81" s="118"/>
      <c r="I81" s="67">
        <f>SUM(I82:I91)</f>
        <v>9</v>
      </c>
      <c r="J81" s="67">
        <f>SUM(J82:J91)</f>
        <v>7</v>
      </c>
      <c r="K81" s="67">
        <f>SUM(K82:K91)</f>
        <v>9</v>
      </c>
    </row>
    <row r="82" spans="1:11" ht="60" hidden="1" outlineLevel="1" x14ac:dyDescent="0.25">
      <c r="A82" s="37" t="s">
        <v>151</v>
      </c>
      <c r="B82" s="38" t="s">
        <v>86</v>
      </c>
      <c r="C82" s="20" t="str">
        <f>IF('Long Term Vision'!$C82=0,"",'Long Term Vision'!$C82)</f>
        <v/>
      </c>
      <c r="D82" s="38"/>
      <c r="E82" s="38"/>
      <c r="F82" s="38"/>
      <c r="G82" s="38"/>
      <c r="H82" s="39"/>
      <c r="I82" s="67">
        <f>IF(OR('33_Civil and Political Rights'!$I82=1,$E82&lt;&gt;0),1,0)</f>
        <v>1</v>
      </c>
      <c r="J82" s="67">
        <f>IF(OR('33_Civil and Political Rights'!$J82=1,$F82&lt;&gt;0),1,0)</f>
        <v>1</v>
      </c>
      <c r="K82" s="67">
        <f>IF(AND('33_Civil and Political Rights'!$I82=1,$E82=0),1,0)</f>
        <v>1</v>
      </c>
    </row>
    <row r="83" spans="1:11" ht="60" hidden="1" outlineLevel="1" x14ac:dyDescent="0.25">
      <c r="A83" s="37" t="s">
        <v>151</v>
      </c>
      <c r="B83" s="38" t="s">
        <v>87</v>
      </c>
      <c r="C83" s="20" t="str">
        <f>IF('Long Term Vision'!$C83=0,"",'Long Term Vision'!$C83)</f>
        <v/>
      </c>
      <c r="D83" s="38"/>
      <c r="E83" s="38"/>
      <c r="F83" s="38"/>
      <c r="G83" s="38"/>
      <c r="H83" s="39"/>
      <c r="I83" s="67">
        <f>IF(OR('33_Civil and Political Rights'!$I83=1,$E83&lt;&gt;0),1,0)</f>
        <v>1</v>
      </c>
      <c r="J83" s="67">
        <f>IF(OR('33_Civil and Political Rights'!$J83=1,$F83&lt;&gt;0),1,0)</f>
        <v>1</v>
      </c>
      <c r="K83" s="67">
        <f>IF(AND('33_Civil and Political Rights'!$I83=1,$E83=0),1,0)</f>
        <v>1</v>
      </c>
    </row>
    <row r="84" spans="1:11" ht="75" hidden="1" outlineLevel="1" x14ac:dyDescent="0.25">
      <c r="A84" s="37" t="s">
        <v>151</v>
      </c>
      <c r="B84" s="38" t="s">
        <v>88</v>
      </c>
      <c r="C84" s="20" t="str">
        <f>IF('Long Term Vision'!$C84=0,"",'Long Term Vision'!$C84)</f>
        <v/>
      </c>
      <c r="D84" s="38"/>
      <c r="E84" s="38"/>
      <c r="F84" s="38"/>
      <c r="G84" s="38"/>
      <c r="H84" s="39"/>
      <c r="I84" s="67">
        <f>IF(OR('33_Civil and Political Rights'!$I84=1,$E84&lt;&gt;0),1,0)</f>
        <v>1</v>
      </c>
      <c r="J84" s="67">
        <f>IF(OR('33_Civil and Political Rights'!$J84=1,$F84&lt;&gt;0),1,0)</f>
        <v>1</v>
      </c>
      <c r="K84" s="67">
        <f>IF(AND('33_Civil and Political Rights'!$I84=1,$E84=0),1,0)</f>
        <v>1</v>
      </c>
    </row>
    <row r="85" spans="1:11" ht="90" hidden="1" outlineLevel="1" x14ac:dyDescent="0.25">
      <c r="A85" s="37" t="s">
        <v>151</v>
      </c>
      <c r="B85" s="38" t="s">
        <v>89</v>
      </c>
      <c r="C85" s="20" t="str">
        <f>IF('Long Term Vision'!$C85=0,"",'Long Term Vision'!$C85)</f>
        <v>NO</v>
      </c>
      <c r="D85" s="38"/>
      <c r="E85" s="38"/>
      <c r="F85" s="38"/>
      <c r="G85" s="38"/>
      <c r="H85" s="39"/>
      <c r="I85" s="67">
        <f>IF(OR('33_Civil and Political Rights'!$I85=1,$E85&lt;&gt;0),1,0)</f>
        <v>0</v>
      </c>
      <c r="J85" s="67">
        <f>IF(OR('33_Civil and Political Rights'!$J85=1,$F85&lt;&gt;0),1,0)</f>
        <v>0</v>
      </c>
      <c r="K85" s="67">
        <f>IF(AND('33_Civil and Political Rights'!$I85=1,$E85=0),1,0)</f>
        <v>0</v>
      </c>
    </row>
    <row r="86" spans="1:11" ht="45" hidden="1" outlineLevel="1" x14ac:dyDescent="0.25">
      <c r="A86" s="37" t="s">
        <v>151</v>
      </c>
      <c r="B86" s="38" t="s">
        <v>90</v>
      </c>
      <c r="C86" s="20" t="str">
        <f>IF('Long Term Vision'!$C86=0,"",'Long Term Vision'!$C86)</f>
        <v/>
      </c>
      <c r="D86" s="38"/>
      <c r="E86" s="38"/>
      <c r="F86" s="38"/>
      <c r="G86" s="38"/>
      <c r="H86" s="39"/>
      <c r="I86" s="67">
        <f>IF(OR('33_Civil and Political Rights'!$I86=1,$E86&lt;&gt;0),1,0)</f>
        <v>1</v>
      </c>
      <c r="J86" s="67">
        <f>IF(OR('33_Civil and Political Rights'!$J86=1,$F86&lt;&gt;0),1,0)</f>
        <v>1</v>
      </c>
      <c r="K86" s="67">
        <f>IF(AND('33_Civil and Political Rights'!$I86=1,$E86=0),1,0)</f>
        <v>1</v>
      </c>
    </row>
    <row r="87" spans="1:11" ht="30" hidden="1" outlineLevel="1" x14ac:dyDescent="0.25">
      <c r="A87" s="37" t="s">
        <v>151</v>
      </c>
      <c r="B87" s="38" t="s">
        <v>91</v>
      </c>
      <c r="C87" s="20" t="str">
        <f>IF('Long Term Vision'!$C87=0,"",'Long Term Vision'!$C87)</f>
        <v/>
      </c>
      <c r="D87" s="38"/>
      <c r="E87" s="38"/>
      <c r="F87" s="38"/>
      <c r="G87" s="38"/>
      <c r="H87" s="39"/>
      <c r="I87" s="67">
        <f>IF(OR('33_Civil and Political Rights'!$I87=1,$E87&lt;&gt;0),1,0)</f>
        <v>1</v>
      </c>
      <c r="J87" s="67">
        <f>IF(OR('33_Civil and Political Rights'!$J87=1,$F87&lt;&gt;0),1,0)</f>
        <v>1</v>
      </c>
      <c r="K87" s="67">
        <f>IF(AND('33_Civil and Political Rights'!$I87=1,$E87=0),1,0)</f>
        <v>1</v>
      </c>
    </row>
    <row r="88" spans="1:11" ht="75" hidden="1" outlineLevel="1" x14ac:dyDescent="0.25">
      <c r="A88" s="37" t="s">
        <v>151</v>
      </c>
      <c r="B88" s="38" t="s">
        <v>92</v>
      </c>
      <c r="C88" s="20" t="str">
        <f>IF('Long Term Vision'!$C88=0,"",'Long Term Vision'!$C88)</f>
        <v/>
      </c>
      <c r="D88" s="38"/>
      <c r="E88" s="38"/>
      <c r="F88" s="38"/>
      <c r="G88" s="38"/>
      <c r="H88" s="39"/>
      <c r="I88" s="67">
        <f>IF(OR('33_Civil and Political Rights'!$I88=1,$E88&lt;&gt;0),1,0)</f>
        <v>1</v>
      </c>
      <c r="J88" s="67">
        <f>IF(OR('33_Civil and Political Rights'!$J88=1,$F88&lt;&gt;0),1,0)</f>
        <v>0</v>
      </c>
      <c r="K88" s="67">
        <f>IF(AND('33_Civil and Political Rights'!$I88=1,$E88=0),1,0)</f>
        <v>1</v>
      </c>
    </row>
    <row r="89" spans="1:11" ht="45" hidden="1" outlineLevel="1" x14ac:dyDescent="0.25">
      <c r="A89" s="37" t="s">
        <v>151</v>
      </c>
      <c r="B89" s="38" t="s">
        <v>93</v>
      </c>
      <c r="C89" s="20" t="str">
        <f>IF('Long Term Vision'!$C89=0,"",'Long Term Vision'!$C89)</f>
        <v/>
      </c>
      <c r="D89" s="38"/>
      <c r="E89" s="38"/>
      <c r="F89" s="38"/>
      <c r="G89" s="38"/>
      <c r="H89" s="39"/>
      <c r="I89" s="67">
        <f>IF(OR('33_Civil and Political Rights'!$I89=1,$E89&lt;&gt;0),1,0)</f>
        <v>1</v>
      </c>
      <c r="J89" s="67">
        <f>IF(OR('33_Civil and Political Rights'!$J89=1,$F89&lt;&gt;0),1,0)</f>
        <v>1</v>
      </c>
      <c r="K89" s="67">
        <f>IF(AND('33_Civil and Political Rights'!$I89=1,$E89=0),1,0)</f>
        <v>1</v>
      </c>
    </row>
    <row r="90" spans="1:11" ht="45" hidden="1" outlineLevel="1" x14ac:dyDescent="0.25">
      <c r="A90" s="37" t="s">
        <v>151</v>
      </c>
      <c r="B90" s="38" t="s">
        <v>94</v>
      </c>
      <c r="C90" s="20" t="str">
        <f>IF('Long Term Vision'!$C90=0,"",'Long Term Vision'!$C90)</f>
        <v/>
      </c>
      <c r="D90" s="38"/>
      <c r="E90" s="38"/>
      <c r="F90" s="38"/>
      <c r="G90" s="38"/>
      <c r="H90" s="39"/>
      <c r="I90" s="67">
        <f>IF(OR('33_Civil and Political Rights'!$I90=1,$E90&lt;&gt;0),1,0)</f>
        <v>1</v>
      </c>
      <c r="J90" s="67">
        <f>IF(OR('33_Civil and Political Rights'!$J90=1,$F90&lt;&gt;0),1,0)</f>
        <v>1</v>
      </c>
      <c r="K90" s="67">
        <f>IF(AND('33_Civil and Political Rights'!$I90=1,$E90=0),1,0)</f>
        <v>1</v>
      </c>
    </row>
    <row r="91" spans="1:11" ht="45" hidden="1" outlineLevel="1" x14ac:dyDescent="0.25">
      <c r="A91" s="37" t="s">
        <v>151</v>
      </c>
      <c r="B91" s="38" t="s">
        <v>95</v>
      </c>
      <c r="C91" s="20" t="str">
        <f>IF('Long Term Vision'!$C91=0,"",'Long Term Vision'!$C91)</f>
        <v/>
      </c>
      <c r="D91" s="38"/>
      <c r="E91" s="38"/>
      <c r="F91" s="38"/>
      <c r="G91" s="38"/>
      <c r="H91" s="39"/>
      <c r="I91" s="67">
        <f>IF(OR('33_Civil and Political Rights'!$I91=1,$E91&lt;&gt;0),1,0)</f>
        <v>1</v>
      </c>
      <c r="J91" s="67">
        <f>IF(OR('33_Civil and Political Rights'!$J91=1,$F91&lt;&gt;0),1,0)</f>
        <v>0</v>
      </c>
      <c r="K91" s="67">
        <f>IF(AND('33_Civil and Political Rights'!$I91=1,$E91=0),1,0)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IF(OR('33_Civil and Political Rights'!$I93=1,$E93&lt;&gt;0),1,0)</f>
        <v>1</v>
      </c>
      <c r="J93" s="67">
        <f>IF(OR('33_Civil and Political Rights'!$J93=1,$F93&lt;&gt;0),1,0)</f>
        <v>1</v>
      </c>
      <c r="K93" s="67">
        <f>IF(AND('33_Civil and Political Rights'!$I93=1,$E93=0),1,0)</f>
        <v>1</v>
      </c>
    </row>
    <row r="94" spans="1:11" ht="60" hidden="1" outlineLevel="1" x14ac:dyDescent="0.25">
      <c r="A94" s="37" t="s">
        <v>151</v>
      </c>
      <c r="B94" s="38" t="s">
        <v>98</v>
      </c>
      <c r="C94" s="20" t="str">
        <f>IF('Long Term Vision'!$C94=0,"",'Long Term Vision'!$C94)</f>
        <v/>
      </c>
      <c r="D94" s="38"/>
      <c r="E94" s="38"/>
      <c r="F94" s="38"/>
      <c r="G94" s="38"/>
      <c r="H94" s="39"/>
      <c r="I94" s="67">
        <f>IF(OR('33_Civil and Political Rights'!$I94=1,$E94&lt;&gt;0),1,0)</f>
        <v>1</v>
      </c>
      <c r="J94" s="67">
        <f>IF(OR('33_Civil and Political Rights'!$J94=1,$F94&lt;&gt;0),1,0)</f>
        <v>1</v>
      </c>
      <c r="K94" s="67">
        <f>IF(AND('33_Civil and Political Rights'!$I94=1,$E94=0),1,0)</f>
        <v>1</v>
      </c>
    </row>
    <row r="95" spans="1:11" ht="60" hidden="1" outlineLevel="1" x14ac:dyDescent="0.25">
      <c r="A95" s="37" t="s">
        <v>151</v>
      </c>
      <c r="B95" s="38" t="s">
        <v>99</v>
      </c>
      <c r="C95" s="20" t="str">
        <f>IF('Long Term Vision'!$C95=0,"",'Long Term Vision'!$C95)</f>
        <v/>
      </c>
      <c r="D95" s="38"/>
      <c r="E95" s="38"/>
      <c r="F95" s="38"/>
      <c r="G95" s="38"/>
      <c r="H95" s="39"/>
      <c r="I95" s="67">
        <f>IF(OR('33_Civil and Political Rights'!$I95=1,$E95&lt;&gt;0),1,0)</f>
        <v>1</v>
      </c>
      <c r="J95" s="67">
        <f>IF(OR('33_Civil and Political Rights'!$J95=1,$F95&lt;&gt;0),1,0)</f>
        <v>1</v>
      </c>
      <c r="K95" s="67">
        <f>IF(AND('33_Civil and Political Rights'!$I95=1,$E95=0),1,0)</f>
        <v>1</v>
      </c>
    </row>
    <row r="96" spans="1:11" ht="75" hidden="1" outlineLevel="1" x14ac:dyDescent="0.25">
      <c r="A96" s="37" t="s">
        <v>151</v>
      </c>
      <c r="B96" s="38" t="s">
        <v>100</v>
      </c>
      <c r="C96" s="20" t="str">
        <f>IF('Long Term Vision'!$C96=0,"",'Long Term Vision'!$C96)</f>
        <v/>
      </c>
      <c r="D96" s="38"/>
      <c r="E96" s="38"/>
      <c r="F96" s="38"/>
      <c r="G96" s="38"/>
      <c r="H96" s="39"/>
      <c r="I96" s="67">
        <f>IF(OR('33_Civil and Political Rights'!$I96=1,$E96&lt;&gt;0),1,0)</f>
        <v>1</v>
      </c>
      <c r="J96" s="67">
        <f>IF(OR('33_Civil and Political Rights'!$J96=1,$F96&lt;&gt;0),1,0)</f>
        <v>1</v>
      </c>
      <c r="K96" s="67">
        <f>IF(AND('33_Civil and Political Rights'!$I96=1,$E96=0),1,0)</f>
        <v>1</v>
      </c>
    </row>
    <row r="97" spans="1:11" ht="90" hidden="1" outlineLevel="1" x14ac:dyDescent="0.25">
      <c r="A97" s="37" t="s">
        <v>151</v>
      </c>
      <c r="B97" s="38" t="s">
        <v>101</v>
      </c>
      <c r="C97" s="20" t="str">
        <f>IF('Long Term Vision'!$C97=0,"",'Long Term Vision'!$C97)</f>
        <v/>
      </c>
      <c r="D97" s="38"/>
      <c r="E97" s="38"/>
      <c r="F97" s="38"/>
      <c r="G97" s="38"/>
      <c r="H97" s="39"/>
      <c r="I97" s="67">
        <f>IF(OR('33_Civil and Political Rights'!$I97=1,$E97&lt;&gt;0),1,0)</f>
        <v>1</v>
      </c>
      <c r="J97" s="67">
        <f>IF(OR('33_Civil and Political Rights'!$J97=1,$F97&lt;&gt;0),1,0)</f>
        <v>1</v>
      </c>
      <c r="K97" s="67">
        <f>IF(AND('33_Civil and Political Rights'!$I97=1,$E97=0),1,0)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IF(OR('33_Civil and Political Rights'!$I99=1,$E99&lt;&gt;0),1,0)</f>
        <v>0</v>
      </c>
      <c r="J99" s="67">
        <f>IF(OR('33_Civil and Political Rights'!$J99=1,$F99&lt;&gt;0),1,0)</f>
        <v>0</v>
      </c>
      <c r="K99" s="67">
        <f>IF(AND('33_Civil and Political Rights'!$I99=1,$E99=0),1,0)</f>
        <v>0</v>
      </c>
    </row>
    <row r="100" spans="1:11" ht="45" hidden="1" outlineLevel="1" x14ac:dyDescent="0.25">
      <c r="A100" s="37" t="s">
        <v>151</v>
      </c>
      <c r="B100" s="38" t="s">
        <v>104</v>
      </c>
      <c r="C100" s="20" t="str">
        <f>IF('Long Term Vision'!$C100=0,"",'Long Term Vision'!$C100)</f>
        <v/>
      </c>
      <c r="D100" s="38"/>
      <c r="E100" s="38"/>
      <c r="F100" s="38"/>
      <c r="G100" s="38"/>
      <c r="H100" s="39"/>
      <c r="I100" s="67">
        <f>IF(OR('33_Civil and Political Rights'!$I100=1,$E100&lt;&gt;0),1,0)</f>
        <v>1</v>
      </c>
      <c r="J100" s="67">
        <f>IF(OR('33_Civil and Political Rights'!$J100=1,$F100&lt;&gt;0),1,0)</f>
        <v>1</v>
      </c>
      <c r="K100" s="67">
        <f>IF(AND('33_Civil and Political Rights'!$I100=1,$E100=0),1,0)</f>
        <v>1</v>
      </c>
    </row>
    <row r="101" spans="1:11" ht="60" hidden="1" outlineLevel="1" x14ac:dyDescent="0.25">
      <c r="A101" s="37" t="s">
        <v>151</v>
      </c>
      <c r="B101" s="38" t="s">
        <v>105</v>
      </c>
      <c r="C101" s="20" t="str">
        <f>IF('Long Term Vision'!$C101=0,"",'Long Term Vision'!$C101)</f>
        <v/>
      </c>
      <c r="D101" s="38"/>
      <c r="E101" s="38"/>
      <c r="F101" s="38"/>
      <c r="G101" s="38"/>
      <c r="H101" s="39"/>
      <c r="I101" s="67">
        <f>IF(OR('33_Civil and Political Rights'!$I101=1,$E101&lt;&gt;0),1,0)</f>
        <v>1</v>
      </c>
      <c r="J101" s="67">
        <f>IF(OR('33_Civil and Political Rights'!$J101=1,$F101&lt;&gt;0),1,0)</f>
        <v>1</v>
      </c>
      <c r="K101" s="67">
        <f>IF(AND('33_Civil and Political Rights'!$I101=1,$E101=0),1,0)</f>
        <v>1</v>
      </c>
    </row>
    <row r="102" spans="1:11" ht="30" hidden="1" outlineLevel="1" x14ac:dyDescent="0.25">
      <c r="A102" s="37" t="s">
        <v>151</v>
      </c>
      <c r="B102" s="38" t="s">
        <v>106</v>
      </c>
      <c r="C102" s="20" t="str">
        <f>IF('Long Term Vision'!$C102=0,"",'Long Term Vision'!$C102)</f>
        <v/>
      </c>
      <c r="D102" s="38"/>
      <c r="E102" s="38"/>
      <c r="F102" s="38"/>
      <c r="G102" s="38"/>
      <c r="H102" s="39"/>
      <c r="I102" s="67">
        <f>IF(OR('33_Civil and Political Rights'!$I102=1,$E102&lt;&gt;0),1,0)</f>
        <v>1</v>
      </c>
      <c r="J102" s="67">
        <f>IF(OR('33_Civil and Political Rights'!$J102=1,$F102&lt;&gt;0),1,0)</f>
        <v>0</v>
      </c>
      <c r="K102" s="67">
        <f>IF(AND('33_Civil and Political Rights'!$I102=1,$E102=0),1,0)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IF(OR('33_Civil and Political Rights'!$I103=1,$E103&lt;&gt;0),1,0)</f>
        <v>0</v>
      </c>
      <c r="J103" s="67">
        <f>IF(OR('33_Civil and Political Rights'!$J103=1,$F103&lt;&gt;0),1,0)</f>
        <v>0</v>
      </c>
      <c r="K103" s="67">
        <f>IF(AND('33_Civil and Political Rights'!$I103=1,$E103=0),1,0)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IF(OR('33_Civil and Political Rights'!$I104=1,$E104&lt;&gt;0),1,0)</f>
        <v>0</v>
      </c>
      <c r="J104" s="67">
        <f>IF(OR('33_Civil and Political Rights'!$J104=1,$F104&lt;&gt;0),1,0)</f>
        <v>0</v>
      </c>
      <c r="K104" s="67">
        <f>IF(AND('33_Civil and Political Rights'!$I104=1,$E104=0),1,0)</f>
        <v>0</v>
      </c>
    </row>
    <row r="105" spans="1:11" ht="45" hidden="1" outlineLevel="1" x14ac:dyDescent="0.25">
      <c r="A105" s="37" t="s">
        <v>151</v>
      </c>
      <c r="B105" s="38" t="s">
        <v>109</v>
      </c>
      <c r="C105" s="20" t="str">
        <f>IF('Long Term Vision'!$C105=0,"",'Long Term Vision'!$C105)</f>
        <v/>
      </c>
      <c r="D105" s="38"/>
      <c r="E105" s="38"/>
      <c r="F105" s="38"/>
      <c r="G105" s="38"/>
      <c r="H105" s="39"/>
      <c r="I105" s="67">
        <f>IF(OR('33_Civil and Political Rights'!$I105=1,$E105&lt;&gt;0),1,0)</f>
        <v>1</v>
      </c>
      <c r="J105" s="67">
        <f>IF(OR('33_Civil and Political Rights'!$J105=1,$F105&lt;&gt;0),1,0)</f>
        <v>1</v>
      </c>
      <c r="K105" s="67">
        <f>IF(AND('33_Civil and Political Rights'!$I105=1,$E105=0),1,0)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IF(OR('33_Civil and Political Rights'!$I107=1,$E107&lt;&gt;0),1,0)</f>
        <v>1</v>
      </c>
      <c r="J107" s="67">
        <f>IF(OR('33_Civil and Political Rights'!$J107=1,$F107&lt;&gt;0),1,0)</f>
        <v>1</v>
      </c>
      <c r="K107" s="67">
        <f>IF(AND('33_Civil and Political Rights'!$I107=1,$E107=0),1,0)</f>
        <v>1</v>
      </c>
    </row>
    <row r="108" spans="1:11" ht="75" hidden="1" outlineLevel="1" x14ac:dyDescent="0.25">
      <c r="A108" s="37" t="s">
        <v>151</v>
      </c>
      <c r="B108" s="38" t="s">
        <v>112</v>
      </c>
      <c r="C108" s="20" t="str">
        <f>IF('Long Term Vision'!$C108=0,"",'Long Term Vision'!$C108)</f>
        <v/>
      </c>
      <c r="D108" s="38"/>
      <c r="E108" s="38"/>
      <c r="F108" s="38"/>
      <c r="G108" s="38"/>
      <c r="H108" s="39"/>
      <c r="I108" s="67">
        <f>IF(OR('33_Civil and Political Rights'!$I108=1,$E108&lt;&gt;0),1,0)</f>
        <v>1</v>
      </c>
      <c r="J108" s="67">
        <f>IF(OR('33_Civil and Political Rights'!$J108=1,$F108&lt;&gt;0),1,0)</f>
        <v>1</v>
      </c>
      <c r="K108" s="67">
        <f>IF(AND('33_Civil and Political Rights'!$I108=1,$E108=0),1,0)</f>
        <v>1</v>
      </c>
    </row>
    <row r="109" spans="1:11" ht="45" hidden="1" outlineLevel="1" x14ac:dyDescent="0.25">
      <c r="A109" s="37" t="s">
        <v>151</v>
      </c>
      <c r="B109" s="38" t="s">
        <v>113</v>
      </c>
      <c r="C109" s="20" t="str">
        <f>IF('Long Term Vision'!$C109=0,"",'Long Term Vision'!$C109)</f>
        <v/>
      </c>
      <c r="D109" s="38"/>
      <c r="E109" s="38"/>
      <c r="F109" s="38"/>
      <c r="G109" s="38"/>
      <c r="H109" s="39"/>
      <c r="I109" s="67">
        <f>IF(OR('33_Civil and Political Rights'!$I109=1,$E109&lt;&gt;0),1,0)</f>
        <v>1</v>
      </c>
      <c r="J109" s="67">
        <f>IF(OR('33_Civil and Political Rights'!$J109=1,$F109&lt;&gt;0),1,0)</f>
        <v>1</v>
      </c>
      <c r="K109" s="67">
        <f>IF(AND('33_Civil and Political Rights'!$I109=1,$E109=0),1,0)</f>
        <v>1</v>
      </c>
    </row>
    <row r="110" spans="1:11" ht="30" hidden="1" outlineLevel="1" x14ac:dyDescent="0.25">
      <c r="A110" s="37" t="s">
        <v>151</v>
      </c>
      <c r="B110" s="38" t="s">
        <v>114</v>
      </c>
      <c r="C110" s="20" t="str">
        <f>IF('Long Term Vision'!$C110=0,"",'Long Term Vision'!$C110)</f>
        <v/>
      </c>
      <c r="D110" s="38"/>
      <c r="E110" s="38"/>
      <c r="F110" s="38"/>
      <c r="G110" s="38"/>
      <c r="H110" s="39"/>
      <c r="I110" s="67">
        <f>IF(OR('33_Civil and Political Rights'!$I110=1,$E110&lt;&gt;0),1,0)</f>
        <v>1</v>
      </c>
      <c r="J110" s="67">
        <f>IF(OR('33_Civil and Political Rights'!$J110=1,$F110&lt;&gt;0),1,0)</f>
        <v>1</v>
      </c>
      <c r="K110" s="67">
        <f>IF(AND('33_Civil and Political Rights'!$I110=1,$E110=0),1,0)</f>
        <v>1</v>
      </c>
    </row>
    <row r="111" spans="1:11" ht="75" hidden="1" outlineLevel="1" x14ac:dyDescent="0.25">
      <c r="A111" s="37" t="s">
        <v>151</v>
      </c>
      <c r="B111" s="38" t="s">
        <v>115</v>
      </c>
      <c r="C111" s="20" t="str">
        <f>IF('Long Term Vision'!$C111=0,"",'Long Term Vision'!$C111)</f>
        <v/>
      </c>
      <c r="D111" s="38"/>
      <c r="E111" s="38"/>
      <c r="F111" s="38"/>
      <c r="G111" s="38"/>
      <c r="H111" s="39"/>
      <c r="I111" s="67">
        <f>IF(OR('33_Civil and Political Rights'!$I111=1,$E111&lt;&gt;0),1,0)</f>
        <v>1</v>
      </c>
      <c r="J111" s="67">
        <f>IF(OR('33_Civil and Political Rights'!$J111=1,$F111&lt;&gt;0),1,0)</f>
        <v>1</v>
      </c>
      <c r="K111" s="67">
        <f>IF(AND('33_Civil and Political Rights'!$I111=1,$E111=0),1,0)</f>
        <v>1</v>
      </c>
    </row>
    <row r="112" spans="1:11" ht="45" hidden="1" outlineLevel="1" x14ac:dyDescent="0.25">
      <c r="A112" s="37" t="s">
        <v>151</v>
      </c>
      <c r="B112" s="38" t="s">
        <v>116</v>
      </c>
      <c r="C112" s="20" t="str">
        <f>IF('Long Term Vision'!$C112=0,"",'Long Term Vision'!$C112)</f>
        <v/>
      </c>
      <c r="D112" s="38"/>
      <c r="E112" s="38"/>
      <c r="F112" s="38"/>
      <c r="G112" s="38"/>
      <c r="H112" s="39"/>
      <c r="I112" s="67">
        <f>IF(OR('33_Civil and Political Rights'!$I112=1,$E112&lt;&gt;0),1,0)</f>
        <v>1</v>
      </c>
      <c r="J112" s="67">
        <f>IF(OR('33_Civil and Political Rights'!$J112=1,$F112&lt;&gt;0),1,0)</f>
        <v>1</v>
      </c>
      <c r="K112" s="67">
        <f>IF(AND('33_Civil and Political Rights'!$I112=1,$E112=0),1,0)</f>
        <v>1</v>
      </c>
    </row>
    <row r="113" spans="1:11" ht="45" hidden="1" outlineLevel="1" x14ac:dyDescent="0.25">
      <c r="A113" s="37" t="s">
        <v>151</v>
      </c>
      <c r="B113" s="38" t="s">
        <v>117</v>
      </c>
      <c r="C113" s="20" t="str">
        <f>IF('Long Term Vision'!$C113=0,"",'Long Term Vision'!$C113)</f>
        <v/>
      </c>
      <c r="D113" s="38"/>
      <c r="E113" s="38"/>
      <c r="F113" s="38"/>
      <c r="G113" s="38"/>
      <c r="H113" s="39"/>
      <c r="I113" s="67">
        <f>IF(OR('33_Civil and Political Rights'!$I113=1,$E113&lt;&gt;0),1,0)</f>
        <v>1</v>
      </c>
      <c r="J113" s="67">
        <f>IF(OR('33_Civil and Political Rights'!$J113=1,$F113&lt;&gt;0),1,0)</f>
        <v>0</v>
      </c>
      <c r="K113" s="67">
        <f>IF(AND('33_Civil and Political Rights'!$I113=1,$E113=0),1,0)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IF(OR('33_Civil and Political Rights'!$I115=1,$E115&lt;&gt;0),1,0)</f>
        <v>1</v>
      </c>
      <c r="J115" s="67">
        <f>IF(OR('33_Civil and Political Rights'!$J115=1,$F115&lt;&gt;0),1,0)</f>
        <v>1</v>
      </c>
      <c r="K115" s="67">
        <f>IF(AND('33_Civil and Political Rights'!$I115=1,$E115=0),1,0)</f>
        <v>1</v>
      </c>
    </row>
    <row r="116" spans="1:11" ht="30" hidden="1" outlineLevel="1" x14ac:dyDescent="0.25">
      <c r="A116" s="37" t="s">
        <v>152</v>
      </c>
      <c r="B116" s="38" t="s">
        <v>120</v>
      </c>
      <c r="C116" s="20" t="str">
        <f>IF('Long Term Vision'!$C116=0,"",'Long Term Vision'!$C116)</f>
        <v/>
      </c>
      <c r="D116" s="38"/>
      <c r="E116" s="38"/>
      <c r="F116" s="38"/>
      <c r="G116" s="38"/>
      <c r="H116" s="39"/>
      <c r="I116" s="67">
        <f>IF(OR('33_Civil and Political Rights'!$I116=1,$E116&lt;&gt;0),1,0)</f>
        <v>1</v>
      </c>
      <c r="J116" s="67">
        <f>IF(OR('33_Civil and Political Rights'!$J116=1,$F116&lt;&gt;0),1,0)</f>
        <v>1</v>
      </c>
      <c r="K116" s="67">
        <f>IF(AND('33_Civil and Political Rights'!$I116=1,$E116=0),1,0)</f>
        <v>1</v>
      </c>
    </row>
    <row r="117" spans="1:11" ht="30" hidden="1" outlineLevel="1" x14ac:dyDescent="0.25">
      <c r="A117" s="37" t="s">
        <v>152</v>
      </c>
      <c r="B117" s="38" t="s">
        <v>121</v>
      </c>
      <c r="C117" s="20" t="str">
        <f>IF('Long Term Vision'!$C117=0,"",'Long Term Vision'!$C117)</f>
        <v/>
      </c>
      <c r="D117" s="38"/>
      <c r="E117" s="38"/>
      <c r="F117" s="38"/>
      <c r="G117" s="38"/>
      <c r="H117" s="39"/>
      <c r="I117" s="67">
        <f>IF(OR('33_Civil and Political Rights'!$I117=1,$E117&lt;&gt;0),1,0)</f>
        <v>1</v>
      </c>
      <c r="J117" s="67">
        <f>IF(OR('33_Civil and Political Rights'!$J117=1,$F117&lt;&gt;0),1,0)</f>
        <v>1</v>
      </c>
      <c r="K117" s="67">
        <f>IF(AND('33_Civil and Political Rights'!$I117=1,$E117=0),1,0)</f>
        <v>1</v>
      </c>
    </row>
    <row r="118" spans="1:11" ht="45" hidden="1" outlineLevel="1" x14ac:dyDescent="0.25">
      <c r="A118" s="37" t="s">
        <v>152</v>
      </c>
      <c r="B118" s="38" t="s">
        <v>122</v>
      </c>
      <c r="C118" s="20" t="str">
        <f>IF('Long Term Vision'!$C118=0,"",'Long Term Vision'!$C118)</f>
        <v/>
      </c>
      <c r="D118" s="38"/>
      <c r="E118" s="38"/>
      <c r="F118" s="38"/>
      <c r="G118" s="38"/>
      <c r="H118" s="39"/>
      <c r="I118" s="67">
        <f>IF(OR('33_Civil and Political Rights'!$I118=1,$E118&lt;&gt;0),1,0)</f>
        <v>1</v>
      </c>
      <c r="J118" s="67">
        <f>IF(OR('33_Civil and Political Rights'!$J118=1,$F118&lt;&gt;0),1,0)</f>
        <v>1</v>
      </c>
      <c r="K118" s="67">
        <f>IF(AND('33_Civil and Political Rights'!$I118=1,$E118=0),1,0)</f>
        <v>1</v>
      </c>
    </row>
    <row r="119" spans="1:11" hidden="1" outlineLevel="1" x14ac:dyDescent="0.25">
      <c r="A119" s="37" t="s">
        <v>152</v>
      </c>
      <c r="B119" s="38" t="s">
        <v>123</v>
      </c>
      <c r="C119" s="20" t="str">
        <f>IF('Long Term Vision'!$C119=0,"",'Long Term Vision'!$C119)</f>
        <v/>
      </c>
      <c r="D119" s="38"/>
      <c r="E119" s="38"/>
      <c r="F119" s="38"/>
      <c r="G119" s="38"/>
      <c r="H119" s="39"/>
      <c r="I119" s="67">
        <f>IF(OR('33_Civil and Political Rights'!$I119=1,$E119&lt;&gt;0),1,0)</f>
        <v>1</v>
      </c>
      <c r="J119" s="67">
        <f>IF(OR('33_Civil and Political Rights'!$J119=1,$F119&lt;&gt;0),1,0)</f>
        <v>1</v>
      </c>
      <c r="K119" s="67">
        <f>IF(AND('33_Civil and Political Rights'!$I119=1,$E119=0),1,0)</f>
        <v>1</v>
      </c>
    </row>
    <row r="120" spans="1:11" ht="30" hidden="1" outlineLevel="1" x14ac:dyDescent="0.25">
      <c r="A120" s="37" t="s">
        <v>152</v>
      </c>
      <c r="B120" s="38" t="s">
        <v>124</v>
      </c>
      <c r="C120" s="20" t="str">
        <f>IF('Long Term Vision'!$C120=0,"",'Long Term Vision'!$C120)</f>
        <v/>
      </c>
      <c r="D120" s="38"/>
      <c r="E120" s="38"/>
      <c r="F120" s="38"/>
      <c r="G120" s="38"/>
      <c r="H120" s="39"/>
      <c r="I120" s="67">
        <f>IF(OR('33_Civil and Political Rights'!$I120=1,$E120&lt;&gt;0),1,0)</f>
        <v>1</v>
      </c>
      <c r="J120" s="67">
        <f>IF(OR('33_Civil and Political Rights'!$J120=1,$F120&lt;&gt;0),1,0)</f>
        <v>1</v>
      </c>
      <c r="K120" s="67">
        <f>IF(AND('33_Civil and Political Rights'!$I120=1,$E120=0),1,0)</f>
        <v>1</v>
      </c>
    </row>
    <row r="121" spans="1:11" ht="30" hidden="1" outlineLevel="1" x14ac:dyDescent="0.25">
      <c r="A121" s="37" t="s">
        <v>152</v>
      </c>
      <c r="B121" s="38" t="s">
        <v>125</v>
      </c>
      <c r="C121" s="20" t="str">
        <f>IF('Long Term Vision'!$C121=0,"",'Long Term Vision'!$C121)</f>
        <v/>
      </c>
      <c r="D121" s="38"/>
      <c r="E121" s="38"/>
      <c r="F121" s="38"/>
      <c r="G121" s="38"/>
      <c r="H121" s="39"/>
      <c r="I121" s="67">
        <f>IF(OR('33_Civil and Political Rights'!$I121=1,$E121&lt;&gt;0),1,0)</f>
        <v>1</v>
      </c>
      <c r="J121" s="67">
        <f>IF(OR('33_Civil and Political Rights'!$J121=1,$F121&lt;&gt;0),1,0)</f>
        <v>1</v>
      </c>
      <c r="K121" s="67">
        <f>IF(AND('33_Civil and Political Rights'!$I121=1,$E121=0),1,0)</f>
        <v>1</v>
      </c>
    </row>
    <row r="122" spans="1:11" ht="30" hidden="1" outlineLevel="1" x14ac:dyDescent="0.25">
      <c r="A122" s="37" t="s">
        <v>152</v>
      </c>
      <c r="B122" s="38" t="s">
        <v>126</v>
      </c>
      <c r="C122" s="20" t="str">
        <f>IF('Long Term Vision'!$C122=0,"",'Long Term Vision'!$C122)</f>
        <v/>
      </c>
      <c r="D122" s="38"/>
      <c r="E122" s="38"/>
      <c r="F122" s="38"/>
      <c r="G122" s="38"/>
      <c r="H122" s="39"/>
      <c r="I122" s="67">
        <f>IF(OR('33_Civil and Political Rights'!$I122=1,$E122&lt;&gt;0),1,0)</f>
        <v>0</v>
      </c>
      <c r="J122" s="67">
        <f>IF(OR('33_Civil and Political Rights'!$J122=1,$F122&lt;&gt;0),1,0)</f>
        <v>0</v>
      </c>
      <c r="K122" s="67">
        <f>IF(AND('33_Civil and Political Rights'!$I122=1,$E122=0),1,0)</f>
        <v>0</v>
      </c>
    </row>
    <row r="123" spans="1:11" ht="30" hidden="1" outlineLevel="1" x14ac:dyDescent="0.25">
      <c r="A123" s="37" t="s">
        <v>152</v>
      </c>
      <c r="B123" s="38" t="s">
        <v>127</v>
      </c>
      <c r="C123" s="20" t="str">
        <f>IF('Long Term Vision'!$C123=0,"",'Long Term Vision'!$C123)</f>
        <v/>
      </c>
      <c r="D123" s="38"/>
      <c r="E123" s="38"/>
      <c r="F123" s="38"/>
      <c r="G123" s="38"/>
      <c r="H123" s="39"/>
      <c r="I123" s="67">
        <f>IF(OR('33_Civil and Political Rights'!$I123=1,$E123&lt;&gt;0),1,0)</f>
        <v>1</v>
      </c>
      <c r="J123" s="67">
        <f>IF(OR('33_Civil and Political Rights'!$J123=1,$F123&lt;&gt;0),1,0)</f>
        <v>0</v>
      </c>
      <c r="K123" s="67">
        <f>IF(AND('33_Civil and Political Rights'!$I123=1,$E123=0),1,0)</f>
        <v>1</v>
      </c>
    </row>
    <row r="124" spans="1:11" ht="45" hidden="1" outlineLevel="1" x14ac:dyDescent="0.25">
      <c r="A124" s="37" t="s">
        <v>152</v>
      </c>
      <c r="B124" s="38" t="s">
        <v>128</v>
      </c>
      <c r="C124" s="20" t="str">
        <f>IF('Long Term Vision'!$C124=0,"",'Long Term Vision'!$C124)</f>
        <v/>
      </c>
      <c r="D124" s="38"/>
      <c r="E124" s="38"/>
      <c r="F124" s="38"/>
      <c r="G124" s="38"/>
      <c r="H124" s="39"/>
      <c r="I124" s="67">
        <f>IF(OR('33_Civil and Political Rights'!$I124=1,$E124&lt;&gt;0),1,0)</f>
        <v>1</v>
      </c>
      <c r="J124" s="67">
        <f>IF(OR('33_Civil and Political Rights'!$J124=1,$F124&lt;&gt;0),1,0)</f>
        <v>1</v>
      </c>
      <c r="K124" s="67">
        <f>IF(AND('33_Civil and Political Rights'!$I124=1,$E124=0),1,0)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11</v>
      </c>
    </row>
    <row r="126" spans="1:11" ht="45" hidden="1" outlineLevel="1" x14ac:dyDescent="0.25">
      <c r="A126" s="37" t="s">
        <v>153</v>
      </c>
      <c r="B126" s="38" t="s">
        <v>130</v>
      </c>
      <c r="C126" s="20" t="str">
        <f>IF('Long Term Vision'!$C126=0,"",'Long Term Vision'!$C126)</f>
        <v/>
      </c>
      <c r="D126" s="38"/>
      <c r="E126" s="38"/>
      <c r="F126" s="38"/>
      <c r="G126" s="38"/>
      <c r="H126" s="39"/>
      <c r="I126" s="67">
        <f>IF(OR('33_Civil and Political Rights'!$I126=1,$E126&lt;&gt;0),1,0)</f>
        <v>1</v>
      </c>
      <c r="J126" s="67">
        <f>IF(OR('33_Civil and Political Rights'!$J126=1,$F126&lt;&gt;0),1,0)</f>
        <v>0</v>
      </c>
      <c r="K126" s="67">
        <f>IF(AND('33_Civil and Political Rights'!$I126=1,$E126=0),1,0)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IF(OR('33_Civil and Political Rights'!$I127=1,$E127&lt;&gt;0),1,0)</f>
        <v>0</v>
      </c>
      <c r="J127" s="67">
        <f>IF(OR('33_Civil and Political Rights'!$J127=1,$F127&lt;&gt;0),1,0)</f>
        <v>0</v>
      </c>
      <c r="K127" s="67">
        <f>IF(AND('33_Civil and Political Rights'!$I127=1,$E127=0),1,0)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IF(OR('33_Civil and Political Rights'!$I128=1,$E128&lt;&gt;0),1,0)</f>
        <v>0</v>
      </c>
      <c r="J128" s="67">
        <f>IF(OR('33_Civil and Political Rights'!$J128=1,$F128&lt;&gt;0),1,0)</f>
        <v>0</v>
      </c>
      <c r="K128" s="67">
        <f>IF(AND('33_Civil and Political Rights'!$I128=1,$E128=0),1,0)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IF(OR('33_Civil and Political Rights'!$I129=1,$E129&lt;&gt;0),1,0)</f>
        <v>0</v>
      </c>
      <c r="J129" s="67">
        <f>IF(OR('33_Civil and Political Rights'!$J129=1,$F129&lt;&gt;0),1,0)</f>
        <v>0</v>
      </c>
      <c r="K129" s="67">
        <f>IF(AND('33_Civil and Political Rights'!$I129=1,$E129=0),1,0)</f>
        <v>0</v>
      </c>
    </row>
    <row r="130" spans="1:11" ht="30" hidden="1" outlineLevel="1" x14ac:dyDescent="0.25">
      <c r="A130" s="37" t="s">
        <v>153</v>
      </c>
      <c r="B130" s="38" t="s">
        <v>134</v>
      </c>
      <c r="C130" s="20" t="str">
        <f>IF('Long Term Vision'!$C130=0,"",'Long Term Vision'!$C130)</f>
        <v/>
      </c>
      <c r="D130" s="38"/>
      <c r="E130" s="38"/>
      <c r="F130" s="38"/>
      <c r="G130" s="38"/>
      <c r="H130" s="39"/>
      <c r="I130" s="67">
        <f>IF(OR('33_Civil and Political Rights'!$I130=1,$E130&lt;&gt;0),1,0)</f>
        <v>1</v>
      </c>
      <c r="J130" s="67">
        <f>IF(OR('33_Civil and Political Rights'!$J130=1,$F130&lt;&gt;0),1,0)</f>
        <v>1</v>
      </c>
      <c r="K130" s="67">
        <f>IF(AND('33_Civil and Political Rights'!$I130=1,$E130=0),1,0)</f>
        <v>1</v>
      </c>
    </row>
    <row r="131" spans="1:11" ht="105" hidden="1" outlineLevel="1" x14ac:dyDescent="0.25">
      <c r="A131" s="37" t="s">
        <v>153</v>
      </c>
      <c r="B131" s="38" t="s">
        <v>135</v>
      </c>
      <c r="C131" s="20" t="str">
        <f>IF('Long Term Vision'!$C131=0,"",'Long Term Vision'!$C131)</f>
        <v/>
      </c>
      <c r="D131" s="38"/>
      <c r="E131" s="38"/>
      <c r="F131" s="38"/>
      <c r="G131" s="38"/>
      <c r="H131" s="39"/>
      <c r="I131" s="67">
        <f>IF(OR('33_Civil and Political Rights'!$I131=1,$E131&lt;&gt;0),1,0)</f>
        <v>1</v>
      </c>
      <c r="J131" s="67">
        <f>IF(OR('33_Civil and Political Rights'!$J131=1,$F131&lt;&gt;0),1,0)</f>
        <v>0</v>
      </c>
      <c r="K131" s="67">
        <f>IF(AND('33_Civil and Political Rights'!$I131=1,$E131=0),1,0)</f>
        <v>1</v>
      </c>
    </row>
    <row r="132" spans="1:11" ht="75" hidden="1" outlineLevel="1" x14ac:dyDescent="0.25">
      <c r="A132" s="37" t="s">
        <v>153</v>
      </c>
      <c r="B132" s="38" t="s">
        <v>136</v>
      </c>
      <c r="C132" s="20" t="str">
        <f>IF('Long Term Vision'!$C132=0,"",'Long Term Vision'!$C132)</f>
        <v/>
      </c>
      <c r="D132" s="38"/>
      <c r="E132" s="38"/>
      <c r="F132" s="38"/>
      <c r="G132" s="38"/>
      <c r="H132" s="39"/>
      <c r="I132" s="67">
        <f>IF(OR('33_Civil and Political Rights'!$I132=1,$E132&lt;&gt;0),1,0)</f>
        <v>0</v>
      </c>
      <c r="J132" s="67">
        <f>IF(OR('33_Civil and Political Rights'!$J132=1,$F132&lt;&gt;0),1,0)</f>
        <v>0</v>
      </c>
      <c r="K132" s="67">
        <f>IF(AND('33_Civil and Political Rights'!$I132=1,$E132=0),1,0)</f>
        <v>0</v>
      </c>
    </row>
    <row r="133" spans="1:11" ht="75" hidden="1" outlineLevel="1" x14ac:dyDescent="0.25">
      <c r="A133" s="37" t="s">
        <v>153</v>
      </c>
      <c r="B133" s="38" t="s">
        <v>137</v>
      </c>
      <c r="C133" s="20" t="str">
        <f>IF('Long Term Vision'!$C133=0,"",'Long Term Vision'!$C133)</f>
        <v/>
      </c>
      <c r="D133" s="38"/>
      <c r="E133" s="38"/>
      <c r="F133" s="38"/>
      <c r="G133" s="38"/>
      <c r="H133" s="39"/>
      <c r="I133" s="67">
        <f>IF(OR('33_Civil and Political Rights'!$I133=1,$E133&lt;&gt;0),1,0)</f>
        <v>0</v>
      </c>
      <c r="J133" s="67">
        <f>IF(OR('33_Civil and Political Rights'!$J133=1,$F133&lt;&gt;0),1,0)</f>
        <v>0</v>
      </c>
      <c r="K133" s="67">
        <f>IF(AND('33_Civil and Political Rights'!$I133=1,$E133=0),1,0)</f>
        <v>0</v>
      </c>
    </row>
    <row r="134" spans="1:11" ht="75" hidden="1" outlineLevel="1" x14ac:dyDescent="0.25">
      <c r="A134" s="37" t="s">
        <v>153</v>
      </c>
      <c r="B134" s="38" t="s">
        <v>138</v>
      </c>
      <c r="C134" s="20" t="str">
        <f>IF('Long Term Vision'!$C134=0,"",'Long Term Vision'!$C134)</f>
        <v/>
      </c>
      <c r="D134" s="38"/>
      <c r="E134" s="38"/>
      <c r="F134" s="38"/>
      <c r="G134" s="38"/>
      <c r="H134" s="39"/>
      <c r="I134" s="67">
        <f>IF(OR('33_Civil and Political Rights'!$I134=1,$E134&lt;&gt;0),1,0)</f>
        <v>1</v>
      </c>
      <c r="J134" s="67">
        <f>IF(OR('33_Civil and Political Rights'!$J134=1,$F134&lt;&gt;0),1,0)</f>
        <v>0</v>
      </c>
      <c r="K134" s="67">
        <f>IF(AND('33_Civil and Political Rights'!$I134=1,$E134=0),1,0)</f>
        <v>1</v>
      </c>
    </row>
    <row r="135" spans="1:11" ht="60" hidden="1" outlineLevel="1" x14ac:dyDescent="0.25">
      <c r="A135" s="37" t="s">
        <v>153</v>
      </c>
      <c r="B135" s="38" t="s">
        <v>139</v>
      </c>
      <c r="C135" s="20" t="str">
        <f>IF('Long Term Vision'!$C135=0,"",'Long Term Vision'!$C135)</f>
        <v/>
      </c>
      <c r="D135" s="38"/>
      <c r="E135" s="38"/>
      <c r="F135" s="38"/>
      <c r="G135" s="38"/>
      <c r="H135" s="39"/>
      <c r="I135" s="67">
        <f>IF(OR('33_Civil and Political Rights'!$I135=1,$E135&lt;&gt;0),1,0)</f>
        <v>1</v>
      </c>
      <c r="J135" s="67">
        <f>IF(OR('33_Civil and Political Rights'!$J135=1,$F135&lt;&gt;0),1,0)</f>
        <v>0</v>
      </c>
      <c r="K135" s="67">
        <f>IF(AND('33_Civil and Political Rights'!$I135=1,$E135=0),1,0)</f>
        <v>1</v>
      </c>
    </row>
    <row r="136" spans="1:11" ht="45" hidden="1" outlineLevel="1" x14ac:dyDescent="0.25">
      <c r="A136" s="37" t="s">
        <v>153</v>
      </c>
      <c r="B136" s="38" t="s">
        <v>140</v>
      </c>
      <c r="C136" s="20" t="str">
        <f>IF('Long Term Vision'!$C136=0,"",'Long Term Vision'!$C136)</f>
        <v/>
      </c>
      <c r="D136" s="38"/>
      <c r="E136" s="38"/>
      <c r="F136" s="38"/>
      <c r="G136" s="38"/>
      <c r="H136" s="39"/>
      <c r="I136" s="67">
        <f>IF(OR('33_Civil and Political Rights'!$I136=1,$E136&lt;&gt;0),1,0)</f>
        <v>1</v>
      </c>
      <c r="J136" s="67">
        <f>IF(OR('33_Civil and Political Rights'!$J136=1,$F136&lt;&gt;0),1,0)</f>
        <v>1</v>
      </c>
      <c r="K136" s="67">
        <f>IF(AND('33_Civil and Political Rights'!$I136=1,$E136=0),1,0)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IF(OR('33_Civil and Political Rights'!$I137=1,$E137&lt;&gt;0),1,0)</f>
        <v>0</v>
      </c>
      <c r="J137" s="67">
        <f>IF(OR('33_Civil and Political Rights'!$J137=1,$F137&lt;&gt;0),1,0)</f>
        <v>0</v>
      </c>
      <c r="K137" s="67">
        <f>IF(AND('33_Civil and Political Rights'!$I137=1,$E137=0),1,0)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IF(OR('33_Civil and Political Rights'!$I138=1,$E138&lt;&gt;0),1,0)</f>
        <v>0</v>
      </c>
      <c r="J138" s="67">
        <f>IF(OR('33_Civil and Political Rights'!$J138=1,$F138&lt;&gt;0),1,0)</f>
        <v>0</v>
      </c>
      <c r="K138" s="67">
        <f>IF(AND('33_Civil and Political Rights'!$I138=1,$E138=0),1,0)</f>
        <v>0</v>
      </c>
    </row>
    <row r="139" spans="1:11" ht="30" hidden="1" outlineLevel="1" x14ac:dyDescent="0.25">
      <c r="A139" s="37" t="s">
        <v>153</v>
      </c>
      <c r="B139" s="38" t="s">
        <v>143</v>
      </c>
      <c r="C139" s="20" t="str">
        <f>IF('Long Term Vision'!$C139=0,"",'Long Term Vision'!$C139)</f>
        <v/>
      </c>
      <c r="D139" s="38"/>
      <c r="E139" s="38"/>
      <c r="F139" s="38"/>
      <c r="G139" s="38"/>
      <c r="H139" s="39"/>
      <c r="I139" s="67">
        <f>IF(OR('33_Civil and Political Rights'!$I139=1,$E139&lt;&gt;0),1,0)</f>
        <v>1</v>
      </c>
      <c r="J139" s="67">
        <f>IF(OR('33_Civil and Political Rights'!$J139=1,$F139&lt;&gt;0),1,0)</f>
        <v>0</v>
      </c>
      <c r="K139" s="67">
        <f>IF(AND('33_Civil and Political Rights'!$I139=1,$E139=0),1,0)</f>
        <v>1</v>
      </c>
    </row>
    <row r="140" spans="1:11" ht="45" hidden="1" outlineLevel="1" x14ac:dyDescent="0.25">
      <c r="A140" s="37" t="s">
        <v>153</v>
      </c>
      <c r="B140" s="38" t="s">
        <v>144</v>
      </c>
      <c r="C140" s="20" t="str">
        <f>IF('Long Term Vision'!$C140=0,"",'Long Term Vision'!$C140)</f>
        <v/>
      </c>
      <c r="D140" s="38"/>
      <c r="E140" s="38"/>
      <c r="F140" s="38"/>
      <c r="G140" s="38"/>
      <c r="H140" s="39"/>
      <c r="I140" s="67">
        <f>IF(OR('33_Civil and Political Rights'!$I140=1,$E140&lt;&gt;0),1,0)</f>
        <v>1</v>
      </c>
      <c r="J140" s="67">
        <f>IF(OR('33_Civil and Political Rights'!$J140=1,$F140&lt;&gt;0),1,0)</f>
        <v>0</v>
      </c>
      <c r="K140" s="67">
        <f>IF(AND('33_Civil and Political Rights'!$I140=1,$E140=0),1,0)</f>
        <v>1</v>
      </c>
    </row>
    <row r="141" spans="1:11" ht="90" hidden="1" outlineLevel="1" x14ac:dyDescent="0.25">
      <c r="A141" s="37" t="s">
        <v>153</v>
      </c>
      <c r="B141" s="38" t="s">
        <v>145</v>
      </c>
      <c r="C141" s="20" t="str">
        <f>IF('Long Term Vision'!$C141=0,"",'Long Term Vision'!$C141)</f>
        <v/>
      </c>
      <c r="D141" s="38"/>
      <c r="E141" s="38"/>
      <c r="F141" s="38"/>
      <c r="G141" s="38"/>
      <c r="H141" s="39"/>
      <c r="I141" s="67">
        <f>IF(OR('33_Civil and Political Rights'!$I141=1,$E141&lt;&gt;0),1,0)</f>
        <v>0</v>
      </c>
      <c r="J141" s="67">
        <f>IF(OR('33_Civil and Political Rights'!$J141=1,$F141&lt;&gt;0),1,0)</f>
        <v>0</v>
      </c>
      <c r="K141" s="67">
        <f>IF(AND('33_Civil and Political Rights'!$I141=1,$E141=0),1,0)</f>
        <v>0</v>
      </c>
    </row>
    <row r="142" spans="1:11" ht="60" hidden="1" outlineLevel="1" x14ac:dyDescent="0.25">
      <c r="A142" s="37" t="s">
        <v>153</v>
      </c>
      <c r="B142" s="38" t="s">
        <v>146</v>
      </c>
      <c r="C142" s="20" t="str">
        <f>IF('Long Term Vision'!$C142=0,"",'Long Term Vision'!$C142)</f>
        <v/>
      </c>
      <c r="D142" s="38"/>
      <c r="E142" s="38"/>
      <c r="F142" s="38"/>
      <c r="G142" s="38"/>
      <c r="H142" s="39"/>
      <c r="I142" s="67">
        <f>IF(OR('33_Civil and Political Rights'!$I142=1,$E142&lt;&gt;0),1,0)</f>
        <v>1</v>
      </c>
      <c r="J142" s="67">
        <f>IF(OR('33_Civil and Political Rights'!$J142=1,$F142&lt;&gt;0),1,0)</f>
        <v>0</v>
      </c>
      <c r="K142" s="67">
        <f>IF(AND('33_Civil and Political Rights'!$I142=1,$E142=0),1,0)</f>
        <v>1</v>
      </c>
    </row>
    <row r="143" spans="1:11" ht="105" hidden="1" outlineLevel="1" x14ac:dyDescent="0.25">
      <c r="A143" s="37" t="s">
        <v>153</v>
      </c>
      <c r="B143" s="38" t="s">
        <v>147</v>
      </c>
      <c r="C143" s="20" t="str">
        <f>IF('Long Term Vision'!$C143=0,"",'Long Term Vision'!$C143)</f>
        <v/>
      </c>
      <c r="D143" s="38"/>
      <c r="E143" s="38"/>
      <c r="F143" s="38"/>
      <c r="G143" s="38"/>
      <c r="H143" s="39"/>
      <c r="I143" s="67">
        <f>IF(OR('33_Civil and Political Rights'!$I143=1,$E143&lt;&gt;0),1,0)</f>
        <v>1</v>
      </c>
      <c r="J143" s="67">
        <f>IF(OR('33_Civil and Political Rights'!$J143=1,$F143&lt;&gt;0),1,0)</f>
        <v>0</v>
      </c>
      <c r="K143" s="67">
        <f>IF(AND('33_Civil and Political Rights'!$I143=1,$E143=0),1,0)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IF(OR('33_Civil and Political Rights'!$I144=1,$E144&lt;&gt;0),1,0)</f>
        <v>1</v>
      </c>
      <c r="J144" s="67">
        <f>IF(OR('33_Civil and Political Rights'!$J144=1,$F144&lt;&gt;0),1,0)</f>
        <v>0</v>
      </c>
      <c r="K144" s="67">
        <f>IF(AND('33_Civil and Political Rights'!$I144=1,$E144=0),1,0)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1417</v>
      </c>
      <c r="C149" s="71">
        <f>SUM(K2,K8,K14,K24,K32,K39,K46,K55,K59,K67,K77,K81,K92,K98,K106,K114,K125)</f>
        <v>104</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1</v>
      </c>
      <c r="E157" s="54">
        <f>COUNTA(F$15:F$23)</f>
        <v>0</v>
      </c>
      <c r="F157" s="55">
        <f t="shared" si="0"/>
        <v>0.1111111111111111</v>
      </c>
      <c r="G157" s="73">
        <f t="shared" si="1"/>
        <v>0</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3.3333333333333333E-2</v>
      </c>
      <c r="G172" s="76">
        <f>IFERROR(SUM($E$155:$E$159)/SUM($D$155:$D$159),"N/A")</f>
        <v>0</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227" priority="38">
      <formula>$C3="NO"</formula>
    </cfRule>
  </conditionalFormatting>
  <conditionalFormatting sqref="C107:H113 C93:H97 C82:H91 C78:H80 C68:H76 C60:H66 C56:H58 C47:H54 C40:H45 C25:H31 C15:H23 C9:H13 C4:H7 C33:H38 C99:H105 C115:H124 C126:H144">
    <cfRule type="expression" dxfId="226" priority="37">
      <formula>$C4="NO"</formula>
    </cfRule>
  </conditionalFormatting>
  <conditionalFormatting sqref="I1:K1">
    <cfRule type="expression" dxfId="225" priority="36">
      <formula>$C1="NO"</formula>
    </cfRule>
  </conditionalFormatting>
  <conditionalFormatting sqref="B3">
    <cfRule type="expression" dxfId="224" priority="35">
      <formula>$K3=1</formula>
    </cfRule>
  </conditionalFormatting>
  <conditionalFormatting sqref="B4:B7">
    <cfRule type="expression" dxfId="223" priority="34">
      <formula>$C4="NO"</formula>
    </cfRule>
  </conditionalFormatting>
  <conditionalFormatting sqref="B4:B7">
    <cfRule type="expression" dxfId="222" priority="33">
      <formula>$K4=1</formula>
    </cfRule>
  </conditionalFormatting>
  <conditionalFormatting sqref="B9:B13">
    <cfRule type="expression" dxfId="221" priority="32">
      <formula>$C9="NO"</formula>
    </cfRule>
  </conditionalFormatting>
  <conditionalFormatting sqref="B9:B13">
    <cfRule type="expression" dxfId="220" priority="31">
      <formula>$K9=1</formula>
    </cfRule>
  </conditionalFormatting>
  <conditionalFormatting sqref="B15:B23">
    <cfRule type="expression" dxfId="219" priority="30">
      <formula>$C15="NO"</formula>
    </cfRule>
  </conditionalFormatting>
  <conditionalFormatting sqref="B15:B23">
    <cfRule type="expression" dxfId="218" priority="29">
      <formula>$K15=1</formula>
    </cfRule>
  </conditionalFormatting>
  <conditionalFormatting sqref="B25:B31">
    <cfRule type="expression" dxfId="217" priority="28">
      <formula>$C25="NO"</formula>
    </cfRule>
  </conditionalFormatting>
  <conditionalFormatting sqref="B25:B31">
    <cfRule type="expression" dxfId="216" priority="27">
      <formula>$K25=1</formula>
    </cfRule>
  </conditionalFormatting>
  <conditionalFormatting sqref="B33:B38">
    <cfRule type="expression" dxfId="215" priority="26">
      <formula>$C33="NO"</formula>
    </cfRule>
  </conditionalFormatting>
  <conditionalFormatting sqref="B33:B38">
    <cfRule type="expression" dxfId="214" priority="25">
      <formula>$K33=1</formula>
    </cfRule>
  </conditionalFormatting>
  <conditionalFormatting sqref="B40:B45">
    <cfRule type="expression" dxfId="213" priority="24">
      <formula>$C40="NO"</formula>
    </cfRule>
  </conditionalFormatting>
  <conditionalFormatting sqref="B40:B45">
    <cfRule type="expression" dxfId="212" priority="23">
      <formula>$K40=1</formula>
    </cfRule>
  </conditionalFormatting>
  <conditionalFormatting sqref="B47:B54">
    <cfRule type="expression" dxfId="211" priority="22">
      <formula>$C47="NO"</formula>
    </cfRule>
  </conditionalFormatting>
  <conditionalFormatting sqref="B47:B54">
    <cfRule type="expression" dxfId="210" priority="21">
      <formula>$K47=1</formula>
    </cfRule>
  </conditionalFormatting>
  <conditionalFormatting sqref="B56:B58">
    <cfRule type="expression" dxfId="209" priority="20">
      <formula>$C56="NO"</formula>
    </cfRule>
  </conditionalFormatting>
  <conditionalFormatting sqref="B56:B58">
    <cfRule type="expression" dxfId="208" priority="19">
      <formula>$K56=1</formula>
    </cfRule>
  </conditionalFormatting>
  <conditionalFormatting sqref="B60:B66">
    <cfRule type="expression" dxfId="207" priority="18">
      <formula>$C60="NO"</formula>
    </cfRule>
  </conditionalFormatting>
  <conditionalFormatting sqref="B60:B66">
    <cfRule type="expression" dxfId="206" priority="17">
      <formula>$K60=1</formula>
    </cfRule>
  </conditionalFormatting>
  <conditionalFormatting sqref="B68:B76">
    <cfRule type="expression" dxfId="205" priority="16">
      <formula>$C68="NO"</formula>
    </cfRule>
  </conditionalFormatting>
  <conditionalFormatting sqref="B68:B76">
    <cfRule type="expression" dxfId="204" priority="15">
      <formula>$K68=1</formula>
    </cfRule>
  </conditionalFormatting>
  <conditionalFormatting sqref="B78:B80">
    <cfRule type="expression" dxfId="203" priority="14">
      <formula>$C78="NO"</formula>
    </cfRule>
  </conditionalFormatting>
  <conditionalFormatting sqref="B78:B80">
    <cfRule type="expression" dxfId="202" priority="13">
      <formula>$K78=1</formula>
    </cfRule>
  </conditionalFormatting>
  <conditionalFormatting sqref="B82:B91">
    <cfRule type="expression" dxfId="201" priority="12">
      <formula>$C82="NO"</formula>
    </cfRule>
  </conditionalFormatting>
  <conditionalFormatting sqref="B82:B91">
    <cfRule type="expression" dxfId="200" priority="11">
      <formula>$K82=1</formula>
    </cfRule>
  </conditionalFormatting>
  <conditionalFormatting sqref="B93:B97">
    <cfRule type="expression" dxfId="199" priority="10">
      <formula>$C93="NO"</formula>
    </cfRule>
  </conditionalFormatting>
  <conditionalFormatting sqref="B93:B97">
    <cfRule type="expression" dxfId="198" priority="9">
      <formula>$K93=1</formula>
    </cfRule>
  </conditionalFormatting>
  <conditionalFormatting sqref="B99:B105">
    <cfRule type="expression" dxfId="197" priority="8">
      <formula>$C99="NO"</formula>
    </cfRule>
  </conditionalFormatting>
  <conditionalFormatting sqref="B99:B105">
    <cfRule type="expression" dxfId="196" priority="7">
      <formula>$K99=1</formula>
    </cfRule>
  </conditionalFormatting>
  <conditionalFormatting sqref="B107:B113">
    <cfRule type="expression" dxfId="195" priority="6">
      <formula>$C107="NO"</formula>
    </cfRule>
  </conditionalFormatting>
  <conditionalFormatting sqref="B107:B113">
    <cfRule type="expression" dxfId="194" priority="5">
      <formula>$K107=1</formula>
    </cfRule>
  </conditionalFormatting>
  <conditionalFormatting sqref="B115:B124">
    <cfRule type="expression" dxfId="193" priority="4">
      <formula>$C115="NO"</formula>
    </cfRule>
  </conditionalFormatting>
  <conditionalFormatting sqref="B115:B124">
    <cfRule type="expression" dxfId="192" priority="3">
      <formula>$K115=1</formula>
    </cfRule>
  </conditionalFormatting>
  <conditionalFormatting sqref="B126:B144">
    <cfRule type="expression" dxfId="191" priority="2">
      <formula>$C126="NO"</formula>
    </cfRule>
  </conditionalFormatting>
  <conditionalFormatting sqref="B126:B144">
    <cfRule type="expression" dxfId="190" priority="1">
      <formula>$K126=1</formula>
    </cfRule>
  </conditionalFormatting>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D82" sqref="D82:H91"/>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IF(OR('34_National HIV AIDS Policy'!$I3=1,$E3&lt;&gt;0),1,0)</f>
        <v>0</v>
      </c>
      <c r="J3" s="67">
        <f>IF(OR('34_National HIV AIDS Policy'!$J3=1,$F3&lt;&gt;0),1,0)</f>
        <v>0</v>
      </c>
      <c r="K3" s="67">
        <f>IF(AND('34_National HIV AIDS Policy'!$I3=1,$E3=0),1,0)</f>
        <v>0</v>
      </c>
    </row>
    <row r="4" spans="1:12" ht="45" hidden="1" outlineLevel="1" x14ac:dyDescent="0.25">
      <c r="A4" s="37" t="s">
        <v>149</v>
      </c>
      <c r="B4" s="38" t="s">
        <v>8</v>
      </c>
      <c r="C4" s="20" t="str">
        <f>IF('Long Term Vision'!$C4=0,"",'Long Term Vision'!$C4)</f>
        <v/>
      </c>
      <c r="D4" s="38"/>
      <c r="E4" s="38"/>
      <c r="F4" s="38"/>
      <c r="G4" s="38"/>
      <c r="H4" s="39"/>
      <c r="I4" s="67">
        <f>IF(OR('34_National HIV AIDS Policy'!$I4=1,$E4&lt;&gt;0),1,0)</f>
        <v>1</v>
      </c>
      <c r="J4" s="67">
        <f>IF(OR('34_National HIV AIDS Policy'!$J4=1,$F4&lt;&gt;0),1,0)</f>
        <v>1</v>
      </c>
      <c r="K4" s="67">
        <f>IF(AND('34_National HIV AIDS Policy'!$I4=1,$E4=0),1,0)</f>
        <v>1</v>
      </c>
    </row>
    <row r="5" spans="1:12" ht="270" hidden="1" outlineLevel="1" x14ac:dyDescent="0.25">
      <c r="A5" s="37" t="s">
        <v>149</v>
      </c>
      <c r="B5" s="38" t="s">
        <v>9</v>
      </c>
      <c r="C5" s="20" t="str">
        <f>IF('Long Term Vision'!$C5=0,"",'Long Term Vision'!$C5)</f>
        <v/>
      </c>
      <c r="D5" s="38" t="s">
        <v>1655</v>
      </c>
      <c r="E5" s="38" t="s">
        <v>1656</v>
      </c>
      <c r="F5" s="38" t="s">
        <v>1657</v>
      </c>
      <c r="G5" s="38" t="s">
        <v>1658</v>
      </c>
      <c r="H5" s="39" t="s">
        <v>1638</v>
      </c>
      <c r="I5" s="67">
        <f>IF(OR('34_National HIV AIDS Policy'!$I5=1,$E5&lt;&gt;0),1,0)</f>
        <v>1</v>
      </c>
      <c r="J5" s="67">
        <f>IF(OR('34_National HIV AIDS Policy'!$J5=1,$F5&lt;&gt;0),1,0)</f>
        <v>1</v>
      </c>
      <c r="K5" s="67">
        <f>IF(AND('34_National HIV AIDS Policy'!$I5=1,$E5=0),1,0)</f>
        <v>0</v>
      </c>
    </row>
    <row r="6" spans="1:12" ht="90" hidden="1" outlineLevel="1" x14ac:dyDescent="0.25">
      <c r="A6" s="37" t="s">
        <v>149</v>
      </c>
      <c r="B6" s="38" t="s">
        <v>10</v>
      </c>
      <c r="C6" s="20" t="str">
        <f>IF('Long Term Vision'!$C6=0,"",'Long Term Vision'!$C6)</f>
        <v/>
      </c>
      <c r="D6" s="38"/>
      <c r="E6" s="38"/>
      <c r="F6" s="38"/>
      <c r="G6" s="38"/>
      <c r="H6" s="39"/>
      <c r="I6" s="67">
        <f>IF(OR('34_National HIV AIDS Policy'!$I6=1,$E6&lt;&gt;0),1,0)</f>
        <v>1</v>
      </c>
      <c r="J6" s="67">
        <f>IF(OR('34_National HIV AIDS Policy'!$J6=1,$F6&lt;&gt;0),1,0)</f>
        <v>1</v>
      </c>
      <c r="K6" s="67">
        <f>IF(AND('34_National HIV AIDS Policy'!$I6=1,$E6=0),1,0)</f>
        <v>1</v>
      </c>
    </row>
    <row r="7" spans="1:12" ht="60" hidden="1" outlineLevel="1" x14ac:dyDescent="0.25">
      <c r="A7" s="37" t="s">
        <v>149</v>
      </c>
      <c r="B7" s="38" t="s">
        <v>11</v>
      </c>
      <c r="C7" s="20" t="str">
        <f>IF('Long Term Vision'!$C7=0,"",'Long Term Vision'!$C7)</f>
        <v/>
      </c>
      <c r="D7" s="38"/>
      <c r="E7" s="38"/>
      <c r="F7" s="38"/>
      <c r="G7" s="38"/>
      <c r="H7" s="39"/>
      <c r="I7" s="67">
        <f>IF(OR('34_National HIV AIDS Policy'!$I7=1,$E7&lt;&gt;0),1,0)</f>
        <v>1</v>
      </c>
      <c r="J7" s="67">
        <f>IF(OR('34_National HIV AIDS Policy'!$J7=1,$F7&lt;&gt;0),1,0)</f>
        <v>1</v>
      </c>
      <c r="K7" s="67">
        <f>IF(AND('34_National HIV AIDS Policy'!$I7=1,$E7=0),1,0)</f>
        <v>1</v>
      </c>
    </row>
    <row r="8" spans="1:12" collapsed="1" x14ac:dyDescent="0.25">
      <c r="A8" s="37" t="s">
        <v>149</v>
      </c>
      <c r="B8" s="97" t="s">
        <v>12</v>
      </c>
      <c r="C8" s="97"/>
      <c r="D8" s="97"/>
      <c r="E8" s="97"/>
      <c r="F8" s="97"/>
      <c r="G8" s="97"/>
      <c r="H8" s="98"/>
      <c r="I8" s="67">
        <f>SUM(I9:I13)</f>
        <v>5</v>
      </c>
      <c r="J8" s="67">
        <f>SUM(J9:J13)</f>
        <v>2</v>
      </c>
      <c r="K8" s="67">
        <f>SUM(K9:K13)</f>
        <v>5</v>
      </c>
    </row>
    <row r="9" spans="1:12" ht="45" hidden="1" outlineLevel="1" x14ac:dyDescent="0.25">
      <c r="A9" s="37" t="s">
        <v>149</v>
      </c>
      <c r="B9" s="38" t="s">
        <v>13</v>
      </c>
      <c r="C9" s="20" t="str">
        <f>IF('Long Term Vision'!$C9=0,"",'Long Term Vision'!$C9)</f>
        <v/>
      </c>
      <c r="D9" s="38"/>
      <c r="E9" s="38"/>
      <c r="F9" s="38"/>
      <c r="G9" s="38"/>
      <c r="H9" s="39"/>
      <c r="I9" s="67">
        <f>IF(OR('34_National HIV AIDS Policy'!$I9=1,$E9&lt;&gt;0),1,0)</f>
        <v>1</v>
      </c>
      <c r="J9" s="67">
        <f>IF(OR('34_National HIV AIDS Policy'!$J9=1,$F9&lt;&gt;0),1,0)</f>
        <v>0</v>
      </c>
      <c r="K9" s="67">
        <f>IF(AND('34_National HIV AIDS Policy'!$I9=1,$E9=0),1,0)</f>
        <v>1</v>
      </c>
    </row>
    <row r="10" spans="1:12" ht="75" hidden="1" outlineLevel="1" x14ac:dyDescent="0.25">
      <c r="A10" s="37" t="s">
        <v>149</v>
      </c>
      <c r="B10" s="38" t="s">
        <v>14</v>
      </c>
      <c r="C10" s="20" t="str">
        <f>IF('Long Term Vision'!$C10=0,"",'Long Term Vision'!$C10)</f>
        <v/>
      </c>
      <c r="D10" s="38"/>
      <c r="E10" s="38"/>
      <c r="F10" s="38"/>
      <c r="G10" s="38"/>
      <c r="H10" s="39"/>
      <c r="I10" s="67">
        <f>IF(OR('34_National HIV AIDS Policy'!$I10=1,$E10&lt;&gt;0),1,0)</f>
        <v>1</v>
      </c>
      <c r="J10" s="67">
        <f>IF(OR('34_National HIV AIDS Policy'!$J10=1,$F10&lt;&gt;0),1,0)</f>
        <v>1</v>
      </c>
      <c r="K10" s="67">
        <f>IF(AND('34_National HIV AIDS Policy'!$I10=1,$E10=0),1,0)</f>
        <v>1</v>
      </c>
    </row>
    <row r="11" spans="1:12" ht="90" hidden="1" outlineLevel="1" x14ac:dyDescent="0.25">
      <c r="A11" s="37" t="s">
        <v>149</v>
      </c>
      <c r="B11" s="38" t="s">
        <v>15</v>
      </c>
      <c r="C11" s="20" t="str">
        <f>IF('Long Term Vision'!$C11=0,"",'Long Term Vision'!$C11)</f>
        <v/>
      </c>
      <c r="D11" s="38"/>
      <c r="E11" s="38"/>
      <c r="F11" s="38"/>
      <c r="G11" s="38"/>
      <c r="H11" s="39"/>
      <c r="I11" s="67">
        <f>IF(OR('34_National HIV AIDS Policy'!$I11=1,$E11&lt;&gt;0),1,0)</f>
        <v>1</v>
      </c>
      <c r="J11" s="67">
        <f>IF(OR('34_National HIV AIDS Policy'!$J11=1,$F11&lt;&gt;0),1,0)</f>
        <v>1</v>
      </c>
      <c r="K11" s="67">
        <f>IF(AND('34_National HIV AIDS Policy'!$I11=1,$E11=0),1,0)</f>
        <v>1</v>
      </c>
    </row>
    <row r="12" spans="1:12" ht="90" hidden="1" outlineLevel="1" x14ac:dyDescent="0.25">
      <c r="A12" s="37" t="s">
        <v>149</v>
      </c>
      <c r="B12" s="38" t="s">
        <v>16</v>
      </c>
      <c r="C12" s="20" t="str">
        <f>IF('Long Term Vision'!$C12=0,"",'Long Term Vision'!$C12)</f>
        <v/>
      </c>
      <c r="D12" s="38"/>
      <c r="E12" s="38"/>
      <c r="F12" s="38"/>
      <c r="G12" s="38"/>
      <c r="H12" s="39"/>
      <c r="I12" s="67">
        <f>IF(OR('34_National HIV AIDS Policy'!$I12=1,$E12&lt;&gt;0),1,0)</f>
        <v>1</v>
      </c>
      <c r="J12" s="67">
        <f>IF(OR('34_National HIV AIDS Policy'!$J12=1,$F12&lt;&gt;0),1,0)</f>
        <v>0</v>
      </c>
      <c r="K12" s="67">
        <f>IF(AND('34_National HIV AIDS Policy'!$I12=1,$E12=0),1,0)</f>
        <v>1</v>
      </c>
    </row>
    <row r="13" spans="1:12" ht="105" hidden="1" outlineLevel="1" x14ac:dyDescent="0.25">
      <c r="A13" s="37" t="s">
        <v>149</v>
      </c>
      <c r="B13" s="38" t="s">
        <v>17</v>
      </c>
      <c r="C13" s="20" t="str">
        <f>IF('Long Term Vision'!$C13=0,"",'Long Term Vision'!$C13)</f>
        <v/>
      </c>
      <c r="D13" s="38"/>
      <c r="E13" s="38"/>
      <c r="F13" s="38"/>
      <c r="G13" s="38"/>
      <c r="H13" s="39"/>
      <c r="I13" s="67">
        <f>IF(OR('34_National HIV AIDS Policy'!$I13=1,$E13&lt;&gt;0),1,0)</f>
        <v>1</v>
      </c>
      <c r="J13" s="67">
        <f>IF(OR('34_National HIV AIDS Policy'!$J13=1,$F13&lt;&gt;0),1,0)</f>
        <v>0</v>
      </c>
      <c r="K13" s="67">
        <f>IF(AND('34_National HIV AIDS Policy'!$I13=1,$E13=0),1,0)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IF(OR('34_National HIV AIDS Policy'!$I15=1,$E15&lt;&gt;0),1,0)</f>
        <v>1</v>
      </c>
      <c r="J15" s="67">
        <f>IF(OR('34_National HIV AIDS Policy'!$J15=1,$F15&lt;&gt;0),1,0)</f>
        <v>1</v>
      </c>
      <c r="K15" s="67">
        <f>IF(AND('34_National HIV AIDS Policy'!$I15=1,$E15=0),1,0)</f>
        <v>1</v>
      </c>
    </row>
    <row r="16" spans="1:12" ht="60" hidden="1" outlineLevel="1" x14ac:dyDescent="0.25">
      <c r="A16" s="37" t="s">
        <v>149</v>
      </c>
      <c r="B16" s="38" t="s">
        <v>20</v>
      </c>
      <c r="C16" s="20" t="str">
        <f>IF('Long Term Vision'!$C16=0,"",'Long Term Vision'!$C16)</f>
        <v/>
      </c>
      <c r="D16" s="38"/>
      <c r="E16" s="38"/>
      <c r="F16" s="38"/>
      <c r="G16" s="38"/>
      <c r="H16" s="39"/>
      <c r="I16" s="67">
        <f>IF(OR('34_National HIV AIDS Policy'!$I16=1,$E16&lt;&gt;0),1,0)</f>
        <v>1</v>
      </c>
      <c r="J16" s="67">
        <f>IF(OR('34_National HIV AIDS Policy'!$J16=1,$F16&lt;&gt;0),1,0)</f>
        <v>1</v>
      </c>
      <c r="K16" s="67">
        <f>IF(AND('34_National HIV AIDS Policy'!$I16=1,$E16=0),1,0)</f>
        <v>1</v>
      </c>
    </row>
    <row r="17" spans="1:11" ht="45" hidden="1" outlineLevel="1" x14ac:dyDescent="0.25">
      <c r="A17" s="37" t="s">
        <v>149</v>
      </c>
      <c r="B17" s="38" t="s">
        <v>21</v>
      </c>
      <c r="C17" s="20" t="str">
        <f>IF('Long Term Vision'!$C17=0,"",'Long Term Vision'!$C17)</f>
        <v/>
      </c>
      <c r="D17" s="38"/>
      <c r="E17" s="38"/>
      <c r="F17" s="38"/>
      <c r="G17" s="38"/>
      <c r="H17" s="39"/>
      <c r="I17" s="67">
        <f>IF(OR('34_National HIV AIDS Policy'!$I17=1,$E17&lt;&gt;0),1,0)</f>
        <v>1</v>
      </c>
      <c r="J17" s="67">
        <f>IF(OR('34_National HIV AIDS Policy'!$J17=1,$F17&lt;&gt;0),1,0)</f>
        <v>1</v>
      </c>
      <c r="K17" s="67">
        <f>IF(AND('34_National HIV AIDS Policy'!$I17=1,$E17=0),1,0)</f>
        <v>1</v>
      </c>
    </row>
    <row r="18" spans="1:11" ht="45" hidden="1" outlineLevel="1" x14ac:dyDescent="0.25">
      <c r="A18" s="37" t="s">
        <v>149</v>
      </c>
      <c r="B18" s="38" t="s">
        <v>22</v>
      </c>
      <c r="C18" s="20" t="str">
        <f>IF('Long Term Vision'!$C18=0,"",'Long Term Vision'!$C18)</f>
        <v/>
      </c>
      <c r="D18" s="38"/>
      <c r="E18" s="38"/>
      <c r="F18" s="38"/>
      <c r="G18" s="38"/>
      <c r="H18" s="39"/>
      <c r="I18" s="67">
        <f>IF(OR('34_National HIV AIDS Policy'!$I18=1,$E18&lt;&gt;0),1,0)</f>
        <v>1</v>
      </c>
      <c r="J18" s="67">
        <f>IF(OR('34_National HIV AIDS Policy'!$J18=1,$F18&lt;&gt;0),1,0)</f>
        <v>1</v>
      </c>
      <c r="K18" s="67">
        <f>IF(AND('34_National HIV AIDS Policy'!$I18=1,$E18=0),1,0)</f>
        <v>1</v>
      </c>
    </row>
    <row r="19" spans="1:11" ht="30" hidden="1" outlineLevel="1" x14ac:dyDescent="0.25">
      <c r="A19" s="37" t="s">
        <v>149</v>
      </c>
      <c r="B19" s="38" t="s">
        <v>23</v>
      </c>
      <c r="C19" s="20" t="str">
        <f>IF('Long Term Vision'!$C19=0,"",'Long Term Vision'!$C19)</f>
        <v/>
      </c>
      <c r="D19" s="38"/>
      <c r="E19" s="38"/>
      <c r="F19" s="38"/>
      <c r="G19" s="38"/>
      <c r="H19" s="39"/>
      <c r="I19" s="67">
        <f>IF(OR('34_National HIV AIDS Policy'!$I19=1,$E19&lt;&gt;0),1,0)</f>
        <v>1</v>
      </c>
      <c r="J19" s="67">
        <f>IF(OR('34_National HIV AIDS Policy'!$J19=1,$F19&lt;&gt;0),1,0)</f>
        <v>0</v>
      </c>
      <c r="K19" s="67">
        <f>IF(AND('34_National HIV AIDS Policy'!$I19=1,$E19=0),1,0)</f>
        <v>1</v>
      </c>
    </row>
    <row r="20" spans="1:11" ht="30" hidden="1" outlineLevel="1" x14ac:dyDescent="0.25">
      <c r="A20" s="37" t="s">
        <v>149</v>
      </c>
      <c r="B20" s="38" t="s">
        <v>24</v>
      </c>
      <c r="C20" s="20" t="str">
        <f>IF('Long Term Vision'!$C20=0,"",'Long Term Vision'!$C20)</f>
        <v/>
      </c>
      <c r="D20" s="38"/>
      <c r="E20" s="38"/>
      <c r="F20" s="38"/>
      <c r="G20" s="38"/>
      <c r="H20" s="39"/>
      <c r="I20" s="67">
        <f>IF(OR('34_National HIV AIDS Policy'!$I20=1,$E20&lt;&gt;0),1,0)</f>
        <v>1</v>
      </c>
      <c r="J20" s="67">
        <f>IF(OR('34_National HIV AIDS Policy'!$J20=1,$F20&lt;&gt;0),1,0)</f>
        <v>0</v>
      </c>
      <c r="K20" s="67">
        <f>IF(AND('34_National HIV AIDS Policy'!$I20=1,$E20=0),1,0)</f>
        <v>1</v>
      </c>
    </row>
    <row r="21" spans="1:11" ht="60" hidden="1" outlineLevel="1" x14ac:dyDescent="0.25">
      <c r="A21" s="37" t="s">
        <v>149</v>
      </c>
      <c r="B21" s="38" t="s">
        <v>25</v>
      </c>
      <c r="C21" s="20" t="str">
        <f>IF('Long Term Vision'!$C21=0,"",'Long Term Vision'!$C21)</f>
        <v/>
      </c>
      <c r="D21" s="38"/>
      <c r="E21" s="38"/>
      <c r="F21" s="38"/>
      <c r="G21" s="38"/>
      <c r="H21" s="39"/>
      <c r="I21" s="67">
        <f>IF(OR('34_National HIV AIDS Policy'!$I21=1,$E21&lt;&gt;0),1,0)</f>
        <v>1</v>
      </c>
      <c r="J21" s="67">
        <f>IF(OR('34_National HIV AIDS Policy'!$J21=1,$F21&lt;&gt;0),1,0)</f>
        <v>1</v>
      </c>
      <c r="K21" s="67">
        <f>IF(AND('34_National HIV AIDS Policy'!$I21=1,$E21=0),1,0)</f>
        <v>1</v>
      </c>
    </row>
    <row r="22" spans="1:11" ht="60" hidden="1" outlineLevel="1" x14ac:dyDescent="0.25">
      <c r="A22" s="37" t="s">
        <v>149</v>
      </c>
      <c r="B22" s="38" t="s">
        <v>26</v>
      </c>
      <c r="C22" s="20" t="str">
        <f>IF('Long Term Vision'!$C22=0,"",'Long Term Vision'!$C22)</f>
        <v/>
      </c>
      <c r="D22" s="38"/>
      <c r="E22" s="38"/>
      <c r="F22" s="38"/>
      <c r="G22" s="38"/>
      <c r="H22" s="39"/>
      <c r="I22" s="67">
        <f>IF(OR('34_National HIV AIDS Policy'!$I22=1,$E22&lt;&gt;0),1,0)</f>
        <v>1</v>
      </c>
      <c r="J22" s="67">
        <f>IF(OR('34_National HIV AIDS Policy'!$J22=1,$F22&lt;&gt;0),1,0)</f>
        <v>1</v>
      </c>
      <c r="K22" s="67">
        <f>IF(AND('34_National HIV AIDS Policy'!$I22=1,$E22=0),1,0)</f>
        <v>1</v>
      </c>
    </row>
    <row r="23" spans="1:11" ht="45" hidden="1" outlineLevel="1" x14ac:dyDescent="0.25">
      <c r="A23" s="37" t="s">
        <v>149</v>
      </c>
      <c r="B23" s="38" t="s">
        <v>27</v>
      </c>
      <c r="C23" s="20" t="str">
        <f>IF('Long Term Vision'!$C23=0,"",'Long Term Vision'!$C23)</f>
        <v/>
      </c>
      <c r="D23" s="38"/>
      <c r="E23" s="38"/>
      <c r="F23" s="38"/>
      <c r="G23" s="38"/>
      <c r="H23" s="39"/>
      <c r="I23" s="67">
        <f>IF(OR('34_National HIV AIDS Policy'!$I23=1,$E23&lt;&gt;0),1,0)</f>
        <v>1</v>
      </c>
      <c r="J23" s="67">
        <f>IF(OR('34_National HIV AIDS Policy'!$J23=1,$F23&lt;&gt;0),1,0)</f>
        <v>0</v>
      </c>
      <c r="K23" s="67">
        <f>IF(AND('34_National HIV AIDS Policy'!$I23=1,$E23=0),1,0)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tr">
        <f>IF('Long Term Vision'!$C25=0,"",'Long Term Vision'!$C25)</f>
        <v/>
      </c>
      <c r="D25" s="38"/>
      <c r="E25" s="38"/>
      <c r="F25" s="38"/>
      <c r="G25" s="38"/>
      <c r="H25" s="39"/>
      <c r="I25" s="67">
        <f>IF(OR('34_National HIV AIDS Policy'!$I25=1,$E25&lt;&gt;0),1,0)</f>
        <v>1</v>
      </c>
      <c r="J25" s="67">
        <f>IF(OR('34_National HIV AIDS Policy'!$J25=1,$F25&lt;&gt;0),1,0)</f>
        <v>1</v>
      </c>
      <c r="K25" s="67">
        <f>IF(AND('34_National HIV AIDS Policy'!$I25=1,$E25=0),1,0)</f>
        <v>1</v>
      </c>
    </row>
    <row r="26" spans="1:11" ht="45" hidden="1" outlineLevel="1" x14ac:dyDescent="0.25">
      <c r="A26" s="37" t="s">
        <v>149</v>
      </c>
      <c r="B26" s="38" t="s">
        <v>30</v>
      </c>
      <c r="C26" s="20" t="str">
        <f>IF('Long Term Vision'!$C26=0,"",'Long Term Vision'!$C26)</f>
        <v/>
      </c>
      <c r="D26" s="38"/>
      <c r="E26" s="38"/>
      <c r="F26" s="38"/>
      <c r="G26" s="38"/>
      <c r="H26" s="39"/>
      <c r="I26" s="67">
        <f>IF(OR('34_National HIV AIDS Policy'!$I26=1,$E26&lt;&gt;0),1,0)</f>
        <v>1</v>
      </c>
      <c r="J26" s="67">
        <f>IF(OR('34_National HIV AIDS Policy'!$J26=1,$F26&lt;&gt;0),1,0)</f>
        <v>0</v>
      </c>
      <c r="K26" s="67">
        <f>IF(AND('34_National HIV AIDS Policy'!$I26=1,$E26=0),1,0)</f>
        <v>1</v>
      </c>
    </row>
    <row r="27" spans="1:11" ht="105" hidden="1" outlineLevel="1" x14ac:dyDescent="0.25">
      <c r="A27" s="37" t="s">
        <v>149</v>
      </c>
      <c r="B27" s="38" t="s">
        <v>31</v>
      </c>
      <c r="C27" s="20" t="str">
        <f>IF('Long Term Vision'!$C27=0,"",'Long Term Vision'!$C27)</f>
        <v/>
      </c>
      <c r="D27" s="38" t="s">
        <v>1655</v>
      </c>
      <c r="E27" s="38" t="s">
        <v>1659</v>
      </c>
      <c r="F27" s="38" t="s">
        <v>1660</v>
      </c>
      <c r="G27" s="38" t="s">
        <v>1274</v>
      </c>
      <c r="H27" s="39" t="s">
        <v>1641</v>
      </c>
      <c r="I27" s="67">
        <f>IF(OR('34_National HIV AIDS Policy'!$I27=1,$E27&lt;&gt;0),1,0)</f>
        <v>1</v>
      </c>
      <c r="J27" s="67">
        <f>IF(OR('34_National HIV AIDS Policy'!$J27=1,$F27&lt;&gt;0),1,0)</f>
        <v>1</v>
      </c>
      <c r="K27" s="67">
        <f>IF(AND('34_National HIV AIDS Policy'!$I27=1,$E27=0),1,0)</f>
        <v>0</v>
      </c>
    </row>
    <row r="28" spans="1:11" ht="60" hidden="1" outlineLevel="1" x14ac:dyDescent="0.25">
      <c r="A28" s="37" t="s">
        <v>149</v>
      </c>
      <c r="B28" s="38" t="s">
        <v>32</v>
      </c>
      <c r="C28" s="20" t="str">
        <f>IF('Long Term Vision'!$C28=0,"",'Long Term Vision'!$C28)</f>
        <v/>
      </c>
      <c r="D28" s="38"/>
      <c r="E28" s="38"/>
      <c r="F28" s="38"/>
      <c r="G28" s="38"/>
      <c r="H28" s="39"/>
      <c r="I28" s="67">
        <f>IF(OR('34_National HIV AIDS Policy'!$I28=1,$E28&lt;&gt;0),1,0)</f>
        <v>1</v>
      </c>
      <c r="J28" s="67">
        <f>IF(OR('34_National HIV AIDS Policy'!$J28=1,$F28&lt;&gt;0),1,0)</f>
        <v>1</v>
      </c>
      <c r="K28" s="67">
        <f>IF(AND('34_National HIV AIDS Policy'!$I28=1,$E28=0),1,0)</f>
        <v>1</v>
      </c>
    </row>
    <row r="29" spans="1:11" ht="60" hidden="1" outlineLevel="1" x14ac:dyDescent="0.25">
      <c r="A29" s="37" t="s">
        <v>149</v>
      </c>
      <c r="B29" s="38" t="s">
        <v>33</v>
      </c>
      <c r="C29" s="20" t="str">
        <f>IF('Long Term Vision'!$C29=0,"",'Long Term Vision'!$C29)</f>
        <v/>
      </c>
      <c r="D29" s="38"/>
      <c r="E29" s="38"/>
      <c r="F29" s="38"/>
      <c r="G29" s="38"/>
      <c r="H29" s="39"/>
      <c r="I29" s="67">
        <f>IF(OR('34_National HIV AIDS Policy'!$I29=1,$E29&lt;&gt;0),1,0)</f>
        <v>1</v>
      </c>
      <c r="J29" s="67">
        <f>IF(OR('34_National HIV AIDS Policy'!$J29=1,$F29&lt;&gt;0),1,0)</f>
        <v>0</v>
      </c>
      <c r="K29" s="67">
        <f>IF(AND('34_National HIV AIDS Policy'!$I29=1,$E29=0),1,0)</f>
        <v>1</v>
      </c>
    </row>
    <row r="30" spans="1:11" ht="30" hidden="1" outlineLevel="1" x14ac:dyDescent="0.25">
      <c r="A30" s="37" t="s">
        <v>149</v>
      </c>
      <c r="B30" s="38" t="s">
        <v>34</v>
      </c>
      <c r="C30" s="20" t="str">
        <f>IF('Long Term Vision'!$C30=0,"",'Long Term Vision'!$C30)</f>
        <v/>
      </c>
      <c r="D30" s="38"/>
      <c r="E30" s="38"/>
      <c r="F30" s="38"/>
      <c r="G30" s="38"/>
      <c r="H30" s="39"/>
      <c r="I30" s="67">
        <f>IF(OR('34_National HIV AIDS Policy'!$I30=1,$E30&lt;&gt;0),1,0)</f>
        <v>1</v>
      </c>
      <c r="J30" s="67">
        <f>IF(OR('34_National HIV AIDS Policy'!$J30=1,$F30&lt;&gt;0),1,0)</f>
        <v>1</v>
      </c>
      <c r="K30" s="67">
        <f>IF(AND('34_National HIV AIDS Policy'!$I30=1,$E30=0),1,0)</f>
        <v>1</v>
      </c>
    </row>
    <row r="31" spans="1:11" ht="105" hidden="1" outlineLevel="1" x14ac:dyDescent="0.25">
      <c r="A31" s="37" t="s">
        <v>149</v>
      </c>
      <c r="B31" s="38" t="s">
        <v>35</v>
      </c>
      <c r="C31" s="20" t="str">
        <f>IF('Long Term Vision'!$C31=0,"",'Long Term Vision'!$C31)</f>
        <v/>
      </c>
      <c r="D31" s="38"/>
      <c r="E31" s="38"/>
      <c r="F31" s="38"/>
      <c r="G31" s="38"/>
      <c r="H31" s="39"/>
      <c r="I31" s="67">
        <f>IF(OR('34_National HIV AIDS Policy'!$I31=1,$E31&lt;&gt;0),1,0)</f>
        <v>1</v>
      </c>
      <c r="J31" s="67">
        <f>IF(OR('34_National HIV AIDS Policy'!$J31=1,$F31&lt;&gt;0),1,0)</f>
        <v>0</v>
      </c>
      <c r="K31" s="67">
        <f>IF(AND('34_National HIV AIDS Policy'!$I31=1,$E31=0),1,0)</f>
        <v>1</v>
      </c>
    </row>
    <row r="32" spans="1:11" collapsed="1" x14ac:dyDescent="0.25">
      <c r="A32" s="37" t="s">
        <v>149</v>
      </c>
      <c r="B32" s="91" t="s">
        <v>36</v>
      </c>
      <c r="C32" s="91"/>
      <c r="D32" s="91"/>
      <c r="E32" s="91"/>
      <c r="F32" s="91"/>
      <c r="G32" s="91"/>
      <c r="H32" s="92"/>
      <c r="I32" s="67">
        <f>SUM(I33:I38)</f>
        <v>5</v>
      </c>
      <c r="J32" s="67">
        <f>SUM(J33:J38)</f>
        <v>4</v>
      </c>
      <c r="K32" s="67">
        <f>SUM(K33:K38)</f>
        <v>1</v>
      </c>
    </row>
    <row r="33" spans="1:11" ht="195" hidden="1" outlineLevel="1" x14ac:dyDescent="0.25">
      <c r="A33" s="37" t="s">
        <v>149</v>
      </c>
      <c r="B33" s="38" t="s">
        <v>37</v>
      </c>
      <c r="C33" s="20" t="str">
        <f>IF('Long Term Vision'!$C33=0,"",'Long Term Vision'!$C33)</f>
        <v/>
      </c>
      <c r="D33" s="38" t="s">
        <v>1655</v>
      </c>
      <c r="E33" s="38" t="s">
        <v>1661</v>
      </c>
      <c r="F33" s="38" t="s">
        <v>1662</v>
      </c>
      <c r="G33" s="38" t="s">
        <v>1663</v>
      </c>
      <c r="H33" s="39" t="s">
        <v>1641</v>
      </c>
      <c r="I33" s="67">
        <f>IF(OR('34_National HIV AIDS Policy'!$I33=1,$E33&lt;&gt;0),1,0)</f>
        <v>1</v>
      </c>
      <c r="J33" s="67">
        <f>IF(OR('34_National HIV AIDS Policy'!$J33=1,$F33&lt;&gt;0),1,0)</f>
        <v>1</v>
      </c>
      <c r="K33" s="67">
        <f>IF(AND('34_National HIV AIDS Policy'!$I33=1,$E33=0),1,0)</f>
        <v>0</v>
      </c>
    </row>
    <row r="34" spans="1:11" ht="375" hidden="1" outlineLevel="1" x14ac:dyDescent="0.25">
      <c r="A34" s="37" t="s">
        <v>149</v>
      </c>
      <c r="B34" s="38" t="s">
        <v>38</v>
      </c>
      <c r="C34" s="20" t="str">
        <f>IF('Long Term Vision'!$C34=0,"",'Long Term Vision'!$C34)</f>
        <v/>
      </c>
      <c r="D34" s="38" t="s">
        <v>1655</v>
      </c>
      <c r="E34" s="38" t="s">
        <v>1664</v>
      </c>
      <c r="F34" s="38" t="s">
        <v>1665</v>
      </c>
      <c r="G34" s="38" t="s">
        <v>1666</v>
      </c>
      <c r="H34" s="39" t="s">
        <v>1641</v>
      </c>
      <c r="I34" s="67">
        <f>IF(OR('34_National HIV AIDS Policy'!$I34=1,$E34&lt;&gt;0),1,0)</f>
        <v>1</v>
      </c>
      <c r="J34" s="67">
        <f>IF(OR('34_National HIV AIDS Policy'!$J34=1,$F34&lt;&gt;0),1,0)</f>
        <v>1</v>
      </c>
      <c r="K34" s="67">
        <f>IF(AND('34_National HIV AIDS Policy'!$I34=1,$E34=0),1,0)</f>
        <v>0</v>
      </c>
    </row>
    <row r="35" spans="1:11" ht="30" hidden="1" outlineLevel="1" x14ac:dyDescent="0.25">
      <c r="A35" s="37" t="s">
        <v>149</v>
      </c>
      <c r="B35" s="38" t="s">
        <v>39</v>
      </c>
      <c r="C35" s="20" t="str">
        <f>IF('Long Term Vision'!$C35=0,"",'Long Term Vision'!$C35)</f>
        <v>NO</v>
      </c>
      <c r="D35" s="38"/>
      <c r="E35" s="38"/>
      <c r="F35" s="38"/>
      <c r="G35" s="38"/>
      <c r="H35" s="39"/>
      <c r="I35" s="67">
        <f>IF(OR('34_National HIV AIDS Policy'!$I35=1,$E35&lt;&gt;0),1,0)</f>
        <v>0</v>
      </c>
      <c r="J35" s="67">
        <f>IF(OR('34_National HIV AIDS Policy'!$J35=1,$F35&lt;&gt;0),1,0)</f>
        <v>0</v>
      </c>
      <c r="K35" s="67">
        <f>IF(AND('34_National HIV AIDS Policy'!$I35=1,$E35=0),1,0)</f>
        <v>0</v>
      </c>
    </row>
    <row r="36" spans="1:11" ht="180" hidden="1" outlineLevel="1" x14ac:dyDescent="0.25">
      <c r="A36" s="37" t="s">
        <v>149</v>
      </c>
      <c r="B36" s="38" t="s">
        <v>40</v>
      </c>
      <c r="C36" s="20" t="str">
        <f>IF('Long Term Vision'!$C36=0,"",'Long Term Vision'!$C36)</f>
        <v/>
      </c>
      <c r="D36" s="38" t="s">
        <v>1655</v>
      </c>
      <c r="E36" s="38" t="s">
        <v>1667</v>
      </c>
      <c r="F36" s="38" t="s">
        <v>1668</v>
      </c>
      <c r="G36" s="38" t="s">
        <v>1669</v>
      </c>
      <c r="H36" s="39" t="s">
        <v>1641</v>
      </c>
      <c r="I36" s="67">
        <f>IF(OR('34_National HIV AIDS Policy'!$I36=1,$E36&lt;&gt;0),1,0)</f>
        <v>1</v>
      </c>
      <c r="J36" s="67">
        <f>IF(OR('34_National HIV AIDS Policy'!$J36=1,$F36&lt;&gt;0),1,0)</f>
        <v>1</v>
      </c>
      <c r="K36" s="67">
        <f>IF(AND('34_National HIV AIDS Policy'!$I36=1,$E36=0),1,0)</f>
        <v>0</v>
      </c>
    </row>
    <row r="37" spans="1:11" ht="90" hidden="1" outlineLevel="1" x14ac:dyDescent="0.25">
      <c r="A37" s="37" t="s">
        <v>149</v>
      </c>
      <c r="B37" s="38" t="s">
        <v>41</v>
      </c>
      <c r="C37" s="20" t="str">
        <f>IF('Long Term Vision'!$C37=0,"",'Long Term Vision'!$C37)</f>
        <v/>
      </c>
      <c r="D37" s="38" t="s">
        <v>1655</v>
      </c>
      <c r="E37" s="38" t="s">
        <v>1670</v>
      </c>
      <c r="F37" s="38" t="s">
        <v>1671</v>
      </c>
      <c r="G37" s="38" t="s">
        <v>1672</v>
      </c>
      <c r="H37" s="39" t="s">
        <v>1641</v>
      </c>
      <c r="I37" s="67">
        <f>IF(OR('34_National HIV AIDS Policy'!$I37=1,$E37&lt;&gt;0),1,0)</f>
        <v>1</v>
      </c>
      <c r="J37" s="67">
        <f>IF(OR('34_National HIV AIDS Policy'!$J37=1,$F37&lt;&gt;0),1,0)</f>
        <v>1</v>
      </c>
      <c r="K37" s="67">
        <f>IF(AND('34_National HIV AIDS Policy'!$I37=1,$E37=0),1,0)</f>
        <v>0</v>
      </c>
    </row>
    <row r="38" spans="1:11" ht="75" hidden="1" outlineLevel="1" x14ac:dyDescent="0.25">
      <c r="A38" s="37" t="s">
        <v>149</v>
      </c>
      <c r="B38" s="38" t="s">
        <v>42</v>
      </c>
      <c r="C38" s="20" t="str">
        <f>IF('Long Term Vision'!$C38=0,"",'Long Term Vision'!$C38)</f>
        <v/>
      </c>
      <c r="D38" s="38"/>
      <c r="E38" s="38"/>
      <c r="F38" s="38"/>
      <c r="G38" s="38"/>
      <c r="H38" s="39"/>
      <c r="I38" s="67">
        <f>IF(OR('34_National HIV AIDS Policy'!$I38=1,$E38&lt;&gt;0),1,0)</f>
        <v>1</v>
      </c>
      <c r="J38" s="67">
        <f>IF(OR('34_National HIV AIDS Policy'!$J38=1,$F38&lt;&gt;0),1,0)</f>
        <v>0</v>
      </c>
      <c r="K38" s="67">
        <f>IF(AND('34_National HIV AIDS Policy'!$I38=1,$E38=0),1,0)</f>
        <v>1</v>
      </c>
    </row>
    <row r="39" spans="1:11" collapsed="1" x14ac:dyDescent="0.25">
      <c r="A39" s="37" t="s">
        <v>150</v>
      </c>
      <c r="B39" s="105" t="s">
        <v>43</v>
      </c>
      <c r="C39" s="105"/>
      <c r="D39" s="105"/>
      <c r="E39" s="105"/>
      <c r="F39" s="105"/>
      <c r="G39" s="105"/>
      <c r="H39" s="106"/>
      <c r="I39" s="67">
        <f>SUM(I40:I45)</f>
        <v>6</v>
      </c>
      <c r="J39" s="67">
        <f>SUM(J40:J45)</f>
        <v>3</v>
      </c>
      <c r="K39" s="67">
        <f>SUM(K40:K45)</f>
        <v>5</v>
      </c>
    </row>
    <row r="40" spans="1:11" ht="30" hidden="1" outlineLevel="1" x14ac:dyDescent="0.25">
      <c r="A40" s="37" t="s">
        <v>150</v>
      </c>
      <c r="B40" s="38" t="s">
        <v>44</v>
      </c>
      <c r="C40" s="20" t="str">
        <f>IF('Long Term Vision'!$C40=0,"",'Long Term Vision'!$C40)</f>
        <v/>
      </c>
      <c r="D40" s="38"/>
      <c r="E40" s="38"/>
      <c r="F40" s="38"/>
      <c r="G40" s="38"/>
      <c r="H40" s="39"/>
      <c r="I40" s="67">
        <f>IF(OR('34_National HIV AIDS Policy'!$I40=1,$E40&lt;&gt;0),1,0)</f>
        <v>1</v>
      </c>
      <c r="J40" s="67">
        <f>IF(OR('34_National HIV AIDS Policy'!$J40=1,$F40&lt;&gt;0),1,0)</f>
        <v>1</v>
      </c>
      <c r="K40" s="67">
        <f>IF(AND('34_National HIV AIDS Policy'!$I40=1,$E40=0),1,0)</f>
        <v>1</v>
      </c>
    </row>
    <row r="41" spans="1:11" ht="135" hidden="1" outlineLevel="1" x14ac:dyDescent="0.25">
      <c r="A41" s="37" t="s">
        <v>150</v>
      </c>
      <c r="B41" s="38" t="s">
        <v>45</v>
      </c>
      <c r="C41" s="20" t="str">
        <f>IF('Long Term Vision'!$C41=0,"",'Long Term Vision'!$C41)</f>
        <v/>
      </c>
      <c r="D41" s="38" t="s">
        <v>1655</v>
      </c>
      <c r="E41" s="38" t="s">
        <v>1673</v>
      </c>
      <c r="F41" s="38" t="s">
        <v>1674</v>
      </c>
      <c r="G41" s="38" t="s">
        <v>1675</v>
      </c>
      <c r="H41" s="39" t="s">
        <v>1638</v>
      </c>
      <c r="I41" s="67">
        <f>IF(OR('34_National HIV AIDS Policy'!$I41=1,$E41&lt;&gt;0),1,0)</f>
        <v>1</v>
      </c>
      <c r="J41" s="67">
        <f>IF(OR('34_National HIV AIDS Policy'!$J41=1,$F41&lt;&gt;0),1,0)</f>
        <v>1</v>
      </c>
      <c r="K41" s="67">
        <f>IF(AND('34_National HIV AIDS Policy'!$I41=1,$E41=0),1,0)</f>
        <v>0</v>
      </c>
    </row>
    <row r="42" spans="1:11" ht="75" hidden="1" outlineLevel="1" x14ac:dyDescent="0.25">
      <c r="A42" s="37" t="s">
        <v>150</v>
      </c>
      <c r="B42" s="38" t="s">
        <v>46</v>
      </c>
      <c r="C42" s="20" t="str">
        <f>IF('Long Term Vision'!$C42=0,"",'Long Term Vision'!$C42)</f>
        <v/>
      </c>
      <c r="D42" s="38"/>
      <c r="E42" s="38"/>
      <c r="F42" s="38"/>
      <c r="G42" s="38"/>
      <c r="H42" s="39"/>
      <c r="I42" s="67">
        <f>IF(OR('34_National HIV AIDS Policy'!$I42=1,$E42&lt;&gt;0),1,0)</f>
        <v>1</v>
      </c>
      <c r="J42" s="67">
        <f>IF(OR('34_National HIV AIDS Policy'!$J42=1,$F42&lt;&gt;0),1,0)</f>
        <v>1</v>
      </c>
      <c r="K42" s="67">
        <f>IF(AND('34_National HIV AIDS Policy'!$I42=1,$E42=0),1,0)</f>
        <v>1</v>
      </c>
    </row>
    <row r="43" spans="1:11" ht="60" hidden="1" outlineLevel="1" x14ac:dyDescent="0.25">
      <c r="A43" s="37" t="s">
        <v>150</v>
      </c>
      <c r="B43" s="38" t="s">
        <v>47</v>
      </c>
      <c r="C43" s="20" t="str">
        <f>IF('Long Term Vision'!$C43=0,"",'Long Term Vision'!$C43)</f>
        <v/>
      </c>
      <c r="D43" s="38"/>
      <c r="E43" s="38"/>
      <c r="F43" s="38"/>
      <c r="G43" s="38"/>
      <c r="H43" s="39"/>
      <c r="I43" s="67">
        <f>IF(OR('34_National HIV AIDS Policy'!$I43=1,$E43&lt;&gt;0),1,0)</f>
        <v>1</v>
      </c>
      <c r="J43" s="67">
        <f>IF(OR('34_National HIV AIDS Policy'!$J43=1,$F43&lt;&gt;0),1,0)</f>
        <v>0</v>
      </c>
      <c r="K43" s="67">
        <f>IF(AND('34_National HIV AIDS Policy'!$I43=1,$E43=0),1,0)</f>
        <v>1</v>
      </c>
    </row>
    <row r="44" spans="1:11" ht="45" hidden="1" outlineLevel="1" x14ac:dyDescent="0.25">
      <c r="A44" s="37" t="s">
        <v>150</v>
      </c>
      <c r="B44" s="38" t="s">
        <v>48</v>
      </c>
      <c r="C44" s="20" t="str">
        <f>IF('Long Term Vision'!$C44=0,"",'Long Term Vision'!$C44)</f>
        <v/>
      </c>
      <c r="D44" s="38"/>
      <c r="E44" s="38"/>
      <c r="F44" s="38"/>
      <c r="G44" s="38"/>
      <c r="H44" s="39"/>
      <c r="I44" s="67">
        <f>IF(OR('34_National HIV AIDS Policy'!$I44=1,$E44&lt;&gt;0),1,0)</f>
        <v>1</v>
      </c>
      <c r="J44" s="67">
        <f>IF(OR('34_National HIV AIDS Policy'!$J44=1,$F44&lt;&gt;0),1,0)</f>
        <v>0</v>
      </c>
      <c r="K44" s="67">
        <f>IF(AND('34_National HIV AIDS Policy'!$I44=1,$E44=0),1,0)</f>
        <v>1</v>
      </c>
    </row>
    <row r="45" spans="1:11" ht="30" hidden="1" outlineLevel="1" x14ac:dyDescent="0.25">
      <c r="A45" s="37" t="s">
        <v>150</v>
      </c>
      <c r="B45" s="38" t="s">
        <v>49</v>
      </c>
      <c r="C45" s="20" t="str">
        <f>IF('Long Term Vision'!$C45=0,"",'Long Term Vision'!$C45)</f>
        <v/>
      </c>
      <c r="D45" s="38"/>
      <c r="E45" s="38"/>
      <c r="F45" s="38"/>
      <c r="G45" s="38"/>
      <c r="H45" s="39"/>
      <c r="I45" s="67">
        <f>IF(OR('34_National HIV AIDS Policy'!$I45=1,$E45&lt;&gt;0),1,0)</f>
        <v>1</v>
      </c>
      <c r="J45" s="67">
        <f>IF(OR('34_National HIV AIDS Policy'!$J45=1,$F45&lt;&gt;0),1,0)</f>
        <v>0</v>
      </c>
      <c r="K45" s="67">
        <f>IF(AND('34_National HIV AIDS Policy'!$I45=1,$E45=0),1,0)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IF(OR('34_National HIV AIDS Policy'!$I47=1,$E47&lt;&gt;0),1,0)</f>
        <v>0</v>
      </c>
      <c r="J47" s="67">
        <f>IF(OR('34_National HIV AIDS Policy'!$J47=1,$F47&lt;&gt;0),1,0)</f>
        <v>0</v>
      </c>
      <c r="K47" s="67">
        <f>IF(AND('34_National HIV AIDS Policy'!$I47=1,$E47=0),1,0)</f>
        <v>0</v>
      </c>
    </row>
    <row r="48" spans="1:11" ht="30" hidden="1" outlineLevel="1" x14ac:dyDescent="0.25">
      <c r="A48" s="37" t="s">
        <v>150</v>
      </c>
      <c r="B48" s="38" t="s">
        <v>52</v>
      </c>
      <c r="C48" s="20" t="str">
        <f>IF('Long Term Vision'!$C48=0,"",'Long Term Vision'!$C48)</f>
        <v/>
      </c>
      <c r="D48" s="38"/>
      <c r="E48" s="38"/>
      <c r="F48" s="38"/>
      <c r="G48" s="38"/>
      <c r="H48" s="39"/>
      <c r="I48" s="67">
        <f>IF(OR('34_National HIV AIDS Policy'!$I48=1,$E48&lt;&gt;0),1,0)</f>
        <v>1</v>
      </c>
      <c r="J48" s="67">
        <f>IF(OR('34_National HIV AIDS Policy'!$J48=1,$F48&lt;&gt;0),1,0)</f>
        <v>0</v>
      </c>
      <c r="K48" s="67">
        <f>IF(AND('34_National HIV AIDS Policy'!$I48=1,$E48=0),1,0)</f>
        <v>1</v>
      </c>
    </row>
    <row r="49" spans="1:11" ht="45" hidden="1" outlineLevel="1" x14ac:dyDescent="0.25">
      <c r="A49" s="37" t="s">
        <v>150</v>
      </c>
      <c r="B49" s="38" t="s">
        <v>53</v>
      </c>
      <c r="C49" s="20" t="str">
        <f>IF('Long Term Vision'!$C49=0,"",'Long Term Vision'!$C49)</f>
        <v/>
      </c>
      <c r="D49" s="38"/>
      <c r="E49" s="38"/>
      <c r="F49" s="38"/>
      <c r="G49" s="38"/>
      <c r="H49" s="39"/>
      <c r="I49" s="67">
        <f>IF(OR('34_National HIV AIDS Policy'!$I49=1,$E49&lt;&gt;0),1,0)</f>
        <v>1</v>
      </c>
      <c r="J49" s="67">
        <f>IF(OR('34_National HIV AIDS Policy'!$J49=1,$F49&lt;&gt;0),1,0)</f>
        <v>0</v>
      </c>
      <c r="K49" s="67">
        <f>IF(AND('34_National HIV AIDS Policy'!$I49=1,$E49=0),1,0)</f>
        <v>1</v>
      </c>
    </row>
    <row r="50" spans="1:11" ht="90" hidden="1" outlineLevel="1" x14ac:dyDescent="0.25">
      <c r="A50" s="37" t="s">
        <v>150</v>
      </c>
      <c r="B50" s="38" t="s">
        <v>54</v>
      </c>
      <c r="C50" s="20" t="str">
        <f>IF('Long Term Vision'!$C50=0,"",'Long Term Vision'!$C50)</f>
        <v/>
      </c>
      <c r="D50" s="38"/>
      <c r="E50" s="38"/>
      <c r="F50" s="38"/>
      <c r="G50" s="38"/>
      <c r="H50" s="39"/>
      <c r="I50" s="67">
        <f>IF(OR('34_National HIV AIDS Policy'!$I50=1,$E50&lt;&gt;0),1,0)</f>
        <v>1</v>
      </c>
      <c r="J50" s="67">
        <f>IF(OR('34_National HIV AIDS Policy'!$J50=1,$F50&lt;&gt;0),1,0)</f>
        <v>1</v>
      </c>
      <c r="K50" s="67">
        <f>IF(AND('34_National HIV AIDS Policy'!$I50=1,$E50=0),1,0)</f>
        <v>1</v>
      </c>
    </row>
    <row r="51" spans="1:11" ht="30" hidden="1" outlineLevel="1" x14ac:dyDescent="0.25">
      <c r="A51" s="37" t="s">
        <v>150</v>
      </c>
      <c r="B51" s="38" t="s">
        <v>55</v>
      </c>
      <c r="C51" s="20" t="str">
        <f>IF('Long Term Vision'!$C51=0,"",'Long Term Vision'!$C51)</f>
        <v/>
      </c>
      <c r="D51" s="38"/>
      <c r="E51" s="38"/>
      <c r="F51" s="38"/>
      <c r="G51" s="38"/>
      <c r="H51" s="39"/>
      <c r="I51" s="67">
        <f>IF(OR('34_National HIV AIDS Policy'!$I51=1,$E51&lt;&gt;0),1,0)</f>
        <v>1</v>
      </c>
      <c r="J51" s="67">
        <f>IF(OR('34_National HIV AIDS Policy'!$J51=1,$F51&lt;&gt;0),1,0)</f>
        <v>1</v>
      </c>
      <c r="K51" s="67">
        <f>IF(AND('34_National HIV AIDS Policy'!$I51=1,$E51=0),1,0)</f>
        <v>1</v>
      </c>
    </row>
    <row r="52" spans="1:11" ht="45" hidden="1" outlineLevel="1" x14ac:dyDescent="0.25">
      <c r="A52" s="37" t="s">
        <v>150</v>
      </c>
      <c r="B52" s="38" t="s">
        <v>56</v>
      </c>
      <c r="C52" s="20" t="str">
        <f>IF('Long Term Vision'!$C52=0,"",'Long Term Vision'!$C52)</f>
        <v/>
      </c>
      <c r="D52" s="38"/>
      <c r="E52" s="38"/>
      <c r="F52" s="38"/>
      <c r="G52" s="38"/>
      <c r="H52" s="39"/>
      <c r="I52" s="67">
        <f>IF(OR('34_National HIV AIDS Policy'!$I52=1,$E52&lt;&gt;0),1,0)</f>
        <v>1</v>
      </c>
      <c r="J52" s="67">
        <f>IF(OR('34_National HIV AIDS Policy'!$J52=1,$F52&lt;&gt;0),1,0)</f>
        <v>0</v>
      </c>
      <c r="K52" s="67">
        <f>IF(AND('34_National HIV AIDS Policy'!$I52=1,$E52=0),1,0)</f>
        <v>1</v>
      </c>
    </row>
    <row r="53" spans="1:11" ht="30" hidden="1" outlineLevel="1" x14ac:dyDescent="0.25">
      <c r="A53" s="37" t="s">
        <v>150</v>
      </c>
      <c r="B53" s="38" t="s">
        <v>57</v>
      </c>
      <c r="C53" s="20" t="str">
        <f>IF('Long Term Vision'!$C53=0,"",'Long Term Vision'!$C53)</f>
        <v/>
      </c>
      <c r="D53" s="38"/>
      <c r="E53" s="38"/>
      <c r="F53" s="38"/>
      <c r="G53" s="38"/>
      <c r="H53" s="39"/>
      <c r="I53" s="67">
        <f>IF(OR('34_National HIV AIDS Policy'!$I53=1,$E53&lt;&gt;0),1,0)</f>
        <v>1</v>
      </c>
      <c r="J53" s="67">
        <f>IF(OR('34_National HIV AIDS Policy'!$J53=1,$F53&lt;&gt;0),1,0)</f>
        <v>0</v>
      </c>
      <c r="K53" s="67">
        <f>IF(AND('34_National HIV AIDS Policy'!$I53=1,$E53=0),1,0)</f>
        <v>1</v>
      </c>
    </row>
    <row r="54" spans="1:11" ht="45" hidden="1" outlineLevel="1" x14ac:dyDescent="0.25">
      <c r="A54" s="37" t="s">
        <v>150</v>
      </c>
      <c r="B54" s="38" t="s">
        <v>58</v>
      </c>
      <c r="C54" s="20" t="str">
        <f>IF('Long Term Vision'!$C54=0,"",'Long Term Vision'!$C54)</f>
        <v/>
      </c>
      <c r="D54" s="38"/>
      <c r="E54" s="38"/>
      <c r="F54" s="38"/>
      <c r="G54" s="38"/>
      <c r="H54" s="39"/>
      <c r="I54" s="67">
        <f>IF(OR('34_National HIV AIDS Policy'!$I54=1,$E54&lt;&gt;0),1,0)</f>
        <v>1</v>
      </c>
      <c r="J54" s="67">
        <f>IF(OR('34_National HIV AIDS Policy'!$J54=1,$F54&lt;&gt;0),1,0)</f>
        <v>0</v>
      </c>
      <c r="K54" s="67">
        <f>IF(AND('34_National HIV AIDS Policy'!$I54=1,$E54=0),1,0)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IF(OR('34_National HIV AIDS Policy'!$I56=1,$E56&lt;&gt;0),1,0)</f>
        <v>1</v>
      </c>
      <c r="J56" s="67">
        <f>IF(OR('34_National HIV AIDS Policy'!$J56=1,$F56&lt;&gt;0),1,0)</f>
        <v>1</v>
      </c>
      <c r="K56" s="67">
        <f>IF(AND('34_National HIV AIDS Policy'!$I56=1,$E56=0),1,0)</f>
        <v>1</v>
      </c>
    </row>
    <row r="57" spans="1:11" ht="30" hidden="1" outlineLevel="1" x14ac:dyDescent="0.25">
      <c r="A57" s="37" t="s">
        <v>150</v>
      </c>
      <c r="B57" s="38" t="s">
        <v>61</v>
      </c>
      <c r="C57" s="20" t="str">
        <f>IF('Long Term Vision'!$C57=0,"",'Long Term Vision'!$C57)</f>
        <v/>
      </c>
      <c r="D57" s="38"/>
      <c r="E57" s="38"/>
      <c r="F57" s="38"/>
      <c r="G57" s="38"/>
      <c r="H57" s="39"/>
      <c r="I57" s="67">
        <f>IF(OR('34_National HIV AIDS Policy'!$I57=1,$E57&lt;&gt;0),1,0)</f>
        <v>1</v>
      </c>
      <c r="J57" s="67">
        <f>IF(OR('34_National HIV AIDS Policy'!$J57=1,$F57&lt;&gt;0),1,0)</f>
        <v>1</v>
      </c>
      <c r="K57" s="67">
        <f>IF(AND('34_National HIV AIDS Policy'!$I57=1,$E57=0),1,0)</f>
        <v>1</v>
      </c>
    </row>
    <row r="58" spans="1:11" ht="45" hidden="1" outlineLevel="1" x14ac:dyDescent="0.25">
      <c r="A58" s="37" t="s">
        <v>150</v>
      </c>
      <c r="B58" s="38" t="s">
        <v>62</v>
      </c>
      <c r="C58" s="20" t="str">
        <f>IF('Long Term Vision'!$C58=0,"",'Long Term Vision'!$C58)</f>
        <v/>
      </c>
      <c r="D58" s="38"/>
      <c r="E58" s="38"/>
      <c r="F58" s="38"/>
      <c r="G58" s="38"/>
      <c r="H58" s="39"/>
      <c r="I58" s="67">
        <f>IF(OR('34_National HIV AIDS Policy'!$I58=1,$E58&lt;&gt;0),1,0)</f>
        <v>1</v>
      </c>
      <c r="J58" s="67">
        <f>IF(OR('34_National HIV AIDS Policy'!$J58=1,$F58&lt;&gt;0),1,0)</f>
        <v>0</v>
      </c>
      <c r="K58" s="67">
        <f>IF(AND('34_National HIV AIDS Policy'!$I58=1,$E58=0),1,0)</f>
        <v>1</v>
      </c>
    </row>
    <row r="59" spans="1:11" collapsed="1" x14ac:dyDescent="0.25">
      <c r="A59" s="37" t="s">
        <v>150</v>
      </c>
      <c r="B59" s="111" t="s">
        <v>63</v>
      </c>
      <c r="C59" s="111"/>
      <c r="D59" s="111"/>
      <c r="E59" s="111"/>
      <c r="F59" s="111"/>
      <c r="G59" s="111"/>
      <c r="H59" s="112"/>
      <c r="I59" s="67">
        <f>SUM(I60:I66)</f>
        <v>4</v>
      </c>
      <c r="J59" s="67">
        <f>SUM(J60:J66)</f>
        <v>1</v>
      </c>
      <c r="K59" s="67">
        <f>SUM(K60:K66)</f>
        <v>4</v>
      </c>
    </row>
    <row r="60" spans="1:11" ht="45" hidden="1" outlineLevel="1" x14ac:dyDescent="0.25">
      <c r="A60" s="37" t="s">
        <v>150</v>
      </c>
      <c r="B60" s="38" t="s">
        <v>64</v>
      </c>
      <c r="C60" s="20" t="str">
        <f>IF('Long Term Vision'!$C60=0,"",'Long Term Vision'!$C60)</f>
        <v/>
      </c>
      <c r="D60" s="38"/>
      <c r="E60" s="38"/>
      <c r="F60" s="38"/>
      <c r="G60" s="38"/>
      <c r="H60" s="39"/>
      <c r="I60" s="67">
        <f>IF(OR('34_National HIV AIDS Policy'!$I60=1,$E60&lt;&gt;0),1,0)</f>
        <v>0</v>
      </c>
      <c r="J60" s="67">
        <f>IF(OR('34_National HIV AIDS Policy'!$J60=1,$F60&lt;&gt;0),1,0)</f>
        <v>0</v>
      </c>
      <c r="K60" s="67">
        <f>IF(AND('34_National HIV AIDS Policy'!$I60=1,$E60=0),1,0)</f>
        <v>0</v>
      </c>
    </row>
    <row r="61" spans="1:11" ht="60" hidden="1" outlineLevel="1" x14ac:dyDescent="0.25">
      <c r="A61" s="37" t="s">
        <v>150</v>
      </c>
      <c r="B61" s="38" t="s">
        <v>65</v>
      </c>
      <c r="C61" s="20" t="str">
        <f>IF('Long Term Vision'!$C61=0,"",'Long Term Vision'!$C61)</f>
        <v/>
      </c>
      <c r="D61" s="38"/>
      <c r="E61" s="38"/>
      <c r="F61" s="38"/>
      <c r="G61" s="38"/>
      <c r="H61" s="39"/>
      <c r="I61" s="67">
        <f>IF(OR('34_National HIV AIDS Policy'!$I61=1,$E61&lt;&gt;0),1,0)</f>
        <v>1</v>
      </c>
      <c r="J61" s="67">
        <f>IF(OR('34_National HIV AIDS Policy'!$J61=1,$F61&lt;&gt;0),1,0)</f>
        <v>1</v>
      </c>
      <c r="K61" s="67">
        <f>IF(AND('34_National HIV AIDS Policy'!$I61=1,$E61=0),1,0)</f>
        <v>1</v>
      </c>
    </row>
    <row r="62" spans="1:11" ht="30" hidden="1" outlineLevel="1" x14ac:dyDescent="0.25">
      <c r="A62" s="37" t="s">
        <v>150</v>
      </c>
      <c r="B62" s="38" t="s">
        <v>66</v>
      </c>
      <c r="C62" s="20" t="str">
        <f>IF('Long Term Vision'!$C62=0,"",'Long Term Vision'!$C62)</f>
        <v/>
      </c>
      <c r="D62" s="38"/>
      <c r="E62" s="38"/>
      <c r="F62" s="38"/>
      <c r="G62" s="38"/>
      <c r="H62" s="39"/>
      <c r="I62" s="67">
        <f>IF(OR('34_National HIV AIDS Policy'!$I62=1,$E62&lt;&gt;0),1,0)</f>
        <v>0</v>
      </c>
      <c r="J62" s="67">
        <f>IF(OR('34_National HIV AIDS Policy'!$J62=1,$F62&lt;&gt;0),1,0)</f>
        <v>0</v>
      </c>
      <c r="K62" s="67">
        <f>IF(AND('34_National HIV AIDS Policy'!$I62=1,$E62=0),1,0)</f>
        <v>0</v>
      </c>
    </row>
    <row r="63" spans="1:11" ht="90" hidden="1" outlineLevel="1" x14ac:dyDescent="0.25">
      <c r="A63" s="37" t="s">
        <v>150</v>
      </c>
      <c r="B63" s="38" t="s">
        <v>67</v>
      </c>
      <c r="C63" s="20" t="str">
        <f>IF('Long Term Vision'!$C63=0,"",'Long Term Vision'!$C63)</f>
        <v/>
      </c>
      <c r="D63" s="38"/>
      <c r="E63" s="38"/>
      <c r="F63" s="38"/>
      <c r="G63" s="38"/>
      <c r="H63" s="39"/>
      <c r="I63" s="67">
        <f>IF(OR('34_National HIV AIDS Policy'!$I63=1,$E63&lt;&gt;0),1,0)</f>
        <v>1</v>
      </c>
      <c r="J63" s="67">
        <f>IF(OR('34_National HIV AIDS Policy'!$J63=1,$F63&lt;&gt;0),1,0)</f>
        <v>0</v>
      </c>
      <c r="K63" s="67">
        <f>IF(AND('34_National HIV AIDS Policy'!$I63=1,$E63=0),1,0)</f>
        <v>1</v>
      </c>
    </row>
    <row r="64" spans="1:11" ht="45" hidden="1" outlineLevel="1" x14ac:dyDescent="0.25">
      <c r="A64" s="37" t="s">
        <v>150</v>
      </c>
      <c r="B64" s="38" t="s">
        <v>68</v>
      </c>
      <c r="C64" s="20" t="str">
        <f>IF('Long Term Vision'!$C64=0,"",'Long Term Vision'!$C64)</f>
        <v/>
      </c>
      <c r="D64" s="38"/>
      <c r="E64" s="38"/>
      <c r="F64" s="38"/>
      <c r="G64" s="38"/>
      <c r="H64" s="39"/>
      <c r="I64" s="67">
        <f>IF(OR('34_National HIV AIDS Policy'!$I64=1,$E64&lt;&gt;0),1,0)</f>
        <v>1</v>
      </c>
      <c r="J64" s="67">
        <f>IF(OR('34_National HIV AIDS Policy'!$J64=1,$F64&lt;&gt;0),1,0)</f>
        <v>0</v>
      </c>
      <c r="K64" s="67">
        <f>IF(AND('34_National HIV AIDS Policy'!$I64=1,$E64=0),1,0)</f>
        <v>1</v>
      </c>
    </row>
    <row r="65" spans="1:11" ht="120" hidden="1" outlineLevel="1" x14ac:dyDescent="0.25">
      <c r="A65" s="37" t="s">
        <v>150</v>
      </c>
      <c r="B65" s="38" t="s">
        <v>69</v>
      </c>
      <c r="C65" s="20" t="str">
        <f>IF('Long Term Vision'!$C65=0,"",'Long Term Vision'!$C65)</f>
        <v/>
      </c>
      <c r="D65" s="38"/>
      <c r="E65" s="38"/>
      <c r="F65" s="38"/>
      <c r="G65" s="38"/>
      <c r="H65" s="39"/>
      <c r="I65" s="67">
        <f>IF(OR('34_National HIV AIDS Policy'!$I65=1,$E65&lt;&gt;0),1,0)</f>
        <v>0</v>
      </c>
      <c r="J65" s="67">
        <f>IF(OR('34_National HIV AIDS Policy'!$J65=1,$F65&lt;&gt;0),1,0)</f>
        <v>0</v>
      </c>
      <c r="K65" s="67">
        <f>IF(AND('34_National HIV AIDS Policy'!$I65=1,$E65=0),1,0)</f>
        <v>0</v>
      </c>
    </row>
    <row r="66" spans="1:11" ht="60" hidden="1" outlineLevel="1" x14ac:dyDescent="0.25">
      <c r="A66" s="37" t="s">
        <v>150</v>
      </c>
      <c r="B66" s="38" t="s">
        <v>70</v>
      </c>
      <c r="C66" s="20" t="str">
        <f>IF('Long Term Vision'!$C66=0,"",'Long Term Vision'!$C66)</f>
        <v/>
      </c>
      <c r="D66" s="38"/>
      <c r="E66" s="38"/>
      <c r="F66" s="38"/>
      <c r="G66" s="38"/>
      <c r="H66" s="39"/>
      <c r="I66" s="67">
        <f>IF(OR('34_National HIV AIDS Policy'!$I66=1,$E66&lt;&gt;0),1,0)</f>
        <v>1</v>
      </c>
      <c r="J66" s="67">
        <f>IF(OR('34_National HIV AIDS Policy'!$J66=1,$F66&lt;&gt;0),1,0)</f>
        <v>0</v>
      </c>
      <c r="K66" s="67">
        <f>IF(AND('34_National HIV AIDS Policy'!$I66=1,$E66=0),1,0)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IF(OR('34_National HIV AIDS Policy'!$I68=1,$E68&lt;&gt;0),1,0)</f>
        <v>1</v>
      </c>
      <c r="J68" s="67">
        <f>IF(OR('34_National HIV AIDS Policy'!$J68=1,$F68&lt;&gt;0),1,0)</f>
        <v>1</v>
      </c>
      <c r="K68" s="67">
        <f>IF(AND('34_National HIV AIDS Policy'!$I68=1,$E68=0),1,0)</f>
        <v>1</v>
      </c>
    </row>
    <row r="69" spans="1:11" ht="60" hidden="1" outlineLevel="1" x14ac:dyDescent="0.25">
      <c r="A69" s="37" t="s">
        <v>150</v>
      </c>
      <c r="B69" s="38" t="s">
        <v>73</v>
      </c>
      <c r="C69" s="20" t="str">
        <f>IF('Long Term Vision'!$C69=0,"",'Long Term Vision'!$C69)</f>
        <v/>
      </c>
      <c r="D69" s="38"/>
      <c r="E69" s="38"/>
      <c r="F69" s="38"/>
      <c r="G69" s="38"/>
      <c r="H69" s="39"/>
      <c r="I69" s="67">
        <f>IF(OR('34_National HIV AIDS Policy'!$I69=1,$E69&lt;&gt;0),1,0)</f>
        <v>1</v>
      </c>
      <c r="J69" s="67">
        <f>IF(OR('34_National HIV AIDS Policy'!$J69=1,$F69&lt;&gt;0),1,0)</f>
        <v>1</v>
      </c>
      <c r="K69" s="67">
        <f>IF(AND('34_National HIV AIDS Policy'!$I69=1,$E69=0),1,0)</f>
        <v>1</v>
      </c>
    </row>
    <row r="70" spans="1:11" ht="45" hidden="1" outlineLevel="1" x14ac:dyDescent="0.25">
      <c r="A70" s="37" t="s">
        <v>150</v>
      </c>
      <c r="B70" s="38" t="s">
        <v>74</v>
      </c>
      <c r="C70" s="20" t="str">
        <f>IF('Long Term Vision'!$C70=0,"",'Long Term Vision'!$C70)</f>
        <v/>
      </c>
      <c r="D70" s="38"/>
      <c r="E70" s="38"/>
      <c r="F70" s="38"/>
      <c r="G70" s="38"/>
      <c r="H70" s="39"/>
      <c r="I70" s="67">
        <f>IF(OR('34_National HIV AIDS Policy'!$I70=1,$E70&lt;&gt;0),1,0)</f>
        <v>1</v>
      </c>
      <c r="J70" s="67">
        <f>IF(OR('34_National HIV AIDS Policy'!$J70=1,$F70&lt;&gt;0),1,0)</f>
        <v>1</v>
      </c>
      <c r="K70" s="67">
        <f>IF(AND('34_National HIV AIDS Policy'!$I70=1,$E70=0),1,0)</f>
        <v>1</v>
      </c>
    </row>
    <row r="71" spans="1:11" ht="45" hidden="1" outlineLevel="1" x14ac:dyDescent="0.25">
      <c r="A71" s="37" t="s">
        <v>150</v>
      </c>
      <c r="B71" s="38" t="s">
        <v>75</v>
      </c>
      <c r="C71" s="20" t="str">
        <f>IF('Long Term Vision'!$C71=0,"",'Long Term Vision'!$C71)</f>
        <v/>
      </c>
      <c r="D71" s="38"/>
      <c r="E71" s="38"/>
      <c r="F71" s="38"/>
      <c r="G71" s="38"/>
      <c r="H71" s="39"/>
      <c r="I71" s="67">
        <f>IF(OR('34_National HIV AIDS Policy'!$I71=1,$E71&lt;&gt;0),1,0)</f>
        <v>0</v>
      </c>
      <c r="J71" s="67">
        <f>IF(OR('34_National HIV AIDS Policy'!$J71=1,$F71&lt;&gt;0),1,0)</f>
        <v>0</v>
      </c>
      <c r="K71" s="67">
        <f>IF(AND('34_National HIV AIDS Policy'!$I71=1,$E71=0),1,0)</f>
        <v>0</v>
      </c>
    </row>
    <row r="72" spans="1:11" ht="45" hidden="1" outlineLevel="1" x14ac:dyDescent="0.25">
      <c r="A72" s="37" t="s">
        <v>150</v>
      </c>
      <c r="B72" s="38" t="s">
        <v>76</v>
      </c>
      <c r="C72" s="20" t="str">
        <f>IF('Long Term Vision'!$C72=0,"",'Long Term Vision'!$C72)</f>
        <v/>
      </c>
      <c r="D72" s="38"/>
      <c r="E72" s="38"/>
      <c r="F72" s="38"/>
      <c r="G72" s="38"/>
      <c r="H72" s="39"/>
      <c r="I72" s="67">
        <f>IF(OR('34_National HIV AIDS Policy'!$I72=1,$E72&lt;&gt;0),1,0)</f>
        <v>1</v>
      </c>
      <c r="J72" s="67">
        <f>IF(OR('34_National HIV AIDS Policy'!$J72=1,$F72&lt;&gt;0),1,0)</f>
        <v>1</v>
      </c>
      <c r="K72" s="67">
        <f>IF(AND('34_National HIV AIDS Policy'!$I72=1,$E72=0),1,0)</f>
        <v>1</v>
      </c>
    </row>
    <row r="73" spans="1:11" ht="45" hidden="1" outlineLevel="1" x14ac:dyDescent="0.25">
      <c r="A73" s="37" t="s">
        <v>150</v>
      </c>
      <c r="B73" s="38" t="s">
        <v>77</v>
      </c>
      <c r="C73" s="20" t="str">
        <f>IF('Long Term Vision'!$C73=0,"",'Long Term Vision'!$C73)</f>
        <v/>
      </c>
      <c r="D73" s="38"/>
      <c r="E73" s="38"/>
      <c r="F73" s="38"/>
      <c r="G73" s="38"/>
      <c r="H73" s="39"/>
      <c r="I73" s="67">
        <f>IF(OR('34_National HIV AIDS Policy'!$I73=1,$E73&lt;&gt;0),1,0)</f>
        <v>1</v>
      </c>
      <c r="J73" s="67">
        <f>IF(OR('34_National HIV AIDS Policy'!$J73=1,$F73&lt;&gt;0),1,0)</f>
        <v>0</v>
      </c>
      <c r="K73" s="67">
        <f>IF(AND('34_National HIV AIDS Policy'!$I73=1,$E73=0),1,0)</f>
        <v>1</v>
      </c>
    </row>
    <row r="74" spans="1:11" ht="45" hidden="1" outlineLevel="1" x14ac:dyDescent="0.25">
      <c r="A74" s="37" t="s">
        <v>150</v>
      </c>
      <c r="B74" s="38" t="s">
        <v>78</v>
      </c>
      <c r="C74" s="20" t="str">
        <f>IF('Long Term Vision'!$C74=0,"",'Long Term Vision'!$C74)</f>
        <v/>
      </c>
      <c r="D74" s="38"/>
      <c r="E74" s="38"/>
      <c r="F74" s="38"/>
      <c r="G74" s="38"/>
      <c r="H74" s="39"/>
      <c r="I74" s="67">
        <f>IF(OR('34_National HIV AIDS Policy'!$I74=1,$E74&lt;&gt;0),1,0)</f>
        <v>0</v>
      </c>
      <c r="J74" s="67">
        <f>IF(OR('34_National HIV AIDS Policy'!$J74=1,$F74&lt;&gt;0),1,0)</f>
        <v>0</v>
      </c>
      <c r="K74" s="67">
        <f>IF(AND('34_National HIV AIDS Policy'!$I74=1,$E74=0),1,0)</f>
        <v>0</v>
      </c>
    </row>
    <row r="75" spans="1:11" ht="60" hidden="1" outlineLevel="1" x14ac:dyDescent="0.25">
      <c r="A75" s="37" t="s">
        <v>150</v>
      </c>
      <c r="B75" s="38" t="s">
        <v>79</v>
      </c>
      <c r="C75" s="20" t="str">
        <f>IF('Long Term Vision'!$C75=0,"",'Long Term Vision'!$C75)</f>
        <v/>
      </c>
      <c r="D75" s="38"/>
      <c r="E75" s="38"/>
      <c r="F75" s="38"/>
      <c r="G75" s="38"/>
      <c r="H75" s="39"/>
      <c r="I75" s="67">
        <f>IF(OR('34_National HIV AIDS Policy'!$I75=1,$E75&lt;&gt;0),1,0)</f>
        <v>1</v>
      </c>
      <c r="J75" s="67">
        <f>IF(OR('34_National HIV AIDS Policy'!$J75=1,$F75&lt;&gt;0),1,0)</f>
        <v>0</v>
      </c>
      <c r="K75" s="67">
        <f>IF(AND('34_National HIV AIDS Policy'!$I75=1,$E75=0),1,0)</f>
        <v>1</v>
      </c>
    </row>
    <row r="76" spans="1:11" ht="45" hidden="1" outlineLevel="1" x14ac:dyDescent="0.25">
      <c r="A76" s="37" t="s">
        <v>150</v>
      </c>
      <c r="B76" s="38" t="s">
        <v>80</v>
      </c>
      <c r="C76" s="20" t="str">
        <f>IF('Long Term Vision'!$C76=0,"",'Long Term Vision'!$C76)</f>
        <v/>
      </c>
      <c r="D76" s="38"/>
      <c r="E76" s="38"/>
      <c r="F76" s="38"/>
      <c r="G76" s="38"/>
      <c r="H76" s="39"/>
      <c r="I76" s="67">
        <f>IF(OR('34_National HIV AIDS Policy'!$I76=1,$E76&lt;&gt;0),1,0)</f>
        <v>1</v>
      </c>
      <c r="J76" s="67">
        <f>IF(OR('34_National HIV AIDS Policy'!$J76=1,$F76&lt;&gt;0),1,0)</f>
        <v>0</v>
      </c>
      <c r="K76" s="67">
        <f>IF(AND('34_National HIV AIDS Policy'!$I76=1,$E76=0),1,0)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IF(OR('34_National HIV AIDS Policy'!$I78=1,$E78&lt;&gt;0),1,0)</f>
        <v>1</v>
      </c>
      <c r="J78" s="67">
        <f>IF(OR('34_National HIV AIDS Policy'!$J78=1,$F78&lt;&gt;0),1,0)</f>
        <v>1</v>
      </c>
      <c r="K78" s="67">
        <f>IF(AND('34_National HIV AIDS Policy'!$I78=1,$E78=0),1,0)</f>
        <v>1</v>
      </c>
    </row>
    <row r="79" spans="1:11" ht="30" hidden="1" outlineLevel="1" x14ac:dyDescent="0.25">
      <c r="A79" s="37" t="s">
        <v>151</v>
      </c>
      <c r="B79" s="38" t="s">
        <v>83</v>
      </c>
      <c r="C79" s="20" t="str">
        <f>IF('Long Term Vision'!$C79=0,"",'Long Term Vision'!$C79)</f>
        <v/>
      </c>
      <c r="D79" s="38"/>
      <c r="E79" s="38"/>
      <c r="F79" s="38"/>
      <c r="G79" s="38"/>
      <c r="H79" s="39"/>
      <c r="I79" s="67">
        <f>IF(OR('34_National HIV AIDS Policy'!$I79=1,$E79&lt;&gt;0),1,0)</f>
        <v>1</v>
      </c>
      <c r="J79" s="67">
        <f>IF(OR('34_National HIV AIDS Policy'!$J79=1,$F79&lt;&gt;0),1,0)</f>
        <v>1</v>
      </c>
      <c r="K79" s="67">
        <f>IF(AND('34_National HIV AIDS Policy'!$I79=1,$E79=0),1,0)</f>
        <v>1</v>
      </c>
    </row>
    <row r="80" spans="1:11" ht="30" hidden="1" outlineLevel="1" x14ac:dyDescent="0.25">
      <c r="A80" s="37" t="s">
        <v>151</v>
      </c>
      <c r="B80" s="38" t="s">
        <v>84</v>
      </c>
      <c r="C80" s="20" t="str">
        <f>IF('Long Term Vision'!$C80=0,"",'Long Term Vision'!$C80)</f>
        <v/>
      </c>
      <c r="D80" s="38"/>
      <c r="E80" s="38"/>
      <c r="F80" s="38"/>
      <c r="G80" s="38"/>
      <c r="H80" s="39"/>
      <c r="I80" s="67">
        <f>IF(OR('34_National HIV AIDS Policy'!$I80=1,$E80&lt;&gt;0),1,0)</f>
        <v>1</v>
      </c>
      <c r="J80" s="67">
        <f>IF(OR('34_National HIV AIDS Policy'!$J80=1,$F80&lt;&gt;0),1,0)</f>
        <v>1</v>
      </c>
      <c r="K80" s="67">
        <f>IF(AND('34_National HIV AIDS Policy'!$I80=1,$E80=0),1,0)</f>
        <v>1</v>
      </c>
    </row>
    <row r="81" spans="1:11" collapsed="1" x14ac:dyDescent="0.25">
      <c r="A81" s="37" t="s">
        <v>151</v>
      </c>
      <c r="B81" s="117" t="s">
        <v>85</v>
      </c>
      <c r="C81" s="117"/>
      <c r="D81" s="117"/>
      <c r="E81" s="117"/>
      <c r="F81" s="117"/>
      <c r="G81" s="117"/>
      <c r="H81" s="118"/>
      <c r="I81" s="67">
        <f>SUM(I82:I91)</f>
        <v>9</v>
      </c>
      <c r="J81" s="67">
        <f>SUM(J82:J91)</f>
        <v>7</v>
      </c>
      <c r="K81" s="67">
        <f>SUM(K82:K91)</f>
        <v>8</v>
      </c>
    </row>
    <row r="82" spans="1:11" ht="60" hidden="1" outlineLevel="1" x14ac:dyDescent="0.25">
      <c r="A82" s="37" t="s">
        <v>151</v>
      </c>
      <c r="B82" s="38" t="s">
        <v>86</v>
      </c>
      <c r="C82" s="20" t="str">
        <f>IF('Long Term Vision'!$C82=0,"",'Long Term Vision'!$C82)</f>
        <v/>
      </c>
      <c r="D82" s="38"/>
      <c r="E82" s="38"/>
      <c r="F82" s="38"/>
      <c r="G82" s="38"/>
      <c r="H82" s="39"/>
      <c r="I82" s="67">
        <f>IF(OR('34_National HIV AIDS Policy'!$I82=1,$E82&lt;&gt;0),1,0)</f>
        <v>1</v>
      </c>
      <c r="J82" s="67">
        <f>IF(OR('34_National HIV AIDS Policy'!$J82=1,$F82&lt;&gt;0),1,0)</f>
        <v>1</v>
      </c>
      <c r="K82" s="67">
        <f>IF(AND('34_National HIV AIDS Policy'!$I82=1,$E82=0),1,0)</f>
        <v>1</v>
      </c>
    </row>
    <row r="83" spans="1:11" ht="60" hidden="1" outlineLevel="1" x14ac:dyDescent="0.25">
      <c r="A83" s="37" t="s">
        <v>151</v>
      </c>
      <c r="B83" s="38" t="s">
        <v>87</v>
      </c>
      <c r="C83" s="20" t="str">
        <f>IF('Long Term Vision'!$C83=0,"",'Long Term Vision'!$C83)</f>
        <v/>
      </c>
      <c r="D83" s="38"/>
      <c r="E83" s="38"/>
      <c r="F83" s="38"/>
      <c r="G83" s="38"/>
      <c r="H83" s="39"/>
      <c r="I83" s="67">
        <f>IF(OR('34_National HIV AIDS Policy'!$I83=1,$E83&lt;&gt;0),1,0)</f>
        <v>1</v>
      </c>
      <c r="J83" s="67">
        <f>IF(OR('34_National HIV AIDS Policy'!$J83=1,$F83&lt;&gt;0),1,0)</f>
        <v>1</v>
      </c>
      <c r="K83" s="67">
        <f>IF(AND('34_National HIV AIDS Policy'!$I83=1,$E83=0),1,0)</f>
        <v>1</v>
      </c>
    </row>
    <row r="84" spans="1:11" ht="75" hidden="1" outlineLevel="1" x14ac:dyDescent="0.25">
      <c r="A84" s="37" t="s">
        <v>151</v>
      </c>
      <c r="B84" s="38" t="s">
        <v>88</v>
      </c>
      <c r="C84" s="20" t="str">
        <f>IF('Long Term Vision'!$C84=0,"",'Long Term Vision'!$C84)</f>
        <v/>
      </c>
      <c r="D84" s="38"/>
      <c r="E84" s="38"/>
      <c r="F84" s="38"/>
      <c r="G84" s="38"/>
      <c r="H84" s="39"/>
      <c r="I84" s="67">
        <f>IF(OR('34_National HIV AIDS Policy'!$I84=1,$E84&lt;&gt;0),1,0)</f>
        <v>1</v>
      </c>
      <c r="J84" s="67">
        <f>IF(OR('34_National HIV AIDS Policy'!$J84=1,$F84&lt;&gt;0),1,0)</f>
        <v>1</v>
      </c>
      <c r="K84" s="67">
        <f>IF(AND('34_National HIV AIDS Policy'!$I84=1,$E84=0),1,0)</f>
        <v>1</v>
      </c>
    </row>
    <row r="85" spans="1:11" ht="90" hidden="1" outlineLevel="1" x14ac:dyDescent="0.25">
      <c r="A85" s="37" t="s">
        <v>151</v>
      </c>
      <c r="B85" s="38" t="s">
        <v>89</v>
      </c>
      <c r="C85" s="20" t="str">
        <f>IF('Long Term Vision'!$C85=0,"",'Long Term Vision'!$C85)</f>
        <v>NO</v>
      </c>
      <c r="D85" s="38"/>
      <c r="E85" s="38"/>
      <c r="F85" s="38"/>
      <c r="G85" s="38"/>
      <c r="H85" s="39"/>
      <c r="I85" s="67">
        <f>IF(OR('34_National HIV AIDS Policy'!$I85=1,$E85&lt;&gt;0),1,0)</f>
        <v>0</v>
      </c>
      <c r="J85" s="67">
        <f>IF(OR('34_National HIV AIDS Policy'!$J85=1,$F85&lt;&gt;0),1,0)</f>
        <v>0</v>
      </c>
      <c r="K85" s="67">
        <f>IF(AND('34_National HIV AIDS Policy'!$I85=1,$E85=0),1,0)</f>
        <v>0</v>
      </c>
    </row>
    <row r="86" spans="1:11" ht="90" hidden="1" outlineLevel="1" x14ac:dyDescent="0.25">
      <c r="A86" s="37" t="s">
        <v>151</v>
      </c>
      <c r="B86" s="38" t="s">
        <v>90</v>
      </c>
      <c r="C86" s="20" t="str">
        <f>IF('Long Term Vision'!$C86=0,"",'Long Term Vision'!$C86)</f>
        <v/>
      </c>
      <c r="D86" s="38" t="s">
        <v>1655</v>
      </c>
      <c r="E86" s="38" t="s">
        <v>1676</v>
      </c>
      <c r="F86" s="38" t="s">
        <v>1677</v>
      </c>
      <c r="G86" s="38" t="s">
        <v>1678</v>
      </c>
      <c r="H86" s="39" t="s">
        <v>1638</v>
      </c>
      <c r="I86" s="67">
        <f>IF(OR('34_National HIV AIDS Policy'!$I86=1,$E86&lt;&gt;0),1,0)</f>
        <v>1</v>
      </c>
      <c r="J86" s="67">
        <f>IF(OR('34_National HIV AIDS Policy'!$J86=1,$F86&lt;&gt;0),1,0)</f>
        <v>1</v>
      </c>
      <c r="K86" s="67">
        <f>IF(AND('34_National HIV AIDS Policy'!$I86=1,$E86=0),1,0)</f>
        <v>0</v>
      </c>
    </row>
    <row r="87" spans="1:11" ht="30" hidden="1" outlineLevel="1" x14ac:dyDescent="0.25">
      <c r="A87" s="37" t="s">
        <v>151</v>
      </c>
      <c r="B87" s="38" t="s">
        <v>91</v>
      </c>
      <c r="C87" s="20" t="str">
        <f>IF('Long Term Vision'!$C87=0,"",'Long Term Vision'!$C87)</f>
        <v/>
      </c>
      <c r="D87" s="38"/>
      <c r="E87" s="38"/>
      <c r="F87" s="38"/>
      <c r="G87" s="38"/>
      <c r="H87" s="39"/>
      <c r="I87" s="67">
        <f>IF(OR('34_National HIV AIDS Policy'!$I87=1,$E87&lt;&gt;0),1,0)</f>
        <v>1</v>
      </c>
      <c r="J87" s="67">
        <f>IF(OR('34_National HIV AIDS Policy'!$J87=1,$F87&lt;&gt;0),1,0)</f>
        <v>1</v>
      </c>
      <c r="K87" s="67">
        <f>IF(AND('34_National HIV AIDS Policy'!$I87=1,$E87=0),1,0)</f>
        <v>1</v>
      </c>
    </row>
    <row r="88" spans="1:11" ht="75" hidden="1" outlineLevel="1" x14ac:dyDescent="0.25">
      <c r="A88" s="37" t="s">
        <v>151</v>
      </c>
      <c r="B88" s="38" t="s">
        <v>92</v>
      </c>
      <c r="C88" s="20" t="str">
        <f>IF('Long Term Vision'!$C88=0,"",'Long Term Vision'!$C88)</f>
        <v/>
      </c>
      <c r="D88" s="38"/>
      <c r="E88" s="38"/>
      <c r="F88" s="38"/>
      <c r="G88" s="38"/>
      <c r="H88" s="39"/>
      <c r="I88" s="67">
        <f>IF(OR('34_National HIV AIDS Policy'!$I88=1,$E88&lt;&gt;0),1,0)</f>
        <v>1</v>
      </c>
      <c r="J88" s="67">
        <f>IF(OR('34_National HIV AIDS Policy'!$J88=1,$F88&lt;&gt;0),1,0)</f>
        <v>0</v>
      </c>
      <c r="K88" s="67">
        <f>IF(AND('34_National HIV AIDS Policy'!$I88=1,$E88=0),1,0)</f>
        <v>1</v>
      </c>
    </row>
    <row r="89" spans="1:11" ht="45" hidden="1" outlineLevel="1" x14ac:dyDescent="0.25">
      <c r="A89" s="37" t="s">
        <v>151</v>
      </c>
      <c r="B89" s="38" t="s">
        <v>93</v>
      </c>
      <c r="C89" s="20" t="str">
        <f>IF('Long Term Vision'!$C89=0,"",'Long Term Vision'!$C89)</f>
        <v/>
      </c>
      <c r="D89" s="38"/>
      <c r="E89" s="38"/>
      <c r="F89" s="38"/>
      <c r="G89" s="38"/>
      <c r="H89" s="39"/>
      <c r="I89" s="67">
        <f>IF(OR('34_National HIV AIDS Policy'!$I89=1,$E89&lt;&gt;0),1,0)</f>
        <v>1</v>
      </c>
      <c r="J89" s="67">
        <f>IF(OR('34_National HIV AIDS Policy'!$J89=1,$F89&lt;&gt;0),1,0)</f>
        <v>1</v>
      </c>
      <c r="K89" s="67">
        <f>IF(AND('34_National HIV AIDS Policy'!$I89=1,$E89=0),1,0)</f>
        <v>1</v>
      </c>
    </row>
    <row r="90" spans="1:11" ht="45" hidden="1" outlineLevel="1" x14ac:dyDescent="0.25">
      <c r="A90" s="37" t="s">
        <v>151</v>
      </c>
      <c r="B90" s="38" t="s">
        <v>94</v>
      </c>
      <c r="C90" s="20" t="str">
        <f>IF('Long Term Vision'!$C90=0,"",'Long Term Vision'!$C90)</f>
        <v/>
      </c>
      <c r="D90" s="38"/>
      <c r="E90" s="38"/>
      <c r="F90" s="38"/>
      <c r="G90" s="38"/>
      <c r="H90" s="39"/>
      <c r="I90" s="67">
        <f>IF(OR('34_National HIV AIDS Policy'!$I90=1,$E90&lt;&gt;0),1,0)</f>
        <v>1</v>
      </c>
      <c r="J90" s="67">
        <f>IF(OR('34_National HIV AIDS Policy'!$J90=1,$F90&lt;&gt;0),1,0)</f>
        <v>1</v>
      </c>
      <c r="K90" s="67">
        <f>IF(AND('34_National HIV AIDS Policy'!$I90=1,$E90=0),1,0)</f>
        <v>1</v>
      </c>
    </row>
    <row r="91" spans="1:11" ht="45" hidden="1" outlineLevel="1" x14ac:dyDescent="0.25">
      <c r="A91" s="37" t="s">
        <v>151</v>
      </c>
      <c r="B91" s="38" t="s">
        <v>95</v>
      </c>
      <c r="C91" s="20" t="str">
        <f>IF('Long Term Vision'!$C91=0,"",'Long Term Vision'!$C91)</f>
        <v/>
      </c>
      <c r="D91" s="38"/>
      <c r="E91" s="38"/>
      <c r="F91" s="38"/>
      <c r="G91" s="38"/>
      <c r="H91" s="39"/>
      <c r="I91" s="67">
        <f>IF(OR('34_National HIV AIDS Policy'!$I91=1,$E91&lt;&gt;0),1,0)</f>
        <v>1</v>
      </c>
      <c r="J91" s="67">
        <f>IF(OR('34_National HIV AIDS Policy'!$J91=1,$F91&lt;&gt;0),1,0)</f>
        <v>0</v>
      </c>
      <c r="K91" s="67">
        <f>IF(AND('34_National HIV AIDS Policy'!$I91=1,$E91=0),1,0)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IF(OR('34_National HIV AIDS Policy'!$I93=1,$E93&lt;&gt;0),1,0)</f>
        <v>1</v>
      </c>
      <c r="J93" s="67">
        <f>IF(OR('34_National HIV AIDS Policy'!$J93=1,$F93&lt;&gt;0),1,0)</f>
        <v>1</v>
      </c>
      <c r="K93" s="67">
        <f>IF(AND('34_National HIV AIDS Policy'!$I93=1,$E93=0),1,0)</f>
        <v>1</v>
      </c>
    </row>
    <row r="94" spans="1:11" ht="60" hidden="1" outlineLevel="1" x14ac:dyDescent="0.25">
      <c r="A94" s="37" t="s">
        <v>151</v>
      </c>
      <c r="B94" s="38" t="s">
        <v>98</v>
      </c>
      <c r="C94" s="20" t="str">
        <f>IF('Long Term Vision'!$C94=0,"",'Long Term Vision'!$C94)</f>
        <v/>
      </c>
      <c r="D94" s="38"/>
      <c r="E94" s="38"/>
      <c r="F94" s="38"/>
      <c r="G94" s="38"/>
      <c r="H94" s="39"/>
      <c r="I94" s="67">
        <f>IF(OR('34_National HIV AIDS Policy'!$I94=1,$E94&lt;&gt;0),1,0)</f>
        <v>1</v>
      </c>
      <c r="J94" s="67">
        <f>IF(OR('34_National HIV AIDS Policy'!$J94=1,$F94&lt;&gt;0),1,0)</f>
        <v>1</v>
      </c>
      <c r="K94" s="67">
        <f>IF(AND('34_National HIV AIDS Policy'!$I94=1,$E94=0),1,0)</f>
        <v>1</v>
      </c>
    </row>
    <row r="95" spans="1:11" ht="60" hidden="1" outlineLevel="1" x14ac:dyDescent="0.25">
      <c r="A95" s="37" t="s">
        <v>151</v>
      </c>
      <c r="B95" s="38" t="s">
        <v>99</v>
      </c>
      <c r="C95" s="20" t="str">
        <f>IF('Long Term Vision'!$C95=0,"",'Long Term Vision'!$C95)</f>
        <v/>
      </c>
      <c r="D95" s="38"/>
      <c r="E95" s="38"/>
      <c r="F95" s="38"/>
      <c r="G95" s="38"/>
      <c r="H95" s="39"/>
      <c r="I95" s="67">
        <f>IF(OR('34_National HIV AIDS Policy'!$I95=1,$E95&lt;&gt;0),1,0)</f>
        <v>1</v>
      </c>
      <c r="J95" s="67">
        <f>IF(OR('34_National HIV AIDS Policy'!$J95=1,$F95&lt;&gt;0),1,0)</f>
        <v>1</v>
      </c>
      <c r="K95" s="67">
        <f>IF(AND('34_National HIV AIDS Policy'!$I95=1,$E95=0),1,0)</f>
        <v>1</v>
      </c>
    </row>
    <row r="96" spans="1:11" ht="75" hidden="1" outlineLevel="1" x14ac:dyDescent="0.25">
      <c r="A96" s="37" t="s">
        <v>151</v>
      </c>
      <c r="B96" s="38" t="s">
        <v>100</v>
      </c>
      <c r="C96" s="20" t="str">
        <f>IF('Long Term Vision'!$C96=0,"",'Long Term Vision'!$C96)</f>
        <v/>
      </c>
      <c r="D96" s="38"/>
      <c r="E96" s="38"/>
      <c r="F96" s="38"/>
      <c r="G96" s="38"/>
      <c r="H96" s="39"/>
      <c r="I96" s="67">
        <f>IF(OR('34_National HIV AIDS Policy'!$I96=1,$E96&lt;&gt;0),1,0)</f>
        <v>1</v>
      </c>
      <c r="J96" s="67">
        <f>IF(OR('34_National HIV AIDS Policy'!$J96=1,$F96&lt;&gt;0),1,0)</f>
        <v>1</v>
      </c>
      <c r="K96" s="67">
        <f>IF(AND('34_National HIV AIDS Policy'!$I96=1,$E96=0),1,0)</f>
        <v>1</v>
      </c>
    </row>
    <row r="97" spans="1:11" ht="90" hidden="1" outlineLevel="1" x14ac:dyDescent="0.25">
      <c r="A97" s="37" t="s">
        <v>151</v>
      </c>
      <c r="B97" s="38" t="s">
        <v>101</v>
      </c>
      <c r="C97" s="20" t="str">
        <f>IF('Long Term Vision'!$C97=0,"",'Long Term Vision'!$C97)</f>
        <v/>
      </c>
      <c r="D97" s="38"/>
      <c r="E97" s="38"/>
      <c r="F97" s="38"/>
      <c r="G97" s="38"/>
      <c r="H97" s="39"/>
      <c r="I97" s="67">
        <f>IF(OR('34_National HIV AIDS Policy'!$I97=1,$E97&lt;&gt;0),1,0)</f>
        <v>1</v>
      </c>
      <c r="J97" s="67">
        <f>IF(OR('34_National HIV AIDS Policy'!$J97=1,$F97&lt;&gt;0),1,0)</f>
        <v>1</v>
      </c>
      <c r="K97" s="67">
        <f>IF(AND('34_National HIV AIDS Policy'!$I97=1,$E97=0),1,0)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IF(OR('34_National HIV AIDS Policy'!$I99=1,$E99&lt;&gt;0),1,0)</f>
        <v>0</v>
      </c>
      <c r="J99" s="67">
        <f>IF(OR('34_National HIV AIDS Policy'!$J99=1,$F99&lt;&gt;0),1,0)</f>
        <v>0</v>
      </c>
      <c r="K99" s="67">
        <f>IF(AND('34_National HIV AIDS Policy'!$I99=1,$E99=0),1,0)</f>
        <v>0</v>
      </c>
    </row>
    <row r="100" spans="1:11" ht="45" hidden="1" outlineLevel="1" x14ac:dyDescent="0.25">
      <c r="A100" s="37" t="s">
        <v>151</v>
      </c>
      <c r="B100" s="38" t="s">
        <v>104</v>
      </c>
      <c r="C100" s="20" t="str">
        <f>IF('Long Term Vision'!$C100=0,"",'Long Term Vision'!$C100)</f>
        <v/>
      </c>
      <c r="D100" s="38"/>
      <c r="E100" s="38"/>
      <c r="F100" s="38"/>
      <c r="G100" s="38"/>
      <c r="H100" s="39"/>
      <c r="I100" s="67">
        <f>IF(OR('34_National HIV AIDS Policy'!$I100=1,$E100&lt;&gt;0),1,0)</f>
        <v>1</v>
      </c>
      <c r="J100" s="67">
        <f>IF(OR('34_National HIV AIDS Policy'!$J100=1,$F100&lt;&gt;0),1,0)</f>
        <v>1</v>
      </c>
      <c r="K100" s="67">
        <f>IF(AND('34_National HIV AIDS Policy'!$I100=1,$E100=0),1,0)</f>
        <v>1</v>
      </c>
    </row>
    <row r="101" spans="1:11" ht="60" hidden="1" outlineLevel="1" x14ac:dyDescent="0.25">
      <c r="A101" s="37" t="s">
        <v>151</v>
      </c>
      <c r="B101" s="38" t="s">
        <v>105</v>
      </c>
      <c r="C101" s="20" t="str">
        <f>IF('Long Term Vision'!$C101=0,"",'Long Term Vision'!$C101)</f>
        <v/>
      </c>
      <c r="D101" s="38"/>
      <c r="E101" s="38"/>
      <c r="F101" s="38"/>
      <c r="G101" s="38"/>
      <c r="H101" s="39"/>
      <c r="I101" s="67">
        <f>IF(OR('34_National HIV AIDS Policy'!$I101=1,$E101&lt;&gt;0),1,0)</f>
        <v>1</v>
      </c>
      <c r="J101" s="67">
        <f>IF(OR('34_National HIV AIDS Policy'!$J101=1,$F101&lt;&gt;0),1,0)</f>
        <v>1</v>
      </c>
      <c r="K101" s="67">
        <f>IF(AND('34_National HIV AIDS Policy'!$I101=1,$E101=0),1,0)</f>
        <v>1</v>
      </c>
    </row>
    <row r="102" spans="1:11" ht="30" hidden="1" outlineLevel="1" x14ac:dyDescent="0.25">
      <c r="A102" s="37" t="s">
        <v>151</v>
      </c>
      <c r="B102" s="38" t="s">
        <v>106</v>
      </c>
      <c r="C102" s="20" t="str">
        <f>IF('Long Term Vision'!$C102=0,"",'Long Term Vision'!$C102)</f>
        <v/>
      </c>
      <c r="D102" s="38"/>
      <c r="E102" s="38"/>
      <c r="F102" s="38"/>
      <c r="G102" s="38"/>
      <c r="H102" s="39"/>
      <c r="I102" s="67">
        <f>IF(OR('34_National HIV AIDS Policy'!$I102=1,$E102&lt;&gt;0),1,0)</f>
        <v>1</v>
      </c>
      <c r="J102" s="67">
        <f>IF(OR('34_National HIV AIDS Policy'!$J102=1,$F102&lt;&gt;0),1,0)</f>
        <v>0</v>
      </c>
      <c r="K102" s="67">
        <f>IF(AND('34_National HIV AIDS Policy'!$I102=1,$E102=0),1,0)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IF(OR('34_National HIV AIDS Policy'!$I103=1,$E103&lt;&gt;0),1,0)</f>
        <v>0</v>
      </c>
      <c r="J103" s="67">
        <f>IF(OR('34_National HIV AIDS Policy'!$J103=1,$F103&lt;&gt;0),1,0)</f>
        <v>0</v>
      </c>
      <c r="K103" s="67">
        <f>IF(AND('34_National HIV AIDS Policy'!$I103=1,$E103=0),1,0)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IF(OR('34_National HIV AIDS Policy'!$I104=1,$E104&lt;&gt;0),1,0)</f>
        <v>0</v>
      </c>
      <c r="J104" s="67">
        <f>IF(OR('34_National HIV AIDS Policy'!$J104=1,$F104&lt;&gt;0),1,0)</f>
        <v>0</v>
      </c>
      <c r="K104" s="67">
        <f>IF(AND('34_National HIV AIDS Policy'!$I104=1,$E104=0),1,0)</f>
        <v>0</v>
      </c>
    </row>
    <row r="105" spans="1:11" ht="45" hidden="1" outlineLevel="1" x14ac:dyDescent="0.25">
      <c r="A105" s="37" t="s">
        <v>151</v>
      </c>
      <c r="B105" s="38" t="s">
        <v>109</v>
      </c>
      <c r="C105" s="20" t="str">
        <f>IF('Long Term Vision'!$C105=0,"",'Long Term Vision'!$C105)</f>
        <v/>
      </c>
      <c r="D105" s="38"/>
      <c r="E105" s="38"/>
      <c r="F105" s="38"/>
      <c r="G105" s="38"/>
      <c r="H105" s="39"/>
      <c r="I105" s="67">
        <f>IF(OR('34_National HIV AIDS Policy'!$I105=1,$E105&lt;&gt;0),1,0)</f>
        <v>1</v>
      </c>
      <c r="J105" s="67">
        <f>IF(OR('34_National HIV AIDS Policy'!$J105=1,$F105&lt;&gt;0),1,0)</f>
        <v>1</v>
      </c>
      <c r="K105" s="67">
        <f>IF(AND('34_National HIV AIDS Policy'!$I105=1,$E105=0),1,0)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IF(OR('34_National HIV AIDS Policy'!$I107=1,$E107&lt;&gt;0),1,0)</f>
        <v>1</v>
      </c>
      <c r="J107" s="67">
        <f>IF(OR('34_National HIV AIDS Policy'!$J107=1,$F107&lt;&gt;0),1,0)</f>
        <v>1</v>
      </c>
      <c r="K107" s="67">
        <f>IF(AND('34_National HIV AIDS Policy'!$I107=1,$E107=0),1,0)</f>
        <v>1</v>
      </c>
    </row>
    <row r="108" spans="1:11" ht="75" hidden="1" outlineLevel="1" x14ac:dyDescent="0.25">
      <c r="A108" s="37" t="s">
        <v>151</v>
      </c>
      <c r="B108" s="38" t="s">
        <v>112</v>
      </c>
      <c r="C108" s="20" t="str">
        <f>IF('Long Term Vision'!$C108=0,"",'Long Term Vision'!$C108)</f>
        <v/>
      </c>
      <c r="D108" s="38"/>
      <c r="E108" s="38"/>
      <c r="F108" s="38"/>
      <c r="G108" s="38"/>
      <c r="H108" s="39"/>
      <c r="I108" s="67">
        <f>IF(OR('34_National HIV AIDS Policy'!$I108=1,$E108&lt;&gt;0),1,0)</f>
        <v>1</v>
      </c>
      <c r="J108" s="67">
        <f>IF(OR('34_National HIV AIDS Policy'!$J108=1,$F108&lt;&gt;0),1,0)</f>
        <v>1</v>
      </c>
      <c r="K108" s="67">
        <f>IF(AND('34_National HIV AIDS Policy'!$I108=1,$E108=0),1,0)</f>
        <v>1</v>
      </c>
    </row>
    <row r="109" spans="1:11" ht="45" hidden="1" outlineLevel="1" x14ac:dyDescent="0.25">
      <c r="A109" s="37" t="s">
        <v>151</v>
      </c>
      <c r="B109" s="38" t="s">
        <v>113</v>
      </c>
      <c r="C109" s="20" t="str">
        <f>IF('Long Term Vision'!$C109=0,"",'Long Term Vision'!$C109)</f>
        <v/>
      </c>
      <c r="D109" s="38"/>
      <c r="E109" s="38"/>
      <c r="F109" s="38"/>
      <c r="G109" s="38"/>
      <c r="H109" s="39"/>
      <c r="I109" s="67">
        <f>IF(OR('34_National HIV AIDS Policy'!$I109=1,$E109&lt;&gt;0),1,0)</f>
        <v>1</v>
      </c>
      <c r="J109" s="67">
        <f>IF(OR('34_National HIV AIDS Policy'!$J109=1,$F109&lt;&gt;0),1,0)</f>
        <v>1</v>
      </c>
      <c r="K109" s="67">
        <f>IF(AND('34_National HIV AIDS Policy'!$I109=1,$E109=0),1,0)</f>
        <v>1</v>
      </c>
    </row>
    <row r="110" spans="1:11" ht="30" hidden="1" outlineLevel="1" x14ac:dyDescent="0.25">
      <c r="A110" s="37" t="s">
        <v>151</v>
      </c>
      <c r="B110" s="38" t="s">
        <v>114</v>
      </c>
      <c r="C110" s="20" t="str">
        <f>IF('Long Term Vision'!$C110=0,"",'Long Term Vision'!$C110)</f>
        <v/>
      </c>
      <c r="D110" s="38"/>
      <c r="E110" s="38"/>
      <c r="F110" s="38"/>
      <c r="G110" s="38"/>
      <c r="H110" s="39"/>
      <c r="I110" s="67">
        <f>IF(OR('34_National HIV AIDS Policy'!$I110=1,$E110&lt;&gt;0),1,0)</f>
        <v>1</v>
      </c>
      <c r="J110" s="67">
        <f>IF(OR('34_National HIV AIDS Policy'!$J110=1,$F110&lt;&gt;0),1,0)</f>
        <v>1</v>
      </c>
      <c r="K110" s="67">
        <f>IF(AND('34_National HIV AIDS Policy'!$I110=1,$E110=0),1,0)</f>
        <v>1</v>
      </c>
    </row>
    <row r="111" spans="1:11" ht="75" hidden="1" outlineLevel="1" x14ac:dyDescent="0.25">
      <c r="A111" s="37" t="s">
        <v>151</v>
      </c>
      <c r="B111" s="38" t="s">
        <v>115</v>
      </c>
      <c r="C111" s="20" t="str">
        <f>IF('Long Term Vision'!$C111=0,"",'Long Term Vision'!$C111)</f>
        <v/>
      </c>
      <c r="D111" s="38"/>
      <c r="E111" s="38"/>
      <c r="F111" s="38"/>
      <c r="G111" s="38"/>
      <c r="H111" s="39"/>
      <c r="I111" s="67">
        <f>IF(OR('34_National HIV AIDS Policy'!$I111=1,$E111&lt;&gt;0),1,0)</f>
        <v>1</v>
      </c>
      <c r="J111" s="67">
        <f>IF(OR('34_National HIV AIDS Policy'!$J111=1,$F111&lt;&gt;0),1,0)</f>
        <v>1</v>
      </c>
      <c r="K111" s="67">
        <f>IF(AND('34_National HIV AIDS Policy'!$I111=1,$E111=0),1,0)</f>
        <v>1</v>
      </c>
    </row>
    <row r="112" spans="1:11" ht="45" hidden="1" outlineLevel="1" x14ac:dyDescent="0.25">
      <c r="A112" s="37" t="s">
        <v>151</v>
      </c>
      <c r="B112" s="38" t="s">
        <v>116</v>
      </c>
      <c r="C112" s="20" t="str">
        <f>IF('Long Term Vision'!$C112=0,"",'Long Term Vision'!$C112)</f>
        <v/>
      </c>
      <c r="D112" s="38"/>
      <c r="E112" s="38"/>
      <c r="F112" s="38"/>
      <c r="G112" s="38"/>
      <c r="H112" s="39"/>
      <c r="I112" s="67">
        <f>IF(OR('34_National HIV AIDS Policy'!$I112=1,$E112&lt;&gt;0),1,0)</f>
        <v>1</v>
      </c>
      <c r="J112" s="67">
        <f>IF(OR('34_National HIV AIDS Policy'!$J112=1,$F112&lt;&gt;0),1,0)</f>
        <v>1</v>
      </c>
      <c r="K112" s="67">
        <f>IF(AND('34_National HIV AIDS Policy'!$I112=1,$E112=0),1,0)</f>
        <v>1</v>
      </c>
    </row>
    <row r="113" spans="1:11" ht="45" hidden="1" outlineLevel="1" x14ac:dyDescent="0.25">
      <c r="A113" s="37" t="s">
        <v>151</v>
      </c>
      <c r="B113" s="38" t="s">
        <v>117</v>
      </c>
      <c r="C113" s="20" t="str">
        <f>IF('Long Term Vision'!$C113=0,"",'Long Term Vision'!$C113)</f>
        <v/>
      </c>
      <c r="D113" s="38"/>
      <c r="E113" s="38"/>
      <c r="F113" s="38"/>
      <c r="G113" s="38"/>
      <c r="H113" s="39"/>
      <c r="I113" s="67">
        <f>IF(OR('34_National HIV AIDS Policy'!$I113=1,$E113&lt;&gt;0),1,0)</f>
        <v>1</v>
      </c>
      <c r="J113" s="67">
        <f>IF(OR('34_National HIV AIDS Policy'!$J113=1,$F113&lt;&gt;0),1,0)</f>
        <v>0</v>
      </c>
      <c r="K113" s="67">
        <f>IF(AND('34_National HIV AIDS Policy'!$I113=1,$E113=0),1,0)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IF(OR('34_National HIV AIDS Policy'!$I115=1,$E115&lt;&gt;0),1,0)</f>
        <v>1</v>
      </c>
      <c r="J115" s="67">
        <f>IF(OR('34_National HIV AIDS Policy'!$J115=1,$F115&lt;&gt;0),1,0)</f>
        <v>1</v>
      </c>
      <c r="K115" s="67">
        <f>IF(AND('34_National HIV AIDS Policy'!$I115=1,$E115=0),1,0)</f>
        <v>1</v>
      </c>
    </row>
    <row r="116" spans="1:11" ht="30" hidden="1" outlineLevel="1" x14ac:dyDescent="0.25">
      <c r="A116" s="37" t="s">
        <v>152</v>
      </c>
      <c r="B116" s="38" t="s">
        <v>120</v>
      </c>
      <c r="C116" s="20" t="str">
        <f>IF('Long Term Vision'!$C116=0,"",'Long Term Vision'!$C116)</f>
        <v/>
      </c>
      <c r="D116" s="38"/>
      <c r="E116" s="38"/>
      <c r="F116" s="38"/>
      <c r="G116" s="38"/>
      <c r="H116" s="39"/>
      <c r="I116" s="67">
        <f>IF(OR('34_National HIV AIDS Policy'!$I116=1,$E116&lt;&gt;0),1,0)</f>
        <v>1</v>
      </c>
      <c r="J116" s="67">
        <f>IF(OR('34_National HIV AIDS Policy'!$J116=1,$F116&lt;&gt;0),1,0)</f>
        <v>1</v>
      </c>
      <c r="K116" s="67">
        <f>IF(AND('34_National HIV AIDS Policy'!$I116=1,$E116=0),1,0)</f>
        <v>1</v>
      </c>
    </row>
    <row r="117" spans="1:11" ht="30" hidden="1" outlineLevel="1" x14ac:dyDescent="0.25">
      <c r="A117" s="37" t="s">
        <v>152</v>
      </c>
      <c r="B117" s="38" t="s">
        <v>121</v>
      </c>
      <c r="C117" s="20" t="str">
        <f>IF('Long Term Vision'!$C117=0,"",'Long Term Vision'!$C117)</f>
        <v/>
      </c>
      <c r="D117" s="38"/>
      <c r="E117" s="38"/>
      <c r="F117" s="38"/>
      <c r="G117" s="38"/>
      <c r="H117" s="39"/>
      <c r="I117" s="67">
        <f>IF(OR('34_National HIV AIDS Policy'!$I117=1,$E117&lt;&gt;0),1,0)</f>
        <v>1</v>
      </c>
      <c r="J117" s="67">
        <f>IF(OR('34_National HIV AIDS Policy'!$J117=1,$F117&lt;&gt;0),1,0)</f>
        <v>1</v>
      </c>
      <c r="K117" s="67">
        <f>IF(AND('34_National HIV AIDS Policy'!$I117=1,$E117=0),1,0)</f>
        <v>1</v>
      </c>
    </row>
    <row r="118" spans="1:11" ht="45" hidden="1" outlineLevel="1" x14ac:dyDescent="0.25">
      <c r="A118" s="37" t="s">
        <v>152</v>
      </c>
      <c r="B118" s="38" t="s">
        <v>122</v>
      </c>
      <c r="C118" s="20" t="str">
        <f>IF('Long Term Vision'!$C118=0,"",'Long Term Vision'!$C118)</f>
        <v/>
      </c>
      <c r="D118" s="38"/>
      <c r="E118" s="38"/>
      <c r="F118" s="38"/>
      <c r="G118" s="38"/>
      <c r="H118" s="39"/>
      <c r="I118" s="67">
        <f>IF(OR('34_National HIV AIDS Policy'!$I118=1,$E118&lt;&gt;0),1,0)</f>
        <v>1</v>
      </c>
      <c r="J118" s="67">
        <f>IF(OR('34_National HIV AIDS Policy'!$J118=1,$F118&lt;&gt;0),1,0)</f>
        <v>1</v>
      </c>
      <c r="K118" s="67">
        <f>IF(AND('34_National HIV AIDS Policy'!$I118=1,$E118=0),1,0)</f>
        <v>1</v>
      </c>
    </row>
    <row r="119" spans="1:11" hidden="1" outlineLevel="1" x14ac:dyDescent="0.25">
      <c r="A119" s="37" t="s">
        <v>152</v>
      </c>
      <c r="B119" s="38" t="s">
        <v>123</v>
      </c>
      <c r="C119" s="20" t="str">
        <f>IF('Long Term Vision'!$C119=0,"",'Long Term Vision'!$C119)</f>
        <v/>
      </c>
      <c r="D119" s="38"/>
      <c r="E119" s="38"/>
      <c r="F119" s="38"/>
      <c r="G119" s="38"/>
      <c r="H119" s="39"/>
      <c r="I119" s="67">
        <f>IF(OR('34_National HIV AIDS Policy'!$I119=1,$E119&lt;&gt;0),1,0)</f>
        <v>1</v>
      </c>
      <c r="J119" s="67">
        <f>IF(OR('34_National HIV AIDS Policy'!$J119=1,$F119&lt;&gt;0),1,0)</f>
        <v>1</v>
      </c>
      <c r="K119" s="67">
        <f>IF(AND('34_National HIV AIDS Policy'!$I119=1,$E119=0),1,0)</f>
        <v>1</v>
      </c>
    </row>
    <row r="120" spans="1:11" ht="30" hidden="1" outlineLevel="1" x14ac:dyDescent="0.25">
      <c r="A120" s="37" t="s">
        <v>152</v>
      </c>
      <c r="B120" s="38" t="s">
        <v>124</v>
      </c>
      <c r="C120" s="20" t="str">
        <f>IF('Long Term Vision'!$C120=0,"",'Long Term Vision'!$C120)</f>
        <v/>
      </c>
      <c r="D120" s="38"/>
      <c r="E120" s="38"/>
      <c r="F120" s="38"/>
      <c r="G120" s="38"/>
      <c r="H120" s="39"/>
      <c r="I120" s="67">
        <f>IF(OR('34_National HIV AIDS Policy'!$I120=1,$E120&lt;&gt;0),1,0)</f>
        <v>1</v>
      </c>
      <c r="J120" s="67">
        <f>IF(OR('34_National HIV AIDS Policy'!$J120=1,$F120&lt;&gt;0),1,0)</f>
        <v>1</v>
      </c>
      <c r="K120" s="67">
        <f>IF(AND('34_National HIV AIDS Policy'!$I120=1,$E120=0),1,0)</f>
        <v>1</v>
      </c>
    </row>
    <row r="121" spans="1:11" ht="30" hidden="1" outlineLevel="1" x14ac:dyDescent="0.25">
      <c r="A121" s="37" t="s">
        <v>152</v>
      </c>
      <c r="B121" s="38" t="s">
        <v>125</v>
      </c>
      <c r="C121" s="20" t="str">
        <f>IF('Long Term Vision'!$C121=0,"",'Long Term Vision'!$C121)</f>
        <v/>
      </c>
      <c r="D121" s="38"/>
      <c r="E121" s="38"/>
      <c r="F121" s="38"/>
      <c r="G121" s="38"/>
      <c r="H121" s="39"/>
      <c r="I121" s="67">
        <f>IF(OR('34_National HIV AIDS Policy'!$I121=1,$E121&lt;&gt;0),1,0)</f>
        <v>1</v>
      </c>
      <c r="J121" s="67">
        <f>IF(OR('34_National HIV AIDS Policy'!$J121=1,$F121&lt;&gt;0),1,0)</f>
        <v>1</v>
      </c>
      <c r="K121" s="67">
        <f>IF(AND('34_National HIV AIDS Policy'!$I121=1,$E121=0),1,0)</f>
        <v>1</v>
      </c>
    </row>
    <row r="122" spans="1:11" ht="30" hidden="1" outlineLevel="1" x14ac:dyDescent="0.25">
      <c r="A122" s="37" t="s">
        <v>152</v>
      </c>
      <c r="B122" s="38" t="s">
        <v>126</v>
      </c>
      <c r="C122" s="20" t="str">
        <f>IF('Long Term Vision'!$C122=0,"",'Long Term Vision'!$C122)</f>
        <v/>
      </c>
      <c r="D122" s="38"/>
      <c r="E122" s="38"/>
      <c r="F122" s="38"/>
      <c r="G122" s="38"/>
      <c r="H122" s="39"/>
      <c r="I122" s="67">
        <f>IF(OR('34_National HIV AIDS Policy'!$I122=1,$E122&lt;&gt;0),1,0)</f>
        <v>0</v>
      </c>
      <c r="J122" s="67">
        <f>IF(OR('34_National HIV AIDS Policy'!$J122=1,$F122&lt;&gt;0),1,0)</f>
        <v>0</v>
      </c>
      <c r="K122" s="67">
        <f>IF(AND('34_National HIV AIDS Policy'!$I122=1,$E122=0),1,0)</f>
        <v>0</v>
      </c>
    </row>
    <row r="123" spans="1:11" ht="30" hidden="1" outlineLevel="1" x14ac:dyDescent="0.25">
      <c r="A123" s="37" t="s">
        <v>152</v>
      </c>
      <c r="B123" s="38" t="s">
        <v>127</v>
      </c>
      <c r="C123" s="20" t="str">
        <f>IF('Long Term Vision'!$C123=0,"",'Long Term Vision'!$C123)</f>
        <v/>
      </c>
      <c r="D123" s="38"/>
      <c r="E123" s="38"/>
      <c r="F123" s="38"/>
      <c r="G123" s="38"/>
      <c r="H123" s="39"/>
      <c r="I123" s="67">
        <f>IF(OR('34_National HIV AIDS Policy'!$I123=1,$E123&lt;&gt;0),1,0)</f>
        <v>1</v>
      </c>
      <c r="J123" s="67">
        <f>IF(OR('34_National HIV AIDS Policy'!$J123=1,$F123&lt;&gt;0),1,0)</f>
        <v>0</v>
      </c>
      <c r="K123" s="67">
        <f>IF(AND('34_National HIV AIDS Policy'!$I123=1,$E123=0),1,0)</f>
        <v>1</v>
      </c>
    </row>
    <row r="124" spans="1:11" ht="45" hidden="1" outlineLevel="1" x14ac:dyDescent="0.25">
      <c r="A124" s="37" t="s">
        <v>152</v>
      </c>
      <c r="B124" s="38" t="s">
        <v>128</v>
      </c>
      <c r="C124" s="20" t="str">
        <f>IF('Long Term Vision'!$C124=0,"",'Long Term Vision'!$C124)</f>
        <v/>
      </c>
      <c r="D124" s="38"/>
      <c r="E124" s="38"/>
      <c r="F124" s="38"/>
      <c r="G124" s="38"/>
      <c r="H124" s="39"/>
      <c r="I124" s="67">
        <f>IF(OR('34_National HIV AIDS Policy'!$I124=1,$E124&lt;&gt;0),1,0)</f>
        <v>1</v>
      </c>
      <c r="J124" s="67">
        <f>IF(OR('34_National HIV AIDS Policy'!$J124=1,$F124&lt;&gt;0),1,0)</f>
        <v>1</v>
      </c>
      <c r="K124" s="67">
        <f>IF(AND('34_National HIV AIDS Policy'!$I124=1,$E124=0),1,0)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11</v>
      </c>
    </row>
    <row r="126" spans="1:11" ht="45" hidden="1" outlineLevel="1" x14ac:dyDescent="0.25">
      <c r="A126" s="37" t="s">
        <v>153</v>
      </c>
      <c r="B126" s="38" t="s">
        <v>130</v>
      </c>
      <c r="C126" s="20" t="str">
        <f>IF('Long Term Vision'!$C126=0,"",'Long Term Vision'!$C126)</f>
        <v/>
      </c>
      <c r="D126" s="38"/>
      <c r="E126" s="38"/>
      <c r="F126" s="38"/>
      <c r="G126" s="38"/>
      <c r="H126" s="39"/>
      <c r="I126" s="67">
        <f>IF(OR('34_National HIV AIDS Policy'!$I126=1,$E126&lt;&gt;0),1,0)</f>
        <v>1</v>
      </c>
      <c r="J126" s="67">
        <f>IF(OR('34_National HIV AIDS Policy'!$J126=1,$F126&lt;&gt;0),1,0)</f>
        <v>0</v>
      </c>
      <c r="K126" s="67">
        <f>IF(AND('34_National HIV AIDS Policy'!$I126=1,$E126=0),1,0)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IF(OR('34_National HIV AIDS Policy'!$I127=1,$E127&lt;&gt;0),1,0)</f>
        <v>0</v>
      </c>
      <c r="J127" s="67">
        <f>IF(OR('34_National HIV AIDS Policy'!$J127=1,$F127&lt;&gt;0),1,0)</f>
        <v>0</v>
      </c>
      <c r="K127" s="67">
        <f>IF(AND('34_National HIV AIDS Policy'!$I127=1,$E127=0),1,0)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IF(OR('34_National HIV AIDS Policy'!$I128=1,$E128&lt;&gt;0),1,0)</f>
        <v>0</v>
      </c>
      <c r="J128" s="67">
        <f>IF(OR('34_National HIV AIDS Policy'!$J128=1,$F128&lt;&gt;0),1,0)</f>
        <v>0</v>
      </c>
      <c r="K128" s="67">
        <f>IF(AND('34_National HIV AIDS Policy'!$I128=1,$E128=0),1,0)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IF(OR('34_National HIV AIDS Policy'!$I129=1,$E129&lt;&gt;0),1,0)</f>
        <v>0</v>
      </c>
      <c r="J129" s="67">
        <f>IF(OR('34_National HIV AIDS Policy'!$J129=1,$F129&lt;&gt;0),1,0)</f>
        <v>0</v>
      </c>
      <c r="K129" s="67">
        <f>IF(AND('34_National HIV AIDS Policy'!$I129=1,$E129=0),1,0)</f>
        <v>0</v>
      </c>
    </row>
    <row r="130" spans="1:11" ht="30" hidden="1" outlineLevel="1" x14ac:dyDescent="0.25">
      <c r="A130" s="37" t="s">
        <v>153</v>
      </c>
      <c r="B130" s="38" t="s">
        <v>134</v>
      </c>
      <c r="C130" s="20" t="str">
        <f>IF('Long Term Vision'!$C130=0,"",'Long Term Vision'!$C130)</f>
        <v/>
      </c>
      <c r="D130" s="38"/>
      <c r="E130" s="38"/>
      <c r="F130" s="38"/>
      <c r="G130" s="38"/>
      <c r="H130" s="39"/>
      <c r="I130" s="67">
        <f>IF(OR('34_National HIV AIDS Policy'!$I130=1,$E130&lt;&gt;0),1,0)</f>
        <v>1</v>
      </c>
      <c r="J130" s="67">
        <f>IF(OR('34_National HIV AIDS Policy'!$J130=1,$F130&lt;&gt;0),1,0)</f>
        <v>1</v>
      </c>
      <c r="K130" s="67">
        <f>IF(AND('34_National HIV AIDS Policy'!$I130=1,$E130=0),1,0)</f>
        <v>1</v>
      </c>
    </row>
    <row r="131" spans="1:11" ht="105" hidden="1" outlineLevel="1" x14ac:dyDescent="0.25">
      <c r="A131" s="37" t="s">
        <v>153</v>
      </c>
      <c r="B131" s="38" t="s">
        <v>135</v>
      </c>
      <c r="C131" s="20" t="str">
        <f>IF('Long Term Vision'!$C131=0,"",'Long Term Vision'!$C131)</f>
        <v/>
      </c>
      <c r="D131" s="38"/>
      <c r="E131" s="38"/>
      <c r="F131" s="38"/>
      <c r="G131" s="38"/>
      <c r="H131" s="39"/>
      <c r="I131" s="67">
        <f>IF(OR('34_National HIV AIDS Policy'!$I131=1,$E131&lt;&gt;0),1,0)</f>
        <v>1</v>
      </c>
      <c r="J131" s="67">
        <f>IF(OR('34_National HIV AIDS Policy'!$J131=1,$F131&lt;&gt;0),1,0)</f>
        <v>0</v>
      </c>
      <c r="K131" s="67">
        <f>IF(AND('34_National HIV AIDS Policy'!$I131=1,$E131=0),1,0)</f>
        <v>1</v>
      </c>
    </row>
    <row r="132" spans="1:11" ht="75" hidden="1" outlineLevel="1" x14ac:dyDescent="0.25">
      <c r="A132" s="37" t="s">
        <v>153</v>
      </c>
      <c r="B132" s="38" t="s">
        <v>136</v>
      </c>
      <c r="C132" s="20" t="str">
        <f>IF('Long Term Vision'!$C132=0,"",'Long Term Vision'!$C132)</f>
        <v/>
      </c>
      <c r="D132" s="38"/>
      <c r="E132" s="38"/>
      <c r="F132" s="38"/>
      <c r="G132" s="38"/>
      <c r="H132" s="39"/>
      <c r="I132" s="67">
        <f>IF(OR('34_National HIV AIDS Policy'!$I132=1,$E132&lt;&gt;0),1,0)</f>
        <v>0</v>
      </c>
      <c r="J132" s="67">
        <f>IF(OR('34_National HIV AIDS Policy'!$J132=1,$F132&lt;&gt;0),1,0)</f>
        <v>0</v>
      </c>
      <c r="K132" s="67">
        <f>IF(AND('34_National HIV AIDS Policy'!$I132=1,$E132=0),1,0)</f>
        <v>0</v>
      </c>
    </row>
    <row r="133" spans="1:11" ht="75" hidden="1" outlineLevel="1" x14ac:dyDescent="0.25">
      <c r="A133" s="37" t="s">
        <v>153</v>
      </c>
      <c r="B133" s="38" t="s">
        <v>137</v>
      </c>
      <c r="C133" s="20" t="str">
        <f>IF('Long Term Vision'!$C133=0,"",'Long Term Vision'!$C133)</f>
        <v/>
      </c>
      <c r="D133" s="38"/>
      <c r="E133" s="38"/>
      <c r="F133" s="38"/>
      <c r="G133" s="38"/>
      <c r="H133" s="39"/>
      <c r="I133" s="67">
        <f>IF(OR('34_National HIV AIDS Policy'!$I133=1,$E133&lt;&gt;0),1,0)</f>
        <v>0</v>
      </c>
      <c r="J133" s="67">
        <f>IF(OR('34_National HIV AIDS Policy'!$J133=1,$F133&lt;&gt;0),1,0)</f>
        <v>0</v>
      </c>
      <c r="K133" s="67">
        <f>IF(AND('34_National HIV AIDS Policy'!$I133=1,$E133=0),1,0)</f>
        <v>0</v>
      </c>
    </row>
    <row r="134" spans="1:11" ht="75" hidden="1" outlineLevel="1" x14ac:dyDescent="0.25">
      <c r="A134" s="37" t="s">
        <v>153</v>
      </c>
      <c r="B134" s="38" t="s">
        <v>138</v>
      </c>
      <c r="C134" s="20" t="str">
        <f>IF('Long Term Vision'!$C134=0,"",'Long Term Vision'!$C134)</f>
        <v/>
      </c>
      <c r="D134" s="38"/>
      <c r="E134" s="38"/>
      <c r="F134" s="38"/>
      <c r="G134" s="38"/>
      <c r="H134" s="39"/>
      <c r="I134" s="67">
        <f>IF(OR('34_National HIV AIDS Policy'!$I134=1,$E134&lt;&gt;0),1,0)</f>
        <v>1</v>
      </c>
      <c r="J134" s="67">
        <f>IF(OR('34_National HIV AIDS Policy'!$J134=1,$F134&lt;&gt;0),1,0)</f>
        <v>0</v>
      </c>
      <c r="K134" s="67">
        <f>IF(AND('34_National HIV AIDS Policy'!$I134=1,$E134=0),1,0)</f>
        <v>1</v>
      </c>
    </row>
    <row r="135" spans="1:11" ht="60" hidden="1" outlineLevel="1" x14ac:dyDescent="0.25">
      <c r="A135" s="37" t="s">
        <v>153</v>
      </c>
      <c r="B135" s="38" t="s">
        <v>139</v>
      </c>
      <c r="C135" s="20" t="str">
        <f>IF('Long Term Vision'!$C135=0,"",'Long Term Vision'!$C135)</f>
        <v/>
      </c>
      <c r="D135" s="38"/>
      <c r="E135" s="38"/>
      <c r="F135" s="38"/>
      <c r="G135" s="38"/>
      <c r="H135" s="39"/>
      <c r="I135" s="67">
        <f>IF(OR('34_National HIV AIDS Policy'!$I135=1,$E135&lt;&gt;0),1,0)</f>
        <v>1</v>
      </c>
      <c r="J135" s="67">
        <f>IF(OR('34_National HIV AIDS Policy'!$J135=1,$F135&lt;&gt;0),1,0)</f>
        <v>0</v>
      </c>
      <c r="K135" s="67">
        <f>IF(AND('34_National HIV AIDS Policy'!$I135=1,$E135=0),1,0)</f>
        <v>1</v>
      </c>
    </row>
    <row r="136" spans="1:11" ht="45" hidden="1" outlineLevel="1" x14ac:dyDescent="0.25">
      <c r="A136" s="37" t="s">
        <v>153</v>
      </c>
      <c r="B136" s="38" t="s">
        <v>140</v>
      </c>
      <c r="C136" s="20" t="str">
        <f>IF('Long Term Vision'!$C136=0,"",'Long Term Vision'!$C136)</f>
        <v/>
      </c>
      <c r="D136" s="38"/>
      <c r="E136" s="38"/>
      <c r="F136" s="38"/>
      <c r="G136" s="38"/>
      <c r="H136" s="39"/>
      <c r="I136" s="67">
        <f>IF(OR('34_National HIV AIDS Policy'!$I136=1,$E136&lt;&gt;0),1,0)</f>
        <v>1</v>
      </c>
      <c r="J136" s="67">
        <f>IF(OR('34_National HIV AIDS Policy'!$J136=1,$F136&lt;&gt;0),1,0)</f>
        <v>1</v>
      </c>
      <c r="K136" s="67">
        <f>IF(AND('34_National HIV AIDS Policy'!$I136=1,$E136=0),1,0)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IF(OR('34_National HIV AIDS Policy'!$I137=1,$E137&lt;&gt;0),1,0)</f>
        <v>0</v>
      </c>
      <c r="J137" s="67">
        <f>IF(OR('34_National HIV AIDS Policy'!$J137=1,$F137&lt;&gt;0),1,0)</f>
        <v>0</v>
      </c>
      <c r="K137" s="67">
        <f>IF(AND('34_National HIV AIDS Policy'!$I137=1,$E137=0),1,0)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IF(OR('34_National HIV AIDS Policy'!$I138=1,$E138&lt;&gt;0),1,0)</f>
        <v>0</v>
      </c>
      <c r="J138" s="67">
        <f>IF(OR('34_National HIV AIDS Policy'!$J138=1,$F138&lt;&gt;0),1,0)</f>
        <v>0</v>
      </c>
      <c r="K138" s="67">
        <f>IF(AND('34_National HIV AIDS Policy'!$I138=1,$E138=0),1,0)</f>
        <v>0</v>
      </c>
    </row>
    <row r="139" spans="1:11" ht="30" hidden="1" outlineLevel="1" x14ac:dyDescent="0.25">
      <c r="A139" s="37" t="s">
        <v>153</v>
      </c>
      <c r="B139" s="38" t="s">
        <v>143</v>
      </c>
      <c r="C139" s="20" t="str">
        <f>IF('Long Term Vision'!$C139=0,"",'Long Term Vision'!$C139)</f>
        <v/>
      </c>
      <c r="D139" s="38"/>
      <c r="E139" s="38"/>
      <c r="F139" s="38"/>
      <c r="G139" s="38"/>
      <c r="H139" s="39"/>
      <c r="I139" s="67">
        <f>IF(OR('34_National HIV AIDS Policy'!$I139=1,$E139&lt;&gt;0),1,0)</f>
        <v>1</v>
      </c>
      <c r="J139" s="67">
        <f>IF(OR('34_National HIV AIDS Policy'!$J139=1,$F139&lt;&gt;0),1,0)</f>
        <v>0</v>
      </c>
      <c r="K139" s="67">
        <f>IF(AND('34_National HIV AIDS Policy'!$I139=1,$E139=0),1,0)</f>
        <v>1</v>
      </c>
    </row>
    <row r="140" spans="1:11" ht="45" hidden="1" outlineLevel="1" x14ac:dyDescent="0.25">
      <c r="A140" s="37" t="s">
        <v>153</v>
      </c>
      <c r="B140" s="38" t="s">
        <v>144</v>
      </c>
      <c r="C140" s="20" t="str">
        <f>IF('Long Term Vision'!$C140=0,"",'Long Term Vision'!$C140)</f>
        <v/>
      </c>
      <c r="D140" s="38"/>
      <c r="E140" s="38"/>
      <c r="F140" s="38"/>
      <c r="G140" s="38"/>
      <c r="H140" s="39"/>
      <c r="I140" s="67">
        <f>IF(OR('34_National HIV AIDS Policy'!$I140=1,$E140&lt;&gt;0),1,0)</f>
        <v>1</v>
      </c>
      <c r="J140" s="67">
        <f>IF(OR('34_National HIV AIDS Policy'!$J140=1,$F140&lt;&gt;0),1,0)</f>
        <v>0</v>
      </c>
      <c r="K140" s="67">
        <f>IF(AND('34_National HIV AIDS Policy'!$I140=1,$E140=0),1,0)</f>
        <v>1</v>
      </c>
    </row>
    <row r="141" spans="1:11" ht="90" hidden="1" outlineLevel="1" x14ac:dyDescent="0.25">
      <c r="A141" s="37" t="s">
        <v>153</v>
      </c>
      <c r="B141" s="38" t="s">
        <v>145</v>
      </c>
      <c r="C141" s="20" t="str">
        <f>IF('Long Term Vision'!$C141=0,"",'Long Term Vision'!$C141)</f>
        <v/>
      </c>
      <c r="D141" s="38"/>
      <c r="E141" s="38"/>
      <c r="F141" s="38"/>
      <c r="G141" s="38"/>
      <c r="H141" s="39"/>
      <c r="I141" s="67">
        <f>IF(OR('34_National HIV AIDS Policy'!$I141=1,$E141&lt;&gt;0),1,0)</f>
        <v>0</v>
      </c>
      <c r="J141" s="67">
        <f>IF(OR('34_National HIV AIDS Policy'!$J141=1,$F141&lt;&gt;0),1,0)</f>
        <v>0</v>
      </c>
      <c r="K141" s="67">
        <f>IF(AND('34_National HIV AIDS Policy'!$I141=1,$E141=0),1,0)</f>
        <v>0</v>
      </c>
    </row>
    <row r="142" spans="1:11" ht="60" hidden="1" outlineLevel="1" x14ac:dyDescent="0.25">
      <c r="A142" s="37" t="s">
        <v>153</v>
      </c>
      <c r="B142" s="38" t="s">
        <v>146</v>
      </c>
      <c r="C142" s="20" t="str">
        <f>IF('Long Term Vision'!$C142=0,"",'Long Term Vision'!$C142)</f>
        <v/>
      </c>
      <c r="D142" s="38"/>
      <c r="E142" s="38"/>
      <c r="F142" s="38"/>
      <c r="G142" s="38"/>
      <c r="H142" s="39"/>
      <c r="I142" s="67">
        <f>IF(OR('34_National HIV AIDS Policy'!$I142=1,$E142&lt;&gt;0),1,0)</f>
        <v>1</v>
      </c>
      <c r="J142" s="67">
        <f>IF(OR('34_National HIV AIDS Policy'!$J142=1,$F142&lt;&gt;0),1,0)</f>
        <v>0</v>
      </c>
      <c r="K142" s="67">
        <f>IF(AND('34_National HIV AIDS Policy'!$I142=1,$E142=0),1,0)</f>
        <v>1</v>
      </c>
    </row>
    <row r="143" spans="1:11" ht="105" hidden="1" outlineLevel="1" x14ac:dyDescent="0.25">
      <c r="A143" s="37" t="s">
        <v>153</v>
      </c>
      <c r="B143" s="38" t="s">
        <v>147</v>
      </c>
      <c r="C143" s="20" t="str">
        <f>IF('Long Term Vision'!$C143=0,"",'Long Term Vision'!$C143)</f>
        <v/>
      </c>
      <c r="D143" s="38"/>
      <c r="E143" s="38"/>
      <c r="F143" s="38"/>
      <c r="G143" s="38"/>
      <c r="H143" s="39"/>
      <c r="I143" s="67">
        <f>IF(OR('34_National HIV AIDS Policy'!$I143=1,$E143&lt;&gt;0),1,0)</f>
        <v>1</v>
      </c>
      <c r="J143" s="67">
        <f>IF(OR('34_National HIV AIDS Policy'!$J143=1,$F143&lt;&gt;0),1,0)</f>
        <v>0</v>
      </c>
      <c r="K143" s="67">
        <f>IF(AND('34_National HIV AIDS Policy'!$I143=1,$E143=0),1,0)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IF(OR('34_National HIV AIDS Policy'!$I144=1,$E144&lt;&gt;0),1,0)</f>
        <v>1</v>
      </c>
      <c r="J144" s="67">
        <f>IF(OR('34_National HIV AIDS Policy'!$J144=1,$F144&lt;&gt;0),1,0)</f>
        <v>0</v>
      </c>
      <c r="K144" s="67">
        <f>IF(AND('34_National HIV AIDS Policy'!$I144=1,$E144=0),1,0)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1418</v>
      </c>
      <c r="C149" s="71">
        <f>SUM(K2,K8,K14,K24,K32,K39,K46,K55,K59,K67,K77,K81,K92,K98,K106,K114,K125)</f>
        <v>97</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1</v>
      </c>
      <c r="F155" s="55">
        <f t="shared" ref="F155:F171" si="0">$D155/$C155</f>
        <v>0.25</v>
      </c>
      <c r="G155" s="73">
        <f t="shared" ref="G155:G171" si="1">IFERROR($E155/$D155,"N/A")</f>
        <v>1</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1</v>
      </c>
      <c r="E158" s="49">
        <f>COUNTA(F$25:F$31)</f>
        <v>1</v>
      </c>
      <c r="F158" s="50">
        <f t="shared" si="0"/>
        <v>0.14285714285714285</v>
      </c>
      <c r="G158" s="74">
        <f t="shared" si="1"/>
        <v>1</v>
      </c>
      <c r="H158" s="65"/>
      <c r="I158" s="66"/>
    </row>
    <row r="159" spans="1:9" x14ac:dyDescent="0.25">
      <c r="A159" s="52">
        <v>5</v>
      </c>
      <c r="B159" s="53" t="s">
        <v>161</v>
      </c>
      <c r="C159" s="54">
        <f>'Long Term Vision'!$C159</f>
        <v>5</v>
      </c>
      <c r="D159" s="54">
        <f>COUNTA(E$33:E$38)</f>
        <v>4</v>
      </c>
      <c r="E159" s="54">
        <f>COUNTA(F$33:F$38)</f>
        <v>4</v>
      </c>
      <c r="F159" s="55">
        <f t="shared" si="0"/>
        <v>0.8</v>
      </c>
      <c r="G159" s="73">
        <f t="shared" si="1"/>
        <v>1</v>
      </c>
      <c r="H159" s="65"/>
      <c r="I159" s="66"/>
    </row>
    <row r="160" spans="1:9" x14ac:dyDescent="0.25">
      <c r="A160" s="47">
        <v>6</v>
      </c>
      <c r="B160" s="48" t="s">
        <v>162</v>
      </c>
      <c r="C160" s="49">
        <f>'Long Term Vision'!$C160</f>
        <v>6</v>
      </c>
      <c r="D160" s="49">
        <f>COUNTA(E$40:E$45)</f>
        <v>1</v>
      </c>
      <c r="E160" s="49">
        <f>COUNTA(F$40:F$45)</f>
        <v>1</v>
      </c>
      <c r="F160" s="50">
        <f t="shared" si="0"/>
        <v>0.16666666666666666</v>
      </c>
      <c r="G160" s="74">
        <f t="shared" si="1"/>
        <v>1</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1</v>
      </c>
      <c r="F162" s="50">
        <f t="shared" si="0"/>
        <v>0.1111111111111111</v>
      </c>
      <c r="G162" s="74">
        <f t="shared" si="1"/>
        <v>1</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0.2</v>
      </c>
      <c r="G172" s="76">
        <f>IFERROR(SUM($E$155:$E$159)/SUM($D$155:$D$159),"N/A")</f>
        <v>1</v>
      </c>
      <c r="H172" s="65"/>
    </row>
    <row r="173" spans="1:9" x14ac:dyDescent="0.25">
      <c r="A173" s="65"/>
      <c r="B173" s="65"/>
      <c r="C173" s="65"/>
      <c r="D173" s="65"/>
      <c r="E173" s="60" t="s">
        <v>150</v>
      </c>
      <c r="F173" s="55">
        <f>SUM($D$160,$D$166:$D$169)/SUM($C$160,$C$166:$C$169)</f>
        <v>3.125E-2</v>
      </c>
      <c r="G173" s="73">
        <f>IFERROR(SUM($E$160,$E$166:$E$169)/SUM($D$160,$D$166:$D$169),"N/A")</f>
        <v>1</v>
      </c>
      <c r="H173" s="65"/>
    </row>
    <row r="174" spans="1:9" x14ac:dyDescent="0.25">
      <c r="A174" s="65"/>
      <c r="B174" s="65"/>
      <c r="C174" s="65"/>
      <c r="D174" s="65"/>
      <c r="E174" s="63" t="s">
        <v>151</v>
      </c>
      <c r="F174" s="50">
        <f>SUM($D$161:$D$165)/SUM($C$161:$C$165)</f>
        <v>3.4482758620689655E-2</v>
      </c>
      <c r="G174" s="74">
        <f>IFERROR(SUM($E$161:$E$165)/SUM($D$161:$D$165),"N/A")</f>
        <v>1</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89" priority="38">
      <formula>$C3="NO"</formula>
    </cfRule>
  </conditionalFormatting>
  <conditionalFormatting sqref="C107:H113 C93:H97 C82:H91 C78:H80 C68:H76 C60:H66 C56:H58 C47:H54 C40:H45 C25:H31 C15:H23 C9:H13 C4:H7 C33:H38 C99:H105 C115:H124 C126:H144">
    <cfRule type="expression" dxfId="188" priority="37">
      <formula>$C4="NO"</formula>
    </cfRule>
  </conditionalFormatting>
  <conditionalFormatting sqref="I1:K1">
    <cfRule type="expression" dxfId="187" priority="36">
      <formula>$C1="NO"</formula>
    </cfRule>
  </conditionalFormatting>
  <conditionalFormatting sqref="B3">
    <cfRule type="expression" dxfId="186" priority="35">
      <formula>$K3=1</formula>
    </cfRule>
  </conditionalFormatting>
  <conditionalFormatting sqref="B4:B7">
    <cfRule type="expression" dxfId="185" priority="34">
      <formula>$C4="NO"</formula>
    </cfRule>
  </conditionalFormatting>
  <conditionalFormatting sqref="B4:B7">
    <cfRule type="expression" dxfId="184" priority="33">
      <formula>$K4=1</formula>
    </cfRule>
  </conditionalFormatting>
  <conditionalFormatting sqref="B9:B13">
    <cfRule type="expression" dxfId="183" priority="32">
      <formula>$C9="NO"</formula>
    </cfRule>
  </conditionalFormatting>
  <conditionalFormatting sqref="B9:B13">
    <cfRule type="expression" dxfId="182" priority="31">
      <formula>$K9=1</formula>
    </cfRule>
  </conditionalFormatting>
  <conditionalFormatting sqref="B15:B23">
    <cfRule type="expression" dxfId="181" priority="30">
      <formula>$C15="NO"</formula>
    </cfRule>
  </conditionalFormatting>
  <conditionalFormatting sqref="B15:B23">
    <cfRule type="expression" dxfId="180" priority="29">
      <formula>$K15=1</formula>
    </cfRule>
  </conditionalFormatting>
  <conditionalFormatting sqref="B25:B31">
    <cfRule type="expression" dxfId="179" priority="28">
      <formula>$C25="NO"</formula>
    </cfRule>
  </conditionalFormatting>
  <conditionalFormatting sqref="B25:B31">
    <cfRule type="expression" dxfId="178" priority="27">
      <formula>$K25=1</formula>
    </cfRule>
  </conditionalFormatting>
  <conditionalFormatting sqref="B33:B38">
    <cfRule type="expression" dxfId="177" priority="26">
      <formula>$C33="NO"</formula>
    </cfRule>
  </conditionalFormatting>
  <conditionalFormatting sqref="B33:B38">
    <cfRule type="expression" dxfId="176" priority="25">
      <formula>$K33=1</formula>
    </cfRule>
  </conditionalFormatting>
  <conditionalFormatting sqref="B40:B45">
    <cfRule type="expression" dxfId="175" priority="24">
      <formula>$C40="NO"</formula>
    </cfRule>
  </conditionalFormatting>
  <conditionalFormatting sqref="B40:B45">
    <cfRule type="expression" dxfId="174" priority="23">
      <formula>$K40=1</formula>
    </cfRule>
  </conditionalFormatting>
  <conditionalFormatting sqref="B47:B54">
    <cfRule type="expression" dxfId="173" priority="22">
      <formula>$C47="NO"</formula>
    </cfRule>
  </conditionalFormatting>
  <conditionalFormatting sqref="B47:B54">
    <cfRule type="expression" dxfId="172" priority="21">
      <formula>$K47=1</formula>
    </cfRule>
  </conditionalFormatting>
  <conditionalFormatting sqref="B56:B58">
    <cfRule type="expression" dxfId="171" priority="20">
      <formula>$C56="NO"</formula>
    </cfRule>
  </conditionalFormatting>
  <conditionalFormatting sqref="B56:B58">
    <cfRule type="expression" dxfId="170" priority="19">
      <formula>$K56=1</formula>
    </cfRule>
  </conditionalFormatting>
  <conditionalFormatting sqref="B60:B66">
    <cfRule type="expression" dxfId="169" priority="18">
      <formula>$C60="NO"</formula>
    </cfRule>
  </conditionalFormatting>
  <conditionalFormatting sqref="B60:B66">
    <cfRule type="expression" dxfId="168" priority="17">
      <formula>$K60=1</formula>
    </cfRule>
  </conditionalFormatting>
  <conditionalFormatting sqref="B68:B76">
    <cfRule type="expression" dxfId="167" priority="16">
      <formula>$C68="NO"</formula>
    </cfRule>
  </conditionalFormatting>
  <conditionalFormatting sqref="B68:B76">
    <cfRule type="expression" dxfId="166" priority="15">
      <formula>$K68=1</formula>
    </cfRule>
  </conditionalFormatting>
  <conditionalFormatting sqref="B78:B80">
    <cfRule type="expression" dxfId="165" priority="14">
      <formula>$C78="NO"</formula>
    </cfRule>
  </conditionalFormatting>
  <conditionalFormatting sqref="B78:B80">
    <cfRule type="expression" dxfId="164" priority="13">
      <formula>$K78=1</formula>
    </cfRule>
  </conditionalFormatting>
  <conditionalFormatting sqref="B82:B91">
    <cfRule type="expression" dxfId="163" priority="12">
      <formula>$C82="NO"</formula>
    </cfRule>
  </conditionalFormatting>
  <conditionalFormatting sqref="B82:B91">
    <cfRule type="expression" dxfId="162" priority="11">
      <formula>$K82=1</formula>
    </cfRule>
  </conditionalFormatting>
  <conditionalFormatting sqref="B93:B97">
    <cfRule type="expression" dxfId="161" priority="10">
      <formula>$C93="NO"</formula>
    </cfRule>
  </conditionalFormatting>
  <conditionalFormatting sqref="B93:B97">
    <cfRule type="expression" dxfId="160" priority="9">
      <formula>$K93=1</formula>
    </cfRule>
  </conditionalFormatting>
  <conditionalFormatting sqref="B99:B105">
    <cfRule type="expression" dxfId="159" priority="8">
      <formula>$C99="NO"</formula>
    </cfRule>
  </conditionalFormatting>
  <conditionalFormatting sqref="B99:B105">
    <cfRule type="expression" dxfId="158" priority="7">
      <formula>$K99=1</formula>
    </cfRule>
  </conditionalFormatting>
  <conditionalFormatting sqref="B107:B113">
    <cfRule type="expression" dxfId="157" priority="6">
      <formula>$C107="NO"</formula>
    </cfRule>
  </conditionalFormatting>
  <conditionalFormatting sqref="B107:B113">
    <cfRule type="expression" dxfId="156" priority="5">
      <formula>$K107=1</formula>
    </cfRule>
  </conditionalFormatting>
  <conditionalFormatting sqref="B115:B124">
    <cfRule type="expression" dxfId="155" priority="4">
      <formula>$C115="NO"</formula>
    </cfRule>
  </conditionalFormatting>
  <conditionalFormatting sqref="B115:B124">
    <cfRule type="expression" dxfId="154" priority="3">
      <formula>$K115=1</formula>
    </cfRule>
  </conditionalFormatting>
  <conditionalFormatting sqref="B126:B144">
    <cfRule type="expression" dxfId="153" priority="2">
      <formula>$C126="NO"</formula>
    </cfRule>
  </conditionalFormatting>
  <conditionalFormatting sqref="B126:B144">
    <cfRule type="expression" dxfId="152" priority="1">
      <formula>$K126=1</formula>
    </cfRule>
  </conditionalFormatting>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K152" sqref="K152"/>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4</v>
      </c>
    </row>
    <row r="3" spans="1:12" ht="45" hidden="1" outlineLevel="1" x14ac:dyDescent="0.25">
      <c r="A3" s="37" t="s">
        <v>149</v>
      </c>
      <c r="B3" s="38" t="s">
        <v>7</v>
      </c>
      <c r="C3" s="20" t="str">
        <f>IF('Long Term Vision'!$C3=0,"",'Long Term Vision'!$C3)</f>
        <v>NO</v>
      </c>
      <c r="D3" s="38"/>
      <c r="E3" s="38"/>
      <c r="F3" s="38"/>
      <c r="G3" s="38"/>
      <c r="H3" s="39"/>
      <c r="I3" s="67">
        <f>IF(OR('35_National Policy for Gender'!$I3=1,$E3&lt;&gt;0),1,0)</f>
        <v>0</v>
      </c>
      <c r="J3" s="67">
        <f>IF(OR('35_National Policy for Gender'!$J3=1,$F3&lt;&gt;0),1,0)</f>
        <v>0</v>
      </c>
      <c r="K3" s="67">
        <f>IF(AND('35_National Policy for Gender'!$I3=1,$E3=0),1,0)</f>
        <v>0</v>
      </c>
    </row>
    <row r="4" spans="1:12" ht="45" hidden="1" outlineLevel="1" x14ac:dyDescent="0.25">
      <c r="A4" s="37" t="s">
        <v>149</v>
      </c>
      <c r="B4" s="38" t="s">
        <v>8</v>
      </c>
      <c r="C4" s="20" t="str">
        <f>IF('Long Term Vision'!$C4=0,"",'Long Term Vision'!$C4)</f>
        <v/>
      </c>
      <c r="D4" s="38"/>
      <c r="E4" s="38"/>
      <c r="F4" s="38"/>
      <c r="G4" s="38"/>
      <c r="H4" s="39"/>
      <c r="I4" s="67">
        <f>IF(OR('35_National Policy for Gender'!$I4=1,$E4&lt;&gt;0),1,0)</f>
        <v>1</v>
      </c>
      <c r="J4" s="67">
        <f>IF(OR('35_National Policy for Gender'!$J4=1,$F4&lt;&gt;0),1,0)</f>
        <v>1</v>
      </c>
      <c r="K4" s="67">
        <f>IF(AND('35_National Policy for Gender'!$I4=1,$E4=0),1,0)</f>
        <v>1</v>
      </c>
    </row>
    <row r="5" spans="1:12" ht="45" hidden="1" outlineLevel="1" x14ac:dyDescent="0.25">
      <c r="A5" s="37" t="s">
        <v>149</v>
      </c>
      <c r="B5" s="38" t="s">
        <v>9</v>
      </c>
      <c r="C5" s="20" t="str">
        <f>IF('Long Term Vision'!$C5=0,"",'Long Term Vision'!$C5)</f>
        <v/>
      </c>
      <c r="D5" s="38"/>
      <c r="E5" s="38"/>
      <c r="F5" s="38"/>
      <c r="G5" s="38"/>
      <c r="H5" s="39"/>
      <c r="I5" s="67">
        <f>IF(OR('35_National Policy for Gender'!$I5=1,$E5&lt;&gt;0),1,0)</f>
        <v>1</v>
      </c>
      <c r="J5" s="67">
        <f>IF(OR('35_National Policy for Gender'!$J5=1,$F5&lt;&gt;0),1,0)</f>
        <v>1</v>
      </c>
      <c r="K5" s="67">
        <f>IF(AND('35_National Policy for Gender'!$I5=1,$E5=0),1,0)</f>
        <v>1</v>
      </c>
    </row>
    <row r="6" spans="1:12" ht="90" hidden="1" outlineLevel="1" x14ac:dyDescent="0.25">
      <c r="A6" s="37" t="s">
        <v>149</v>
      </c>
      <c r="B6" s="38" t="s">
        <v>10</v>
      </c>
      <c r="C6" s="20" t="str">
        <f>IF('Long Term Vision'!$C6=0,"",'Long Term Vision'!$C6)</f>
        <v/>
      </c>
      <c r="D6" s="38"/>
      <c r="E6" s="38"/>
      <c r="F6" s="38"/>
      <c r="G6" s="38"/>
      <c r="H6" s="39"/>
      <c r="I6" s="67">
        <f>IF(OR('35_National Policy for Gender'!$I6=1,$E6&lt;&gt;0),1,0)</f>
        <v>1</v>
      </c>
      <c r="J6" s="67">
        <f>IF(OR('35_National Policy for Gender'!$J6=1,$F6&lt;&gt;0),1,0)</f>
        <v>1</v>
      </c>
      <c r="K6" s="67">
        <f>IF(AND('35_National Policy for Gender'!$I6=1,$E6=0),1,0)</f>
        <v>1</v>
      </c>
    </row>
    <row r="7" spans="1:12" ht="60" hidden="1" outlineLevel="1" x14ac:dyDescent="0.25">
      <c r="A7" s="37" t="s">
        <v>149</v>
      </c>
      <c r="B7" s="38" t="s">
        <v>11</v>
      </c>
      <c r="C7" s="20" t="str">
        <f>IF('Long Term Vision'!$C7=0,"",'Long Term Vision'!$C7)</f>
        <v/>
      </c>
      <c r="D7" s="38"/>
      <c r="E7" s="38"/>
      <c r="F7" s="38"/>
      <c r="G7" s="38"/>
      <c r="H7" s="39"/>
      <c r="I7" s="67">
        <f>IF(OR('35_National Policy for Gender'!$I7=1,$E7&lt;&gt;0),1,0)</f>
        <v>1</v>
      </c>
      <c r="J7" s="67">
        <f>IF(OR('35_National Policy for Gender'!$J7=1,$F7&lt;&gt;0),1,0)</f>
        <v>1</v>
      </c>
      <c r="K7" s="67">
        <f>IF(AND('35_National Policy for Gender'!$I7=1,$E7=0),1,0)</f>
        <v>1</v>
      </c>
    </row>
    <row r="8" spans="1:12" collapsed="1" x14ac:dyDescent="0.25">
      <c r="A8" s="37" t="s">
        <v>149</v>
      </c>
      <c r="B8" s="97" t="s">
        <v>12</v>
      </c>
      <c r="C8" s="97"/>
      <c r="D8" s="97"/>
      <c r="E8" s="97"/>
      <c r="F8" s="97"/>
      <c r="G8" s="97"/>
      <c r="H8" s="98"/>
      <c r="I8" s="67">
        <f>SUM(I9:I13)</f>
        <v>5</v>
      </c>
      <c r="J8" s="67">
        <f>SUM(J9:J13)</f>
        <v>2</v>
      </c>
      <c r="K8" s="67">
        <f>SUM(K9:K13)</f>
        <v>4</v>
      </c>
    </row>
    <row r="9" spans="1:12" ht="45" hidden="1" outlineLevel="1" x14ac:dyDescent="0.25">
      <c r="A9" s="37" t="s">
        <v>149</v>
      </c>
      <c r="B9" s="38" t="s">
        <v>13</v>
      </c>
      <c r="C9" s="20" t="str">
        <f>IF('Long Term Vision'!$C9=0,"",'Long Term Vision'!$C9)</f>
        <v/>
      </c>
      <c r="D9" s="38"/>
      <c r="E9" s="38"/>
      <c r="F9" s="38"/>
      <c r="G9" s="38"/>
      <c r="H9" s="39"/>
      <c r="I9" s="67">
        <f>IF(OR('35_National Policy for Gender'!$I9=1,$E9&lt;&gt;0),1,0)</f>
        <v>1</v>
      </c>
      <c r="J9" s="67">
        <f>IF(OR('35_National Policy for Gender'!$J9=1,$F9&lt;&gt;0),1,0)</f>
        <v>0</v>
      </c>
      <c r="K9" s="67">
        <f>IF(AND('35_National Policy for Gender'!$I9=1,$E9=0),1,0)</f>
        <v>1</v>
      </c>
    </row>
    <row r="10" spans="1:12" ht="75" hidden="1" outlineLevel="1" x14ac:dyDescent="0.25">
      <c r="A10" s="37" t="s">
        <v>149</v>
      </c>
      <c r="B10" s="38" t="s">
        <v>14</v>
      </c>
      <c r="C10" s="20" t="str">
        <f>IF('Long Term Vision'!$C10=0,"",'Long Term Vision'!$C10)</f>
        <v/>
      </c>
      <c r="D10" s="38"/>
      <c r="E10" s="38"/>
      <c r="F10" s="38"/>
      <c r="G10" s="38"/>
      <c r="H10" s="39"/>
      <c r="I10" s="67">
        <f>IF(OR('35_National Policy for Gender'!$I10=1,$E10&lt;&gt;0),1,0)</f>
        <v>1</v>
      </c>
      <c r="J10" s="67">
        <f>IF(OR('35_National Policy for Gender'!$J10=1,$F10&lt;&gt;0),1,0)</f>
        <v>1</v>
      </c>
      <c r="K10" s="67">
        <f>IF(AND('35_National Policy for Gender'!$I10=1,$E10=0),1,0)</f>
        <v>1</v>
      </c>
    </row>
    <row r="11" spans="1:12" ht="90" hidden="1" outlineLevel="1" x14ac:dyDescent="0.25">
      <c r="A11" s="37" t="s">
        <v>149</v>
      </c>
      <c r="B11" s="38" t="s">
        <v>15</v>
      </c>
      <c r="C11" s="20" t="str">
        <f>IF('Long Term Vision'!$C11=0,"",'Long Term Vision'!$C11)</f>
        <v/>
      </c>
      <c r="D11" s="38" t="s">
        <v>1559</v>
      </c>
      <c r="E11" s="38" t="s">
        <v>1558</v>
      </c>
      <c r="F11" s="38"/>
      <c r="G11" s="38" t="s">
        <v>1560</v>
      </c>
      <c r="H11" s="39" t="s">
        <v>583</v>
      </c>
      <c r="I11" s="67">
        <f>IF(OR('35_National Policy for Gender'!$I11=1,$E11&lt;&gt;0),1,0)</f>
        <v>1</v>
      </c>
      <c r="J11" s="67">
        <f>IF(OR('35_National Policy for Gender'!$J11=1,$F11&lt;&gt;0),1,0)</f>
        <v>1</v>
      </c>
      <c r="K11" s="67">
        <f>IF(AND('35_National Policy for Gender'!$I11=1,$E11=0),1,0)</f>
        <v>0</v>
      </c>
    </row>
    <row r="12" spans="1:12" ht="90" hidden="1" outlineLevel="1" x14ac:dyDescent="0.25">
      <c r="A12" s="37" t="s">
        <v>149</v>
      </c>
      <c r="B12" s="38" t="s">
        <v>16</v>
      </c>
      <c r="C12" s="20" t="str">
        <f>IF('Long Term Vision'!$C12=0,"",'Long Term Vision'!$C12)</f>
        <v/>
      </c>
      <c r="D12" s="38"/>
      <c r="E12" s="38"/>
      <c r="F12" s="38"/>
      <c r="G12" s="38"/>
      <c r="H12" s="39"/>
      <c r="I12" s="67">
        <f>IF(OR('35_National Policy for Gender'!$I12=1,$E12&lt;&gt;0),1,0)</f>
        <v>1</v>
      </c>
      <c r="J12" s="67">
        <f>IF(OR('35_National Policy for Gender'!$J12=1,$F12&lt;&gt;0),1,0)</f>
        <v>0</v>
      </c>
      <c r="K12" s="67">
        <f>IF(AND('35_National Policy for Gender'!$I12=1,$E12=0),1,0)</f>
        <v>1</v>
      </c>
    </row>
    <row r="13" spans="1:12" ht="105" hidden="1" outlineLevel="1" x14ac:dyDescent="0.25">
      <c r="A13" s="37" t="s">
        <v>149</v>
      </c>
      <c r="B13" s="38" t="s">
        <v>17</v>
      </c>
      <c r="C13" s="20" t="str">
        <f>IF('Long Term Vision'!$C13=0,"",'Long Term Vision'!$C13)</f>
        <v/>
      </c>
      <c r="D13" s="38"/>
      <c r="E13" s="38"/>
      <c r="F13" s="38"/>
      <c r="G13" s="38"/>
      <c r="H13" s="39"/>
      <c r="I13" s="67">
        <f>IF(OR('35_National Policy for Gender'!$I13=1,$E13&lt;&gt;0),1,0)</f>
        <v>1</v>
      </c>
      <c r="J13" s="67">
        <f>IF(OR('35_National Policy for Gender'!$J13=1,$F13&lt;&gt;0),1,0)</f>
        <v>0</v>
      </c>
      <c r="K13" s="67">
        <f>IF(AND('35_National Policy for Gender'!$I13=1,$E13=0),1,0)</f>
        <v>1</v>
      </c>
    </row>
    <row r="14" spans="1:12" collapsed="1" x14ac:dyDescent="0.25">
      <c r="A14" s="37" t="s">
        <v>149</v>
      </c>
      <c r="B14" s="99" t="s">
        <v>18</v>
      </c>
      <c r="C14" s="99"/>
      <c r="D14" s="99"/>
      <c r="E14" s="99"/>
      <c r="F14" s="99"/>
      <c r="G14" s="99"/>
      <c r="H14" s="100"/>
      <c r="I14" s="67">
        <f>SUM(I15:I23)</f>
        <v>9</v>
      </c>
      <c r="J14" s="67">
        <f>SUM(J15:J23)</f>
        <v>6</v>
      </c>
      <c r="K14" s="67">
        <f>SUM(K15:K23)</f>
        <v>9</v>
      </c>
    </row>
    <row r="15" spans="1:12" ht="30" hidden="1" outlineLevel="1" x14ac:dyDescent="0.25">
      <c r="A15" s="37" t="s">
        <v>149</v>
      </c>
      <c r="B15" s="38" t="s">
        <v>19</v>
      </c>
      <c r="C15" s="20" t="str">
        <f>IF('Long Term Vision'!$C15=0,"",'Long Term Vision'!$C15)</f>
        <v/>
      </c>
      <c r="D15" s="38"/>
      <c r="E15" s="38"/>
      <c r="F15" s="38"/>
      <c r="G15" s="38"/>
      <c r="H15" s="39"/>
      <c r="I15" s="67">
        <f>IF(OR('35_National Policy for Gender'!$I15=1,$E15&lt;&gt;0),1,0)</f>
        <v>1</v>
      </c>
      <c r="J15" s="67">
        <f>IF(OR('35_National Policy for Gender'!$J15=1,$F15&lt;&gt;0),1,0)</f>
        <v>1</v>
      </c>
      <c r="K15" s="67">
        <f>IF(AND('35_National Policy for Gender'!$I15=1,$E15=0),1,0)</f>
        <v>1</v>
      </c>
    </row>
    <row r="16" spans="1:12" ht="60" hidden="1" outlineLevel="1" x14ac:dyDescent="0.25">
      <c r="A16" s="37" t="s">
        <v>149</v>
      </c>
      <c r="B16" s="38" t="s">
        <v>20</v>
      </c>
      <c r="C16" s="20" t="str">
        <f>IF('Long Term Vision'!$C16=0,"",'Long Term Vision'!$C16)</f>
        <v/>
      </c>
      <c r="D16" s="38"/>
      <c r="E16" s="38"/>
      <c r="F16" s="38"/>
      <c r="G16" s="38"/>
      <c r="H16" s="39"/>
      <c r="I16" s="67">
        <f>IF(OR('35_National Policy for Gender'!$I16=1,$E16&lt;&gt;0),1,0)</f>
        <v>1</v>
      </c>
      <c r="J16" s="67">
        <f>IF(OR('35_National Policy for Gender'!$J16=1,$F16&lt;&gt;0),1,0)</f>
        <v>1</v>
      </c>
      <c r="K16" s="67">
        <f>IF(AND('35_National Policy for Gender'!$I16=1,$E16=0),1,0)</f>
        <v>1</v>
      </c>
    </row>
    <row r="17" spans="1:11" ht="45" hidden="1" outlineLevel="1" x14ac:dyDescent="0.25">
      <c r="A17" s="37" t="s">
        <v>149</v>
      </c>
      <c r="B17" s="38" t="s">
        <v>21</v>
      </c>
      <c r="C17" s="20" t="str">
        <f>IF('Long Term Vision'!$C17=0,"",'Long Term Vision'!$C17)</f>
        <v/>
      </c>
      <c r="D17" s="38"/>
      <c r="E17" s="38"/>
      <c r="F17" s="38"/>
      <c r="G17" s="38"/>
      <c r="H17" s="39"/>
      <c r="I17" s="67">
        <f>IF(OR('35_National Policy for Gender'!$I17=1,$E17&lt;&gt;0),1,0)</f>
        <v>1</v>
      </c>
      <c r="J17" s="67">
        <f>IF(OR('35_National Policy for Gender'!$J17=1,$F17&lt;&gt;0),1,0)</f>
        <v>1</v>
      </c>
      <c r="K17" s="67">
        <f>IF(AND('35_National Policy for Gender'!$I17=1,$E17=0),1,0)</f>
        <v>1</v>
      </c>
    </row>
    <row r="18" spans="1:11" ht="45" hidden="1" outlineLevel="1" x14ac:dyDescent="0.25">
      <c r="A18" s="37" t="s">
        <v>149</v>
      </c>
      <c r="B18" s="38" t="s">
        <v>22</v>
      </c>
      <c r="C18" s="20" t="str">
        <f>IF('Long Term Vision'!$C18=0,"",'Long Term Vision'!$C18)</f>
        <v/>
      </c>
      <c r="D18" s="38"/>
      <c r="E18" s="38"/>
      <c r="F18" s="38"/>
      <c r="G18" s="38"/>
      <c r="H18" s="39"/>
      <c r="I18" s="67">
        <f>IF(OR('35_National Policy for Gender'!$I18=1,$E18&lt;&gt;0),1,0)</f>
        <v>1</v>
      </c>
      <c r="J18" s="67">
        <f>IF(OR('35_National Policy for Gender'!$J18=1,$F18&lt;&gt;0),1,0)</f>
        <v>1</v>
      </c>
      <c r="K18" s="67">
        <f>IF(AND('35_National Policy for Gender'!$I18=1,$E18=0),1,0)</f>
        <v>1</v>
      </c>
    </row>
    <row r="19" spans="1:11" ht="30" hidden="1" outlineLevel="1" x14ac:dyDescent="0.25">
      <c r="A19" s="37" t="s">
        <v>149</v>
      </c>
      <c r="B19" s="38" t="s">
        <v>23</v>
      </c>
      <c r="C19" s="20" t="str">
        <f>IF('Long Term Vision'!$C19=0,"",'Long Term Vision'!$C19)</f>
        <v/>
      </c>
      <c r="D19" s="38"/>
      <c r="E19" s="38"/>
      <c r="F19" s="38"/>
      <c r="G19" s="38"/>
      <c r="H19" s="39"/>
      <c r="I19" s="67">
        <f>IF(OR('35_National Policy for Gender'!$I19=1,$E19&lt;&gt;0),1,0)</f>
        <v>1</v>
      </c>
      <c r="J19" s="67">
        <f>IF(OR('35_National Policy for Gender'!$J19=1,$F19&lt;&gt;0),1,0)</f>
        <v>0</v>
      </c>
      <c r="K19" s="67">
        <f>IF(AND('35_National Policy for Gender'!$I19=1,$E19=0),1,0)</f>
        <v>1</v>
      </c>
    </row>
    <row r="20" spans="1:11" ht="30" hidden="1" outlineLevel="1" x14ac:dyDescent="0.25">
      <c r="A20" s="37" t="s">
        <v>149</v>
      </c>
      <c r="B20" s="38" t="s">
        <v>24</v>
      </c>
      <c r="C20" s="20" t="str">
        <f>IF('Long Term Vision'!$C20=0,"",'Long Term Vision'!$C20)</f>
        <v/>
      </c>
      <c r="D20" s="38"/>
      <c r="E20" s="38"/>
      <c r="F20" s="38"/>
      <c r="G20" s="38"/>
      <c r="H20" s="39"/>
      <c r="I20" s="67">
        <f>IF(OR('35_National Policy for Gender'!$I20=1,$E20&lt;&gt;0),1,0)</f>
        <v>1</v>
      </c>
      <c r="J20" s="67">
        <f>IF(OR('35_National Policy for Gender'!$J20=1,$F20&lt;&gt;0),1,0)</f>
        <v>0</v>
      </c>
      <c r="K20" s="67">
        <f>IF(AND('35_National Policy for Gender'!$I20=1,$E20=0),1,0)</f>
        <v>1</v>
      </c>
    </row>
    <row r="21" spans="1:11" ht="60" hidden="1" outlineLevel="1" x14ac:dyDescent="0.25">
      <c r="A21" s="37" t="s">
        <v>149</v>
      </c>
      <c r="B21" s="38" t="s">
        <v>25</v>
      </c>
      <c r="C21" s="20" t="str">
        <f>IF('Long Term Vision'!$C21=0,"",'Long Term Vision'!$C21)</f>
        <v/>
      </c>
      <c r="D21" s="38"/>
      <c r="E21" s="38"/>
      <c r="F21" s="38"/>
      <c r="G21" s="38"/>
      <c r="H21" s="39"/>
      <c r="I21" s="67">
        <f>IF(OR('35_National Policy for Gender'!$I21=1,$E21&lt;&gt;0),1,0)</f>
        <v>1</v>
      </c>
      <c r="J21" s="67">
        <f>IF(OR('35_National Policy for Gender'!$J21=1,$F21&lt;&gt;0),1,0)</f>
        <v>1</v>
      </c>
      <c r="K21" s="67">
        <f>IF(AND('35_National Policy for Gender'!$I21=1,$E21=0),1,0)</f>
        <v>1</v>
      </c>
    </row>
    <row r="22" spans="1:11" ht="60" hidden="1" outlineLevel="1" x14ac:dyDescent="0.25">
      <c r="A22" s="37" t="s">
        <v>149</v>
      </c>
      <c r="B22" s="38" t="s">
        <v>26</v>
      </c>
      <c r="C22" s="20" t="str">
        <f>IF('Long Term Vision'!$C22=0,"",'Long Term Vision'!$C22)</f>
        <v/>
      </c>
      <c r="D22" s="38"/>
      <c r="E22" s="38"/>
      <c r="F22" s="38"/>
      <c r="G22" s="38"/>
      <c r="H22" s="39"/>
      <c r="I22" s="67">
        <f>IF(OR('35_National Policy for Gender'!$I22=1,$E22&lt;&gt;0),1,0)</f>
        <v>1</v>
      </c>
      <c r="J22" s="67">
        <f>IF(OR('35_National Policy for Gender'!$J22=1,$F22&lt;&gt;0),1,0)</f>
        <v>1</v>
      </c>
      <c r="K22" s="67">
        <f>IF(AND('35_National Policy for Gender'!$I22=1,$E22=0),1,0)</f>
        <v>1</v>
      </c>
    </row>
    <row r="23" spans="1:11" ht="45" hidden="1" outlineLevel="1" x14ac:dyDescent="0.25">
      <c r="A23" s="37" t="s">
        <v>149</v>
      </c>
      <c r="B23" s="38" t="s">
        <v>27</v>
      </c>
      <c r="C23" s="20" t="str">
        <f>IF('Long Term Vision'!$C23=0,"",'Long Term Vision'!$C23)</f>
        <v/>
      </c>
      <c r="D23" s="38"/>
      <c r="E23" s="38"/>
      <c r="F23" s="38"/>
      <c r="G23" s="38"/>
      <c r="H23" s="39"/>
      <c r="I23" s="67">
        <f>IF(OR('35_National Policy for Gender'!$I23=1,$E23&lt;&gt;0),1,0)</f>
        <v>1</v>
      </c>
      <c r="J23" s="67">
        <f>IF(OR('35_National Policy for Gender'!$J23=1,$F23&lt;&gt;0),1,0)</f>
        <v>0</v>
      </c>
      <c r="K23" s="67">
        <f>IF(AND('35_National Policy for Gender'!$I23=1,$E23=0),1,0)</f>
        <v>1</v>
      </c>
    </row>
    <row r="24" spans="1:11" collapsed="1" x14ac:dyDescent="0.25">
      <c r="A24" s="37" t="s">
        <v>149</v>
      </c>
      <c r="B24" s="101" t="s">
        <v>28</v>
      </c>
      <c r="C24" s="101"/>
      <c r="D24" s="101"/>
      <c r="E24" s="101"/>
      <c r="F24" s="101"/>
      <c r="G24" s="101"/>
      <c r="H24" s="102"/>
      <c r="I24" s="67">
        <f>SUM(I25:I31)</f>
        <v>7</v>
      </c>
      <c r="J24" s="67">
        <f>SUM(J25:J31)</f>
        <v>4</v>
      </c>
      <c r="K24" s="67">
        <f>SUM(K25:K31)</f>
        <v>4</v>
      </c>
    </row>
    <row r="25" spans="1:11" ht="45" hidden="1" outlineLevel="1" x14ac:dyDescent="0.25">
      <c r="A25" s="37" t="s">
        <v>149</v>
      </c>
      <c r="B25" s="38" t="s">
        <v>29</v>
      </c>
      <c r="C25" s="20" t="str">
        <f>IF('Long Term Vision'!$C25=0,"",'Long Term Vision'!$C25)</f>
        <v/>
      </c>
      <c r="D25" s="38" t="s">
        <v>1548</v>
      </c>
      <c r="E25" s="38" t="s">
        <v>1552</v>
      </c>
      <c r="F25" s="38"/>
      <c r="G25" s="38" t="s">
        <v>1527</v>
      </c>
      <c r="H25" s="39" t="s">
        <v>583</v>
      </c>
      <c r="I25" s="67">
        <f>IF(OR('35_National Policy for Gender'!$I25=1,$E25&lt;&gt;0),1,0)</f>
        <v>1</v>
      </c>
      <c r="J25" s="67">
        <f>IF(OR('35_National Policy for Gender'!$J25=1,$F25&lt;&gt;0),1,0)</f>
        <v>1</v>
      </c>
      <c r="K25" s="67">
        <f>IF(AND('35_National Policy for Gender'!$I25=1,$E25=0),1,0)</f>
        <v>0</v>
      </c>
    </row>
    <row r="26" spans="1:11" ht="45" hidden="1" outlineLevel="1" x14ac:dyDescent="0.25">
      <c r="A26" s="37" t="s">
        <v>149</v>
      </c>
      <c r="B26" s="38" t="s">
        <v>30</v>
      </c>
      <c r="C26" s="20" t="str">
        <f>IF('Long Term Vision'!$C26=0,"",'Long Term Vision'!$C26)</f>
        <v/>
      </c>
      <c r="D26" s="38"/>
      <c r="E26" s="38"/>
      <c r="F26" s="38"/>
      <c r="G26" s="38"/>
      <c r="H26" s="39"/>
      <c r="I26" s="67">
        <f>IF(OR('35_National Policy for Gender'!$I26=1,$E26&lt;&gt;0),1,0)</f>
        <v>1</v>
      </c>
      <c r="J26" s="67">
        <f>IF(OR('35_National Policy for Gender'!$J26=1,$F26&lt;&gt;0),1,0)</f>
        <v>0</v>
      </c>
      <c r="K26" s="67">
        <f>IF(AND('35_National Policy for Gender'!$I26=1,$E26=0),1,0)</f>
        <v>1</v>
      </c>
    </row>
    <row r="27" spans="1:11" ht="45" hidden="1" outlineLevel="1" x14ac:dyDescent="0.25">
      <c r="A27" s="37" t="s">
        <v>149</v>
      </c>
      <c r="B27" s="38" t="s">
        <v>31</v>
      </c>
      <c r="C27" s="20" t="str">
        <f>IF('Long Term Vision'!$C27=0,"",'Long Term Vision'!$C27)</f>
        <v/>
      </c>
      <c r="D27" s="38"/>
      <c r="E27" s="38"/>
      <c r="F27" s="38"/>
      <c r="G27" s="38"/>
      <c r="H27" s="39"/>
      <c r="I27" s="67">
        <f>IF(OR('35_National Policy for Gender'!$I27=1,$E27&lt;&gt;0),1,0)</f>
        <v>1</v>
      </c>
      <c r="J27" s="67">
        <f>IF(OR('35_National Policy for Gender'!$J27=1,$F27&lt;&gt;0),1,0)</f>
        <v>1</v>
      </c>
      <c r="K27" s="67">
        <f>IF(AND('35_National Policy for Gender'!$I27=1,$E27=0),1,0)</f>
        <v>1</v>
      </c>
    </row>
    <row r="28" spans="1:11" ht="75" hidden="1" outlineLevel="1" x14ac:dyDescent="0.25">
      <c r="A28" s="37" t="s">
        <v>149</v>
      </c>
      <c r="B28" s="38" t="s">
        <v>32</v>
      </c>
      <c r="C28" s="20" t="str">
        <f>IF('Long Term Vision'!$C28=0,"",'Long Term Vision'!$C28)</f>
        <v/>
      </c>
      <c r="D28" s="38" t="s">
        <v>1548</v>
      </c>
      <c r="E28" s="38" t="s">
        <v>1551</v>
      </c>
      <c r="F28" s="38"/>
      <c r="G28" s="38" t="s">
        <v>1527</v>
      </c>
      <c r="H28" s="39" t="s">
        <v>583</v>
      </c>
      <c r="I28" s="67">
        <f>IF(OR('35_National Policy for Gender'!$I28=1,$E28&lt;&gt;0),1,0)</f>
        <v>1</v>
      </c>
      <c r="J28" s="67">
        <f>IF(OR('35_National Policy for Gender'!$J28=1,$F28&lt;&gt;0),1,0)</f>
        <v>1</v>
      </c>
      <c r="K28" s="67">
        <f>IF(AND('35_National Policy for Gender'!$I28=1,$E28=0),1,0)</f>
        <v>0</v>
      </c>
    </row>
    <row r="29" spans="1:11" ht="60" hidden="1" outlineLevel="1" x14ac:dyDescent="0.25">
      <c r="A29" s="37" t="s">
        <v>149</v>
      </c>
      <c r="B29" s="38" t="s">
        <v>33</v>
      </c>
      <c r="C29" s="20" t="str">
        <f>IF('Long Term Vision'!$C29=0,"",'Long Term Vision'!$C29)</f>
        <v/>
      </c>
      <c r="D29" s="38"/>
      <c r="E29" s="38"/>
      <c r="F29" s="38"/>
      <c r="G29" s="38"/>
      <c r="H29" s="39"/>
      <c r="I29" s="67">
        <f>IF(OR('35_National Policy for Gender'!$I29=1,$E29&lt;&gt;0),1,0)</f>
        <v>1</v>
      </c>
      <c r="J29" s="67">
        <f>IF(OR('35_National Policy for Gender'!$J29=1,$F29&lt;&gt;0),1,0)</f>
        <v>0</v>
      </c>
      <c r="K29" s="67">
        <f>IF(AND('35_National Policy for Gender'!$I29=1,$E29=0),1,0)</f>
        <v>1</v>
      </c>
    </row>
    <row r="30" spans="1:11" ht="30" hidden="1" outlineLevel="1" x14ac:dyDescent="0.25">
      <c r="A30" s="37" t="s">
        <v>149</v>
      </c>
      <c r="B30" s="38" t="s">
        <v>34</v>
      </c>
      <c r="C30" s="20" t="str">
        <f>IF('Long Term Vision'!$C30=0,"",'Long Term Vision'!$C30)</f>
        <v/>
      </c>
      <c r="D30" s="38"/>
      <c r="E30" s="38"/>
      <c r="F30" s="38"/>
      <c r="G30" s="38"/>
      <c r="H30" s="39"/>
      <c r="I30" s="67">
        <f>IF(OR('35_National Policy for Gender'!$I30=1,$E30&lt;&gt;0),1,0)</f>
        <v>1</v>
      </c>
      <c r="J30" s="67">
        <f>IF(OR('35_National Policy for Gender'!$J30=1,$F30&lt;&gt;0),1,0)</f>
        <v>1</v>
      </c>
      <c r="K30" s="67">
        <f>IF(AND('35_National Policy for Gender'!$I30=1,$E30=0),1,0)</f>
        <v>1</v>
      </c>
    </row>
    <row r="31" spans="1:11" ht="105" hidden="1" outlineLevel="1" x14ac:dyDescent="0.25">
      <c r="A31" s="37" t="s">
        <v>149</v>
      </c>
      <c r="B31" s="38" t="s">
        <v>35</v>
      </c>
      <c r="C31" s="20" t="str">
        <f>IF('Long Term Vision'!$C31=0,"",'Long Term Vision'!$C31)</f>
        <v/>
      </c>
      <c r="D31" s="38" t="s">
        <v>1526</v>
      </c>
      <c r="E31" s="38" t="s">
        <v>1525</v>
      </c>
      <c r="F31" s="38"/>
      <c r="G31" s="38" t="s">
        <v>1527</v>
      </c>
      <c r="H31" s="39" t="s">
        <v>583</v>
      </c>
      <c r="I31" s="67">
        <f>IF(OR('35_National Policy for Gender'!$I31=1,$E31&lt;&gt;0),1,0)</f>
        <v>1</v>
      </c>
      <c r="J31" s="67">
        <f>IF(OR('35_National Policy for Gender'!$J31=1,$F31&lt;&gt;0),1,0)</f>
        <v>0</v>
      </c>
      <c r="K31" s="67">
        <f>IF(AND('35_National Policy for Gender'!$I31=1,$E31=0),1,0)</f>
        <v>0</v>
      </c>
    </row>
    <row r="32" spans="1:11" collapsed="1" x14ac:dyDescent="0.25">
      <c r="A32" s="37" t="s">
        <v>149</v>
      </c>
      <c r="B32" s="91" t="s">
        <v>36</v>
      </c>
      <c r="C32" s="91"/>
      <c r="D32" s="91"/>
      <c r="E32" s="91"/>
      <c r="F32" s="91"/>
      <c r="G32" s="91"/>
      <c r="H32" s="92"/>
      <c r="I32" s="67">
        <f>SUM(I33:I38)</f>
        <v>5</v>
      </c>
      <c r="J32" s="67">
        <f>SUM(J33:J38)</f>
        <v>4</v>
      </c>
      <c r="K32" s="67">
        <f>SUM(K33:K38)</f>
        <v>5</v>
      </c>
    </row>
    <row r="33" spans="1:11" ht="30" hidden="1" outlineLevel="1" x14ac:dyDescent="0.25">
      <c r="A33" s="37" t="s">
        <v>149</v>
      </c>
      <c r="B33" s="38" t="s">
        <v>37</v>
      </c>
      <c r="C33" s="20" t="str">
        <f>IF('Long Term Vision'!$C33=0,"",'Long Term Vision'!$C33)</f>
        <v/>
      </c>
      <c r="D33" s="38"/>
      <c r="E33" s="38"/>
      <c r="F33" s="38"/>
      <c r="G33" s="38"/>
      <c r="H33" s="39"/>
      <c r="I33" s="67">
        <f>IF(OR('35_National Policy for Gender'!$I33=1,$E33&lt;&gt;0),1,0)</f>
        <v>1</v>
      </c>
      <c r="J33" s="67">
        <f>IF(OR('35_National Policy for Gender'!$J33=1,$F33&lt;&gt;0),1,0)</f>
        <v>1</v>
      </c>
      <c r="K33" s="67">
        <f>IF(AND('35_National Policy for Gender'!$I33=1,$E33=0),1,0)</f>
        <v>1</v>
      </c>
    </row>
    <row r="34" spans="1:11" ht="45" hidden="1" outlineLevel="1" x14ac:dyDescent="0.25">
      <c r="A34" s="37" t="s">
        <v>149</v>
      </c>
      <c r="B34" s="38" t="s">
        <v>38</v>
      </c>
      <c r="C34" s="20" t="str">
        <f>IF('Long Term Vision'!$C34=0,"",'Long Term Vision'!$C34)</f>
        <v/>
      </c>
      <c r="D34" s="38"/>
      <c r="E34" s="38"/>
      <c r="F34" s="38"/>
      <c r="G34" s="38"/>
      <c r="H34" s="39"/>
      <c r="I34" s="67">
        <f>IF(OR('35_National Policy for Gender'!$I34=1,$E34&lt;&gt;0),1,0)</f>
        <v>1</v>
      </c>
      <c r="J34" s="67">
        <f>IF(OR('35_National Policy for Gender'!$J34=1,$F34&lt;&gt;0),1,0)</f>
        <v>1</v>
      </c>
      <c r="K34" s="67">
        <f>IF(AND('35_National Policy for Gender'!$I34=1,$E34=0),1,0)</f>
        <v>1</v>
      </c>
    </row>
    <row r="35" spans="1:11" ht="30" hidden="1" outlineLevel="1" x14ac:dyDescent="0.25">
      <c r="A35" s="37" t="s">
        <v>149</v>
      </c>
      <c r="B35" s="38" t="s">
        <v>39</v>
      </c>
      <c r="C35" s="20" t="str">
        <f>IF('Long Term Vision'!$C35=0,"",'Long Term Vision'!$C35)</f>
        <v>NO</v>
      </c>
      <c r="D35" s="38"/>
      <c r="E35" s="38"/>
      <c r="F35" s="38"/>
      <c r="G35" s="38"/>
      <c r="H35" s="39"/>
      <c r="I35" s="67">
        <f>IF(OR('35_National Policy for Gender'!$I35=1,$E35&lt;&gt;0),1,0)</f>
        <v>0</v>
      </c>
      <c r="J35" s="67">
        <f>IF(OR('35_National Policy for Gender'!$J35=1,$F35&lt;&gt;0),1,0)</f>
        <v>0</v>
      </c>
      <c r="K35" s="67">
        <f>IF(AND('35_National Policy for Gender'!$I35=1,$E35=0),1,0)</f>
        <v>0</v>
      </c>
    </row>
    <row r="36" spans="1:11" ht="60" hidden="1" outlineLevel="1" x14ac:dyDescent="0.25">
      <c r="A36" s="37" t="s">
        <v>149</v>
      </c>
      <c r="B36" s="38" t="s">
        <v>40</v>
      </c>
      <c r="C36" s="20" t="str">
        <f>IF('Long Term Vision'!$C36=0,"",'Long Term Vision'!$C36)</f>
        <v/>
      </c>
      <c r="D36" s="38"/>
      <c r="E36" s="38"/>
      <c r="F36" s="38"/>
      <c r="G36" s="38"/>
      <c r="H36" s="39"/>
      <c r="I36" s="67">
        <f>IF(OR('35_National Policy for Gender'!$I36=1,$E36&lt;&gt;0),1,0)</f>
        <v>1</v>
      </c>
      <c r="J36" s="67">
        <f>IF(OR('35_National Policy for Gender'!$J36=1,$F36&lt;&gt;0),1,0)</f>
        <v>1</v>
      </c>
      <c r="K36" s="67">
        <f>IF(AND('35_National Policy for Gender'!$I36=1,$E36=0),1,0)</f>
        <v>1</v>
      </c>
    </row>
    <row r="37" spans="1:11" ht="45" hidden="1" outlineLevel="1" x14ac:dyDescent="0.25">
      <c r="A37" s="37" t="s">
        <v>149</v>
      </c>
      <c r="B37" s="38" t="s">
        <v>41</v>
      </c>
      <c r="C37" s="20" t="str">
        <f>IF('Long Term Vision'!$C37=0,"",'Long Term Vision'!$C37)</f>
        <v/>
      </c>
      <c r="D37" s="38"/>
      <c r="E37" s="38"/>
      <c r="F37" s="38"/>
      <c r="G37" s="38"/>
      <c r="H37" s="39"/>
      <c r="I37" s="67">
        <f>IF(OR('35_National Policy for Gender'!$I37=1,$E37&lt;&gt;0),1,0)</f>
        <v>1</v>
      </c>
      <c r="J37" s="67">
        <f>IF(OR('35_National Policy for Gender'!$J37=1,$F37&lt;&gt;0),1,0)</f>
        <v>1</v>
      </c>
      <c r="K37" s="67">
        <f>IF(AND('35_National Policy for Gender'!$I37=1,$E37=0),1,0)</f>
        <v>1</v>
      </c>
    </row>
    <row r="38" spans="1:11" ht="75" hidden="1" outlineLevel="1" x14ac:dyDescent="0.25">
      <c r="A38" s="37" t="s">
        <v>149</v>
      </c>
      <c r="B38" s="38" t="s">
        <v>42</v>
      </c>
      <c r="C38" s="20" t="str">
        <f>IF('Long Term Vision'!$C38=0,"",'Long Term Vision'!$C38)</f>
        <v/>
      </c>
      <c r="D38" s="38"/>
      <c r="E38" s="38"/>
      <c r="F38" s="38"/>
      <c r="G38" s="38"/>
      <c r="H38" s="39"/>
      <c r="I38" s="67">
        <f>IF(OR('35_National Policy for Gender'!$I38=1,$E38&lt;&gt;0),1,0)</f>
        <v>1</v>
      </c>
      <c r="J38" s="67">
        <f>IF(OR('35_National Policy for Gender'!$J38=1,$F38&lt;&gt;0),1,0)</f>
        <v>0</v>
      </c>
      <c r="K38" s="67">
        <f>IF(AND('35_National Policy for Gender'!$I38=1,$E38=0),1,0)</f>
        <v>1</v>
      </c>
    </row>
    <row r="39" spans="1:11" collapsed="1" x14ac:dyDescent="0.25">
      <c r="A39" s="37" t="s">
        <v>150</v>
      </c>
      <c r="B39" s="105" t="s">
        <v>43</v>
      </c>
      <c r="C39" s="105"/>
      <c r="D39" s="105"/>
      <c r="E39" s="105"/>
      <c r="F39" s="105"/>
      <c r="G39" s="105"/>
      <c r="H39" s="106"/>
      <c r="I39" s="67">
        <f>SUM(I40:I45)</f>
        <v>6</v>
      </c>
      <c r="J39" s="67">
        <f>SUM(J40:J45)</f>
        <v>3</v>
      </c>
      <c r="K39" s="67">
        <f>SUM(K40:K45)</f>
        <v>4</v>
      </c>
    </row>
    <row r="40" spans="1:11" ht="30" hidden="1" outlineLevel="1" x14ac:dyDescent="0.25">
      <c r="A40" s="37" t="s">
        <v>150</v>
      </c>
      <c r="B40" s="38" t="s">
        <v>44</v>
      </c>
      <c r="C40" s="20" t="str">
        <f>IF('Long Term Vision'!$C40=0,"",'Long Term Vision'!$C40)</f>
        <v/>
      </c>
      <c r="D40" s="38"/>
      <c r="E40" s="38"/>
      <c r="F40" s="38"/>
      <c r="G40" s="38"/>
      <c r="H40" s="39"/>
      <c r="I40" s="67">
        <f>IF(OR('35_National Policy for Gender'!$I40=1,$E40&lt;&gt;0),1,0)</f>
        <v>1</v>
      </c>
      <c r="J40" s="67">
        <f>IF(OR('35_National Policy for Gender'!$J40=1,$F40&lt;&gt;0),1,0)</f>
        <v>1</v>
      </c>
      <c r="K40" s="67">
        <f>IF(AND('35_National Policy for Gender'!$I40=1,$E40=0),1,0)</f>
        <v>1</v>
      </c>
    </row>
    <row r="41" spans="1:11" ht="60" hidden="1" outlineLevel="1" x14ac:dyDescent="0.25">
      <c r="A41" s="37" t="s">
        <v>150</v>
      </c>
      <c r="B41" s="38" t="s">
        <v>45</v>
      </c>
      <c r="C41" s="20" t="str">
        <f>IF('Long Term Vision'!$C41=0,"",'Long Term Vision'!$C41)</f>
        <v/>
      </c>
      <c r="D41" s="38"/>
      <c r="E41" s="38"/>
      <c r="F41" s="38"/>
      <c r="G41" s="38"/>
      <c r="H41" s="39"/>
      <c r="I41" s="67">
        <f>IF(OR('35_National Policy for Gender'!$I41=1,$E41&lt;&gt;0),1,0)</f>
        <v>1</v>
      </c>
      <c r="J41" s="67">
        <f>IF(OR('35_National Policy for Gender'!$J41=1,$F41&lt;&gt;0),1,0)</f>
        <v>1</v>
      </c>
      <c r="K41" s="67">
        <f>IF(AND('35_National Policy for Gender'!$I41=1,$E41=0),1,0)</f>
        <v>1</v>
      </c>
    </row>
    <row r="42" spans="1:11" ht="75" hidden="1" outlineLevel="1" x14ac:dyDescent="0.25">
      <c r="A42" s="37" t="s">
        <v>150</v>
      </c>
      <c r="B42" s="38" t="s">
        <v>46</v>
      </c>
      <c r="C42" s="20" t="str">
        <f>IF('Long Term Vision'!$C42=0,"",'Long Term Vision'!$C42)</f>
        <v/>
      </c>
      <c r="D42" s="38" t="s">
        <v>1559</v>
      </c>
      <c r="E42" s="38" t="s">
        <v>1563</v>
      </c>
      <c r="F42" s="38"/>
      <c r="G42" s="38" t="s">
        <v>1564</v>
      </c>
      <c r="H42" s="39" t="s">
        <v>583</v>
      </c>
      <c r="I42" s="67">
        <f>IF(OR('35_National Policy for Gender'!$I42=1,$E42&lt;&gt;0),1,0)</f>
        <v>1</v>
      </c>
      <c r="J42" s="67">
        <f>IF(OR('35_National Policy for Gender'!$J42=1,$F42&lt;&gt;0),1,0)</f>
        <v>1</v>
      </c>
      <c r="K42" s="67">
        <f>IF(AND('35_National Policy for Gender'!$I42=1,$E42=0),1,0)</f>
        <v>0</v>
      </c>
    </row>
    <row r="43" spans="1:11" ht="60" hidden="1" outlineLevel="1" x14ac:dyDescent="0.25">
      <c r="A43" s="37" t="s">
        <v>150</v>
      </c>
      <c r="B43" s="38" t="s">
        <v>47</v>
      </c>
      <c r="C43" s="20" t="str">
        <f>IF('Long Term Vision'!$C43=0,"",'Long Term Vision'!$C43)</f>
        <v/>
      </c>
      <c r="D43" s="38" t="s">
        <v>1559</v>
      </c>
      <c r="E43" s="38" t="s">
        <v>1565</v>
      </c>
      <c r="F43" s="38"/>
      <c r="G43" s="38" t="s">
        <v>1560</v>
      </c>
      <c r="H43" s="39" t="s">
        <v>583</v>
      </c>
      <c r="I43" s="67">
        <f>IF(OR('35_National Policy for Gender'!$I43=1,$E43&lt;&gt;0),1,0)</f>
        <v>1</v>
      </c>
      <c r="J43" s="67">
        <f>IF(OR('35_National Policy for Gender'!$J43=1,$F43&lt;&gt;0),1,0)</f>
        <v>0</v>
      </c>
      <c r="K43" s="67">
        <f>IF(AND('35_National Policy for Gender'!$I43=1,$E43=0),1,0)</f>
        <v>0</v>
      </c>
    </row>
    <row r="44" spans="1:11" ht="45" hidden="1" outlineLevel="1" x14ac:dyDescent="0.25">
      <c r="A44" s="37" t="s">
        <v>150</v>
      </c>
      <c r="B44" s="38" t="s">
        <v>48</v>
      </c>
      <c r="C44" s="20" t="str">
        <f>IF('Long Term Vision'!$C44=0,"",'Long Term Vision'!$C44)</f>
        <v/>
      </c>
      <c r="D44" s="38"/>
      <c r="E44" s="38"/>
      <c r="F44" s="38"/>
      <c r="G44" s="38"/>
      <c r="H44" s="39"/>
      <c r="I44" s="67">
        <f>IF(OR('35_National Policy for Gender'!$I44=1,$E44&lt;&gt;0),1,0)</f>
        <v>1</v>
      </c>
      <c r="J44" s="67">
        <f>IF(OR('35_National Policy for Gender'!$J44=1,$F44&lt;&gt;0),1,0)</f>
        <v>0</v>
      </c>
      <c r="K44" s="67">
        <f>IF(AND('35_National Policy for Gender'!$I44=1,$E44=0),1,0)</f>
        <v>1</v>
      </c>
    </row>
    <row r="45" spans="1:11" ht="30" hidden="1" outlineLevel="1" x14ac:dyDescent="0.25">
      <c r="A45" s="37" t="s">
        <v>150</v>
      </c>
      <c r="B45" s="38" t="s">
        <v>49</v>
      </c>
      <c r="C45" s="20" t="str">
        <f>IF('Long Term Vision'!$C45=0,"",'Long Term Vision'!$C45)</f>
        <v/>
      </c>
      <c r="D45" s="38"/>
      <c r="E45" s="38"/>
      <c r="F45" s="38"/>
      <c r="G45" s="38"/>
      <c r="H45" s="39"/>
      <c r="I45" s="67">
        <f>IF(OR('35_National Policy for Gender'!$I45=1,$E45&lt;&gt;0),1,0)</f>
        <v>1</v>
      </c>
      <c r="J45" s="67">
        <f>IF(OR('35_National Policy for Gender'!$J45=1,$F45&lt;&gt;0),1,0)</f>
        <v>0</v>
      </c>
      <c r="K45" s="67">
        <f>IF(AND('35_National Policy for Gender'!$I45=1,$E45=0),1,0)</f>
        <v>1</v>
      </c>
    </row>
    <row r="46" spans="1:11" collapsed="1" x14ac:dyDescent="0.25">
      <c r="A46" s="37" t="s">
        <v>150</v>
      </c>
      <c r="B46" s="107" t="s">
        <v>50</v>
      </c>
      <c r="C46" s="107"/>
      <c r="D46" s="107"/>
      <c r="E46" s="107"/>
      <c r="F46" s="107"/>
      <c r="G46" s="107"/>
      <c r="H46" s="108"/>
      <c r="I46" s="67">
        <f>SUM(I47:I54)</f>
        <v>7</v>
      </c>
      <c r="J46" s="67">
        <f>SUM(J47:J54)</f>
        <v>2</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IF(OR('35_National Policy for Gender'!$I47=1,$E47&lt;&gt;0),1,0)</f>
        <v>0</v>
      </c>
      <c r="J47" s="67">
        <f>IF(OR('35_National Policy for Gender'!$J47=1,$F47&lt;&gt;0),1,0)</f>
        <v>0</v>
      </c>
      <c r="K47" s="67">
        <f>IF(AND('35_National Policy for Gender'!$I47=1,$E47=0),1,0)</f>
        <v>0</v>
      </c>
    </row>
    <row r="48" spans="1:11" ht="90" hidden="1" outlineLevel="1" x14ac:dyDescent="0.25">
      <c r="A48" s="37" t="s">
        <v>150</v>
      </c>
      <c r="B48" s="38" t="s">
        <v>52</v>
      </c>
      <c r="C48" s="20" t="str">
        <f>IF('Long Term Vision'!$C48=0,"",'Long Term Vision'!$C48)</f>
        <v/>
      </c>
      <c r="D48" s="38" t="s">
        <v>1547</v>
      </c>
      <c r="E48" s="38" t="s">
        <v>1545</v>
      </c>
      <c r="F48" s="38"/>
      <c r="G48" s="38" t="s">
        <v>1546</v>
      </c>
      <c r="H48" s="39" t="s">
        <v>583</v>
      </c>
      <c r="I48" s="67">
        <f>IF(OR('35_National Policy for Gender'!$I48=1,$E48&lt;&gt;0),1,0)</f>
        <v>1</v>
      </c>
      <c r="J48" s="67">
        <f>IF(OR('35_National Policy for Gender'!$J48=1,$F48&lt;&gt;0),1,0)</f>
        <v>0</v>
      </c>
      <c r="K48" s="67">
        <f>IF(AND('35_National Policy for Gender'!$I48=1,$E48=0),1,0)</f>
        <v>0</v>
      </c>
    </row>
    <row r="49" spans="1:11" ht="45" hidden="1" outlineLevel="1" x14ac:dyDescent="0.25">
      <c r="A49" s="37" t="s">
        <v>150</v>
      </c>
      <c r="B49" s="38" t="s">
        <v>53</v>
      </c>
      <c r="C49" s="20" t="str">
        <f>IF('Long Term Vision'!$C49=0,"",'Long Term Vision'!$C49)</f>
        <v/>
      </c>
      <c r="D49" s="38"/>
      <c r="E49" s="38"/>
      <c r="F49" s="38"/>
      <c r="G49" s="38"/>
      <c r="H49" s="39"/>
      <c r="I49" s="67">
        <f>IF(OR('35_National Policy for Gender'!$I49=1,$E49&lt;&gt;0),1,0)</f>
        <v>1</v>
      </c>
      <c r="J49" s="67">
        <f>IF(OR('35_National Policy for Gender'!$J49=1,$F49&lt;&gt;0),1,0)</f>
        <v>0</v>
      </c>
      <c r="K49" s="67">
        <f>IF(AND('35_National Policy for Gender'!$I49=1,$E49=0),1,0)</f>
        <v>1</v>
      </c>
    </row>
    <row r="50" spans="1:11" ht="90" hidden="1" outlineLevel="1" x14ac:dyDescent="0.25">
      <c r="A50" s="37" t="s">
        <v>150</v>
      </c>
      <c r="B50" s="38" t="s">
        <v>54</v>
      </c>
      <c r="C50" s="20" t="str">
        <f>IF('Long Term Vision'!$C50=0,"",'Long Term Vision'!$C50)</f>
        <v/>
      </c>
      <c r="D50" s="38"/>
      <c r="E50" s="38"/>
      <c r="F50" s="38"/>
      <c r="G50" s="38"/>
      <c r="H50" s="39"/>
      <c r="I50" s="67">
        <f>IF(OR('35_National Policy for Gender'!$I50=1,$E50&lt;&gt;0),1,0)</f>
        <v>1</v>
      </c>
      <c r="J50" s="67">
        <f>IF(OR('35_National Policy for Gender'!$J50=1,$F50&lt;&gt;0),1,0)</f>
        <v>1</v>
      </c>
      <c r="K50" s="67">
        <f>IF(AND('35_National Policy for Gender'!$I50=1,$E50=0),1,0)</f>
        <v>1</v>
      </c>
    </row>
    <row r="51" spans="1:11" ht="30" hidden="1" outlineLevel="1" x14ac:dyDescent="0.25">
      <c r="A51" s="37" t="s">
        <v>150</v>
      </c>
      <c r="B51" s="38" t="s">
        <v>55</v>
      </c>
      <c r="C51" s="20" t="str">
        <f>IF('Long Term Vision'!$C51=0,"",'Long Term Vision'!$C51)</f>
        <v/>
      </c>
      <c r="D51" s="38"/>
      <c r="E51" s="38"/>
      <c r="F51" s="38"/>
      <c r="G51" s="38"/>
      <c r="H51" s="39"/>
      <c r="I51" s="67">
        <f>IF(OR('35_National Policy for Gender'!$I51=1,$E51&lt;&gt;0),1,0)</f>
        <v>1</v>
      </c>
      <c r="J51" s="67">
        <f>IF(OR('35_National Policy for Gender'!$J51=1,$F51&lt;&gt;0),1,0)</f>
        <v>1</v>
      </c>
      <c r="K51" s="67">
        <f>IF(AND('35_National Policy for Gender'!$I51=1,$E51=0),1,0)</f>
        <v>1</v>
      </c>
    </row>
    <row r="52" spans="1:11" ht="45" hidden="1" outlineLevel="1" x14ac:dyDescent="0.25">
      <c r="A52" s="37" t="s">
        <v>150</v>
      </c>
      <c r="B52" s="38" t="s">
        <v>56</v>
      </c>
      <c r="C52" s="20" t="str">
        <f>IF('Long Term Vision'!$C52=0,"",'Long Term Vision'!$C52)</f>
        <v/>
      </c>
      <c r="D52" s="38"/>
      <c r="E52" s="38"/>
      <c r="F52" s="38"/>
      <c r="G52" s="38"/>
      <c r="H52" s="39"/>
      <c r="I52" s="67">
        <f>IF(OR('35_National Policy for Gender'!$I52=1,$E52&lt;&gt;0),1,0)</f>
        <v>1</v>
      </c>
      <c r="J52" s="67">
        <f>IF(OR('35_National Policy for Gender'!$J52=1,$F52&lt;&gt;0),1,0)</f>
        <v>0</v>
      </c>
      <c r="K52" s="67">
        <f>IF(AND('35_National Policy for Gender'!$I52=1,$E52=0),1,0)</f>
        <v>1</v>
      </c>
    </row>
    <row r="53" spans="1:11" ht="30" hidden="1" outlineLevel="1" x14ac:dyDescent="0.25">
      <c r="A53" s="37" t="s">
        <v>150</v>
      </c>
      <c r="B53" s="38" t="s">
        <v>57</v>
      </c>
      <c r="C53" s="20" t="str">
        <f>IF('Long Term Vision'!$C53=0,"",'Long Term Vision'!$C53)</f>
        <v/>
      </c>
      <c r="D53" s="38"/>
      <c r="E53" s="38"/>
      <c r="F53" s="38"/>
      <c r="G53" s="38"/>
      <c r="H53" s="39"/>
      <c r="I53" s="67">
        <f>IF(OR('35_National Policy for Gender'!$I53=1,$E53&lt;&gt;0),1,0)</f>
        <v>1</v>
      </c>
      <c r="J53" s="67">
        <f>IF(OR('35_National Policy for Gender'!$J53=1,$F53&lt;&gt;0),1,0)</f>
        <v>0</v>
      </c>
      <c r="K53" s="67">
        <f>IF(AND('35_National Policy for Gender'!$I53=1,$E53=0),1,0)</f>
        <v>1</v>
      </c>
    </row>
    <row r="54" spans="1:11" ht="45" hidden="1" outlineLevel="1" x14ac:dyDescent="0.25">
      <c r="A54" s="37" t="s">
        <v>150</v>
      </c>
      <c r="B54" s="38" t="s">
        <v>58</v>
      </c>
      <c r="C54" s="20" t="str">
        <f>IF('Long Term Vision'!$C54=0,"",'Long Term Vision'!$C54)</f>
        <v/>
      </c>
      <c r="D54" s="38"/>
      <c r="E54" s="38"/>
      <c r="F54" s="38"/>
      <c r="G54" s="38"/>
      <c r="H54" s="39"/>
      <c r="I54" s="67">
        <f>IF(OR('35_National Policy for Gender'!$I54=1,$E54&lt;&gt;0),1,0)</f>
        <v>1</v>
      </c>
      <c r="J54" s="67">
        <f>IF(OR('35_National Policy for Gender'!$J54=1,$F54&lt;&gt;0),1,0)</f>
        <v>0</v>
      </c>
      <c r="K54" s="67">
        <f>IF(AND('35_National Policy for Gender'!$I54=1,$E54=0),1,0)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IF(OR('35_National Policy for Gender'!$I56=1,$E56&lt;&gt;0),1,0)</f>
        <v>1</v>
      </c>
      <c r="J56" s="67">
        <f>IF(OR('35_National Policy for Gender'!$J56=1,$F56&lt;&gt;0),1,0)</f>
        <v>1</v>
      </c>
      <c r="K56" s="67">
        <f>IF(AND('35_National Policy for Gender'!$I56=1,$E56=0),1,0)</f>
        <v>1</v>
      </c>
    </row>
    <row r="57" spans="1:11" ht="30" hidden="1" outlineLevel="1" x14ac:dyDescent="0.25">
      <c r="A57" s="37" t="s">
        <v>150</v>
      </c>
      <c r="B57" s="38" t="s">
        <v>61</v>
      </c>
      <c r="C57" s="20" t="str">
        <f>IF('Long Term Vision'!$C57=0,"",'Long Term Vision'!$C57)</f>
        <v/>
      </c>
      <c r="D57" s="38"/>
      <c r="E57" s="38"/>
      <c r="F57" s="38"/>
      <c r="G57" s="38"/>
      <c r="H57" s="39"/>
      <c r="I57" s="67">
        <f>IF(OR('35_National Policy for Gender'!$I57=1,$E57&lt;&gt;0),1,0)</f>
        <v>1</v>
      </c>
      <c r="J57" s="67">
        <f>IF(OR('35_National Policy for Gender'!$J57=1,$F57&lt;&gt;0),1,0)</f>
        <v>1</v>
      </c>
      <c r="K57" s="67">
        <f>IF(AND('35_National Policy for Gender'!$I57=1,$E57=0),1,0)</f>
        <v>1</v>
      </c>
    </row>
    <row r="58" spans="1:11" ht="45" hidden="1" outlineLevel="1" x14ac:dyDescent="0.25">
      <c r="A58" s="37" t="s">
        <v>150</v>
      </c>
      <c r="B58" s="38" t="s">
        <v>62</v>
      </c>
      <c r="C58" s="20" t="str">
        <f>IF('Long Term Vision'!$C58=0,"",'Long Term Vision'!$C58)</f>
        <v/>
      </c>
      <c r="D58" s="38"/>
      <c r="E58" s="38"/>
      <c r="F58" s="38"/>
      <c r="G58" s="38"/>
      <c r="H58" s="39"/>
      <c r="I58" s="67">
        <f>IF(OR('35_National Policy for Gender'!$I58=1,$E58&lt;&gt;0),1,0)</f>
        <v>1</v>
      </c>
      <c r="J58" s="67">
        <f>IF(OR('35_National Policy for Gender'!$J58=1,$F58&lt;&gt;0),1,0)</f>
        <v>0</v>
      </c>
      <c r="K58" s="67">
        <f>IF(AND('35_National Policy for Gender'!$I58=1,$E58=0),1,0)</f>
        <v>1</v>
      </c>
    </row>
    <row r="59" spans="1:11" collapsed="1" x14ac:dyDescent="0.25">
      <c r="A59" s="37" t="s">
        <v>150</v>
      </c>
      <c r="B59" s="111" t="s">
        <v>63</v>
      </c>
      <c r="C59" s="111"/>
      <c r="D59" s="111"/>
      <c r="E59" s="111"/>
      <c r="F59" s="111"/>
      <c r="G59" s="111"/>
      <c r="H59" s="112"/>
      <c r="I59" s="67">
        <f>SUM(I60:I66)</f>
        <v>4</v>
      </c>
      <c r="J59" s="67">
        <f>SUM(J60:J66)</f>
        <v>1</v>
      </c>
      <c r="K59" s="67">
        <f>SUM(K60:K66)</f>
        <v>4</v>
      </c>
    </row>
    <row r="60" spans="1:11" ht="45" hidden="1" outlineLevel="1" x14ac:dyDescent="0.25">
      <c r="A60" s="37" t="s">
        <v>150</v>
      </c>
      <c r="B60" s="38" t="s">
        <v>64</v>
      </c>
      <c r="C60" s="20" t="str">
        <f>IF('Long Term Vision'!$C60=0,"",'Long Term Vision'!$C60)</f>
        <v/>
      </c>
      <c r="D60" s="38"/>
      <c r="E60" s="38"/>
      <c r="F60" s="38"/>
      <c r="G60" s="38"/>
      <c r="H60" s="39"/>
      <c r="I60" s="67">
        <f>IF(OR('35_National Policy for Gender'!$I60=1,$E60&lt;&gt;0),1,0)</f>
        <v>0</v>
      </c>
      <c r="J60" s="67">
        <f>IF(OR('35_National Policy for Gender'!$J60=1,$F60&lt;&gt;0),1,0)</f>
        <v>0</v>
      </c>
      <c r="K60" s="67">
        <f>IF(AND('35_National Policy for Gender'!$I60=1,$E60=0),1,0)</f>
        <v>0</v>
      </c>
    </row>
    <row r="61" spans="1:11" ht="60" hidden="1" outlineLevel="1" x14ac:dyDescent="0.25">
      <c r="A61" s="37" t="s">
        <v>150</v>
      </c>
      <c r="B61" s="38" t="s">
        <v>65</v>
      </c>
      <c r="C61" s="20" t="str">
        <f>IF('Long Term Vision'!$C61=0,"",'Long Term Vision'!$C61)</f>
        <v/>
      </c>
      <c r="D61" s="38"/>
      <c r="E61" s="38"/>
      <c r="F61" s="38"/>
      <c r="G61" s="38"/>
      <c r="H61" s="39"/>
      <c r="I61" s="67">
        <f>IF(OR('35_National Policy for Gender'!$I61=1,$E61&lt;&gt;0),1,0)</f>
        <v>1</v>
      </c>
      <c r="J61" s="67">
        <f>IF(OR('35_National Policy for Gender'!$J61=1,$F61&lt;&gt;0),1,0)</f>
        <v>1</v>
      </c>
      <c r="K61" s="67">
        <f>IF(AND('35_National Policy for Gender'!$I61=1,$E61=0),1,0)</f>
        <v>1</v>
      </c>
    </row>
    <row r="62" spans="1:11" ht="30" hidden="1" outlineLevel="1" x14ac:dyDescent="0.25">
      <c r="A62" s="37" t="s">
        <v>150</v>
      </c>
      <c r="B62" s="38" t="s">
        <v>66</v>
      </c>
      <c r="C62" s="20" t="str">
        <f>IF('Long Term Vision'!$C62=0,"",'Long Term Vision'!$C62)</f>
        <v/>
      </c>
      <c r="D62" s="38"/>
      <c r="E62" s="38"/>
      <c r="F62" s="38"/>
      <c r="G62" s="38"/>
      <c r="H62" s="39"/>
      <c r="I62" s="67">
        <f>IF(OR('35_National Policy for Gender'!$I62=1,$E62&lt;&gt;0),1,0)</f>
        <v>0</v>
      </c>
      <c r="J62" s="67">
        <f>IF(OR('35_National Policy for Gender'!$J62=1,$F62&lt;&gt;0),1,0)</f>
        <v>0</v>
      </c>
      <c r="K62" s="67">
        <f>IF(AND('35_National Policy for Gender'!$I62=1,$E62=0),1,0)</f>
        <v>0</v>
      </c>
    </row>
    <row r="63" spans="1:11" ht="90" hidden="1" outlineLevel="1" x14ac:dyDescent="0.25">
      <c r="A63" s="37" t="s">
        <v>150</v>
      </c>
      <c r="B63" s="38" t="s">
        <v>67</v>
      </c>
      <c r="C63" s="20" t="str">
        <f>IF('Long Term Vision'!$C63=0,"",'Long Term Vision'!$C63)</f>
        <v/>
      </c>
      <c r="D63" s="38"/>
      <c r="E63" s="38"/>
      <c r="F63" s="38"/>
      <c r="G63" s="38"/>
      <c r="H63" s="39"/>
      <c r="I63" s="67">
        <f>IF(OR('35_National Policy for Gender'!$I63=1,$E63&lt;&gt;0),1,0)</f>
        <v>1</v>
      </c>
      <c r="J63" s="67">
        <f>IF(OR('35_National Policy for Gender'!$J63=1,$F63&lt;&gt;0),1,0)</f>
        <v>0</v>
      </c>
      <c r="K63" s="67">
        <f>IF(AND('35_National Policy for Gender'!$I63=1,$E63=0),1,0)</f>
        <v>1</v>
      </c>
    </row>
    <row r="64" spans="1:11" ht="45" hidden="1" outlineLevel="1" x14ac:dyDescent="0.25">
      <c r="A64" s="37" t="s">
        <v>150</v>
      </c>
      <c r="B64" s="38" t="s">
        <v>68</v>
      </c>
      <c r="C64" s="20" t="str">
        <f>IF('Long Term Vision'!$C64=0,"",'Long Term Vision'!$C64)</f>
        <v/>
      </c>
      <c r="D64" s="38"/>
      <c r="E64" s="38"/>
      <c r="F64" s="38"/>
      <c r="G64" s="38"/>
      <c r="H64" s="39"/>
      <c r="I64" s="67">
        <f>IF(OR('35_National Policy for Gender'!$I64=1,$E64&lt;&gt;0),1,0)</f>
        <v>1</v>
      </c>
      <c r="J64" s="67">
        <f>IF(OR('35_National Policy for Gender'!$J64=1,$F64&lt;&gt;0),1,0)</f>
        <v>0</v>
      </c>
      <c r="K64" s="67">
        <f>IF(AND('35_National Policy for Gender'!$I64=1,$E64=0),1,0)</f>
        <v>1</v>
      </c>
    </row>
    <row r="65" spans="1:11" ht="120" hidden="1" outlineLevel="1" x14ac:dyDescent="0.25">
      <c r="A65" s="37" t="s">
        <v>150</v>
      </c>
      <c r="B65" s="38" t="s">
        <v>69</v>
      </c>
      <c r="C65" s="20" t="str">
        <f>IF('Long Term Vision'!$C65=0,"",'Long Term Vision'!$C65)</f>
        <v/>
      </c>
      <c r="D65" s="38"/>
      <c r="E65" s="38"/>
      <c r="F65" s="38"/>
      <c r="G65" s="38"/>
      <c r="H65" s="39"/>
      <c r="I65" s="67">
        <f>IF(OR('35_National Policy for Gender'!$I65=1,$E65&lt;&gt;0),1,0)</f>
        <v>0</v>
      </c>
      <c r="J65" s="67">
        <f>IF(OR('35_National Policy for Gender'!$J65=1,$F65&lt;&gt;0),1,0)</f>
        <v>0</v>
      </c>
      <c r="K65" s="67">
        <f>IF(AND('35_National Policy for Gender'!$I65=1,$E65=0),1,0)</f>
        <v>0</v>
      </c>
    </row>
    <row r="66" spans="1:11" ht="60" hidden="1" outlineLevel="1" x14ac:dyDescent="0.25">
      <c r="A66" s="37" t="s">
        <v>150</v>
      </c>
      <c r="B66" s="38" t="s">
        <v>70</v>
      </c>
      <c r="C66" s="20" t="str">
        <f>IF('Long Term Vision'!$C66=0,"",'Long Term Vision'!$C66)</f>
        <v/>
      </c>
      <c r="D66" s="38"/>
      <c r="E66" s="38"/>
      <c r="F66" s="38"/>
      <c r="G66" s="38"/>
      <c r="H66" s="39"/>
      <c r="I66" s="67">
        <f>IF(OR('35_National Policy for Gender'!$I66=1,$E66&lt;&gt;0),1,0)</f>
        <v>1</v>
      </c>
      <c r="J66" s="67">
        <f>IF(OR('35_National Policy for Gender'!$J66=1,$F66&lt;&gt;0),1,0)</f>
        <v>0</v>
      </c>
      <c r="K66" s="67">
        <f>IF(AND('35_National Policy for Gender'!$I66=1,$E66=0),1,0)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IF(OR('35_National Policy for Gender'!$I68=1,$E68&lt;&gt;0),1,0)</f>
        <v>1</v>
      </c>
      <c r="J68" s="67">
        <f>IF(OR('35_National Policy for Gender'!$J68=1,$F68&lt;&gt;0),1,0)</f>
        <v>1</v>
      </c>
      <c r="K68" s="67">
        <f>IF(AND('35_National Policy for Gender'!$I68=1,$E68=0),1,0)</f>
        <v>1</v>
      </c>
    </row>
    <row r="69" spans="1:11" ht="60" hidden="1" outlineLevel="1" x14ac:dyDescent="0.25">
      <c r="A69" s="37" t="s">
        <v>150</v>
      </c>
      <c r="B69" s="38" t="s">
        <v>73</v>
      </c>
      <c r="C69" s="20" t="str">
        <f>IF('Long Term Vision'!$C69=0,"",'Long Term Vision'!$C69)</f>
        <v/>
      </c>
      <c r="D69" s="38"/>
      <c r="E69" s="38"/>
      <c r="F69" s="38"/>
      <c r="G69" s="38"/>
      <c r="H69" s="39"/>
      <c r="I69" s="67">
        <f>IF(OR('35_National Policy for Gender'!$I69=1,$E69&lt;&gt;0),1,0)</f>
        <v>1</v>
      </c>
      <c r="J69" s="67">
        <f>IF(OR('35_National Policy for Gender'!$J69=1,$F69&lt;&gt;0),1,0)</f>
        <v>1</v>
      </c>
      <c r="K69" s="67">
        <f>IF(AND('35_National Policy for Gender'!$I69=1,$E69=0),1,0)</f>
        <v>1</v>
      </c>
    </row>
    <row r="70" spans="1:11" ht="45" hidden="1" outlineLevel="1" x14ac:dyDescent="0.25">
      <c r="A70" s="37" t="s">
        <v>150</v>
      </c>
      <c r="B70" s="38" t="s">
        <v>74</v>
      </c>
      <c r="C70" s="20" t="str">
        <f>IF('Long Term Vision'!$C70=0,"",'Long Term Vision'!$C70)</f>
        <v/>
      </c>
      <c r="D70" s="38"/>
      <c r="E70" s="38"/>
      <c r="F70" s="38"/>
      <c r="G70" s="38"/>
      <c r="H70" s="39"/>
      <c r="I70" s="67">
        <f>IF(OR('35_National Policy for Gender'!$I70=1,$E70&lt;&gt;0),1,0)</f>
        <v>1</v>
      </c>
      <c r="J70" s="67">
        <f>IF(OR('35_National Policy for Gender'!$J70=1,$F70&lt;&gt;0),1,0)</f>
        <v>1</v>
      </c>
      <c r="K70" s="67">
        <f>IF(AND('35_National Policy for Gender'!$I70=1,$E70=0),1,0)</f>
        <v>1</v>
      </c>
    </row>
    <row r="71" spans="1:11" ht="45" hidden="1" outlineLevel="1" x14ac:dyDescent="0.25">
      <c r="A71" s="37" t="s">
        <v>150</v>
      </c>
      <c r="B71" s="38" t="s">
        <v>75</v>
      </c>
      <c r="C71" s="20" t="str">
        <f>IF('Long Term Vision'!$C71=0,"",'Long Term Vision'!$C71)</f>
        <v/>
      </c>
      <c r="D71" s="38"/>
      <c r="E71" s="38"/>
      <c r="F71" s="38"/>
      <c r="G71" s="38"/>
      <c r="H71" s="39"/>
      <c r="I71" s="67">
        <f>IF(OR('35_National Policy for Gender'!$I71=1,$E71&lt;&gt;0),1,0)</f>
        <v>0</v>
      </c>
      <c r="J71" s="67">
        <f>IF(OR('35_National Policy for Gender'!$J71=1,$F71&lt;&gt;0),1,0)</f>
        <v>0</v>
      </c>
      <c r="K71" s="67">
        <f>IF(AND('35_National Policy for Gender'!$I71=1,$E71=0),1,0)</f>
        <v>0</v>
      </c>
    </row>
    <row r="72" spans="1:11" ht="45" hidden="1" outlineLevel="1" x14ac:dyDescent="0.25">
      <c r="A72" s="37" t="s">
        <v>150</v>
      </c>
      <c r="B72" s="38" t="s">
        <v>76</v>
      </c>
      <c r="C72" s="20" t="str">
        <f>IF('Long Term Vision'!$C72=0,"",'Long Term Vision'!$C72)</f>
        <v/>
      </c>
      <c r="D72" s="38"/>
      <c r="E72" s="38"/>
      <c r="F72" s="38"/>
      <c r="G72" s="38"/>
      <c r="H72" s="39"/>
      <c r="I72" s="67">
        <f>IF(OR('35_National Policy for Gender'!$I72=1,$E72&lt;&gt;0),1,0)</f>
        <v>1</v>
      </c>
      <c r="J72" s="67">
        <f>IF(OR('35_National Policy for Gender'!$J72=1,$F72&lt;&gt;0),1,0)</f>
        <v>1</v>
      </c>
      <c r="K72" s="67">
        <f>IF(AND('35_National Policy for Gender'!$I72=1,$E72=0),1,0)</f>
        <v>1</v>
      </c>
    </row>
    <row r="73" spans="1:11" ht="45" hidden="1" outlineLevel="1" x14ac:dyDescent="0.25">
      <c r="A73" s="37" t="s">
        <v>150</v>
      </c>
      <c r="B73" s="38" t="s">
        <v>77</v>
      </c>
      <c r="C73" s="20" t="str">
        <f>IF('Long Term Vision'!$C73=0,"",'Long Term Vision'!$C73)</f>
        <v/>
      </c>
      <c r="D73" s="38"/>
      <c r="E73" s="38"/>
      <c r="F73" s="38"/>
      <c r="G73" s="38"/>
      <c r="H73" s="39"/>
      <c r="I73" s="67">
        <f>IF(OR('35_National Policy for Gender'!$I73=1,$E73&lt;&gt;0),1,0)</f>
        <v>1</v>
      </c>
      <c r="J73" s="67">
        <f>IF(OR('35_National Policy for Gender'!$J73=1,$F73&lt;&gt;0),1,0)</f>
        <v>0</v>
      </c>
      <c r="K73" s="67">
        <f>IF(AND('35_National Policy for Gender'!$I73=1,$E73=0),1,0)</f>
        <v>1</v>
      </c>
    </row>
    <row r="74" spans="1:11" ht="45" hidden="1" outlineLevel="1" x14ac:dyDescent="0.25">
      <c r="A74" s="37" t="s">
        <v>150</v>
      </c>
      <c r="B74" s="38" t="s">
        <v>78</v>
      </c>
      <c r="C74" s="20" t="str">
        <f>IF('Long Term Vision'!$C74=0,"",'Long Term Vision'!$C74)</f>
        <v/>
      </c>
      <c r="D74" s="38"/>
      <c r="E74" s="38"/>
      <c r="F74" s="38"/>
      <c r="G74" s="38"/>
      <c r="H74" s="39"/>
      <c r="I74" s="67">
        <f>IF(OR('35_National Policy for Gender'!$I74=1,$E74&lt;&gt;0),1,0)</f>
        <v>0</v>
      </c>
      <c r="J74" s="67">
        <f>IF(OR('35_National Policy for Gender'!$J74=1,$F74&lt;&gt;0),1,0)</f>
        <v>0</v>
      </c>
      <c r="K74" s="67">
        <f>IF(AND('35_National Policy for Gender'!$I74=1,$E74=0),1,0)</f>
        <v>0</v>
      </c>
    </row>
    <row r="75" spans="1:11" ht="60" hidden="1" outlineLevel="1" x14ac:dyDescent="0.25">
      <c r="A75" s="37" t="s">
        <v>150</v>
      </c>
      <c r="B75" s="38" t="s">
        <v>79</v>
      </c>
      <c r="C75" s="20" t="str">
        <f>IF('Long Term Vision'!$C75=0,"",'Long Term Vision'!$C75)</f>
        <v/>
      </c>
      <c r="D75" s="38"/>
      <c r="E75" s="38"/>
      <c r="F75" s="38"/>
      <c r="G75" s="38"/>
      <c r="H75" s="39"/>
      <c r="I75" s="67">
        <f>IF(OR('35_National Policy for Gender'!$I75=1,$E75&lt;&gt;0),1,0)</f>
        <v>1</v>
      </c>
      <c r="J75" s="67">
        <f>IF(OR('35_National Policy for Gender'!$J75=1,$F75&lt;&gt;0),1,0)</f>
        <v>0</v>
      </c>
      <c r="K75" s="67">
        <f>IF(AND('35_National Policy for Gender'!$I75=1,$E75=0),1,0)</f>
        <v>1</v>
      </c>
    </row>
    <row r="76" spans="1:11" ht="45" hidden="1" outlineLevel="1" x14ac:dyDescent="0.25">
      <c r="A76" s="37" t="s">
        <v>150</v>
      </c>
      <c r="B76" s="38" t="s">
        <v>80</v>
      </c>
      <c r="C76" s="20" t="str">
        <f>IF('Long Term Vision'!$C76=0,"",'Long Term Vision'!$C76)</f>
        <v/>
      </c>
      <c r="D76" s="38"/>
      <c r="E76" s="38"/>
      <c r="F76" s="38"/>
      <c r="G76" s="38"/>
      <c r="H76" s="39"/>
      <c r="I76" s="67">
        <f>IF(OR('35_National Policy for Gender'!$I76=1,$E76&lt;&gt;0),1,0)</f>
        <v>1</v>
      </c>
      <c r="J76" s="67">
        <f>IF(OR('35_National Policy for Gender'!$J76=1,$F76&lt;&gt;0),1,0)</f>
        <v>0</v>
      </c>
      <c r="K76" s="67">
        <f>IF(AND('35_National Policy for Gender'!$I76=1,$E76=0),1,0)</f>
        <v>1</v>
      </c>
    </row>
    <row r="77" spans="1:11" collapsed="1" x14ac:dyDescent="0.25">
      <c r="A77" s="37" t="s">
        <v>151</v>
      </c>
      <c r="B77" s="115" t="s">
        <v>81</v>
      </c>
      <c r="C77" s="115"/>
      <c r="D77" s="115"/>
      <c r="E77" s="115"/>
      <c r="F77" s="115"/>
      <c r="G77" s="115"/>
      <c r="H77" s="116"/>
      <c r="I77" s="67">
        <f>SUM(I78:I80)</f>
        <v>3</v>
      </c>
      <c r="J77" s="67">
        <f>SUM(J78:J80)</f>
        <v>3</v>
      </c>
      <c r="K77" s="67">
        <f>SUM(K78:K80)</f>
        <v>1</v>
      </c>
    </row>
    <row r="78" spans="1:11" ht="30" hidden="1" outlineLevel="1" x14ac:dyDescent="0.25">
      <c r="A78" s="37" t="s">
        <v>151</v>
      </c>
      <c r="B78" s="38" t="s">
        <v>82</v>
      </c>
      <c r="C78" s="20" t="str">
        <f>IF('Long Term Vision'!$C78=0,"",'Long Term Vision'!$C78)</f>
        <v/>
      </c>
      <c r="D78" s="38"/>
      <c r="E78" s="38"/>
      <c r="F78" s="38"/>
      <c r="G78" s="38"/>
      <c r="H78" s="39"/>
      <c r="I78" s="67">
        <f>IF(OR('35_National Policy for Gender'!$I78=1,$E78&lt;&gt;0),1,0)</f>
        <v>1</v>
      </c>
      <c r="J78" s="67">
        <f>IF(OR('35_National Policy for Gender'!$J78=1,$F78&lt;&gt;0),1,0)</f>
        <v>1</v>
      </c>
      <c r="K78" s="67">
        <f>IF(AND('35_National Policy for Gender'!$I78=1,$E78=0),1,0)</f>
        <v>1</v>
      </c>
    </row>
    <row r="79" spans="1:11" ht="105" hidden="1" outlineLevel="1" x14ac:dyDescent="0.25">
      <c r="A79" s="37" t="s">
        <v>151</v>
      </c>
      <c r="B79" s="38" t="s">
        <v>83</v>
      </c>
      <c r="C79" s="20" t="str">
        <f>IF('Long Term Vision'!$C79=0,"",'Long Term Vision'!$C79)</f>
        <v/>
      </c>
      <c r="D79" s="38" t="s">
        <v>1562</v>
      </c>
      <c r="E79" s="38" t="s">
        <v>1561</v>
      </c>
      <c r="F79" s="38"/>
      <c r="G79" s="38" t="s">
        <v>1540</v>
      </c>
      <c r="H79" s="39" t="s">
        <v>583</v>
      </c>
      <c r="I79" s="67">
        <f>IF(OR('35_National Policy for Gender'!$I79=1,$E79&lt;&gt;0),1,0)</f>
        <v>1</v>
      </c>
      <c r="J79" s="67">
        <f>IF(OR('35_National Policy for Gender'!$J79=1,$F79&lt;&gt;0),1,0)</f>
        <v>1</v>
      </c>
      <c r="K79" s="67">
        <f>IF(AND('35_National Policy for Gender'!$I79=1,$E79=0),1,0)</f>
        <v>0</v>
      </c>
    </row>
    <row r="80" spans="1:11" ht="45" hidden="1" outlineLevel="1" x14ac:dyDescent="0.25">
      <c r="A80" s="37" t="s">
        <v>151</v>
      </c>
      <c r="B80" s="38" t="s">
        <v>84</v>
      </c>
      <c r="C80" s="20" t="str">
        <f>IF('Long Term Vision'!$C80=0,"",'Long Term Vision'!$C80)</f>
        <v/>
      </c>
      <c r="D80" s="38" t="s">
        <v>1534</v>
      </c>
      <c r="E80" s="38" t="s">
        <v>1539</v>
      </c>
      <c r="F80" s="38"/>
      <c r="G80" s="38" t="s">
        <v>1540</v>
      </c>
      <c r="H80" s="39" t="s">
        <v>583</v>
      </c>
      <c r="I80" s="67">
        <f>IF(OR('35_National Policy for Gender'!$I80=1,$E80&lt;&gt;0),1,0)</f>
        <v>1</v>
      </c>
      <c r="J80" s="67">
        <f>IF(OR('35_National Policy for Gender'!$J80=1,$F80&lt;&gt;0),1,0)</f>
        <v>1</v>
      </c>
      <c r="K80" s="67">
        <f>IF(AND('35_National Policy for Gender'!$I80=1,$E80=0),1,0)</f>
        <v>0</v>
      </c>
    </row>
    <row r="81" spans="1:11" collapsed="1" x14ac:dyDescent="0.25">
      <c r="A81" s="37" t="s">
        <v>151</v>
      </c>
      <c r="B81" s="117" t="s">
        <v>85</v>
      </c>
      <c r="C81" s="117"/>
      <c r="D81" s="117"/>
      <c r="E81" s="117"/>
      <c r="F81" s="117"/>
      <c r="G81" s="117"/>
      <c r="H81" s="118"/>
      <c r="I81" s="67">
        <f>SUM(I82:I91)</f>
        <v>9</v>
      </c>
      <c r="J81" s="67">
        <f>SUM(J82:J91)</f>
        <v>7</v>
      </c>
      <c r="K81" s="67">
        <f>SUM(K82:K91)</f>
        <v>7</v>
      </c>
    </row>
    <row r="82" spans="1:11" ht="60" hidden="1" outlineLevel="1" x14ac:dyDescent="0.25">
      <c r="A82" s="37" t="s">
        <v>151</v>
      </c>
      <c r="B82" s="38" t="s">
        <v>86</v>
      </c>
      <c r="C82" s="20" t="str">
        <f>IF('Long Term Vision'!$C82=0,"",'Long Term Vision'!$C82)</f>
        <v/>
      </c>
      <c r="D82" s="38"/>
      <c r="E82" s="38"/>
      <c r="F82" s="38"/>
      <c r="G82" s="38"/>
      <c r="H82" s="39"/>
      <c r="I82" s="67">
        <f>IF(OR('35_National Policy for Gender'!$I82=1,$E82&lt;&gt;0),1,0)</f>
        <v>1</v>
      </c>
      <c r="J82" s="67">
        <f>IF(OR('35_National Policy for Gender'!$J82=1,$F82&lt;&gt;0),1,0)</f>
        <v>1</v>
      </c>
      <c r="K82" s="67">
        <f>IF(AND('35_National Policy for Gender'!$I82=1,$E82=0),1,0)</f>
        <v>1</v>
      </c>
    </row>
    <row r="83" spans="1:11" ht="60" hidden="1" outlineLevel="1" x14ac:dyDescent="0.25">
      <c r="A83" s="37" t="s">
        <v>151</v>
      </c>
      <c r="B83" s="38" t="s">
        <v>87</v>
      </c>
      <c r="C83" s="20" t="str">
        <f>IF('Long Term Vision'!$C83=0,"",'Long Term Vision'!$C83)</f>
        <v/>
      </c>
      <c r="D83" s="38" t="s">
        <v>1548</v>
      </c>
      <c r="E83" s="38" t="s">
        <v>1549</v>
      </c>
      <c r="F83" s="38"/>
      <c r="G83" s="38" t="s">
        <v>1550</v>
      </c>
      <c r="H83" s="39" t="s">
        <v>583</v>
      </c>
      <c r="I83" s="67">
        <f>IF(OR('35_National Policy for Gender'!$I83=1,$E83&lt;&gt;0),1,0)</f>
        <v>1</v>
      </c>
      <c r="J83" s="67">
        <f>IF(OR('35_National Policy for Gender'!$J83=1,$F83&lt;&gt;0),1,0)</f>
        <v>1</v>
      </c>
      <c r="K83" s="67">
        <f>IF(AND('35_National Policy for Gender'!$I83=1,$E83=0),1,0)</f>
        <v>0</v>
      </c>
    </row>
    <row r="84" spans="1:11" ht="75" hidden="1" outlineLevel="1" x14ac:dyDescent="0.25">
      <c r="A84" s="37" t="s">
        <v>151</v>
      </c>
      <c r="B84" s="38" t="s">
        <v>88</v>
      </c>
      <c r="C84" s="20" t="str">
        <f>IF('Long Term Vision'!$C84=0,"",'Long Term Vision'!$C84)</f>
        <v/>
      </c>
      <c r="D84" s="38"/>
      <c r="E84" s="38"/>
      <c r="F84" s="38"/>
      <c r="G84" s="38"/>
      <c r="H84" s="39"/>
      <c r="I84" s="67">
        <f>IF(OR('35_National Policy for Gender'!$I84=1,$E84&lt;&gt;0),1,0)</f>
        <v>1</v>
      </c>
      <c r="J84" s="67">
        <f>IF(OR('35_National Policy for Gender'!$J84=1,$F84&lt;&gt;0),1,0)</f>
        <v>1</v>
      </c>
      <c r="K84" s="67">
        <f>IF(AND('35_National Policy for Gender'!$I84=1,$E84=0),1,0)</f>
        <v>1</v>
      </c>
    </row>
    <row r="85" spans="1:11" ht="90" hidden="1" outlineLevel="1" x14ac:dyDescent="0.25">
      <c r="A85" s="37" t="s">
        <v>151</v>
      </c>
      <c r="B85" s="38" t="s">
        <v>89</v>
      </c>
      <c r="C85" s="20" t="str">
        <f>IF('Long Term Vision'!$C85=0,"",'Long Term Vision'!$C85)</f>
        <v>NO</v>
      </c>
      <c r="D85" s="38"/>
      <c r="E85" s="38"/>
      <c r="F85" s="38"/>
      <c r="G85" s="38"/>
      <c r="H85" s="39"/>
      <c r="I85" s="67">
        <f>IF(OR('35_National Policy for Gender'!$I85=1,$E85&lt;&gt;0),1,0)</f>
        <v>0</v>
      </c>
      <c r="J85" s="67">
        <f>IF(OR('35_National Policy for Gender'!$J85=1,$F85&lt;&gt;0),1,0)</f>
        <v>0</v>
      </c>
      <c r="K85" s="67">
        <f>IF(AND('35_National Policy for Gender'!$I85=1,$E85=0),1,0)</f>
        <v>0</v>
      </c>
    </row>
    <row r="86" spans="1:11" ht="45" hidden="1" outlineLevel="1" x14ac:dyDescent="0.25">
      <c r="A86" s="37" t="s">
        <v>151</v>
      </c>
      <c r="B86" s="38" t="s">
        <v>90</v>
      </c>
      <c r="C86" s="20" t="str">
        <f>IF('Long Term Vision'!$C86=0,"",'Long Term Vision'!$C86)</f>
        <v/>
      </c>
      <c r="D86" s="38"/>
      <c r="E86" s="38"/>
      <c r="F86" s="38"/>
      <c r="G86" s="38"/>
      <c r="H86" s="39"/>
      <c r="I86" s="67">
        <f>IF(OR('35_National Policy for Gender'!$I86=1,$E86&lt;&gt;0),1,0)</f>
        <v>1</v>
      </c>
      <c r="J86" s="67">
        <f>IF(OR('35_National Policy for Gender'!$J86=1,$F86&lt;&gt;0),1,0)</f>
        <v>1</v>
      </c>
      <c r="K86" s="67">
        <f>IF(AND('35_National Policy for Gender'!$I86=1,$E86=0),1,0)</f>
        <v>1</v>
      </c>
    </row>
    <row r="87" spans="1:11" ht="30" hidden="1" outlineLevel="1" x14ac:dyDescent="0.25">
      <c r="A87" s="37" t="s">
        <v>151</v>
      </c>
      <c r="B87" s="38" t="s">
        <v>91</v>
      </c>
      <c r="C87" s="20" t="str">
        <f>IF('Long Term Vision'!$C87=0,"",'Long Term Vision'!$C87)</f>
        <v/>
      </c>
      <c r="D87" s="38"/>
      <c r="E87" s="38"/>
      <c r="F87" s="38"/>
      <c r="G87" s="38"/>
      <c r="H87" s="39"/>
      <c r="I87" s="67">
        <f>IF(OR('35_National Policy for Gender'!$I87=1,$E87&lt;&gt;0),1,0)</f>
        <v>1</v>
      </c>
      <c r="J87" s="67">
        <f>IF(OR('35_National Policy for Gender'!$J87=1,$F87&lt;&gt;0),1,0)</f>
        <v>1</v>
      </c>
      <c r="K87" s="67">
        <f>IF(AND('35_National Policy for Gender'!$I87=1,$E87=0),1,0)</f>
        <v>1</v>
      </c>
    </row>
    <row r="88" spans="1:11" ht="75" hidden="1" outlineLevel="1" x14ac:dyDescent="0.25">
      <c r="A88" s="37" t="s">
        <v>151</v>
      </c>
      <c r="B88" s="38" t="s">
        <v>92</v>
      </c>
      <c r="C88" s="20" t="str">
        <f>IF('Long Term Vision'!$C88=0,"",'Long Term Vision'!$C88)</f>
        <v/>
      </c>
      <c r="D88" s="38"/>
      <c r="E88" s="38"/>
      <c r="F88" s="38"/>
      <c r="G88" s="38"/>
      <c r="H88" s="39"/>
      <c r="I88" s="67">
        <f>IF(OR('35_National Policy for Gender'!$I88=1,$E88&lt;&gt;0),1,0)</f>
        <v>1</v>
      </c>
      <c r="J88" s="67">
        <f>IF(OR('35_National Policy for Gender'!$J88=1,$F88&lt;&gt;0),1,0)</f>
        <v>0</v>
      </c>
      <c r="K88" s="67">
        <f>IF(AND('35_National Policy for Gender'!$I88=1,$E88=0),1,0)</f>
        <v>1</v>
      </c>
    </row>
    <row r="89" spans="1:11" ht="45" hidden="1" outlineLevel="1" x14ac:dyDescent="0.25">
      <c r="A89" s="37" t="s">
        <v>151</v>
      </c>
      <c r="B89" s="38" t="s">
        <v>93</v>
      </c>
      <c r="C89" s="20" t="str">
        <f>IF('Long Term Vision'!$C89=0,"",'Long Term Vision'!$C89)</f>
        <v/>
      </c>
      <c r="D89" s="38"/>
      <c r="E89" s="38"/>
      <c r="F89" s="38"/>
      <c r="G89" s="38"/>
      <c r="H89" s="39"/>
      <c r="I89" s="67">
        <f>IF(OR('35_National Policy for Gender'!$I89=1,$E89&lt;&gt;0),1,0)</f>
        <v>1</v>
      </c>
      <c r="J89" s="67">
        <f>IF(OR('35_National Policy for Gender'!$J89=1,$F89&lt;&gt;0),1,0)</f>
        <v>1</v>
      </c>
      <c r="K89" s="67">
        <f>IF(AND('35_National Policy for Gender'!$I89=1,$E89=0),1,0)</f>
        <v>1</v>
      </c>
    </row>
    <row r="90" spans="1:11" ht="105" hidden="1" outlineLevel="1" x14ac:dyDescent="0.25">
      <c r="A90" s="37" t="s">
        <v>151</v>
      </c>
      <c r="B90" s="38" t="s">
        <v>94</v>
      </c>
      <c r="C90" s="20" t="str">
        <f>IF('Long Term Vision'!$C90=0,"",'Long Term Vision'!$C90)</f>
        <v/>
      </c>
      <c r="D90" s="38" t="s">
        <v>1534</v>
      </c>
      <c r="E90" s="38" t="s">
        <v>1538</v>
      </c>
      <c r="F90" s="38"/>
      <c r="G90" s="38" t="s">
        <v>1537</v>
      </c>
      <c r="H90" s="39" t="s">
        <v>583</v>
      </c>
      <c r="I90" s="67">
        <f>IF(OR('35_National Policy for Gender'!$I90=1,$E90&lt;&gt;0),1,0)</f>
        <v>1</v>
      </c>
      <c r="J90" s="67">
        <f>IF(OR('35_National Policy for Gender'!$J90=1,$F90&lt;&gt;0),1,0)</f>
        <v>1</v>
      </c>
      <c r="K90" s="67">
        <f>IF(AND('35_National Policy for Gender'!$I90=1,$E90=0),1,0)</f>
        <v>0</v>
      </c>
    </row>
    <row r="91" spans="1:11" ht="45" hidden="1" outlineLevel="1" x14ac:dyDescent="0.25">
      <c r="A91" s="37" t="s">
        <v>151</v>
      </c>
      <c r="B91" s="38" t="s">
        <v>95</v>
      </c>
      <c r="C91" s="20" t="str">
        <f>IF('Long Term Vision'!$C91=0,"",'Long Term Vision'!$C91)</f>
        <v/>
      </c>
      <c r="D91" s="38"/>
      <c r="E91" s="38"/>
      <c r="F91" s="38"/>
      <c r="G91" s="38"/>
      <c r="H91" s="39"/>
      <c r="I91" s="67">
        <f>IF(OR('35_National Policy for Gender'!$I91=1,$E91&lt;&gt;0),1,0)</f>
        <v>1</v>
      </c>
      <c r="J91" s="67">
        <f>IF(OR('35_National Policy for Gender'!$J91=1,$F91&lt;&gt;0),1,0)</f>
        <v>0</v>
      </c>
      <c r="K91" s="67">
        <f>IF(AND('35_National Policy for Gender'!$I91=1,$E91=0),1,0)</f>
        <v>1</v>
      </c>
    </row>
    <row r="92" spans="1:11" collapsed="1" x14ac:dyDescent="0.25">
      <c r="A92" s="37" t="s">
        <v>151</v>
      </c>
      <c r="B92" s="119" t="s">
        <v>96</v>
      </c>
      <c r="C92" s="119"/>
      <c r="D92" s="119"/>
      <c r="E92" s="119"/>
      <c r="F92" s="119"/>
      <c r="G92" s="119"/>
      <c r="H92" s="120"/>
      <c r="I92" s="67">
        <f>SUM(I93:I97)</f>
        <v>5</v>
      </c>
      <c r="J92" s="67">
        <f>SUM(J93:J97)</f>
        <v>5</v>
      </c>
      <c r="K92" s="67">
        <f>SUM(K93:K97)</f>
        <v>4</v>
      </c>
    </row>
    <row r="93" spans="1:11" ht="60" hidden="1" outlineLevel="1" x14ac:dyDescent="0.25">
      <c r="A93" s="37" t="s">
        <v>151</v>
      </c>
      <c r="B93" s="38" t="s">
        <v>97</v>
      </c>
      <c r="C93" s="20" t="str">
        <f>IF('Long Term Vision'!$C93=0,"",'Long Term Vision'!$C93)</f>
        <v/>
      </c>
      <c r="D93" s="38" t="s">
        <v>1534</v>
      </c>
      <c r="E93" s="38" t="s">
        <v>1541</v>
      </c>
      <c r="F93" s="38"/>
      <c r="G93" s="38" t="s">
        <v>1542</v>
      </c>
      <c r="H93" s="39" t="s">
        <v>583</v>
      </c>
      <c r="I93" s="67">
        <f>IF(OR('35_National Policy for Gender'!$I93=1,$E93&lt;&gt;0),1,0)</f>
        <v>1</v>
      </c>
      <c r="J93" s="67">
        <f>IF(OR('35_National Policy for Gender'!$J93=1,$F93&lt;&gt;0),1,0)</f>
        <v>1</v>
      </c>
      <c r="K93" s="67">
        <f>IF(AND('35_National Policy for Gender'!$I93=1,$E93=0),1,0)</f>
        <v>0</v>
      </c>
    </row>
    <row r="94" spans="1:11" ht="60" hidden="1" outlineLevel="1" x14ac:dyDescent="0.25">
      <c r="A94" s="37" t="s">
        <v>151</v>
      </c>
      <c r="B94" s="38" t="s">
        <v>98</v>
      </c>
      <c r="C94" s="20" t="str">
        <f>IF('Long Term Vision'!$C94=0,"",'Long Term Vision'!$C94)</f>
        <v/>
      </c>
      <c r="D94" s="38"/>
      <c r="E94" s="38"/>
      <c r="F94" s="38"/>
      <c r="G94" s="38"/>
      <c r="H94" s="39"/>
      <c r="I94" s="67">
        <f>IF(OR('35_National Policy for Gender'!$I94=1,$E94&lt;&gt;0),1,0)</f>
        <v>1</v>
      </c>
      <c r="J94" s="67">
        <f>IF(OR('35_National Policy for Gender'!$J94=1,$F94&lt;&gt;0),1,0)</f>
        <v>1</v>
      </c>
      <c r="K94" s="67">
        <f>IF(AND('35_National Policy for Gender'!$I94=1,$E94=0),1,0)</f>
        <v>1</v>
      </c>
    </row>
    <row r="95" spans="1:11" ht="60" hidden="1" outlineLevel="1" x14ac:dyDescent="0.25">
      <c r="A95" s="37" t="s">
        <v>151</v>
      </c>
      <c r="B95" s="38" t="s">
        <v>99</v>
      </c>
      <c r="C95" s="20" t="str">
        <f>IF('Long Term Vision'!$C95=0,"",'Long Term Vision'!$C95)</f>
        <v/>
      </c>
      <c r="D95" s="38"/>
      <c r="E95" s="38"/>
      <c r="F95" s="38"/>
      <c r="G95" s="38"/>
      <c r="H95" s="39"/>
      <c r="I95" s="67">
        <f>IF(OR('35_National Policy for Gender'!$I95=1,$E95&lt;&gt;0),1,0)</f>
        <v>1</v>
      </c>
      <c r="J95" s="67">
        <f>IF(OR('35_National Policy for Gender'!$J95=1,$F95&lt;&gt;0),1,0)</f>
        <v>1</v>
      </c>
      <c r="K95" s="67">
        <f>IF(AND('35_National Policy for Gender'!$I95=1,$E95=0),1,0)</f>
        <v>1</v>
      </c>
    </row>
    <row r="96" spans="1:11" ht="75" hidden="1" outlineLevel="1" x14ac:dyDescent="0.25">
      <c r="A96" s="37" t="s">
        <v>151</v>
      </c>
      <c r="B96" s="38" t="s">
        <v>100</v>
      </c>
      <c r="C96" s="20" t="str">
        <f>IF('Long Term Vision'!$C96=0,"",'Long Term Vision'!$C96)</f>
        <v/>
      </c>
      <c r="D96" s="38"/>
      <c r="E96" s="38"/>
      <c r="F96" s="38"/>
      <c r="G96" s="38"/>
      <c r="H96" s="39"/>
      <c r="I96" s="67">
        <f>IF(OR('35_National Policy for Gender'!$I96=1,$E96&lt;&gt;0),1,0)</f>
        <v>1</v>
      </c>
      <c r="J96" s="67">
        <f>IF(OR('35_National Policy for Gender'!$J96=1,$F96&lt;&gt;0),1,0)</f>
        <v>1</v>
      </c>
      <c r="K96" s="67">
        <f>IF(AND('35_National Policy for Gender'!$I96=1,$E96=0),1,0)</f>
        <v>1</v>
      </c>
    </row>
    <row r="97" spans="1:11" ht="90" hidden="1" outlineLevel="1" x14ac:dyDescent="0.25">
      <c r="A97" s="37" t="s">
        <v>151</v>
      </c>
      <c r="B97" s="38" t="s">
        <v>101</v>
      </c>
      <c r="C97" s="20" t="str">
        <f>IF('Long Term Vision'!$C97=0,"",'Long Term Vision'!$C97)</f>
        <v/>
      </c>
      <c r="D97" s="38"/>
      <c r="E97" s="38"/>
      <c r="F97" s="38"/>
      <c r="G97" s="38"/>
      <c r="H97" s="39"/>
      <c r="I97" s="67">
        <f>IF(OR('35_National Policy for Gender'!$I97=1,$E97&lt;&gt;0),1,0)</f>
        <v>1</v>
      </c>
      <c r="J97" s="67">
        <f>IF(OR('35_National Policy for Gender'!$J97=1,$F97&lt;&gt;0),1,0)</f>
        <v>1</v>
      </c>
      <c r="K97" s="67">
        <f>IF(AND('35_National Policy for Gender'!$I97=1,$E97=0),1,0)</f>
        <v>1</v>
      </c>
    </row>
    <row r="98" spans="1:11" collapsed="1" x14ac:dyDescent="0.25">
      <c r="A98" s="37" t="s">
        <v>151</v>
      </c>
      <c r="B98" s="121" t="s">
        <v>102</v>
      </c>
      <c r="C98" s="121"/>
      <c r="D98" s="121"/>
      <c r="E98" s="121"/>
      <c r="F98" s="121"/>
      <c r="G98" s="121"/>
      <c r="H98" s="122"/>
      <c r="I98" s="67">
        <f>SUM(I99:I105)</f>
        <v>4</v>
      </c>
      <c r="J98" s="67">
        <f>SUM(J99:J105)</f>
        <v>3</v>
      </c>
      <c r="K98" s="67">
        <f>SUM(K99:K105)</f>
        <v>3</v>
      </c>
    </row>
    <row r="99" spans="1:11" ht="45" hidden="1" outlineLevel="1" x14ac:dyDescent="0.25">
      <c r="A99" s="37" t="s">
        <v>151</v>
      </c>
      <c r="B99" s="38" t="s">
        <v>103</v>
      </c>
      <c r="C99" s="20" t="str">
        <f>IF('Long Term Vision'!$C99=0,"",'Long Term Vision'!$C99)</f>
        <v/>
      </c>
      <c r="D99" s="38"/>
      <c r="E99" s="38"/>
      <c r="F99" s="38"/>
      <c r="G99" s="38"/>
      <c r="H99" s="39"/>
      <c r="I99" s="67">
        <f>IF(OR('35_National Policy for Gender'!$I99=1,$E99&lt;&gt;0),1,0)</f>
        <v>0</v>
      </c>
      <c r="J99" s="67">
        <f>IF(OR('35_National Policy for Gender'!$J99=1,$F99&lt;&gt;0),1,0)</f>
        <v>0</v>
      </c>
      <c r="K99" s="67">
        <f>IF(AND('35_National Policy for Gender'!$I99=1,$E99=0),1,0)</f>
        <v>0</v>
      </c>
    </row>
    <row r="100" spans="1:11" ht="45" hidden="1" outlineLevel="1" x14ac:dyDescent="0.25">
      <c r="A100" s="37" t="s">
        <v>151</v>
      </c>
      <c r="B100" s="38" t="s">
        <v>104</v>
      </c>
      <c r="C100" s="20" t="str">
        <f>IF('Long Term Vision'!$C100=0,"",'Long Term Vision'!$C100)</f>
        <v/>
      </c>
      <c r="D100" s="38" t="s">
        <v>1519</v>
      </c>
      <c r="E100" s="38" t="s">
        <v>1522</v>
      </c>
      <c r="F100" s="38"/>
      <c r="G100" s="38" t="s">
        <v>1036</v>
      </c>
      <c r="H100" s="39" t="s">
        <v>583</v>
      </c>
      <c r="I100" s="67">
        <f>IF(OR('35_National Policy for Gender'!$I100=1,$E100&lt;&gt;0),1,0)</f>
        <v>1</v>
      </c>
      <c r="J100" s="67">
        <f>IF(OR('35_National Policy for Gender'!$J100=1,$F100&lt;&gt;0),1,0)</f>
        <v>1</v>
      </c>
      <c r="K100" s="67">
        <f>IF(AND('35_National Policy for Gender'!$I100=1,$E100=0),1,0)</f>
        <v>0</v>
      </c>
    </row>
    <row r="101" spans="1:11" ht="60" hidden="1" outlineLevel="1" x14ac:dyDescent="0.25">
      <c r="A101" s="37" t="s">
        <v>151</v>
      </c>
      <c r="B101" s="38" t="s">
        <v>105</v>
      </c>
      <c r="C101" s="20" t="str">
        <f>IF('Long Term Vision'!$C101=0,"",'Long Term Vision'!$C101)</f>
        <v/>
      </c>
      <c r="D101" s="38"/>
      <c r="E101" s="38"/>
      <c r="F101" s="38"/>
      <c r="G101" s="38"/>
      <c r="H101" s="39"/>
      <c r="I101" s="67">
        <f>IF(OR('35_National Policy for Gender'!$I101=1,$E101&lt;&gt;0),1,0)</f>
        <v>1</v>
      </c>
      <c r="J101" s="67">
        <f>IF(OR('35_National Policy for Gender'!$J101=1,$F101&lt;&gt;0),1,0)</f>
        <v>1</v>
      </c>
      <c r="K101" s="67">
        <f>IF(AND('35_National Policy for Gender'!$I101=1,$E101=0),1,0)</f>
        <v>1</v>
      </c>
    </row>
    <row r="102" spans="1:11" ht="30" hidden="1" outlineLevel="1" x14ac:dyDescent="0.25">
      <c r="A102" s="37" t="s">
        <v>151</v>
      </c>
      <c r="B102" s="38" t="s">
        <v>106</v>
      </c>
      <c r="C102" s="20" t="str">
        <f>IF('Long Term Vision'!$C102=0,"",'Long Term Vision'!$C102)</f>
        <v/>
      </c>
      <c r="D102" s="38"/>
      <c r="E102" s="38"/>
      <c r="F102" s="38"/>
      <c r="G102" s="38"/>
      <c r="H102" s="39"/>
      <c r="I102" s="67">
        <f>IF(OR('35_National Policy for Gender'!$I102=1,$E102&lt;&gt;0),1,0)</f>
        <v>1</v>
      </c>
      <c r="J102" s="67">
        <f>IF(OR('35_National Policy for Gender'!$J102=1,$F102&lt;&gt;0),1,0)</f>
        <v>0</v>
      </c>
      <c r="K102" s="67">
        <f>IF(AND('35_National Policy for Gender'!$I102=1,$E102=0),1,0)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IF(OR('35_National Policy for Gender'!$I103=1,$E103&lt;&gt;0),1,0)</f>
        <v>0</v>
      </c>
      <c r="J103" s="67">
        <f>IF(OR('35_National Policy for Gender'!$J103=1,$F103&lt;&gt;0),1,0)</f>
        <v>0</v>
      </c>
      <c r="K103" s="67">
        <f>IF(AND('35_National Policy for Gender'!$I103=1,$E103=0),1,0)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IF(OR('35_National Policy for Gender'!$I104=1,$E104&lt;&gt;0),1,0)</f>
        <v>0</v>
      </c>
      <c r="J104" s="67">
        <f>IF(OR('35_National Policy for Gender'!$J104=1,$F104&lt;&gt;0),1,0)</f>
        <v>0</v>
      </c>
      <c r="K104" s="67">
        <f>IF(AND('35_National Policy for Gender'!$I104=1,$E104=0),1,0)</f>
        <v>0</v>
      </c>
    </row>
    <row r="105" spans="1:11" ht="45" hidden="1" outlineLevel="1" x14ac:dyDescent="0.25">
      <c r="A105" s="37" t="s">
        <v>151</v>
      </c>
      <c r="B105" s="38" t="s">
        <v>109</v>
      </c>
      <c r="C105" s="20" t="str">
        <f>IF('Long Term Vision'!$C105=0,"",'Long Term Vision'!$C105)</f>
        <v/>
      </c>
      <c r="D105" s="38"/>
      <c r="E105" s="38"/>
      <c r="F105" s="38"/>
      <c r="G105" s="38"/>
      <c r="H105" s="39"/>
      <c r="I105" s="67">
        <f>IF(OR('35_National Policy for Gender'!$I105=1,$E105&lt;&gt;0),1,0)</f>
        <v>1</v>
      </c>
      <c r="J105" s="67">
        <f>IF(OR('35_National Policy for Gender'!$J105=1,$F105&lt;&gt;0),1,0)</f>
        <v>1</v>
      </c>
      <c r="K105" s="67">
        <f>IF(AND('35_National Policy for Gender'!$I105=1,$E105=0),1,0)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5</v>
      </c>
    </row>
    <row r="107" spans="1:11" ht="120" hidden="1" outlineLevel="1" x14ac:dyDescent="0.25">
      <c r="A107" s="37" t="s">
        <v>151</v>
      </c>
      <c r="B107" s="38" t="s">
        <v>111</v>
      </c>
      <c r="C107" s="20" t="str">
        <f>IF('Long Term Vision'!$C107=0,"",'Long Term Vision'!$C107)</f>
        <v/>
      </c>
      <c r="D107" s="38" t="s">
        <v>1548</v>
      </c>
      <c r="E107" s="38" t="s">
        <v>1557</v>
      </c>
      <c r="F107" s="38"/>
      <c r="G107" s="38" t="s">
        <v>1556</v>
      </c>
      <c r="H107" s="39" t="s">
        <v>583</v>
      </c>
      <c r="I107" s="67">
        <f>IF(OR('35_National Policy for Gender'!$I107=1,$E107&lt;&gt;0),1,0)</f>
        <v>1</v>
      </c>
      <c r="J107" s="67">
        <f>IF(OR('35_National Policy for Gender'!$J107=1,$F107&lt;&gt;0),1,0)</f>
        <v>1</v>
      </c>
      <c r="K107" s="67">
        <f>IF(AND('35_National Policy for Gender'!$I107=1,$E107=0),1,0)</f>
        <v>0</v>
      </c>
    </row>
    <row r="108" spans="1:11" ht="75" hidden="1" outlineLevel="1" x14ac:dyDescent="0.25">
      <c r="A108" s="37" t="s">
        <v>151</v>
      </c>
      <c r="B108" s="38" t="s">
        <v>112</v>
      </c>
      <c r="C108" s="20" t="str">
        <f>IF('Long Term Vision'!$C108=0,"",'Long Term Vision'!$C108)</f>
        <v/>
      </c>
      <c r="D108" s="38"/>
      <c r="E108" s="38"/>
      <c r="F108" s="38"/>
      <c r="G108" s="38"/>
      <c r="H108" s="39"/>
      <c r="I108" s="67">
        <f>IF(OR('35_National Policy for Gender'!$I108=1,$E108&lt;&gt;0),1,0)</f>
        <v>1</v>
      </c>
      <c r="J108" s="67">
        <f>IF(OR('35_National Policy for Gender'!$J108=1,$F108&lt;&gt;0),1,0)</f>
        <v>1</v>
      </c>
      <c r="K108" s="67">
        <f>IF(AND('35_National Policy for Gender'!$I108=1,$E108=0),1,0)</f>
        <v>1</v>
      </c>
    </row>
    <row r="109" spans="1:11" ht="45" hidden="1" outlineLevel="1" x14ac:dyDescent="0.25">
      <c r="A109" s="37" t="s">
        <v>151</v>
      </c>
      <c r="B109" s="38" t="s">
        <v>113</v>
      </c>
      <c r="C109" s="20" t="str">
        <f>IF('Long Term Vision'!$C109=0,"",'Long Term Vision'!$C109)</f>
        <v/>
      </c>
      <c r="D109" s="38"/>
      <c r="E109" s="38"/>
      <c r="F109" s="38"/>
      <c r="G109" s="38"/>
      <c r="H109" s="39"/>
      <c r="I109" s="67">
        <f>IF(OR('35_National Policy for Gender'!$I109=1,$E109&lt;&gt;0),1,0)</f>
        <v>1</v>
      </c>
      <c r="J109" s="67">
        <f>IF(OR('35_National Policy for Gender'!$J109=1,$F109&lt;&gt;0),1,0)</f>
        <v>1</v>
      </c>
      <c r="K109" s="67">
        <f>IF(AND('35_National Policy for Gender'!$I109=1,$E109=0),1,0)</f>
        <v>1</v>
      </c>
    </row>
    <row r="110" spans="1:11" ht="30" hidden="1" outlineLevel="1" x14ac:dyDescent="0.25">
      <c r="A110" s="37" t="s">
        <v>151</v>
      </c>
      <c r="B110" s="38" t="s">
        <v>114</v>
      </c>
      <c r="C110" s="20" t="str">
        <f>IF('Long Term Vision'!$C110=0,"",'Long Term Vision'!$C110)</f>
        <v/>
      </c>
      <c r="D110" s="38"/>
      <c r="E110" s="38"/>
      <c r="F110" s="38"/>
      <c r="G110" s="38"/>
      <c r="H110" s="39"/>
      <c r="I110" s="67">
        <f>IF(OR('35_National Policy for Gender'!$I110=1,$E110&lt;&gt;0),1,0)</f>
        <v>1</v>
      </c>
      <c r="J110" s="67">
        <f>IF(OR('35_National Policy for Gender'!$J110=1,$F110&lt;&gt;0),1,0)</f>
        <v>1</v>
      </c>
      <c r="K110" s="67">
        <f>IF(AND('35_National Policy for Gender'!$I110=1,$E110=0),1,0)</f>
        <v>1</v>
      </c>
    </row>
    <row r="111" spans="1:11" ht="75" hidden="1" outlineLevel="1" x14ac:dyDescent="0.25">
      <c r="A111" s="37" t="s">
        <v>151</v>
      </c>
      <c r="B111" s="38" t="s">
        <v>115</v>
      </c>
      <c r="C111" s="20" t="str">
        <f>IF('Long Term Vision'!$C111=0,"",'Long Term Vision'!$C111)</f>
        <v/>
      </c>
      <c r="D111" s="38"/>
      <c r="E111" s="38"/>
      <c r="F111" s="38"/>
      <c r="G111" s="38"/>
      <c r="H111" s="39"/>
      <c r="I111" s="67">
        <f>IF(OR('35_National Policy for Gender'!$I111=1,$E111&lt;&gt;0),1,0)</f>
        <v>1</v>
      </c>
      <c r="J111" s="67">
        <f>IF(OR('35_National Policy for Gender'!$J111=1,$F111&lt;&gt;0),1,0)</f>
        <v>1</v>
      </c>
      <c r="K111" s="67">
        <f>IF(AND('35_National Policy for Gender'!$I111=1,$E111=0),1,0)</f>
        <v>1</v>
      </c>
    </row>
    <row r="112" spans="1:11" ht="90" hidden="1" outlineLevel="1" x14ac:dyDescent="0.25">
      <c r="A112" s="37" t="s">
        <v>151</v>
      </c>
      <c r="B112" s="38" t="s">
        <v>116</v>
      </c>
      <c r="C112" s="20" t="str">
        <f>IF('Long Term Vision'!$C112=0,"",'Long Term Vision'!$C112)</f>
        <v/>
      </c>
      <c r="D112" s="38" t="s">
        <v>1547</v>
      </c>
      <c r="E112" s="38" t="s">
        <v>1554</v>
      </c>
      <c r="F112" s="38"/>
      <c r="G112" s="38" t="s">
        <v>1555</v>
      </c>
      <c r="H112" s="39"/>
      <c r="I112" s="67">
        <f>IF(OR('35_National Policy for Gender'!$I112=1,$E112&lt;&gt;0),1,0)</f>
        <v>1</v>
      </c>
      <c r="J112" s="67">
        <f>IF(OR('35_National Policy for Gender'!$J112=1,$F112&lt;&gt;0),1,0)</f>
        <v>1</v>
      </c>
      <c r="K112" s="67">
        <f>IF(AND('35_National Policy for Gender'!$I112=1,$E112=0),1,0)</f>
        <v>0</v>
      </c>
    </row>
    <row r="113" spans="1:11" ht="45" hidden="1" outlineLevel="1" x14ac:dyDescent="0.25">
      <c r="A113" s="37" t="s">
        <v>151</v>
      </c>
      <c r="B113" s="38" t="s">
        <v>117</v>
      </c>
      <c r="C113" s="20" t="str">
        <f>IF('Long Term Vision'!$C113=0,"",'Long Term Vision'!$C113)</f>
        <v/>
      </c>
      <c r="D113" s="38"/>
      <c r="E113" s="38"/>
      <c r="F113" s="38"/>
      <c r="G113" s="38"/>
      <c r="H113" s="39"/>
      <c r="I113" s="67">
        <f>IF(OR('35_National Policy for Gender'!$I113=1,$E113&lt;&gt;0),1,0)</f>
        <v>1</v>
      </c>
      <c r="J113" s="67">
        <f>IF(OR('35_National Policy for Gender'!$J113=1,$F113&lt;&gt;0),1,0)</f>
        <v>0</v>
      </c>
      <c r="K113" s="67">
        <f>IF(AND('35_National Policy for Gender'!$I113=1,$E113=0),1,0)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3</v>
      </c>
    </row>
    <row r="115" spans="1:11" ht="45" hidden="1" outlineLevel="1" x14ac:dyDescent="0.25">
      <c r="A115" s="37" t="s">
        <v>152</v>
      </c>
      <c r="B115" s="38" t="s">
        <v>119</v>
      </c>
      <c r="C115" s="20" t="str">
        <f>IF('Long Term Vision'!$C115=0,"",'Long Term Vision'!$C115)</f>
        <v/>
      </c>
      <c r="D115" s="38" t="s">
        <v>1526</v>
      </c>
      <c r="E115" s="38" t="s">
        <v>1528</v>
      </c>
      <c r="F115" s="38"/>
      <c r="G115" s="38" t="s">
        <v>1529</v>
      </c>
      <c r="H115" s="39" t="s">
        <v>583</v>
      </c>
      <c r="I115" s="67">
        <f>IF(OR('35_National Policy for Gender'!$I115=1,$E115&lt;&gt;0),1,0)</f>
        <v>1</v>
      </c>
      <c r="J115" s="67">
        <f>IF(OR('35_National Policy for Gender'!$J115=1,$F115&lt;&gt;0),1,0)</f>
        <v>1</v>
      </c>
      <c r="K115" s="67">
        <f>IF(AND('35_National Policy for Gender'!$I115=1,$E115=0),1,0)</f>
        <v>0</v>
      </c>
    </row>
    <row r="116" spans="1:11" ht="30" hidden="1" outlineLevel="1" x14ac:dyDescent="0.25">
      <c r="A116" s="37" t="s">
        <v>152</v>
      </c>
      <c r="B116" s="38" t="s">
        <v>120</v>
      </c>
      <c r="C116" s="20" t="str">
        <f>IF('Long Term Vision'!$C116=0,"",'Long Term Vision'!$C116)</f>
        <v/>
      </c>
      <c r="D116" s="38"/>
      <c r="E116" s="38"/>
      <c r="F116" s="38"/>
      <c r="G116" s="38"/>
      <c r="H116" s="39"/>
      <c r="I116" s="67">
        <f>IF(OR('35_National Policy for Gender'!$I116=1,$E116&lt;&gt;0),1,0)</f>
        <v>1</v>
      </c>
      <c r="J116" s="67">
        <f>IF(OR('35_National Policy for Gender'!$J116=1,$F116&lt;&gt;0),1,0)</f>
        <v>1</v>
      </c>
      <c r="K116" s="67">
        <f>IF(AND('35_National Policy for Gender'!$I116=1,$E116=0),1,0)</f>
        <v>1</v>
      </c>
    </row>
    <row r="117" spans="1:11" ht="90" hidden="1" outlineLevel="1" x14ac:dyDescent="0.25">
      <c r="A117" s="37" t="s">
        <v>152</v>
      </c>
      <c r="B117" s="38" t="s">
        <v>121</v>
      </c>
      <c r="C117" s="20" t="str">
        <f>IF('Long Term Vision'!$C117=0,"",'Long Term Vision'!$C117)</f>
        <v/>
      </c>
      <c r="D117" s="38" t="s">
        <v>1519</v>
      </c>
      <c r="E117" s="38" t="s">
        <v>1521</v>
      </c>
      <c r="F117" s="38"/>
      <c r="G117" s="38" t="s">
        <v>1520</v>
      </c>
      <c r="H117" s="39"/>
      <c r="I117" s="67">
        <f>IF(OR('35_National Policy for Gender'!$I117=1,$E117&lt;&gt;0),1,0)</f>
        <v>1</v>
      </c>
      <c r="J117" s="67">
        <f>IF(OR('35_National Policy for Gender'!$J117=1,$F117&lt;&gt;0),1,0)</f>
        <v>1</v>
      </c>
      <c r="K117" s="67">
        <f>IF(AND('35_National Policy for Gender'!$I117=1,$E117=0),1,0)</f>
        <v>0</v>
      </c>
    </row>
    <row r="118" spans="1:11" ht="210" hidden="1" outlineLevel="1" x14ac:dyDescent="0.25">
      <c r="A118" s="37" t="s">
        <v>152</v>
      </c>
      <c r="B118" s="38" t="s">
        <v>122</v>
      </c>
      <c r="C118" s="20" t="str">
        <f>IF('Long Term Vision'!$C118=0,"",'Long Term Vision'!$C118)</f>
        <v/>
      </c>
      <c r="D118" s="38" t="s">
        <v>1524</v>
      </c>
      <c r="E118" s="38" t="s">
        <v>1523</v>
      </c>
      <c r="F118" s="38"/>
      <c r="G118" s="38" t="s">
        <v>1516</v>
      </c>
      <c r="H118" s="39"/>
      <c r="I118" s="67">
        <f>IF(OR('35_National Policy for Gender'!$I118=1,$E118&lt;&gt;0),1,0)</f>
        <v>1</v>
      </c>
      <c r="J118" s="67">
        <f>IF(OR('35_National Policy for Gender'!$J118=1,$F118&lt;&gt;0),1,0)</f>
        <v>1</v>
      </c>
      <c r="K118" s="67">
        <f>IF(AND('35_National Policy for Gender'!$I118=1,$E118=0),1,0)</f>
        <v>0</v>
      </c>
    </row>
    <row r="119" spans="1:11" ht="90" hidden="1" outlineLevel="1" x14ac:dyDescent="0.25">
      <c r="A119" s="37" t="s">
        <v>152</v>
      </c>
      <c r="B119" s="38" t="s">
        <v>123</v>
      </c>
      <c r="C119" s="20" t="str">
        <f>IF('Long Term Vision'!$C119=0,"",'Long Term Vision'!$C119)</f>
        <v/>
      </c>
      <c r="D119" s="38" t="s">
        <v>1531</v>
      </c>
      <c r="E119" s="38" t="s">
        <v>1530</v>
      </c>
      <c r="F119" s="38"/>
      <c r="G119" s="38" t="s">
        <v>1532</v>
      </c>
      <c r="H119" s="39"/>
      <c r="I119" s="67">
        <f>IF(OR('35_National Policy for Gender'!$I119=1,$E119&lt;&gt;0),1,0)</f>
        <v>1</v>
      </c>
      <c r="J119" s="67">
        <f>IF(OR('35_National Policy for Gender'!$J119=1,$F119&lt;&gt;0),1,0)</f>
        <v>1</v>
      </c>
      <c r="K119" s="67">
        <f>IF(AND('35_National Policy for Gender'!$I119=1,$E119=0),1,0)</f>
        <v>0</v>
      </c>
    </row>
    <row r="120" spans="1:11" ht="165" hidden="1" outlineLevel="1" x14ac:dyDescent="0.25">
      <c r="A120" s="37" t="s">
        <v>152</v>
      </c>
      <c r="B120" s="38" t="s">
        <v>124</v>
      </c>
      <c r="C120" s="20" t="str">
        <f>IF('Long Term Vision'!$C120=0,"",'Long Term Vision'!$C120)</f>
        <v/>
      </c>
      <c r="D120" s="38" t="s">
        <v>1543</v>
      </c>
      <c r="E120" s="38" t="s">
        <v>1553</v>
      </c>
      <c r="F120" s="38"/>
      <c r="G120" s="38" t="s">
        <v>1544</v>
      </c>
      <c r="H120" s="39" t="s">
        <v>583</v>
      </c>
      <c r="I120" s="67">
        <f>IF(OR('35_National Policy for Gender'!$I120=1,$E120&lt;&gt;0),1,0)</f>
        <v>1</v>
      </c>
      <c r="J120" s="67">
        <f>IF(OR('35_National Policy for Gender'!$J120=1,$F120&lt;&gt;0),1,0)</f>
        <v>1</v>
      </c>
      <c r="K120" s="67">
        <f>IF(AND('35_National Policy for Gender'!$I120=1,$E120=0),1,0)</f>
        <v>0</v>
      </c>
    </row>
    <row r="121" spans="1:11" ht="30" hidden="1" outlineLevel="1" x14ac:dyDescent="0.25">
      <c r="A121" s="37" t="s">
        <v>152</v>
      </c>
      <c r="B121" s="38" t="s">
        <v>125</v>
      </c>
      <c r="C121" s="20" t="str">
        <f>IF('Long Term Vision'!$C121=0,"",'Long Term Vision'!$C121)</f>
        <v/>
      </c>
      <c r="D121" s="38"/>
      <c r="E121" s="38"/>
      <c r="F121" s="38"/>
      <c r="G121" s="38"/>
      <c r="H121" s="39"/>
      <c r="I121" s="67">
        <f>IF(OR('35_National Policy for Gender'!$I121=1,$E121&lt;&gt;0),1,0)</f>
        <v>1</v>
      </c>
      <c r="J121" s="67">
        <f>IF(OR('35_National Policy for Gender'!$J121=1,$F121&lt;&gt;0),1,0)</f>
        <v>1</v>
      </c>
      <c r="K121" s="67">
        <f>IF(AND('35_National Policy for Gender'!$I121=1,$E121=0),1,0)</f>
        <v>1</v>
      </c>
    </row>
    <row r="122" spans="1:11" ht="30" hidden="1" outlineLevel="1" x14ac:dyDescent="0.25">
      <c r="A122" s="37" t="s">
        <v>152</v>
      </c>
      <c r="B122" s="38" t="s">
        <v>126</v>
      </c>
      <c r="C122" s="20" t="str">
        <f>IF('Long Term Vision'!$C122=0,"",'Long Term Vision'!$C122)</f>
        <v/>
      </c>
      <c r="D122" s="38"/>
      <c r="E122" s="38"/>
      <c r="F122" s="38"/>
      <c r="G122" s="38"/>
      <c r="H122" s="39"/>
      <c r="I122" s="67">
        <f>IF(OR('35_National Policy for Gender'!$I122=1,$E122&lt;&gt;0),1,0)</f>
        <v>0</v>
      </c>
      <c r="J122" s="67">
        <f>IF(OR('35_National Policy for Gender'!$J122=1,$F122&lt;&gt;0),1,0)</f>
        <v>0</v>
      </c>
      <c r="K122" s="67">
        <f>IF(AND('35_National Policy for Gender'!$I122=1,$E122=0),1,0)</f>
        <v>0</v>
      </c>
    </row>
    <row r="123" spans="1:11" ht="60" hidden="1" outlineLevel="1" x14ac:dyDescent="0.25">
      <c r="A123" s="37" t="s">
        <v>152</v>
      </c>
      <c r="B123" s="38" t="s">
        <v>127</v>
      </c>
      <c r="C123" s="20" t="str">
        <f>IF('Long Term Vision'!$C123=0,"",'Long Term Vision'!$C123)</f>
        <v/>
      </c>
      <c r="D123" s="38" t="s">
        <v>1515</v>
      </c>
      <c r="E123" s="38" t="s">
        <v>1517</v>
      </c>
      <c r="F123" s="38"/>
      <c r="G123" s="38" t="s">
        <v>1518</v>
      </c>
      <c r="H123" s="39" t="s">
        <v>583</v>
      </c>
      <c r="I123" s="67">
        <f>IF(OR('35_National Policy for Gender'!$I123=1,$E123&lt;&gt;0),1,0)</f>
        <v>1</v>
      </c>
      <c r="J123" s="67">
        <f>IF(OR('35_National Policy for Gender'!$J123=1,$F123&lt;&gt;0),1,0)</f>
        <v>0</v>
      </c>
      <c r="K123" s="67">
        <f>IF(AND('35_National Policy for Gender'!$I123=1,$E123=0),1,0)</f>
        <v>0</v>
      </c>
    </row>
    <row r="124" spans="1:11" ht="45" hidden="1" outlineLevel="1" x14ac:dyDescent="0.25">
      <c r="A124" s="37" t="s">
        <v>152</v>
      </c>
      <c r="B124" s="38" t="s">
        <v>128</v>
      </c>
      <c r="C124" s="20" t="str">
        <f>IF('Long Term Vision'!$C124=0,"",'Long Term Vision'!$C124)</f>
        <v/>
      </c>
      <c r="D124" s="38"/>
      <c r="E124" s="38"/>
      <c r="F124" s="38"/>
      <c r="G124" s="38"/>
      <c r="H124" s="39"/>
      <c r="I124" s="67">
        <f>IF(OR('35_National Policy for Gender'!$I124=1,$E124&lt;&gt;0),1,0)</f>
        <v>1</v>
      </c>
      <c r="J124" s="67">
        <f>IF(OR('35_National Policy for Gender'!$J124=1,$F124&lt;&gt;0),1,0)</f>
        <v>1</v>
      </c>
      <c r="K124" s="67">
        <f>IF(AND('35_National Policy for Gender'!$I124=1,$E124=0),1,0)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IF(OR('35_National Policy for Gender'!$I126=1,$E126&lt;&gt;0),1,0)</f>
        <v>1</v>
      </c>
      <c r="J126" s="67">
        <f>IF(OR('35_National Policy for Gender'!$J126=1,$F126&lt;&gt;0),1,0)</f>
        <v>0</v>
      </c>
      <c r="K126" s="67">
        <f>IF(AND('35_National Policy for Gender'!$I126=1,$E126=0),1,0)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IF(OR('35_National Policy for Gender'!$I127=1,$E127&lt;&gt;0),1,0)</f>
        <v>0</v>
      </c>
      <c r="J127" s="67">
        <f>IF(OR('35_National Policy for Gender'!$J127=1,$F127&lt;&gt;0),1,0)</f>
        <v>0</v>
      </c>
      <c r="K127" s="67">
        <f>IF(AND('35_National Policy for Gender'!$I127=1,$E127=0),1,0)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IF(OR('35_National Policy for Gender'!$I128=1,$E128&lt;&gt;0),1,0)</f>
        <v>0</v>
      </c>
      <c r="J128" s="67">
        <f>IF(OR('35_National Policy for Gender'!$J128=1,$F128&lt;&gt;0),1,0)</f>
        <v>0</v>
      </c>
      <c r="K128" s="67">
        <f>IF(AND('35_National Policy for Gender'!$I128=1,$E128=0),1,0)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IF(OR('35_National Policy for Gender'!$I129=1,$E129&lt;&gt;0),1,0)</f>
        <v>0</v>
      </c>
      <c r="J129" s="67">
        <f>IF(OR('35_National Policy for Gender'!$J129=1,$F129&lt;&gt;0),1,0)</f>
        <v>0</v>
      </c>
      <c r="K129" s="67">
        <f>IF(AND('35_National Policy for Gender'!$I129=1,$E129=0),1,0)</f>
        <v>0</v>
      </c>
    </row>
    <row r="130" spans="1:11" ht="30" hidden="1" outlineLevel="1" x14ac:dyDescent="0.25">
      <c r="A130" s="37" t="s">
        <v>153</v>
      </c>
      <c r="B130" s="38" t="s">
        <v>134</v>
      </c>
      <c r="C130" s="20" t="str">
        <f>IF('Long Term Vision'!$C130=0,"",'Long Term Vision'!$C130)</f>
        <v/>
      </c>
      <c r="D130" s="38"/>
      <c r="E130" s="38"/>
      <c r="F130" s="38"/>
      <c r="G130" s="38"/>
      <c r="H130" s="39"/>
      <c r="I130" s="67">
        <f>IF(OR('35_National Policy for Gender'!$I130=1,$E130&lt;&gt;0),1,0)</f>
        <v>1</v>
      </c>
      <c r="J130" s="67">
        <f>IF(OR('35_National Policy for Gender'!$J130=1,$F130&lt;&gt;0),1,0)</f>
        <v>1</v>
      </c>
      <c r="K130" s="67">
        <f>IF(AND('35_National Policy for Gender'!$I130=1,$E130=0),1,0)</f>
        <v>1</v>
      </c>
    </row>
    <row r="131" spans="1:11" ht="105" hidden="1" outlineLevel="1" x14ac:dyDescent="0.25">
      <c r="A131" s="37" t="s">
        <v>153</v>
      </c>
      <c r="B131" s="38" t="s">
        <v>135</v>
      </c>
      <c r="C131" s="20" t="str">
        <f>IF('Long Term Vision'!$C131=0,"",'Long Term Vision'!$C131)</f>
        <v/>
      </c>
      <c r="D131" s="38"/>
      <c r="E131" s="38"/>
      <c r="F131" s="38"/>
      <c r="G131" s="38"/>
      <c r="H131" s="39"/>
      <c r="I131" s="67">
        <f>IF(OR('35_National Policy for Gender'!$I131=1,$E131&lt;&gt;0),1,0)</f>
        <v>1</v>
      </c>
      <c r="J131" s="67">
        <f>IF(OR('35_National Policy for Gender'!$J131=1,$F131&lt;&gt;0),1,0)</f>
        <v>0</v>
      </c>
      <c r="K131" s="67">
        <f>IF(AND('35_National Policy for Gender'!$I131=1,$E131=0),1,0)</f>
        <v>1</v>
      </c>
    </row>
    <row r="132" spans="1:11" ht="75" hidden="1" outlineLevel="1" x14ac:dyDescent="0.25">
      <c r="A132" s="37" t="s">
        <v>153</v>
      </c>
      <c r="B132" s="38" t="s">
        <v>136</v>
      </c>
      <c r="C132" s="20" t="str">
        <f>IF('Long Term Vision'!$C132=0,"",'Long Term Vision'!$C132)</f>
        <v/>
      </c>
      <c r="D132" s="38"/>
      <c r="E132" s="38"/>
      <c r="F132" s="38"/>
      <c r="G132" s="38"/>
      <c r="H132" s="39"/>
      <c r="I132" s="67">
        <f>IF(OR('35_National Policy for Gender'!$I132=1,$E132&lt;&gt;0),1,0)</f>
        <v>0</v>
      </c>
      <c r="J132" s="67">
        <f>IF(OR('35_National Policy for Gender'!$J132=1,$F132&lt;&gt;0),1,0)</f>
        <v>0</v>
      </c>
      <c r="K132" s="67">
        <f>IF(AND('35_National Policy for Gender'!$I132=1,$E132=0),1,0)</f>
        <v>0</v>
      </c>
    </row>
    <row r="133" spans="1:11" ht="75" hidden="1" outlineLevel="1" x14ac:dyDescent="0.25">
      <c r="A133" s="37" t="s">
        <v>153</v>
      </c>
      <c r="B133" s="38" t="s">
        <v>137</v>
      </c>
      <c r="C133" s="20" t="str">
        <f>IF('Long Term Vision'!$C133=0,"",'Long Term Vision'!$C133)</f>
        <v/>
      </c>
      <c r="D133" s="38"/>
      <c r="E133" s="38"/>
      <c r="F133" s="38"/>
      <c r="G133" s="38"/>
      <c r="H133" s="39"/>
      <c r="I133" s="67">
        <f>IF(OR('35_National Policy for Gender'!$I133=1,$E133&lt;&gt;0),1,0)</f>
        <v>0</v>
      </c>
      <c r="J133" s="67">
        <f>IF(OR('35_National Policy for Gender'!$J133=1,$F133&lt;&gt;0),1,0)</f>
        <v>0</v>
      </c>
      <c r="K133" s="67">
        <f>IF(AND('35_National Policy for Gender'!$I133=1,$E133=0),1,0)</f>
        <v>0</v>
      </c>
    </row>
    <row r="134" spans="1:11" ht="90" hidden="1" outlineLevel="1" x14ac:dyDescent="0.25">
      <c r="A134" s="37" t="s">
        <v>153</v>
      </c>
      <c r="B134" s="38" t="s">
        <v>138</v>
      </c>
      <c r="C134" s="20" t="str">
        <f>IF('Long Term Vision'!$C134=0,"",'Long Term Vision'!$C134)</f>
        <v/>
      </c>
      <c r="D134" s="38" t="s">
        <v>1534</v>
      </c>
      <c r="E134" s="38" t="s">
        <v>1533</v>
      </c>
      <c r="F134" s="38"/>
      <c r="G134" s="38" t="s">
        <v>1535</v>
      </c>
      <c r="H134" s="39" t="s">
        <v>583</v>
      </c>
      <c r="I134" s="67">
        <f>IF(OR('35_National Policy for Gender'!$I134=1,$E134&lt;&gt;0),1,0)</f>
        <v>1</v>
      </c>
      <c r="J134" s="67">
        <f>IF(OR('35_National Policy for Gender'!$J134=1,$F134&lt;&gt;0),1,0)</f>
        <v>0</v>
      </c>
      <c r="K134" s="67">
        <f>IF(AND('35_National Policy for Gender'!$I134=1,$E134=0),1,0)</f>
        <v>0</v>
      </c>
    </row>
    <row r="135" spans="1:11" ht="60" hidden="1" outlineLevel="1" x14ac:dyDescent="0.25">
      <c r="A135" s="37" t="s">
        <v>153</v>
      </c>
      <c r="B135" s="38" t="s">
        <v>139</v>
      </c>
      <c r="C135" s="20" t="str">
        <f>IF('Long Term Vision'!$C135=0,"",'Long Term Vision'!$C135)</f>
        <v/>
      </c>
      <c r="D135" s="38"/>
      <c r="E135" s="38"/>
      <c r="F135" s="38"/>
      <c r="G135" s="38"/>
      <c r="H135" s="39"/>
      <c r="I135" s="67">
        <f>IF(OR('35_National Policy for Gender'!$I135=1,$E135&lt;&gt;0),1,0)</f>
        <v>1</v>
      </c>
      <c r="J135" s="67">
        <f>IF(OR('35_National Policy for Gender'!$J135=1,$F135&lt;&gt;0),1,0)</f>
        <v>0</v>
      </c>
      <c r="K135" s="67">
        <f>IF(AND('35_National Policy for Gender'!$I135=1,$E135=0),1,0)</f>
        <v>1</v>
      </c>
    </row>
    <row r="136" spans="1:11" ht="45" hidden="1" outlineLevel="1" x14ac:dyDescent="0.25">
      <c r="A136" s="37" t="s">
        <v>153</v>
      </c>
      <c r="B136" s="38" t="s">
        <v>140</v>
      </c>
      <c r="C136" s="20" t="str">
        <f>IF('Long Term Vision'!$C136=0,"",'Long Term Vision'!$C136)</f>
        <v/>
      </c>
      <c r="D136" s="38"/>
      <c r="E136" s="38"/>
      <c r="F136" s="38"/>
      <c r="G136" s="38"/>
      <c r="H136" s="39"/>
      <c r="I136" s="67">
        <f>IF(OR('35_National Policy for Gender'!$I136=1,$E136&lt;&gt;0),1,0)</f>
        <v>1</v>
      </c>
      <c r="J136" s="67">
        <f>IF(OR('35_National Policy for Gender'!$J136=1,$F136&lt;&gt;0),1,0)</f>
        <v>1</v>
      </c>
      <c r="K136" s="67">
        <f>IF(AND('35_National Policy for Gender'!$I136=1,$E136=0),1,0)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IF(OR('35_National Policy for Gender'!$I137=1,$E137&lt;&gt;0),1,0)</f>
        <v>0</v>
      </c>
      <c r="J137" s="67">
        <f>IF(OR('35_National Policy for Gender'!$J137=1,$F137&lt;&gt;0),1,0)</f>
        <v>0</v>
      </c>
      <c r="K137" s="67">
        <f>IF(AND('35_National Policy for Gender'!$I137=1,$E137=0),1,0)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IF(OR('35_National Policy for Gender'!$I138=1,$E138&lt;&gt;0),1,0)</f>
        <v>0</v>
      </c>
      <c r="J138" s="67">
        <f>IF(OR('35_National Policy for Gender'!$J138=1,$F138&lt;&gt;0),1,0)</f>
        <v>0</v>
      </c>
      <c r="K138" s="67">
        <f>IF(AND('35_National Policy for Gender'!$I138=1,$E138=0),1,0)</f>
        <v>0</v>
      </c>
    </row>
    <row r="139" spans="1:11" ht="30" hidden="1" outlineLevel="1" x14ac:dyDescent="0.25">
      <c r="A139" s="37" t="s">
        <v>153</v>
      </c>
      <c r="B139" s="38" t="s">
        <v>143</v>
      </c>
      <c r="C139" s="20" t="str">
        <f>IF('Long Term Vision'!$C139=0,"",'Long Term Vision'!$C139)</f>
        <v/>
      </c>
      <c r="D139" s="38"/>
      <c r="E139" s="38"/>
      <c r="F139" s="38"/>
      <c r="G139" s="38"/>
      <c r="H139" s="39"/>
      <c r="I139" s="67">
        <f>IF(OR('35_National Policy for Gender'!$I139=1,$E139&lt;&gt;0),1,0)</f>
        <v>1</v>
      </c>
      <c r="J139" s="67">
        <f>IF(OR('35_National Policy for Gender'!$J139=1,$F139&lt;&gt;0),1,0)</f>
        <v>0</v>
      </c>
      <c r="K139" s="67">
        <f>IF(AND('35_National Policy for Gender'!$I139=1,$E139=0),1,0)</f>
        <v>1</v>
      </c>
    </row>
    <row r="140" spans="1:11" ht="45" hidden="1" outlineLevel="1" x14ac:dyDescent="0.25">
      <c r="A140" s="37" t="s">
        <v>153</v>
      </c>
      <c r="B140" s="38" t="s">
        <v>144</v>
      </c>
      <c r="C140" s="20" t="str">
        <f>IF('Long Term Vision'!$C140=0,"",'Long Term Vision'!$C140)</f>
        <v/>
      </c>
      <c r="D140" s="38"/>
      <c r="E140" s="38"/>
      <c r="F140" s="38"/>
      <c r="G140" s="38"/>
      <c r="H140" s="39"/>
      <c r="I140" s="67">
        <f>IF(OR('35_National Policy for Gender'!$I140=1,$E140&lt;&gt;0),1,0)</f>
        <v>1</v>
      </c>
      <c r="J140" s="67">
        <f>IF(OR('35_National Policy for Gender'!$J140=1,$F140&lt;&gt;0),1,0)</f>
        <v>0</v>
      </c>
      <c r="K140" s="67">
        <f>IF(AND('35_National Policy for Gender'!$I140=1,$E140=0),1,0)</f>
        <v>1</v>
      </c>
    </row>
    <row r="141" spans="1:11" ht="90" hidden="1" outlineLevel="1" x14ac:dyDescent="0.25">
      <c r="A141" s="37" t="s">
        <v>153</v>
      </c>
      <c r="B141" s="38" t="s">
        <v>145</v>
      </c>
      <c r="C141" s="20" t="str">
        <f>IF('Long Term Vision'!$C141=0,"",'Long Term Vision'!$C141)</f>
        <v/>
      </c>
      <c r="D141" s="38"/>
      <c r="E141" s="38"/>
      <c r="F141" s="38"/>
      <c r="G141" s="38"/>
      <c r="H141" s="39"/>
      <c r="I141" s="67">
        <f>IF(OR('35_National Policy for Gender'!$I141=1,$E141&lt;&gt;0),1,0)</f>
        <v>0</v>
      </c>
      <c r="J141" s="67">
        <f>IF(OR('35_National Policy for Gender'!$J141=1,$F141&lt;&gt;0),1,0)</f>
        <v>0</v>
      </c>
      <c r="K141" s="67">
        <f>IF(AND('35_National Policy for Gender'!$I141=1,$E141=0),1,0)</f>
        <v>0</v>
      </c>
    </row>
    <row r="142" spans="1:11" ht="60" hidden="1" outlineLevel="1" x14ac:dyDescent="0.25">
      <c r="A142" s="37" t="s">
        <v>153</v>
      </c>
      <c r="B142" s="38" t="s">
        <v>146</v>
      </c>
      <c r="C142" s="20" t="str">
        <f>IF('Long Term Vision'!$C142=0,"",'Long Term Vision'!$C142)</f>
        <v/>
      </c>
      <c r="D142" s="38" t="s">
        <v>1534</v>
      </c>
      <c r="E142" s="38" t="s">
        <v>1536</v>
      </c>
      <c r="F142" s="38"/>
      <c r="G142" s="38" t="s">
        <v>1537</v>
      </c>
      <c r="H142" s="39" t="s">
        <v>583</v>
      </c>
      <c r="I142" s="67">
        <f>IF(OR('35_National Policy for Gender'!$I142=1,$E142&lt;&gt;0),1,0)</f>
        <v>1</v>
      </c>
      <c r="J142" s="67">
        <f>IF(OR('35_National Policy for Gender'!$J142=1,$F142&lt;&gt;0),1,0)</f>
        <v>0</v>
      </c>
      <c r="K142" s="67">
        <f>IF(AND('35_National Policy for Gender'!$I142=1,$E142=0),1,0)</f>
        <v>0</v>
      </c>
    </row>
    <row r="143" spans="1:11" ht="105" hidden="1" outlineLevel="1" x14ac:dyDescent="0.25">
      <c r="A143" s="37" t="s">
        <v>153</v>
      </c>
      <c r="B143" s="38" t="s">
        <v>147</v>
      </c>
      <c r="C143" s="20" t="str">
        <f>IF('Long Term Vision'!$C143=0,"",'Long Term Vision'!$C143)</f>
        <v/>
      </c>
      <c r="D143" s="38"/>
      <c r="E143" s="38"/>
      <c r="F143" s="38"/>
      <c r="G143" s="38"/>
      <c r="H143" s="39"/>
      <c r="I143" s="67">
        <f>IF(OR('35_National Policy for Gender'!$I143=1,$E143&lt;&gt;0),1,0)</f>
        <v>1</v>
      </c>
      <c r="J143" s="67">
        <f>IF(OR('35_National Policy for Gender'!$J143=1,$F143&lt;&gt;0),1,0)</f>
        <v>0</v>
      </c>
      <c r="K143" s="67">
        <f>IF(AND('35_National Policy for Gender'!$I143=1,$E143=0),1,0)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IF(OR('35_National Policy for Gender'!$I144=1,$E144&lt;&gt;0),1,0)</f>
        <v>1</v>
      </c>
      <c r="J144" s="67">
        <f>IF(OR('35_National Policy for Gender'!$J144=1,$F144&lt;&gt;0),1,0)</f>
        <v>0</v>
      </c>
      <c r="K144" s="67">
        <f>IF(AND('35_National Policy for Gender'!$I144=1,$E144=0),1,0)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1419</v>
      </c>
      <c r="C149" s="71">
        <f>SUM(K2,K8,K14,K24,K32,K39,K46,K55,K59,K67,K77,K81,K92,K98,K106,K114,K125)</f>
        <v>82</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1</v>
      </c>
      <c r="E156" s="49">
        <f>COUNTA(F$9:F$13)</f>
        <v>0</v>
      </c>
      <c r="F156" s="50">
        <f t="shared" si="0"/>
        <v>0.2</v>
      </c>
      <c r="G156" s="74">
        <f t="shared" si="1"/>
        <v>0</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3</v>
      </c>
      <c r="E158" s="49">
        <f>COUNTA(F$25:F$31)</f>
        <v>0</v>
      </c>
      <c r="F158" s="50">
        <f t="shared" si="0"/>
        <v>0.42857142857142855</v>
      </c>
      <c r="G158" s="74">
        <f t="shared" si="1"/>
        <v>0</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2</v>
      </c>
      <c r="E160" s="49">
        <f>COUNTA(F$40:F$45)</f>
        <v>0</v>
      </c>
      <c r="F160" s="50">
        <f t="shared" si="0"/>
        <v>0.33333333333333331</v>
      </c>
      <c r="G160" s="74">
        <f t="shared" si="1"/>
        <v>0</v>
      </c>
      <c r="H160" s="65"/>
      <c r="I160" s="66"/>
    </row>
    <row r="161" spans="1:9" x14ac:dyDescent="0.25">
      <c r="A161" s="52">
        <v>7</v>
      </c>
      <c r="B161" s="53" t="s">
        <v>163</v>
      </c>
      <c r="C161" s="54">
        <f>'Long Term Vision'!$C161</f>
        <v>3</v>
      </c>
      <c r="D161" s="54">
        <f>COUNTA(E$78:E$80)</f>
        <v>2</v>
      </c>
      <c r="E161" s="54">
        <f>COUNTA(F$78:F$80)</f>
        <v>0</v>
      </c>
      <c r="F161" s="55">
        <f t="shared" si="0"/>
        <v>0.66666666666666663</v>
      </c>
      <c r="G161" s="73">
        <f t="shared" si="1"/>
        <v>0</v>
      </c>
      <c r="H161" s="65"/>
      <c r="I161" s="66"/>
    </row>
    <row r="162" spans="1:9" x14ac:dyDescent="0.25">
      <c r="A162" s="47">
        <v>8</v>
      </c>
      <c r="B162" s="48" t="s">
        <v>164</v>
      </c>
      <c r="C162" s="49">
        <f>'Long Term Vision'!$C162</f>
        <v>9</v>
      </c>
      <c r="D162" s="49">
        <f>COUNTA(E$82:E$91)</f>
        <v>2</v>
      </c>
      <c r="E162" s="49">
        <f>COUNTA(F$82:F$91)</f>
        <v>0</v>
      </c>
      <c r="F162" s="50">
        <f t="shared" si="0"/>
        <v>0.22222222222222221</v>
      </c>
      <c r="G162" s="74">
        <f t="shared" si="1"/>
        <v>0</v>
      </c>
      <c r="H162" s="65"/>
      <c r="I162" s="66"/>
    </row>
    <row r="163" spans="1:9" x14ac:dyDescent="0.25">
      <c r="A163" s="52">
        <v>9</v>
      </c>
      <c r="B163" s="53" t="s">
        <v>165</v>
      </c>
      <c r="C163" s="54">
        <f>'Long Term Vision'!$C163</f>
        <v>5</v>
      </c>
      <c r="D163" s="54">
        <f>COUNTA(E$93:E$97)</f>
        <v>1</v>
      </c>
      <c r="E163" s="54">
        <f>COUNTA(F$93:F$97)</f>
        <v>0</v>
      </c>
      <c r="F163" s="55">
        <f t="shared" si="0"/>
        <v>0.2</v>
      </c>
      <c r="G163" s="73">
        <f t="shared" si="1"/>
        <v>0</v>
      </c>
      <c r="H163" s="65"/>
      <c r="I163" s="66"/>
    </row>
    <row r="164" spans="1:9" x14ac:dyDescent="0.25">
      <c r="A164" s="47">
        <v>10</v>
      </c>
      <c r="B164" s="48" t="s">
        <v>166</v>
      </c>
      <c r="C164" s="49">
        <f>'Long Term Vision'!$C164</f>
        <v>5</v>
      </c>
      <c r="D164" s="49">
        <f>COUNTA(E$99:E$105)</f>
        <v>1</v>
      </c>
      <c r="E164" s="49">
        <f>COUNTA(F$99:F$105)</f>
        <v>0</v>
      </c>
      <c r="F164" s="50">
        <f t="shared" si="0"/>
        <v>0.2</v>
      </c>
      <c r="G164" s="74">
        <f t="shared" si="1"/>
        <v>0</v>
      </c>
      <c r="H164" s="65"/>
      <c r="I164" s="66"/>
    </row>
    <row r="165" spans="1:9" x14ac:dyDescent="0.25">
      <c r="A165" s="52">
        <v>11</v>
      </c>
      <c r="B165" s="53" t="s">
        <v>167</v>
      </c>
      <c r="C165" s="54">
        <f>'Long Term Vision'!$C165</f>
        <v>7</v>
      </c>
      <c r="D165" s="54">
        <f>COUNTA(E$107:E$113)</f>
        <v>2</v>
      </c>
      <c r="E165" s="54">
        <f>COUNTA(F$107:F$113)</f>
        <v>0</v>
      </c>
      <c r="F165" s="55">
        <f t="shared" si="0"/>
        <v>0.2857142857142857</v>
      </c>
      <c r="G165" s="73">
        <f t="shared" si="1"/>
        <v>0</v>
      </c>
      <c r="H165" s="65"/>
      <c r="I165" s="66"/>
    </row>
    <row r="166" spans="1:9" x14ac:dyDescent="0.25">
      <c r="A166" s="47">
        <v>12</v>
      </c>
      <c r="B166" s="48" t="s">
        <v>168</v>
      </c>
      <c r="C166" s="49">
        <f>'Long Term Vision'!$C166</f>
        <v>7</v>
      </c>
      <c r="D166" s="49">
        <f>COUNTA(E$47:E$54)</f>
        <v>1</v>
      </c>
      <c r="E166" s="49">
        <f>COUNTA(F$47:F$54)</f>
        <v>0</v>
      </c>
      <c r="F166" s="50">
        <f t="shared" si="0"/>
        <v>0.14285714285714285</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6</v>
      </c>
      <c r="E170" s="49">
        <f>COUNTA(F$115:F$124)</f>
        <v>0</v>
      </c>
      <c r="F170" s="50">
        <f t="shared" si="0"/>
        <v>0.6</v>
      </c>
      <c r="G170" s="74">
        <f t="shared" si="1"/>
        <v>0</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0.13333333333333333</v>
      </c>
      <c r="G172" s="76">
        <f>IFERROR(SUM($E$155:$E$159)/SUM($D$155:$D$159),"N/A")</f>
        <v>0</v>
      </c>
      <c r="H172" s="65"/>
    </row>
    <row r="173" spans="1:9" x14ac:dyDescent="0.25">
      <c r="A173" s="65"/>
      <c r="B173" s="65"/>
      <c r="C173" s="65"/>
      <c r="D173" s="65"/>
      <c r="E173" s="60" t="s">
        <v>150</v>
      </c>
      <c r="F173" s="55">
        <f>SUM($D$160,$D$166:$D$169)/SUM($C$160,$C$166:$C$169)</f>
        <v>9.375E-2</v>
      </c>
      <c r="G173" s="73">
        <f>IFERROR(SUM($E$160,$E$166:$E$169)/SUM($D$160,$D$166:$D$169),"N/A")</f>
        <v>0</v>
      </c>
      <c r="H173" s="65"/>
    </row>
    <row r="174" spans="1:9" x14ac:dyDescent="0.25">
      <c r="A174" s="65"/>
      <c r="B174" s="65"/>
      <c r="C174" s="65"/>
      <c r="D174" s="65"/>
      <c r="E174" s="63" t="s">
        <v>151</v>
      </c>
      <c r="F174" s="50">
        <f>SUM($D$161:$D$165)/SUM($C$161:$C$165)</f>
        <v>0.27586206896551724</v>
      </c>
      <c r="G174" s="74">
        <f>IFERROR(SUM($E$161:$E$165)/SUM($D$161:$D$165),"N/A")</f>
        <v>0</v>
      </c>
      <c r="H174" s="65"/>
    </row>
    <row r="175" spans="1:9" x14ac:dyDescent="0.25">
      <c r="A175" s="65"/>
      <c r="B175" s="65"/>
      <c r="C175" s="65"/>
      <c r="D175" s="65"/>
      <c r="E175" s="60" t="s">
        <v>152</v>
      </c>
      <c r="F175" s="55">
        <f>$D$170/$C$170</f>
        <v>0.6</v>
      </c>
      <c r="G175" s="73">
        <f>IFERROR($E$170/$D$170,"N/A")</f>
        <v>0</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51" priority="38">
      <formula>$C3="NO"</formula>
    </cfRule>
  </conditionalFormatting>
  <conditionalFormatting sqref="C68:H76 C60:H66 C56:H58 C15:H23 C9:H13 C4:H7 C33:H38 C99:H105 C115:H124 C126:H144 C82:H91 C78:H80 C93:H97 C47:H54 C25:H31 C107:H113 C40:H45">
    <cfRule type="expression" dxfId="150" priority="37">
      <formula>$C4="NO"</formula>
    </cfRule>
  </conditionalFormatting>
  <conditionalFormatting sqref="I1:K1">
    <cfRule type="expression" dxfId="149" priority="36">
      <formula>$C1="NO"</formula>
    </cfRule>
  </conditionalFormatting>
  <conditionalFormatting sqref="B3">
    <cfRule type="expression" dxfId="148" priority="35">
      <formula>$K3=1</formula>
    </cfRule>
  </conditionalFormatting>
  <conditionalFormatting sqref="B4:B7">
    <cfRule type="expression" dxfId="147" priority="34">
      <formula>$C4="NO"</formula>
    </cfRule>
  </conditionalFormatting>
  <conditionalFormatting sqref="B4:B7">
    <cfRule type="expression" dxfId="146" priority="33">
      <formula>$K4=1</formula>
    </cfRule>
  </conditionalFormatting>
  <conditionalFormatting sqref="B9:B13">
    <cfRule type="expression" dxfId="145" priority="32">
      <formula>$C9="NO"</formula>
    </cfRule>
  </conditionalFormatting>
  <conditionalFormatting sqref="B9:B13">
    <cfRule type="expression" dxfId="144" priority="31">
      <formula>$K9=1</formula>
    </cfRule>
  </conditionalFormatting>
  <conditionalFormatting sqref="B15:B23">
    <cfRule type="expression" dxfId="143" priority="30">
      <formula>$C15="NO"</formula>
    </cfRule>
  </conditionalFormatting>
  <conditionalFormatting sqref="B15:B23">
    <cfRule type="expression" dxfId="142" priority="29">
      <formula>$K15=1</formula>
    </cfRule>
  </conditionalFormatting>
  <conditionalFormatting sqref="B25:B31">
    <cfRule type="expression" dxfId="141" priority="28">
      <formula>$C25="NO"</formula>
    </cfRule>
  </conditionalFormatting>
  <conditionalFormatting sqref="B25:B31">
    <cfRule type="expression" dxfId="140" priority="27">
      <formula>$K25=1</formula>
    </cfRule>
  </conditionalFormatting>
  <conditionalFormatting sqref="B33:B38">
    <cfRule type="expression" dxfId="139" priority="26">
      <formula>$C33="NO"</formula>
    </cfRule>
  </conditionalFormatting>
  <conditionalFormatting sqref="B33:B38">
    <cfRule type="expression" dxfId="138" priority="25">
      <formula>$K33=1</formula>
    </cfRule>
  </conditionalFormatting>
  <conditionalFormatting sqref="B40:B45">
    <cfRule type="expression" dxfId="137" priority="24">
      <formula>$C40="NO"</formula>
    </cfRule>
  </conditionalFormatting>
  <conditionalFormatting sqref="B40:B45">
    <cfRule type="expression" dxfId="136" priority="23">
      <formula>$K40=1</formula>
    </cfRule>
  </conditionalFormatting>
  <conditionalFormatting sqref="B47:B54">
    <cfRule type="expression" dxfId="135" priority="22">
      <formula>$C47="NO"</formula>
    </cfRule>
  </conditionalFormatting>
  <conditionalFormatting sqref="B47:B54">
    <cfRule type="expression" dxfId="134" priority="21">
      <formula>$K47=1</formula>
    </cfRule>
  </conditionalFormatting>
  <conditionalFormatting sqref="B56:B58">
    <cfRule type="expression" dxfId="133" priority="20">
      <formula>$C56="NO"</formula>
    </cfRule>
  </conditionalFormatting>
  <conditionalFormatting sqref="B56:B58">
    <cfRule type="expression" dxfId="132" priority="19">
      <formula>$K56=1</formula>
    </cfRule>
  </conditionalFormatting>
  <conditionalFormatting sqref="B60:B66">
    <cfRule type="expression" dxfId="131" priority="18">
      <formula>$C60="NO"</formula>
    </cfRule>
  </conditionalFormatting>
  <conditionalFormatting sqref="B60:B66">
    <cfRule type="expression" dxfId="130" priority="17">
      <formula>$K60=1</formula>
    </cfRule>
  </conditionalFormatting>
  <conditionalFormatting sqref="B68:B76">
    <cfRule type="expression" dxfId="129" priority="16">
      <formula>$C68="NO"</formula>
    </cfRule>
  </conditionalFormatting>
  <conditionalFormatting sqref="B68:B76">
    <cfRule type="expression" dxfId="128" priority="15">
      <formula>$K68=1</formula>
    </cfRule>
  </conditionalFormatting>
  <conditionalFormatting sqref="B78:B80">
    <cfRule type="expression" dxfId="127" priority="14">
      <formula>$C78="NO"</formula>
    </cfRule>
  </conditionalFormatting>
  <conditionalFormatting sqref="B78:B80">
    <cfRule type="expression" dxfId="126" priority="13">
      <formula>$K78=1</formula>
    </cfRule>
  </conditionalFormatting>
  <conditionalFormatting sqref="B82:B91">
    <cfRule type="expression" dxfId="125" priority="12">
      <formula>$C82="NO"</formula>
    </cfRule>
  </conditionalFormatting>
  <conditionalFormatting sqref="B82:B91">
    <cfRule type="expression" dxfId="124" priority="11">
      <formula>$K82=1</formula>
    </cfRule>
  </conditionalFormatting>
  <conditionalFormatting sqref="B93:B97">
    <cfRule type="expression" dxfId="123" priority="10">
      <formula>$C93="NO"</formula>
    </cfRule>
  </conditionalFormatting>
  <conditionalFormatting sqref="B93:B97">
    <cfRule type="expression" dxfId="122" priority="9">
      <formula>$K93=1</formula>
    </cfRule>
  </conditionalFormatting>
  <conditionalFormatting sqref="B99:B105">
    <cfRule type="expression" dxfId="121" priority="8">
      <formula>$C99="NO"</formula>
    </cfRule>
  </conditionalFormatting>
  <conditionalFormatting sqref="B99:B105">
    <cfRule type="expression" dxfId="120" priority="7">
      <formula>$K99=1</formula>
    </cfRule>
  </conditionalFormatting>
  <conditionalFormatting sqref="B107:B113">
    <cfRule type="expression" dxfId="119" priority="6">
      <formula>$C107="NO"</formula>
    </cfRule>
  </conditionalFormatting>
  <conditionalFormatting sqref="B107:B113">
    <cfRule type="expression" dxfId="118" priority="5">
      <formula>$K107=1</formula>
    </cfRule>
  </conditionalFormatting>
  <conditionalFormatting sqref="B115:B124">
    <cfRule type="expression" dxfId="117" priority="4">
      <formula>$C115="NO"</formula>
    </cfRule>
  </conditionalFormatting>
  <conditionalFormatting sqref="B115:B124">
    <cfRule type="expression" dxfId="116" priority="3">
      <formula>$K115=1</formula>
    </cfRule>
  </conditionalFormatting>
  <conditionalFormatting sqref="B126:B144">
    <cfRule type="expression" dxfId="115" priority="2">
      <formula>$C126="NO"</formula>
    </cfRule>
  </conditionalFormatting>
  <conditionalFormatting sqref="B126:B144">
    <cfRule type="expression" dxfId="114" priority="1">
      <formula>$K126=1</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78"/>
  <sheetViews>
    <sheetView zoomScale="70" zoomScaleNormal="70" workbookViewId="0">
      <pane ySplit="1" topLeftCell="A2" activePane="bottomLeft" state="frozen"/>
      <selection pane="bottomLeft" activeCell="C85" sqref="C85"/>
    </sheetView>
  </sheetViews>
  <sheetFormatPr defaultRowHeight="15" outlineLevelRow="1" x14ac:dyDescent="0.25"/>
  <cols>
    <col min="1" max="1" width="11.42578125" style="1" bestFit="1" customWidth="1"/>
    <col min="2" max="2" width="60.7109375" style="1" customWidth="1"/>
    <col min="3" max="3" width="15.28515625" style="1" bestFit="1" customWidth="1"/>
    <col min="4" max="4" width="30.5703125" style="1" customWidth="1"/>
    <col min="5" max="5" width="48.42578125" style="1" customWidth="1"/>
    <col min="6" max="6" width="31.140625" style="1" customWidth="1"/>
    <col min="7" max="7" width="29.42578125" style="1" customWidth="1"/>
    <col min="8" max="8" width="31.140625" style="1" customWidth="1"/>
    <col min="9" max="10" width="0" hidden="1" customWidth="1"/>
  </cols>
  <sheetData>
    <row r="1" spans="1:11" ht="62.25" customHeight="1" x14ac:dyDescent="0.25">
      <c r="A1" s="93" t="s">
        <v>0</v>
      </c>
      <c r="B1" s="94"/>
      <c r="C1" s="21" t="s">
        <v>179</v>
      </c>
      <c r="D1" s="35" t="s">
        <v>1</v>
      </c>
      <c r="E1" s="35" t="s">
        <v>2</v>
      </c>
      <c r="F1" s="35" t="s">
        <v>3</v>
      </c>
      <c r="G1" s="35" t="s">
        <v>4</v>
      </c>
      <c r="H1" s="36" t="s">
        <v>5</v>
      </c>
      <c r="I1" s="38"/>
      <c r="J1" s="68" t="s">
        <v>178</v>
      </c>
      <c r="K1" s="38"/>
    </row>
    <row r="2" spans="1:11" x14ac:dyDescent="0.25">
      <c r="A2" s="37" t="s">
        <v>149</v>
      </c>
      <c r="B2" s="95" t="s">
        <v>6</v>
      </c>
      <c r="C2" s="95"/>
      <c r="D2" s="95"/>
      <c r="E2" s="95"/>
      <c r="F2" s="95"/>
      <c r="G2" s="95"/>
      <c r="H2" s="96"/>
      <c r="I2" s="67"/>
      <c r="J2" s="67"/>
      <c r="K2" s="33"/>
    </row>
    <row r="3" spans="1:11" ht="45" hidden="1" outlineLevel="1" x14ac:dyDescent="0.25">
      <c r="A3" s="37" t="s">
        <v>149</v>
      </c>
      <c r="B3" s="38" t="s">
        <v>7</v>
      </c>
      <c r="C3" s="20" t="s">
        <v>178</v>
      </c>
      <c r="D3" s="38"/>
      <c r="E3" s="38"/>
      <c r="F3" s="38"/>
      <c r="G3" s="38"/>
      <c r="H3" s="39"/>
      <c r="I3" s="67">
        <f>IF($E3&lt;&gt;0,1,0)</f>
        <v>0</v>
      </c>
      <c r="J3" s="67">
        <f>IF($F3&lt;&gt;0,1,0)</f>
        <v>0</v>
      </c>
      <c r="K3" s="33"/>
    </row>
    <row r="4" spans="1:11" ht="90" hidden="1" outlineLevel="1" x14ac:dyDescent="0.25">
      <c r="A4" s="37" t="s">
        <v>149</v>
      </c>
      <c r="B4" s="38" t="s">
        <v>8</v>
      </c>
      <c r="C4" s="20"/>
      <c r="D4" s="38" t="s">
        <v>192</v>
      </c>
      <c r="E4" s="38" t="s">
        <v>426</v>
      </c>
      <c r="F4" s="38" t="s">
        <v>425</v>
      </c>
      <c r="G4" s="38" t="s">
        <v>238</v>
      </c>
      <c r="H4" s="39" t="s">
        <v>583</v>
      </c>
      <c r="I4" s="67">
        <f t="shared" ref="I4:I69" si="0">IF($E4&lt;&gt;0,1,0)</f>
        <v>1</v>
      </c>
      <c r="J4" s="67">
        <f t="shared" ref="J4:J66" si="1">IF($F4&lt;&gt;0,1,0)</f>
        <v>1</v>
      </c>
      <c r="K4" s="33"/>
    </row>
    <row r="5" spans="1:11" ht="90" hidden="1" outlineLevel="1" x14ac:dyDescent="0.25">
      <c r="A5" s="37" t="s">
        <v>149</v>
      </c>
      <c r="B5" s="38" t="s">
        <v>9</v>
      </c>
      <c r="C5" s="20"/>
      <c r="D5" s="38" t="s">
        <v>192</v>
      </c>
      <c r="E5" s="38" t="s">
        <v>241</v>
      </c>
      <c r="F5" s="38" t="s">
        <v>424</v>
      </c>
      <c r="G5" s="38" t="s">
        <v>238</v>
      </c>
      <c r="H5" s="39"/>
      <c r="I5" s="67">
        <f t="shared" si="0"/>
        <v>1</v>
      </c>
      <c r="J5" s="67">
        <f t="shared" si="1"/>
        <v>1</v>
      </c>
      <c r="K5" s="33"/>
    </row>
    <row r="6" spans="1:11" ht="90" hidden="1" outlineLevel="1" x14ac:dyDescent="0.25">
      <c r="A6" s="37" t="s">
        <v>149</v>
      </c>
      <c r="B6" s="38" t="s">
        <v>10</v>
      </c>
      <c r="C6" s="20"/>
      <c r="D6" s="38" t="s">
        <v>192</v>
      </c>
      <c r="E6" s="38" t="s">
        <v>239</v>
      </c>
      <c r="F6" s="38"/>
      <c r="G6" s="38" t="s">
        <v>240</v>
      </c>
      <c r="H6" s="39"/>
      <c r="I6" s="67">
        <f t="shared" si="0"/>
        <v>1</v>
      </c>
      <c r="J6" s="67">
        <f t="shared" si="1"/>
        <v>0</v>
      </c>
      <c r="K6" s="33"/>
    </row>
    <row r="7" spans="1:11" ht="285" hidden="1" outlineLevel="1" x14ac:dyDescent="0.25">
      <c r="A7" s="37" t="s">
        <v>149</v>
      </c>
      <c r="B7" s="38" t="s">
        <v>11</v>
      </c>
      <c r="C7" s="20"/>
      <c r="D7" s="38" t="s">
        <v>371</v>
      </c>
      <c r="E7" s="38" t="s">
        <v>370</v>
      </c>
      <c r="F7" s="38"/>
      <c r="G7" s="38" t="s">
        <v>372</v>
      </c>
      <c r="H7" s="39" t="s">
        <v>212</v>
      </c>
      <c r="I7" s="67">
        <f t="shared" si="0"/>
        <v>1</v>
      </c>
      <c r="J7" s="67">
        <f t="shared" si="1"/>
        <v>0</v>
      </c>
      <c r="K7" s="33"/>
    </row>
    <row r="8" spans="1:11" collapsed="1" x14ac:dyDescent="0.25">
      <c r="A8" s="37" t="s">
        <v>149</v>
      </c>
      <c r="B8" s="97" t="s">
        <v>12</v>
      </c>
      <c r="C8" s="97"/>
      <c r="D8" s="97"/>
      <c r="E8" s="97"/>
      <c r="F8" s="97"/>
      <c r="G8" s="97"/>
      <c r="H8" s="98"/>
      <c r="I8" s="67"/>
      <c r="J8" s="67"/>
      <c r="K8" s="33"/>
    </row>
    <row r="9" spans="1:11" ht="120" hidden="1" outlineLevel="1" x14ac:dyDescent="0.25">
      <c r="A9" s="37" t="s">
        <v>149</v>
      </c>
      <c r="B9" s="38" t="s">
        <v>13</v>
      </c>
      <c r="C9" s="20"/>
      <c r="D9" s="38" t="s">
        <v>333</v>
      </c>
      <c r="E9" s="38" t="s">
        <v>332</v>
      </c>
      <c r="F9" s="38"/>
      <c r="G9" s="38" t="s">
        <v>334</v>
      </c>
      <c r="H9" s="39"/>
      <c r="I9" s="67">
        <f t="shared" si="0"/>
        <v>1</v>
      </c>
      <c r="J9" s="67">
        <f t="shared" si="1"/>
        <v>0</v>
      </c>
      <c r="K9" s="33"/>
    </row>
    <row r="10" spans="1:11" ht="90" hidden="1" outlineLevel="1" x14ac:dyDescent="0.25">
      <c r="A10" s="37" t="s">
        <v>149</v>
      </c>
      <c r="B10" s="38" t="s">
        <v>14</v>
      </c>
      <c r="C10" s="20"/>
      <c r="D10" s="38" t="s">
        <v>190</v>
      </c>
      <c r="E10" s="38" t="s">
        <v>213</v>
      </c>
      <c r="F10" s="38"/>
      <c r="G10" s="38" t="s">
        <v>214</v>
      </c>
      <c r="H10" s="39"/>
      <c r="I10" s="67">
        <f t="shared" si="0"/>
        <v>1</v>
      </c>
      <c r="J10" s="67">
        <f t="shared" si="1"/>
        <v>0</v>
      </c>
      <c r="K10" s="33"/>
    </row>
    <row r="11" spans="1:11" ht="90" hidden="1" outlineLevel="1" x14ac:dyDescent="0.25">
      <c r="A11" s="37" t="s">
        <v>149</v>
      </c>
      <c r="B11" s="38" t="s">
        <v>15</v>
      </c>
      <c r="C11" s="20"/>
      <c r="D11" s="38" t="s">
        <v>327</v>
      </c>
      <c r="E11" s="38" t="s">
        <v>329</v>
      </c>
      <c r="F11" s="38" t="s">
        <v>335</v>
      </c>
      <c r="G11" s="38" t="s">
        <v>328</v>
      </c>
      <c r="H11" s="39"/>
      <c r="I11" s="67">
        <f t="shared" si="0"/>
        <v>1</v>
      </c>
      <c r="J11" s="67">
        <f t="shared" si="1"/>
        <v>1</v>
      </c>
      <c r="K11" s="33"/>
    </row>
    <row r="12" spans="1:11" ht="120" hidden="1" outlineLevel="1" x14ac:dyDescent="0.25">
      <c r="A12" s="37" t="s">
        <v>149</v>
      </c>
      <c r="B12" s="38" t="s">
        <v>16</v>
      </c>
      <c r="C12" s="20"/>
      <c r="D12" s="38" t="s">
        <v>327</v>
      </c>
      <c r="E12" s="38" t="s">
        <v>331</v>
      </c>
      <c r="F12" s="38"/>
      <c r="G12" s="38" t="s">
        <v>328</v>
      </c>
      <c r="H12" s="39"/>
      <c r="I12" s="67">
        <f t="shared" si="0"/>
        <v>1</v>
      </c>
      <c r="J12" s="67">
        <f t="shared" si="1"/>
        <v>0</v>
      </c>
      <c r="K12" s="33"/>
    </row>
    <row r="13" spans="1:11" ht="105" hidden="1" outlineLevel="1" x14ac:dyDescent="0.25">
      <c r="A13" s="37" t="s">
        <v>149</v>
      </c>
      <c r="B13" s="38" t="s">
        <v>17</v>
      </c>
      <c r="C13" s="20"/>
      <c r="D13" s="38"/>
      <c r="E13" s="38"/>
      <c r="F13" s="38"/>
      <c r="G13" s="38"/>
      <c r="H13" s="39"/>
      <c r="I13" s="67">
        <f t="shared" si="0"/>
        <v>0</v>
      </c>
      <c r="J13" s="67">
        <f t="shared" si="1"/>
        <v>0</v>
      </c>
      <c r="K13" s="33"/>
    </row>
    <row r="14" spans="1:11" collapsed="1" x14ac:dyDescent="0.25">
      <c r="A14" s="37" t="s">
        <v>149</v>
      </c>
      <c r="B14" s="99" t="s">
        <v>18</v>
      </c>
      <c r="C14" s="99"/>
      <c r="D14" s="99"/>
      <c r="E14" s="99"/>
      <c r="F14" s="99"/>
      <c r="G14" s="99"/>
      <c r="H14" s="100"/>
      <c r="I14" s="67"/>
      <c r="J14" s="67"/>
      <c r="K14" s="33"/>
    </row>
    <row r="15" spans="1:11" ht="30" hidden="1" outlineLevel="1" x14ac:dyDescent="0.25">
      <c r="A15" s="37" t="s">
        <v>149</v>
      </c>
      <c r="B15" s="38" t="s">
        <v>19</v>
      </c>
      <c r="C15" s="20"/>
      <c r="D15" s="38"/>
      <c r="E15" s="38"/>
      <c r="F15" s="38"/>
      <c r="G15" s="38"/>
      <c r="H15" s="39"/>
      <c r="I15" s="67">
        <f t="shared" si="0"/>
        <v>0</v>
      </c>
      <c r="J15" s="67">
        <f t="shared" si="1"/>
        <v>0</v>
      </c>
      <c r="K15" s="33"/>
    </row>
    <row r="16" spans="1:11" ht="60" hidden="1" outlineLevel="1" x14ac:dyDescent="0.25">
      <c r="A16" s="37" t="s">
        <v>149</v>
      </c>
      <c r="B16" s="38" t="s">
        <v>20</v>
      </c>
      <c r="C16" s="20"/>
      <c r="D16" s="38" t="s">
        <v>190</v>
      </c>
      <c r="E16" s="38"/>
      <c r="F16" s="38" t="s">
        <v>218</v>
      </c>
      <c r="G16" s="38"/>
      <c r="H16" s="39" t="s">
        <v>584</v>
      </c>
      <c r="I16" s="67">
        <f t="shared" si="0"/>
        <v>0</v>
      </c>
      <c r="J16" s="67">
        <f t="shared" si="1"/>
        <v>1</v>
      </c>
      <c r="K16" s="33"/>
    </row>
    <row r="17" spans="1:11" ht="45" hidden="1" outlineLevel="1" x14ac:dyDescent="0.25">
      <c r="A17" s="37" t="s">
        <v>149</v>
      </c>
      <c r="B17" s="38" t="s">
        <v>21</v>
      </c>
      <c r="C17" s="20"/>
      <c r="D17" s="38" t="s">
        <v>190</v>
      </c>
      <c r="E17" s="38" t="s">
        <v>206</v>
      </c>
      <c r="F17" s="38" t="s">
        <v>219</v>
      </c>
      <c r="G17" s="38" t="s">
        <v>229</v>
      </c>
      <c r="H17" s="39"/>
      <c r="I17" s="67">
        <f t="shared" si="0"/>
        <v>1</v>
      </c>
      <c r="J17" s="67">
        <f t="shared" si="1"/>
        <v>1</v>
      </c>
      <c r="K17" s="33"/>
    </row>
    <row r="18" spans="1:11" ht="225" hidden="1" outlineLevel="1" x14ac:dyDescent="0.25">
      <c r="A18" s="37" t="s">
        <v>149</v>
      </c>
      <c r="B18" s="38" t="s">
        <v>22</v>
      </c>
      <c r="C18" s="20"/>
      <c r="D18" s="38" t="s">
        <v>190</v>
      </c>
      <c r="E18" s="38" t="s">
        <v>209</v>
      </c>
      <c r="F18" s="38" t="s">
        <v>220</v>
      </c>
      <c r="G18" s="38" t="s">
        <v>205</v>
      </c>
      <c r="H18" s="39" t="s">
        <v>210</v>
      </c>
      <c r="I18" s="67">
        <f t="shared" si="0"/>
        <v>1</v>
      </c>
      <c r="J18" s="67">
        <f t="shared" si="1"/>
        <v>1</v>
      </c>
      <c r="K18" s="33"/>
    </row>
    <row r="19" spans="1:11" ht="30" hidden="1" outlineLevel="1" x14ac:dyDescent="0.25">
      <c r="A19" s="37" t="s">
        <v>149</v>
      </c>
      <c r="B19" s="38" t="s">
        <v>23</v>
      </c>
      <c r="C19" s="20"/>
      <c r="D19" s="38"/>
      <c r="E19" s="38"/>
      <c r="F19" s="38"/>
      <c r="G19" s="38"/>
      <c r="H19" s="39"/>
      <c r="I19" s="67">
        <f t="shared" si="0"/>
        <v>0</v>
      </c>
      <c r="J19" s="67">
        <f t="shared" si="1"/>
        <v>0</v>
      </c>
      <c r="K19" s="33"/>
    </row>
    <row r="20" spans="1:11" ht="30" hidden="1" outlineLevel="1" x14ac:dyDescent="0.25">
      <c r="A20" s="37" t="s">
        <v>149</v>
      </c>
      <c r="B20" s="38" t="s">
        <v>24</v>
      </c>
      <c r="C20" s="20"/>
      <c r="D20" s="38"/>
      <c r="E20" s="38"/>
      <c r="F20" s="38"/>
      <c r="G20" s="38"/>
      <c r="H20" s="39"/>
      <c r="I20" s="67">
        <f t="shared" si="0"/>
        <v>0</v>
      </c>
      <c r="J20" s="67">
        <f t="shared" si="1"/>
        <v>0</v>
      </c>
      <c r="K20" s="33"/>
    </row>
    <row r="21" spans="1:11" ht="90" hidden="1" outlineLevel="1" x14ac:dyDescent="0.25">
      <c r="A21" s="37" t="s">
        <v>149</v>
      </c>
      <c r="B21" s="38" t="s">
        <v>25</v>
      </c>
      <c r="C21" s="20"/>
      <c r="D21" s="38" t="s">
        <v>190</v>
      </c>
      <c r="E21" s="38" t="s">
        <v>207</v>
      </c>
      <c r="F21" s="38"/>
      <c r="G21" s="38" t="s">
        <v>205</v>
      </c>
      <c r="H21" s="39"/>
      <c r="I21" s="67">
        <f t="shared" si="0"/>
        <v>1</v>
      </c>
      <c r="J21" s="67">
        <f t="shared" si="1"/>
        <v>0</v>
      </c>
      <c r="K21" s="33"/>
    </row>
    <row r="22" spans="1:11" ht="75" hidden="1" outlineLevel="1" x14ac:dyDescent="0.25">
      <c r="A22" s="37" t="s">
        <v>149</v>
      </c>
      <c r="B22" s="38" t="s">
        <v>26</v>
      </c>
      <c r="C22" s="20"/>
      <c r="D22" s="38" t="s">
        <v>190</v>
      </c>
      <c r="E22" s="38" t="s">
        <v>215</v>
      </c>
      <c r="F22" s="38"/>
      <c r="G22" s="38" t="s">
        <v>217</v>
      </c>
      <c r="H22" s="39" t="s">
        <v>216</v>
      </c>
      <c r="I22" s="67">
        <f t="shared" si="0"/>
        <v>1</v>
      </c>
      <c r="J22" s="67">
        <f t="shared" si="1"/>
        <v>0</v>
      </c>
      <c r="K22" s="33"/>
    </row>
    <row r="23" spans="1:11" ht="45" hidden="1" outlineLevel="1" x14ac:dyDescent="0.25">
      <c r="A23" s="37" t="s">
        <v>149</v>
      </c>
      <c r="B23" s="38" t="s">
        <v>27</v>
      </c>
      <c r="C23" s="20"/>
      <c r="D23" s="38"/>
      <c r="E23" s="38"/>
      <c r="F23" s="38"/>
      <c r="G23" s="38"/>
      <c r="H23" s="39"/>
      <c r="I23" s="67">
        <f t="shared" si="0"/>
        <v>0</v>
      </c>
      <c r="J23" s="67">
        <f t="shared" si="1"/>
        <v>0</v>
      </c>
      <c r="K23" s="33"/>
    </row>
    <row r="24" spans="1:11" collapsed="1" x14ac:dyDescent="0.25">
      <c r="A24" s="37" t="s">
        <v>149</v>
      </c>
      <c r="B24" s="101" t="s">
        <v>28</v>
      </c>
      <c r="C24" s="101"/>
      <c r="D24" s="101"/>
      <c r="E24" s="101"/>
      <c r="F24" s="101"/>
      <c r="G24" s="101"/>
      <c r="H24" s="102"/>
      <c r="I24" s="67"/>
      <c r="J24" s="67"/>
      <c r="K24" s="33"/>
    </row>
    <row r="25" spans="1:11" ht="90" hidden="1" outlineLevel="1" x14ac:dyDescent="0.25">
      <c r="A25" s="37" t="s">
        <v>149</v>
      </c>
      <c r="B25" s="38" t="s">
        <v>29</v>
      </c>
      <c r="C25" s="20"/>
      <c r="D25" s="38" t="s">
        <v>191</v>
      </c>
      <c r="E25" s="38" t="s">
        <v>223</v>
      </c>
      <c r="F25" s="38" t="s">
        <v>235</v>
      </c>
      <c r="G25" s="38" t="s">
        <v>232</v>
      </c>
      <c r="H25" s="39"/>
      <c r="I25" s="67">
        <f t="shared" si="0"/>
        <v>1</v>
      </c>
      <c r="J25" s="67">
        <f t="shared" si="1"/>
        <v>1</v>
      </c>
      <c r="K25" s="33"/>
    </row>
    <row r="26" spans="1:11" ht="45" hidden="1" outlineLevel="1" x14ac:dyDescent="0.25">
      <c r="A26" s="37" t="s">
        <v>149</v>
      </c>
      <c r="B26" s="38" t="s">
        <v>30</v>
      </c>
      <c r="C26" s="20"/>
      <c r="D26" s="38" t="s">
        <v>191</v>
      </c>
      <c r="E26" s="38" t="s">
        <v>225</v>
      </c>
      <c r="F26" s="38"/>
      <c r="G26" s="38" t="s">
        <v>222</v>
      </c>
      <c r="H26" s="39"/>
      <c r="I26" s="67">
        <f t="shared" si="0"/>
        <v>1</v>
      </c>
      <c r="J26" s="67">
        <f t="shared" si="1"/>
        <v>0</v>
      </c>
      <c r="K26" s="33"/>
    </row>
    <row r="27" spans="1:11" ht="45" hidden="1" outlineLevel="1" x14ac:dyDescent="0.25">
      <c r="A27" s="37" t="s">
        <v>149</v>
      </c>
      <c r="B27" s="38" t="s">
        <v>31</v>
      </c>
      <c r="C27" s="20"/>
      <c r="D27" s="38" t="s">
        <v>191</v>
      </c>
      <c r="E27" s="38" t="s">
        <v>227</v>
      </c>
      <c r="F27" s="38" t="s">
        <v>236</v>
      </c>
      <c r="G27" s="38" t="s">
        <v>230</v>
      </c>
      <c r="H27" s="39"/>
      <c r="I27" s="67">
        <f t="shared" si="0"/>
        <v>1</v>
      </c>
      <c r="J27" s="67">
        <f t="shared" si="1"/>
        <v>1</v>
      </c>
      <c r="K27" s="33"/>
    </row>
    <row r="28" spans="1:11" ht="120" hidden="1" outlineLevel="1" x14ac:dyDescent="0.25">
      <c r="A28" s="37" t="s">
        <v>149</v>
      </c>
      <c r="B28" s="38" t="s">
        <v>32</v>
      </c>
      <c r="C28" s="20"/>
      <c r="D28" s="38" t="s">
        <v>191</v>
      </c>
      <c r="E28" s="38" t="s">
        <v>231</v>
      </c>
      <c r="F28" s="38" t="s">
        <v>237</v>
      </c>
      <c r="G28" s="38" t="s">
        <v>233</v>
      </c>
      <c r="H28" s="39"/>
      <c r="I28" s="67">
        <f t="shared" si="0"/>
        <v>1</v>
      </c>
      <c r="J28" s="67">
        <f t="shared" si="1"/>
        <v>1</v>
      </c>
      <c r="K28" s="33"/>
    </row>
    <row r="29" spans="1:11" ht="60" hidden="1" outlineLevel="1" x14ac:dyDescent="0.25">
      <c r="A29" s="37" t="s">
        <v>149</v>
      </c>
      <c r="B29" s="38" t="s">
        <v>33</v>
      </c>
      <c r="C29" s="20"/>
      <c r="D29" s="38" t="s">
        <v>191</v>
      </c>
      <c r="E29" s="38" t="s">
        <v>224</v>
      </c>
      <c r="F29" s="38"/>
      <c r="G29" s="38" t="s">
        <v>234</v>
      </c>
      <c r="H29" s="39" t="s">
        <v>226</v>
      </c>
      <c r="I29" s="67">
        <f t="shared" si="0"/>
        <v>1</v>
      </c>
      <c r="J29" s="67">
        <f t="shared" si="1"/>
        <v>0</v>
      </c>
      <c r="K29" s="33"/>
    </row>
    <row r="30" spans="1:11" ht="45" hidden="1" outlineLevel="1" x14ac:dyDescent="0.25">
      <c r="A30" s="37" t="s">
        <v>149</v>
      </c>
      <c r="B30" s="38" t="s">
        <v>34</v>
      </c>
      <c r="C30" s="20"/>
      <c r="D30" s="38" t="s">
        <v>191</v>
      </c>
      <c r="E30" s="38" t="s">
        <v>228</v>
      </c>
      <c r="F30" s="38"/>
      <c r="G30" s="38" t="s">
        <v>233</v>
      </c>
      <c r="H30" s="39"/>
      <c r="I30" s="67">
        <f t="shared" si="0"/>
        <v>1</v>
      </c>
      <c r="J30" s="67">
        <f t="shared" si="1"/>
        <v>0</v>
      </c>
      <c r="K30" s="33"/>
    </row>
    <row r="31" spans="1:11" ht="105" hidden="1" outlineLevel="1" x14ac:dyDescent="0.25">
      <c r="A31" s="37" t="s">
        <v>149</v>
      </c>
      <c r="B31" s="38" t="s">
        <v>35</v>
      </c>
      <c r="C31" s="20"/>
      <c r="D31" s="38" t="s">
        <v>202</v>
      </c>
      <c r="E31" s="38" t="s">
        <v>361</v>
      </c>
      <c r="F31" s="38"/>
      <c r="G31" s="38" t="s">
        <v>363</v>
      </c>
      <c r="H31" s="39"/>
      <c r="I31" s="67">
        <f t="shared" si="0"/>
        <v>1</v>
      </c>
      <c r="J31" s="67">
        <f t="shared" si="1"/>
        <v>0</v>
      </c>
      <c r="K31" s="33"/>
    </row>
    <row r="32" spans="1:11" collapsed="1" x14ac:dyDescent="0.25">
      <c r="A32" s="37" t="s">
        <v>149</v>
      </c>
      <c r="B32" s="91" t="s">
        <v>36</v>
      </c>
      <c r="C32" s="91"/>
      <c r="D32" s="91"/>
      <c r="E32" s="91"/>
      <c r="F32" s="91"/>
      <c r="G32" s="91"/>
      <c r="H32" s="92"/>
      <c r="I32" s="67"/>
      <c r="J32" s="67"/>
      <c r="K32" s="33"/>
    </row>
    <row r="33" spans="1:11" ht="90" hidden="1" outlineLevel="1" x14ac:dyDescent="0.25">
      <c r="A33" s="37" t="s">
        <v>149</v>
      </c>
      <c r="B33" s="38" t="s">
        <v>37</v>
      </c>
      <c r="C33" s="20"/>
      <c r="D33" s="38" t="s">
        <v>195</v>
      </c>
      <c r="E33" s="38" t="s">
        <v>264</v>
      </c>
      <c r="F33" s="38"/>
      <c r="G33" s="38" t="s">
        <v>271</v>
      </c>
      <c r="H33" s="39"/>
      <c r="I33" s="67">
        <f t="shared" si="0"/>
        <v>1</v>
      </c>
      <c r="J33" s="67">
        <f t="shared" si="1"/>
        <v>0</v>
      </c>
      <c r="K33" s="33"/>
    </row>
    <row r="34" spans="1:11" ht="45" hidden="1" outlineLevel="1" x14ac:dyDescent="0.25">
      <c r="A34" s="37" t="s">
        <v>149</v>
      </c>
      <c r="B34" s="38" t="s">
        <v>38</v>
      </c>
      <c r="C34" s="20"/>
      <c r="D34" s="38"/>
      <c r="E34" s="38"/>
      <c r="F34" s="38"/>
      <c r="G34" s="38"/>
      <c r="H34" s="39"/>
      <c r="I34" s="67">
        <f t="shared" si="0"/>
        <v>0</v>
      </c>
      <c r="J34" s="67">
        <f t="shared" si="1"/>
        <v>0</v>
      </c>
      <c r="K34" s="33"/>
    </row>
    <row r="35" spans="1:11" ht="30" hidden="1" outlineLevel="1" x14ac:dyDescent="0.25">
      <c r="A35" s="37" t="s">
        <v>149</v>
      </c>
      <c r="B35" s="38" t="s">
        <v>39</v>
      </c>
      <c r="C35" s="20" t="s">
        <v>178</v>
      </c>
      <c r="D35" s="38"/>
      <c r="E35" s="38"/>
      <c r="F35" s="38"/>
      <c r="G35" s="38"/>
      <c r="H35" s="39" t="s">
        <v>585</v>
      </c>
      <c r="I35" s="67">
        <f t="shared" si="0"/>
        <v>0</v>
      </c>
      <c r="J35" s="67">
        <f t="shared" si="1"/>
        <v>0</v>
      </c>
      <c r="K35" s="33"/>
    </row>
    <row r="36" spans="1:11" ht="60" hidden="1" outlineLevel="1" x14ac:dyDescent="0.25">
      <c r="A36" s="37" t="s">
        <v>149</v>
      </c>
      <c r="B36" s="38" t="s">
        <v>40</v>
      </c>
      <c r="C36" s="20"/>
      <c r="D36" s="38"/>
      <c r="E36" s="38"/>
      <c r="F36" s="38"/>
      <c r="G36" s="38"/>
      <c r="H36" s="39"/>
      <c r="I36" s="67">
        <f t="shared" si="0"/>
        <v>0</v>
      </c>
      <c r="J36" s="67">
        <f t="shared" si="1"/>
        <v>0</v>
      </c>
      <c r="K36" s="33"/>
    </row>
    <row r="37" spans="1:11" ht="90" hidden="1" outlineLevel="1" x14ac:dyDescent="0.25">
      <c r="A37" s="37" t="s">
        <v>149</v>
      </c>
      <c r="B37" s="38" t="s">
        <v>41</v>
      </c>
      <c r="C37" s="20"/>
      <c r="D37" s="38" t="s">
        <v>195</v>
      </c>
      <c r="E37" s="38" t="s">
        <v>272</v>
      </c>
      <c r="F37" s="38"/>
      <c r="G37" s="38" t="s">
        <v>271</v>
      </c>
      <c r="H37" s="39" t="s">
        <v>273</v>
      </c>
      <c r="I37" s="67">
        <f t="shared" si="0"/>
        <v>1</v>
      </c>
      <c r="J37" s="67">
        <f t="shared" si="1"/>
        <v>0</v>
      </c>
      <c r="K37" s="33"/>
    </row>
    <row r="38" spans="1:11" ht="75" hidden="1" outlineLevel="1" x14ac:dyDescent="0.25">
      <c r="A38" s="37" t="s">
        <v>149</v>
      </c>
      <c r="B38" s="38" t="s">
        <v>42</v>
      </c>
      <c r="C38" s="20"/>
      <c r="D38" s="38" t="s">
        <v>190</v>
      </c>
      <c r="E38" s="38" t="s">
        <v>208</v>
      </c>
      <c r="F38" s="38"/>
      <c r="G38" s="38" t="s">
        <v>229</v>
      </c>
      <c r="H38" s="39" t="s">
        <v>273</v>
      </c>
      <c r="I38" s="67">
        <f t="shared" si="0"/>
        <v>1</v>
      </c>
      <c r="J38" s="67">
        <f t="shared" si="1"/>
        <v>0</v>
      </c>
      <c r="K38" s="33"/>
    </row>
    <row r="39" spans="1:11" collapsed="1" x14ac:dyDescent="0.25">
      <c r="A39" s="37" t="s">
        <v>150</v>
      </c>
      <c r="B39" s="105" t="s">
        <v>43</v>
      </c>
      <c r="C39" s="105"/>
      <c r="D39" s="105"/>
      <c r="E39" s="105"/>
      <c r="F39" s="105"/>
      <c r="G39" s="105"/>
      <c r="H39" s="106"/>
      <c r="I39" s="67"/>
      <c r="J39" s="67"/>
      <c r="K39" s="33"/>
    </row>
    <row r="40" spans="1:11" ht="90" hidden="1" outlineLevel="1" x14ac:dyDescent="0.25">
      <c r="A40" s="37" t="s">
        <v>150</v>
      </c>
      <c r="B40" s="38" t="s">
        <v>44</v>
      </c>
      <c r="C40" s="20"/>
      <c r="D40" s="38" t="s">
        <v>198</v>
      </c>
      <c r="E40" s="38" t="s">
        <v>307</v>
      </c>
      <c r="F40" s="38"/>
      <c r="G40" s="38" t="s">
        <v>306</v>
      </c>
      <c r="H40" s="39"/>
      <c r="I40" s="67">
        <f t="shared" si="0"/>
        <v>1</v>
      </c>
      <c r="J40" s="67">
        <f t="shared" si="1"/>
        <v>0</v>
      </c>
      <c r="K40" s="33"/>
    </row>
    <row r="41" spans="1:11" ht="90" hidden="1" outlineLevel="1" x14ac:dyDescent="0.25">
      <c r="A41" s="37" t="s">
        <v>150</v>
      </c>
      <c r="B41" s="38" t="s">
        <v>45</v>
      </c>
      <c r="C41" s="20"/>
      <c r="D41" s="38" t="s">
        <v>198</v>
      </c>
      <c r="E41" s="38" t="s">
        <v>307</v>
      </c>
      <c r="F41" s="38"/>
      <c r="G41" s="38" t="s">
        <v>306</v>
      </c>
      <c r="H41" s="39" t="s">
        <v>308</v>
      </c>
      <c r="I41" s="67">
        <f t="shared" si="0"/>
        <v>1</v>
      </c>
      <c r="J41" s="67">
        <f t="shared" si="1"/>
        <v>0</v>
      </c>
      <c r="K41" s="33"/>
    </row>
    <row r="42" spans="1:11" ht="225" hidden="1" outlineLevel="1" x14ac:dyDescent="0.25">
      <c r="A42" s="37" t="s">
        <v>150</v>
      </c>
      <c r="B42" s="38" t="s">
        <v>46</v>
      </c>
      <c r="C42" s="20"/>
      <c r="D42" s="38" t="s">
        <v>356</v>
      </c>
      <c r="E42" s="38" t="s">
        <v>357</v>
      </c>
      <c r="F42" s="38" t="s">
        <v>310</v>
      </c>
      <c r="G42" s="38" t="s">
        <v>358</v>
      </c>
      <c r="H42" s="39" t="s">
        <v>583</v>
      </c>
      <c r="I42" s="67">
        <f t="shared" si="0"/>
        <v>1</v>
      </c>
      <c r="J42" s="67">
        <f t="shared" si="1"/>
        <v>1</v>
      </c>
      <c r="K42" s="33"/>
    </row>
    <row r="43" spans="1:11" ht="60" hidden="1" outlineLevel="1" x14ac:dyDescent="0.25">
      <c r="A43" s="37" t="s">
        <v>150</v>
      </c>
      <c r="B43" s="38" t="s">
        <v>47</v>
      </c>
      <c r="C43" s="20"/>
      <c r="D43" s="38"/>
      <c r="E43" s="38"/>
      <c r="F43" s="38"/>
      <c r="G43" s="38"/>
      <c r="H43" s="39"/>
      <c r="I43" s="67">
        <f t="shared" si="0"/>
        <v>0</v>
      </c>
      <c r="J43" s="67">
        <f t="shared" si="1"/>
        <v>0</v>
      </c>
      <c r="K43" s="33"/>
    </row>
    <row r="44" spans="1:11" ht="45" hidden="1" outlineLevel="1" x14ac:dyDescent="0.25">
      <c r="A44" s="37" t="s">
        <v>150</v>
      </c>
      <c r="B44" s="38" t="s">
        <v>48</v>
      </c>
      <c r="C44" s="20"/>
      <c r="D44" s="38"/>
      <c r="E44" s="38"/>
      <c r="F44" s="38"/>
      <c r="G44" s="38"/>
      <c r="H44" s="39"/>
      <c r="I44" s="67">
        <f t="shared" si="0"/>
        <v>0</v>
      </c>
      <c r="J44" s="67">
        <f t="shared" si="1"/>
        <v>0</v>
      </c>
      <c r="K44" s="33"/>
    </row>
    <row r="45" spans="1:11" ht="30" hidden="1" outlineLevel="1" x14ac:dyDescent="0.25">
      <c r="A45" s="37" t="s">
        <v>150</v>
      </c>
      <c r="B45" s="38" t="s">
        <v>49</v>
      </c>
      <c r="C45" s="20"/>
      <c r="D45" s="38"/>
      <c r="E45" s="38"/>
      <c r="F45" s="38"/>
      <c r="G45" s="38"/>
      <c r="H45" s="39"/>
      <c r="I45" s="67">
        <f t="shared" si="0"/>
        <v>0</v>
      </c>
      <c r="J45" s="67">
        <f t="shared" si="1"/>
        <v>0</v>
      </c>
      <c r="K45" s="33"/>
    </row>
    <row r="46" spans="1:11" collapsed="1" x14ac:dyDescent="0.25">
      <c r="A46" s="37" t="s">
        <v>150</v>
      </c>
      <c r="B46" s="107" t="s">
        <v>50</v>
      </c>
      <c r="C46" s="107"/>
      <c r="D46" s="107"/>
      <c r="E46" s="107"/>
      <c r="F46" s="107"/>
      <c r="G46" s="107"/>
      <c r="H46" s="108"/>
      <c r="I46" s="67"/>
      <c r="J46" s="67"/>
      <c r="K46" s="33"/>
    </row>
    <row r="47" spans="1:11" ht="75" hidden="1" outlineLevel="1" x14ac:dyDescent="0.25">
      <c r="A47" s="37" t="s">
        <v>150</v>
      </c>
      <c r="B47" s="38" t="s">
        <v>51</v>
      </c>
      <c r="C47" s="20" t="s">
        <v>178</v>
      </c>
      <c r="D47" s="38"/>
      <c r="E47" s="38"/>
      <c r="F47" s="38"/>
      <c r="G47" s="38"/>
      <c r="H47" s="39"/>
      <c r="I47" s="67">
        <f t="shared" si="0"/>
        <v>0</v>
      </c>
      <c r="J47" s="67">
        <f t="shared" si="1"/>
        <v>0</v>
      </c>
      <c r="K47" s="33"/>
    </row>
    <row r="48" spans="1:11" ht="105" hidden="1" outlineLevel="1" x14ac:dyDescent="0.25">
      <c r="A48" s="37" t="s">
        <v>150</v>
      </c>
      <c r="B48" s="38" t="s">
        <v>52</v>
      </c>
      <c r="C48" s="20"/>
      <c r="D48" s="38" t="s">
        <v>202</v>
      </c>
      <c r="E48" s="38" t="s">
        <v>353</v>
      </c>
      <c r="F48" s="38"/>
      <c r="G48" s="38" t="s">
        <v>352</v>
      </c>
      <c r="H48" s="39"/>
      <c r="I48" s="67">
        <f t="shared" si="0"/>
        <v>1</v>
      </c>
      <c r="J48" s="67">
        <f t="shared" si="1"/>
        <v>0</v>
      </c>
      <c r="K48" s="33"/>
    </row>
    <row r="49" spans="1:11" ht="45" hidden="1" outlineLevel="1" x14ac:dyDescent="0.25">
      <c r="A49" s="37" t="s">
        <v>150</v>
      </c>
      <c r="B49" s="38" t="s">
        <v>53</v>
      </c>
      <c r="C49" s="20"/>
      <c r="D49" s="38" t="s">
        <v>327</v>
      </c>
      <c r="E49" s="38" t="s">
        <v>330</v>
      </c>
      <c r="F49" s="38"/>
      <c r="G49" s="38" t="s">
        <v>328</v>
      </c>
      <c r="H49" s="39"/>
      <c r="I49" s="67">
        <f t="shared" si="0"/>
        <v>1</v>
      </c>
      <c r="J49" s="67">
        <f t="shared" si="1"/>
        <v>0</v>
      </c>
      <c r="K49" s="33"/>
    </row>
    <row r="50" spans="1:11" ht="240" hidden="1" outlineLevel="1" x14ac:dyDescent="0.25">
      <c r="A50" s="37" t="s">
        <v>150</v>
      </c>
      <c r="B50" s="38" t="s">
        <v>54</v>
      </c>
      <c r="C50" s="20"/>
      <c r="D50" s="38" t="s">
        <v>359</v>
      </c>
      <c r="E50" s="38" t="s">
        <v>366</v>
      </c>
      <c r="F50" s="38"/>
      <c r="G50" s="79" t="s">
        <v>360</v>
      </c>
      <c r="H50" s="39"/>
      <c r="I50" s="67">
        <f t="shared" si="0"/>
        <v>1</v>
      </c>
      <c r="J50" s="67">
        <f t="shared" si="1"/>
        <v>0</v>
      </c>
      <c r="K50" s="33"/>
    </row>
    <row r="51" spans="1:11" ht="105" hidden="1" outlineLevel="1" x14ac:dyDescent="0.25">
      <c r="A51" s="37" t="s">
        <v>150</v>
      </c>
      <c r="B51" s="38" t="s">
        <v>55</v>
      </c>
      <c r="C51" s="20"/>
      <c r="D51" s="38" t="s">
        <v>202</v>
      </c>
      <c r="E51" s="38" t="s">
        <v>365</v>
      </c>
      <c r="F51" s="38"/>
      <c r="G51" s="79" t="s">
        <v>364</v>
      </c>
      <c r="H51" s="39"/>
      <c r="I51" s="67">
        <f t="shared" si="0"/>
        <v>1</v>
      </c>
      <c r="J51" s="67">
        <f t="shared" si="1"/>
        <v>0</v>
      </c>
      <c r="K51" s="33"/>
    </row>
    <row r="52" spans="1:11" ht="105" hidden="1" outlineLevel="1" x14ac:dyDescent="0.25">
      <c r="A52" s="37" t="s">
        <v>150</v>
      </c>
      <c r="B52" s="38" t="s">
        <v>56</v>
      </c>
      <c r="C52" s="20"/>
      <c r="D52" s="38" t="s">
        <v>202</v>
      </c>
      <c r="E52" s="38" t="s">
        <v>362</v>
      </c>
      <c r="F52" s="38"/>
      <c r="G52" s="38" t="s">
        <v>363</v>
      </c>
      <c r="H52" s="39" t="s">
        <v>583</v>
      </c>
      <c r="I52" s="67">
        <f t="shared" si="0"/>
        <v>1</v>
      </c>
      <c r="J52" s="67">
        <f t="shared" si="1"/>
        <v>0</v>
      </c>
      <c r="K52" s="33"/>
    </row>
    <row r="53" spans="1:11" ht="135" hidden="1" outlineLevel="1" x14ac:dyDescent="0.25">
      <c r="A53" s="37" t="s">
        <v>150</v>
      </c>
      <c r="B53" s="38" t="s">
        <v>57</v>
      </c>
      <c r="C53" s="20"/>
      <c r="D53" s="38" t="s">
        <v>337</v>
      </c>
      <c r="E53" s="38" t="s">
        <v>336</v>
      </c>
      <c r="F53" s="38"/>
      <c r="G53" s="79" t="s">
        <v>338</v>
      </c>
      <c r="H53" s="39"/>
      <c r="I53" s="67">
        <f t="shared" si="0"/>
        <v>1</v>
      </c>
      <c r="J53" s="67">
        <f t="shared" si="1"/>
        <v>0</v>
      </c>
      <c r="K53" s="33"/>
    </row>
    <row r="54" spans="1:11" ht="45" hidden="1" outlineLevel="1" x14ac:dyDescent="0.25">
      <c r="A54" s="37" t="s">
        <v>150</v>
      </c>
      <c r="B54" s="38" t="s">
        <v>58</v>
      </c>
      <c r="C54" s="20"/>
      <c r="D54" s="38"/>
      <c r="E54" s="38"/>
      <c r="F54" s="38"/>
      <c r="G54" s="38"/>
      <c r="H54" s="39"/>
      <c r="I54" s="67">
        <f t="shared" si="0"/>
        <v>0</v>
      </c>
      <c r="J54" s="67">
        <f t="shared" si="1"/>
        <v>0</v>
      </c>
      <c r="K54" s="33"/>
    </row>
    <row r="55" spans="1:11" collapsed="1" x14ac:dyDescent="0.25">
      <c r="A55" s="37" t="s">
        <v>150</v>
      </c>
      <c r="B55" s="109" t="s">
        <v>59</v>
      </c>
      <c r="C55" s="109"/>
      <c r="D55" s="109"/>
      <c r="E55" s="109"/>
      <c r="F55" s="109"/>
      <c r="G55" s="109"/>
      <c r="H55" s="110"/>
      <c r="I55" s="67"/>
      <c r="J55" s="67"/>
      <c r="K55" s="33"/>
    </row>
    <row r="56" spans="1:11" ht="210" hidden="1" outlineLevel="1" x14ac:dyDescent="0.25">
      <c r="A56" s="37" t="s">
        <v>150</v>
      </c>
      <c r="B56" s="38" t="s">
        <v>60</v>
      </c>
      <c r="C56" s="20"/>
      <c r="D56" s="38" t="s">
        <v>203</v>
      </c>
      <c r="E56" s="38" t="s">
        <v>376</v>
      </c>
      <c r="F56" s="38" t="s">
        <v>377</v>
      </c>
      <c r="G56" s="38" t="s">
        <v>368</v>
      </c>
      <c r="H56" s="39"/>
      <c r="I56" s="67">
        <f t="shared" si="0"/>
        <v>1</v>
      </c>
      <c r="J56" s="67">
        <f t="shared" si="1"/>
        <v>1</v>
      </c>
      <c r="K56" s="33"/>
    </row>
    <row r="57" spans="1:11" ht="210" hidden="1" outlineLevel="1" x14ac:dyDescent="0.25">
      <c r="A57" s="37" t="s">
        <v>150</v>
      </c>
      <c r="B57" s="38" t="s">
        <v>61</v>
      </c>
      <c r="C57" s="20"/>
      <c r="D57" s="38" t="s">
        <v>203</v>
      </c>
      <c r="E57" s="38" t="s">
        <v>373</v>
      </c>
      <c r="F57" s="38" t="s">
        <v>378</v>
      </c>
      <c r="G57" s="38" t="s">
        <v>368</v>
      </c>
      <c r="H57" s="39"/>
      <c r="I57" s="67">
        <f t="shared" si="0"/>
        <v>1</v>
      </c>
      <c r="J57" s="67">
        <f t="shared" si="1"/>
        <v>1</v>
      </c>
      <c r="K57" s="33"/>
    </row>
    <row r="58" spans="1:11" ht="210" hidden="1" outlineLevel="1" x14ac:dyDescent="0.25">
      <c r="A58" s="37" t="s">
        <v>150</v>
      </c>
      <c r="B58" s="38" t="s">
        <v>62</v>
      </c>
      <c r="C58" s="20"/>
      <c r="D58" s="38" t="s">
        <v>203</v>
      </c>
      <c r="E58" s="38" t="s">
        <v>369</v>
      </c>
      <c r="F58" s="38"/>
      <c r="G58" s="38" t="s">
        <v>368</v>
      </c>
      <c r="H58" s="39"/>
      <c r="I58" s="67">
        <f t="shared" si="0"/>
        <v>1</v>
      </c>
      <c r="J58" s="67">
        <f t="shared" si="1"/>
        <v>0</v>
      </c>
      <c r="K58" s="33"/>
    </row>
    <row r="59" spans="1:11" collapsed="1" x14ac:dyDescent="0.25">
      <c r="A59" s="37" t="s">
        <v>150</v>
      </c>
      <c r="B59" s="111" t="s">
        <v>63</v>
      </c>
      <c r="C59" s="111"/>
      <c r="D59" s="111"/>
      <c r="E59" s="111"/>
      <c r="F59" s="111"/>
      <c r="G59" s="111"/>
      <c r="H59" s="112"/>
      <c r="I59" s="67"/>
      <c r="J59" s="67"/>
      <c r="K59" s="33"/>
    </row>
    <row r="60" spans="1:11" ht="45" hidden="1" outlineLevel="1" x14ac:dyDescent="0.25">
      <c r="A60" s="37" t="s">
        <v>150</v>
      </c>
      <c r="B60" s="38" t="s">
        <v>64</v>
      </c>
      <c r="C60" s="20"/>
      <c r="D60" s="38"/>
      <c r="E60" s="38"/>
      <c r="F60" s="38"/>
      <c r="G60" s="38"/>
      <c r="H60" s="39"/>
      <c r="I60" s="67">
        <f t="shared" si="0"/>
        <v>0</v>
      </c>
      <c r="J60" s="67">
        <f t="shared" si="1"/>
        <v>0</v>
      </c>
      <c r="K60" s="33"/>
    </row>
    <row r="61" spans="1:11" ht="135" hidden="1" outlineLevel="1" x14ac:dyDescent="0.25">
      <c r="A61" s="37" t="s">
        <v>150</v>
      </c>
      <c r="B61" s="38" t="s">
        <v>65</v>
      </c>
      <c r="C61" s="20"/>
      <c r="D61" s="38" t="s">
        <v>202</v>
      </c>
      <c r="E61" s="38" t="s">
        <v>354</v>
      </c>
      <c r="F61" s="38"/>
      <c r="G61" s="38" t="s">
        <v>355</v>
      </c>
      <c r="H61" s="39" t="s">
        <v>583</v>
      </c>
      <c r="I61" s="67">
        <f t="shared" si="0"/>
        <v>1</v>
      </c>
      <c r="J61" s="67">
        <f t="shared" si="1"/>
        <v>0</v>
      </c>
      <c r="K61" s="33"/>
    </row>
    <row r="62" spans="1:11" ht="30" hidden="1" outlineLevel="1" x14ac:dyDescent="0.25">
      <c r="A62" s="37" t="s">
        <v>150</v>
      </c>
      <c r="B62" s="38" t="s">
        <v>66</v>
      </c>
      <c r="C62" s="20"/>
      <c r="D62" s="38"/>
      <c r="E62" s="38"/>
      <c r="F62" s="38"/>
      <c r="G62" s="38"/>
      <c r="H62" s="39"/>
      <c r="I62" s="67">
        <f t="shared" si="0"/>
        <v>0</v>
      </c>
      <c r="J62" s="67">
        <f t="shared" si="1"/>
        <v>0</v>
      </c>
      <c r="K62" s="33"/>
    </row>
    <row r="63" spans="1:11" ht="90" hidden="1" outlineLevel="1" x14ac:dyDescent="0.25">
      <c r="A63" s="37" t="s">
        <v>150</v>
      </c>
      <c r="B63" s="38" t="s">
        <v>67</v>
      </c>
      <c r="C63" s="20"/>
      <c r="D63" s="38"/>
      <c r="E63" s="38"/>
      <c r="F63" s="38"/>
      <c r="G63" s="38"/>
      <c r="H63" s="39"/>
      <c r="I63" s="67">
        <f t="shared" si="0"/>
        <v>0</v>
      </c>
      <c r="J63" s="67">
        <f t="shared" si="1"/>
        <v>0</v>
      </c>
      <c r="K63" s="33"/>
    </row>
    <row r="64" spans="1:11" ht="45" hidden="1" outlineLevel="1" x14ac:dyDescent="0.25">
      <c r="A64" s="37" t="s">
        <v>150</v>
      </c>
      <c r="B64" s="38" t="s">
        <v>68</v>
      </c>
      <c r="C64" s="20"/>
      <c r="D64" s="38"/>
      <c r="E64" s="38"/>
      <c r="F64" s="38"/>
      <c r="G64" s="38"/>
      <c r="H64" s="39"/>
      <c r="I64" s="67">
        <f t="shared" si="0"/>
        <v>0</v>
      </c>
      <c r="J64" s="67">
        <f t="shared" si="1"/>
        <v>0</v>
      </c>
      <c r="K64" s="33"/>
    </row>
    <row r="65" spans="1:11" ht="120" hidden="1" outlineLevel="1" x14ac:dyDescent="0.25">
      <c r="A65" s="37" t="s">
        <v>150</v>
      </c>
      <c r="B65" s="38" t="s">
        <v>69</v>
      </c>
      <c r="C65" s="20"/>
      <c r="D65" s="38"/>
      <c r="E65" s="38"/>
      <c r="F65" s="38"/>
      <c r="G65" s="38"/>
      <c r="H65" s="39"/>
      <c r="I65" s="67">
        <f t="shared" si="0"/>
        <v>0</v>
      </c>
      <c r="J65" s="67">
        <f t="shared" si="1"/>
        <v>0</v>
      </c>
      <c r="K65" s="33"/>
    </row>
    <row r="66" spans="1:11" ht="60" hidden="1" outlineLevel="1" x14ac:dyDescent="0.25">
      <c r="A66" s="37" t="s">
        <v>150</v>
      </c>
      <c r="B66" s="38" t="s">
        <v>70</v>
      </c>
      <c r="C66" s="20"/>
      <c r="D66" s="38"/>
      <c r="E66" s="38"/>
      <c r="F66" s="38"/>
      <c r="G66" s="38"/>
      <c r="H66" s="39"/>
      <c r="I66" s="67">
        <f t="shared" si="0"/>
        <v>0</v>
      </c>
      <c r="J66" s="67">
        <f t="shared" si="1"/>
        <v>0</v>
      </c>
      <c r="K66" s="33"/>
    </row>
    <row r="67" spans="1:11" collapsed="1" x14ac:dyDescent="0.25">
      <c r="A67" s="37" t="s">
        <v>150</v>
      </c>
      <c r="B67" s="113" t="s">
        <v>72</v>
      </c>
      <c r="C67" s="113"/>
      <c r="D67" s="113"/>
      <c r="E67" s="113"/>
      <c r="F67" s="113"/>
      <c r="G67" s="113"/>
      <c r="H67" s="114"/>
      <c r="I67" s="67"/>
      <c r="J67" s="67"/>
      <c r="K67" s="33"/>
    </row>
    <row r="68" spans="1:11" ht="135" hidden="1" outlineLevel="1" x14ac:dyDescent="0.25">
      <c r="A68" s="37" t="s">
        <v>150</v>
      </c>
      <c r="B68" s="38" t="s">
        <v>71</v>
      </c>
      <c r="C68" s="20"/>
      <c r="D68" s="38" t="s">
        <v>202</v>
      </c>
      <c r="E68" s="38" t="s">
        <v>354</v>
      </c>
      <c r="F68" s="38" t="s">
        <v>367</v>
      </c>
      <c r="G68" s="38" t="s">
        <v>355</v>
      </c>
      <c r="H68" s="39"/>
      <c r="I68" s="67">
        <f t="shared" si="0"/>
        <v>1</v>
      </c>
      <c r="J68" s="67">
        <f t="shared" ref="J68:J131" si="2">IF($F68&lt;&gt;0,1,0)</f>
        <v>1</v>
      </c>
      <c r="K68" s="33"/>
    </row>
    <row r="69" spans="1:11" ht="60" hidden="1" outlineLevel="1" x14ac:dyDescent="0.25">
      <c r="A69" s="37" t="s">
        <v>150</v>
      </c>
      <c r="B69" s="38" t="s">
        <v>73</v>
      </c>
      <c r="C69" s="20"/>
      <c r="D69" s="38"/>
      <c r="E69" s="38"/>
      <c r="F69" s="38"/>
      <c r="G69" s="38"/>
      <c r="H69" s="39"/>
      <c r="I69" s="67">
        <f t="shared" si="0"/>
        <v>0</v>
      </c>
      <c r="J69" s="67">
        <f t="shared" si="2"/>
        <v>0</v>
      </c>
      <c r="K69" s="33"/>
    </row>
    <row r="70" spans="1:11" ht="135" hidden="1" outlineLevel="1" x14ac:dyDescent="0.25">
      <c r="A70" s="37" t="s">
        <v>150</v>
      </c>
      <c r="B70" s="38" t="s">
        <v>74</v>
      </c>
      <c r="C70" s="20"/>
      <c r="D70" s="38" t="s">
        <v>202</v>
      </c>
      <c r="E70" s="38" t="s">
        <v>354</v>
      </c>
      <c r="F70" s="38"/>
      <c r="G70" s="38" t="s">
        <v>355</v>
      </c>
      <c r="H70" s="39"/>
      <c r="I70" s="67">
        <f t="shared" ref="I70:I133" si="3">IF($E70&lt;&gt;0,1,0)</f>
        <v>1</v>
      </c>
      <c r="J70" s="67">
        <f t="shared" si="2"/>
        <v>0</v>
      </c>
      <c r="K70" s="33"/>
    </row>
    <row r="71" spans="1:11" ht="45" hidden="1" outlineLevel="1" x14ac:dyDescent="0.25">
      <c r="A71" s="37" t="s">
        <v>150</v>
      </c>
      <c r="B71" s="38" t="s">
        <v>75</v>
      </c>
      <c r="C71" s="20"/>
      <c r="D71" s="38"/>
      <c r="E71" s="38"/>
      <c r="F71" s="38"/>
      <c r="G71" s="38"/>
      <c r="H71" s="39"/>
      <c r="I71" s="67">
        <f t="shared" si="3"/>
        <v>0</v>
      </c>
      <c r="J71" s="67">
        <f t="shared" si="2"/>
        <v>0</v>
      </c>
      <c r="K71" s="33"/>
    </row>
    <row r="72" spans="1:11" ht="135" hidden="1" outlineLevel="1" x14ac:dyDescent="0.25">
      <c r="A72" s="37" t="s">
        <v>150</v>
      </c>
      <c r="B72" s="38" t="s">
        <v>76</v>
      </c>
      <c r="C72" s="20"/>
      <c r="D72" s="38" t="s">
        <v>202</v>
      </c>
      <c r="E72" s="38" t="s">
        <v>354</v>
      </c>
      <c r="F72" s="38"/>
      <c r="G72" s="38" t="s">
        <v>355</v>
      </c>
      <c r="H72" s="39"/>
      <c r="I72" s="67">
        <f t="shared" si="3"/>
        <v>1</v>
      </c>
      <c r="J72" s="67">
        <f t="shared" si="2"/>
        <v>0</v>
      </c>
      <c r="K72" s="33"/>
    </row>
    <row r="73" spans="1:11" ht="135" hidden="1" outlineLevel="1" x14ac:dyDescent="0.25">
      <c r="A73" s="37" t="s">
        <v>150</v>
      </c>
      <c r="B73" s="38" t="s">
        <v>77</v>
      </c>
      <c r="C73" s="20"/>
      <c r="D73" s="38" t="s">
        <v>202</v>
      </c>
      <c r="E73" s="38" t="s">
        <v>354</v>
      </c>
      <c r="F73" s="38"/>
      <c r="G73" s="38" t="s">
        <v>355</v>
      </c>
      <c r="H73" s="39"/>
      <c r="I73" s="67">
        <f t="shared" si="3"/>
        <v>1</v>
      </c>
      <c r="J73" s="67">
        <f t="shared" si="2"/>
        <v>0</v>
      </c>
      <c r="K73" s="33"/>
    </row>
    <row r="74" spans="1:11" ht="45" hidden="1" outlineLevel="1" x14ac:dyDescent="0.25">
      <c r="A74" s="37" t="s">
        <v>150</v>
      </c>
      <c r="B74" s="38" t="s">
        <v>78</v>
      </c>
      <c r="C74" s="20"/>
      <c r="D74" s="38"/>
      <c r="E74" s="38"/>
      <c r="F74" s="38"/>
      <c r="G74" s="38"/>
      <c r="H74" s="39"/>
      <c r="I74" s="67">
        <f t="shared" si="3"/>
        <v>0</v>
      </c>
      <c r="J74" s="67">
        <f t="shared" si="2"/>
        <v>0</v>
      </c>
      <c r="K74" s="33"/>
    </row>
    <row r="75" spans="1:11" ht="135" hidden="1" outlineLevel="1" x14ac:dyDescent="0.25">
      <c r="A75" s="37" t="s">
        <v>150</v>
      </c>
      <c r="B75" s="38" t="s">
        <v>79</v>
      </c>
      <c r="C75" s="20"/>
      <c r="D75" s="38" t="s">
        <v>202</v>
      </c>
      <c r="E75" s="38" t="s">
        <v>354</v>
      </c>
      <c r="F75" s="38"/>
      <c r="G75" s="38" t="s">
        <v>355</v>
      </c>
      <c r="H75" s="39"/>
      <c r="I75" s="67">
        <f t="shared" si="3"/>
        <v>1</v>
      </c>
      <c r="J75" s="67">
        <f t="shared" si="2"/>
        <v>0</v>
      </c>
      <c r="K75" s="33"/>
    </row>
    <row r="76" spans="1:11" ht="105" hidden="1" outlineLevel="1" x14ac:dyDescent="0.25">
      <c r="A76" s="37" t="s">
        <v>150</v>
      </c>
      <c r="B76" s="38" t="s">
        <v>80</v>
      </c>
      <c r="C76" s="20"/>
      <c r="D76" s="38" t="s">
        <v>202</v>
      </c>
      <c r="E76" s="38" t="s">
        <v>351</v>
      </c>
      <c r="F76" s="38"/>
      <c r="G76" s="38" t="s">
        <v>352</v>
      </c>
      <c r="H76" s="39"/>
      <c r="I76" s="67">
        <f t="shared" si="3"/>
        <v>1</v>
      </c>
      <c r="J76" s="67">
        <f t="shared" si="2"/>
        <v>0</v>
      </c>
      <c r="K76" s="33"/>
    </row>
    <row r="77" spans="1:11" collapsed="1" x14ac:dyDescent="0.25">
      <c r="A77" s="37" t="s">
        <v>151</v>
      </c>
      <c r="B77" s="115" t="s">
        <v>81</v>
      </c>
      <c r="C77" s="115"/>
      <c r="D77" s="115"/>
      <c r="E77" s="115"/>
      <c r="F77" s="115"/>
      <c r="G77" s="115"/>
      <c r="H77" s="116"/>
      <c r="I77" s="67"/>
      <c r="J77" s="67"/>
      <c r="K77" s="33"/>
    </row>
    <row r="78" spans="1:11" ht="30" hidden="1" outlineLevel="1" x14ac:dyDescent="0.25">
      <c r="A78" s="37" t="s">
        <v>151</v>
      </c>
      <c r="B78" s="38" t="s">
        <v>82</v>
      </c>
      <c r="C78" s="20"/>
      <c r="D78" s="38"/>
      <c r="E78" s="38"/>
      <c r="F78" s="38"/>
      <c r="G78" s="38"/>
      <c r="H78" s="39"/>
      <c r="I78" s="67">
        <f t="shared" si="3"/>
        <v>0</v>
      </c>
      <c r="J78" s="67">
        <f t="shared" si="2"/>
        <v>0</v>
      </c>
      <c r="K78" s="33"/>
    </row>
    <row r="79" spans="1:11" ht="105" hidden="1" outlineLevel="1" x14ac:dyDescent="0.25">
      <c r="A79" s="37" t="s">
        <v>151</v>
      </c>
      <c r="B79" s="38" t="s">
        <v>83</v>
      </c>
      <c r="C79" s="20"/>
      <c r="D79" s="38" t="s">
        <v>199</v>
      </c>
      <c r="E79" s="38" t="s">
        <v>314</v>
      </c>
      <c r="F79" s="38" t="s">
        <v>315</v>
      </c>
      <c r="G79" s="38" t="s">
        <v>311</v>
      </c>
      <c r="H79" s="39" t="s">
        <v>312</v>
      </c>
      <c r="I79" s="67">
        <f t="shared" si="3"/>
        <v>1</v>
      </c>
      <c r="J79" s="67">
        <f t="shared" si="2"/>
        <v>1</v>
      </c>
      <c r="K79" s="33"/>
    </row>
    <row r="80" spans="1:11" ht="105" hidden="1" outlineLevel="1" x14ac:dyDescent="0.25">
      <c r="A80" s="37" t="s">
        <v>151</v>
      </c>
      <c r="B80" s="38" t="s">
        <v>84</v>
      </c>
      <c r="C80" s="20"/>
      <c r="D80" s="38" t="s">
        <v>199</v>
      </c>
      <c r="E80" s="38" t="s">
        <v>313</v>
      </c>
      <c r="F80" s="38" t="s">
        <v>316</v>
      </c>
      <c r="G80" s="38" t="s">
        <v>311</v>
      </c>
      <c r="H80" s="39"/>
      <c r="I80" s="67">
        <f t="shared" si="3"/>
        <v>1</v>
      </c>
      <c r="J80" s="67">
        <f t="shared" si="2"/>
        <v>1</v>
      </c>
      <c r="K80" s="33"/>
    </row>
    <row r="81" spans="1:11" collapsed="1" x14ac:dyDescent="0.25">
      <c r="A81" s="37" t="s">
        <v>151</v>
      </c>
      <c r="B81" s="117" t="s">
        <v>85</v>
      </c>
      <c r="C81" s="117"/>
      <c r="D81" s="117"/>
      <c r="E81" s="117"/>
      <c r="F81" s="117"/>
      <c r="G81" s="117"/>
      <c r="H81" s="118"/>
      <c r="I81" s="67"/>
      <c r="J81" s="67"/>
      <c r="K81" s="33"/>
    </row>
    <row r="82" spans="1:11" ht="60" hidden="1" outlineLevel="1" x14ac:dyDescent="0.25">
      <c r="A82" s="37" t="s">
        <v>151</v>
      </c>
      <c r="B82" s="38" t="s">
        <v>86</v>
      </c>
      <c r="C82" s="20"/>
      <c r="D82" s="38" t="s">
        <v>196</v>
      </c>
      <c r="E82" s="38" t="s">
        <v>290</v>
      </c>
      <c r="F82" s="38" t="s">
        <v>291</v>
      </c>
      <c r="G82" s="38" t="s">
        <v>292</v>
      </c>
      <c r="H82" s="39" t="s">
        <v>586</v>
      </c>
      <c r="I82" s="67">
        <f t="shared" si="3"/>
        <v>1</v>
      </c>
      <c r="J82" s="67">
        <f t="shared" si="2"/>
        <v>1</v>
      </c>
      <c r="K82" s="33"/>
    </row>
    <row r="83" spans="1:11" ht="90" hidden="1" outlineLevel="1" x14ac:dyDescent="0.25">
      <c r="A83" s="37" t="s">
        <v>151</v>
      </c>
      <c r="B83" s="38" t="s">
        <v>87</v>
      </c>
      <c r="C83" s="20"/>
      <c r="D83" s="38" t="s">
        <v>320</v>
      </c>
      <c r="E83" s="38" t="s">
        <v>322</v>
      </c>
      <c r="F83" s="38" t="s">
        <v>343</v>
      </c>
      <c r="G83" s="38" t="s">
        <v>321</v>
      </c>
      <c r="H83" s="39" t="s">
        <v>583</v>
      </c>
      <c r="I83" s="67">
        <f t="shared" si="3"/>
        <v>1</v>
      </c>
      <c r="J83" s="67">
        <f t="shared" si="2"/>
        <v>1</v>
      </c>
      <c r="K83" s="33"/>
    </row>
    <row r="84" spans="1:11" ht="120" hidden="1" outlineLevel="1" x14ac:dyDescent="0.25">
      <c r="A84" s="37" t="s">
        <v>151</v>
      </c>
      <c r="B84" s="38" t="s">
        <v>88</v>
      </c>
      <c r="C84" s="20"/>
      <c r="D84" s="38" t="s">
        <v>340</v>
      </c>
      <c r="E84" s="38" t="s">
        <v>339</v>
      </c>
      <c r="F84" s="38" t="s">
        <v>342</v>
      </c>
      <c r="G84" s="38" t="s">
        <v>341</v>
      </c>
      <c r="H84" s="39"/>
      <c r="I84" s="67">
        <f t="shared" si="3"/>
        <v>1</v>
      </c>
      <c r="J84" s="67">
        <f t="shared" si="2"/>
        <v>1</v>
      </c>
      <c r="K84" s="33"/>
    </row>
    <row r="85" spans="1:11" ht="90" hidden="1" outlineLevel="1" x14ac:dyDescent="0.25">
      <c r="A85" s="37" t="s">
        <v>151</v>
      </c>
      <c r="B85" s="38" t="s">
        <v>89</v>
      </c>
      <c r="C85" s="20" t="s">
        <v>178</v>
      </c>
      <c r="D85" s="38"/>
      <c r="E85" s="38"/>
      <c r="F85" s="38"/>
      <c r="G85" s="38"/>
      <c r="H85" s="39"/>
      <c r="I85" s="67">
        <f t="shared" si="3"/>
        <v>0</v>
      </c>
      <c r="J85" s="67">
        <f t="shared" si="2"/>
        <v>0</v>
      </c>
      <c r="K85" s="33"/>
    </row>
    <row r="86" spans="1:11" ht="90" hidden="1" outlineLevel="1" x14ac:dyDescent="0.25">
      <c r="A86" s="37" t="s">
        <v>151</v>
      </c>
      <c r="B86" s="38" t="s">
        <v>90</v>
      </c>
      <c r="C86" s="20"/>
      <c r="D86" s="38" t="s">
        <v>297</v>
      </c>
      <c r="E86" s="38" t="s">
        <v>298</v>
      </c>
      <c r="F86" s="38" t="s">
        <v>301</v>
      </c>
      <c r="G86" s="38" t="s">
        <v>271</v>
      </c>
      <c r="H86" s="39"/>
      <c r="I86" s="67">
        <f t="shared" si="3"/>
        <v>1</v>
      </c>
      <c r="J86" s="67">
        <f t="shared" si="2"/>
        <v>1</v>
      </c>
      <c r="K86" s="33"/>
    </row>
    <row r="87" spans="1:11" ht="45" hidden="1" outlineLevel="1" x14ac:dyDescent="0.25">
      <c r="A87" s="37" t="s">
        <v>151</v>
      </c>
      <c r="B87" s="38" t="s">
        <v>91</v>
      </c>
      <c r="C87" s="20"/>
      <c r="D87" s="38" t="s">
        <v>191</v>
      </c>
      <c r="E87" s="38" t="s">
        <v>228</v>
      </c>
      <c r="F87" s="38"/>
      <c r="G87" s="38" t="s">
        <v>233</v>
      </c>
      <c r="H87" s="39"/>
      <c r="I87" s="67">
        <f t="shared" si="3"/>
        <v>1</v>
      </c>
      <c r="J87" s="67">
        <f t="shared" si="2"/>
        <v>0</v>
      </c>
      <c r="K87" s="33"/>
    </row>
    <row r="88" spans="1:11" ht="75" hidden="1" outlineLevel="1" x14ac:dyDescent="0.25">
      <c r="A88" s="37" t="s">
        <v>151</v>
      </c>
      <c r="B88" s="38" t="s">
        <v>92</v>
      </c>
      <c r="C88" s="20"/>
      <c r="D88" s="38"/>
      <c r="E88" s="38"/>
      <c r="F88" s="38"/>
      <c r="G88" s="38"/>
      <c r="H88" s="39"/>
      <c r="I88" s="67">
        <f t="shared" si="3"/>
        <v>0</v>
      </c>
      <c r="J88" s="67">
        <f t="shared" si="2"/>
        <v>0</v>
      </c>
      <c r="K88" s="33"/>
    </row>
    <row r="89" spans="1:11" ht="45" hidden="1" outlineLevel="1" x14ac:dyDescent="0.25">
      <c r="A89" s="37" t="s">
        <v>151</v>
      </c>
      <c r="B89" s="38" t="s">
        <v>93</v>
      </c>
      <c r="C89" s="20"/>
      <c r="D89" s="38" t="s">
        <v>197</v>
      </c>
      <c r="E89" s="38" t="s">
        <v>299</v>
      </c>
      <c r="F89" s="38"/>
      <c r="G89" s="38" t="s">
        <v>300</v>
      </c>
      <c r="H89" s="39"/>
      <c r="I89" s="67">
        <f t="shared" si="3"/>
        <v>1</v>
      </c>
      <c r="J89" s="67">
        <f t="shared" si="2"/>
        <v>0</v>
      </c>
      <c r="K89" s="33"/>
    </row>
    <row r="90" spans="1:11" ht="135" hidden="1" outlineLevel="1" x14ac:dyDescent="0.25">
      <c r="A90" s="37" t="s">
        <v>151</v>
      </c>
      <c r="B90" s="38" t="s">
        <v>94</v>
      </c>
      <c r="C90" s="20"/>
      <c r="D90" s="38" t="s">
        <v>348</v>
      </c>
      <c r="E90" s="38" t="s">
        <v>347</v>
      </c>
      <c r="F90" s="38" t="s">
        <v>350</v>
      </c>
      <c r="G90" s="38" t="s">
        <v>349</v>
      </c>
      <c r="H90" s="39"/>
      <c r="I90" s="67">
        <f t="shared" si="3"/>
        <v>1</v>
      </c>
      <c r="J90" s="67">
        <f t="shared" si="2"/>
        <v>1</v>
      </c>
      <c r="K90" s="33"/>
    </row>
    <row r="91" spans="1:11" ht="60" hidden="1" outlineLevel="1" x14ac:dyDescent="0.25">
      <c r="A91" s="37" t="s">
        <v>151</v>
      </c>
      <c r="B91" s="38" t="s">
        <v>95</v>
      </c>
      <c r="C91" s="20"/>
      <c r="D91" s="38" t="s">
        <v>197</v>
      </c>
      <c r="E91" s="38" t="s">
        <v>293</v>
      </c>
      <c r="F91" s="38"/>
      <c r="G91" s="38" t="s">
        <v>294</v>
      </c>
      <c r="H91" s="39"/>
      <c r="I91" s="67">
        <f t="shared" si="3"/>
        <v>1</v>
      </c>
      <c r="J91" s="67">
        <f t="shared" si="2"/>
        <v>0</v>
      </c>
      <c r="K91" s="33"/>
    </row>
    <row r="92" spans="1:11" collapsed="1" x14ac:dyDescent="0.25">
      <c r="A92" s="37" t="s">
        <v>151</v>
      </c>
      <c r="B92" s="119" t="s">
        <v>96</v>
      </c>
      <c r="C92" s="119"/>
      <c r="D92" s="119"/>
      <c r="E92" s="119"/>
      <c r="F92" s="119"/>
      <c r="G92" s="119"/>
      <c r="H92" s="120"/>
      <c r="I92" s="67"/>
      <c r="J92" s="67"/>
      <c r="K92" s="33"/>
    </row>
    <row r="93" spans="1:11" ht="165" hidden="1" outlineLevel="1" x14ac:dyDescent="0.25">
      <c r="A93" s="37" t="s">
        <v>151</v>
      </c>
      <c r="B93" s="38" t="s">
        <v>97</v>
      </c>
      <c r="C93" s="20"/>
      <c r="D93" s="38" t="s">
        <v>198</v>
      </c>
      <c r="E93" s="38" t="s">
        <v>305</v>
      </c>
      <c r="F93" s="38" t="s">
        <v>309</v>
      </c>
      <c r="G93" s="38" t="s">
        <v>304</v>
      </c>
      <c r="H93" s="39"/>
      <c r="I93" s="67">
        <f t="shared" si="3"/>
        <v>1</v>
      </c>
      <c r="J93" s="67">
        <f t="shared" si="2"/>
        <v>1</v>
      </c>
      <c r="K93" s="33"/>
    </row>
    <row r="94" spans="1:11" ht="60" hidden="1" outlineLevel="1" x14ac:dyDescent="0.25">
      <c r="A94" s="37" t="s">
        <v>151</v>
      </c>
      <c r="B94" s="38" t="s">
        <v>98</v>
      </c>
      <c r="C94" s="20"/>
      <c r="D94" s="38"/>
      <c r="E94" s="38"/>
      <c r="F94" s="38"/>
      <c r="G94" s="38"/>
      <c r="H94" s="39"/>
      <c r="I94" s="67">
        <f t="shared" si="3"/>
        <v>0</v>
      </c>
      <c r="J94" s="67">
        <f t="shared" si="2"/>
        <v>0</v>
      </c>
      <c r="K94" s="33"/>
    </row>
    <row r="95" spans="1:11" ht="120" hidden="1" outlineLevel="1" x14ac:dyDescent="0.25">
      <c r="A95" s="37" t="s">
        <v>151</v>
      </c>
      <c r="B95" s="38" t="s">
        <v>99</v>
      </c>
      <c r="C95" s="20"/>
      <c r="D95" s="38" t="s">
        <v>346</v>
      </c>
      <c r="E95" s="38" t="s">
        <v>344</v>
      </c>
      <c r="F95" s="38"/>
      <c r="G95" s="38" t="s">
        <v>345</v>
      </c>
      <c r="H95" s="39"/>
      <c r="I95" s="67">
        <f t="shared" si="3"/>
        <v>1</v>
      </c>
      <c r="J95" s="67">
        <f t="shared" si="2"/>
        <v>0</v>
      </c>
      <c r="K95" s="33"/>
    </row>
    <row r="96" spans="1:11" ht="75" hidden="1" outlineLevel="1" x14ac:dyDescent="0.25">
      <c r="A96" s="37" t="s">
        <v>151</v>
      </c>
      <c r="B96" s="38" t="s">
        <v>100</v>
      </c>
      <c r="C96" s="20"/>
      <c r="D96" s="38" t="s">
        <v>201</v>
      </c>
      <c r="E96" s="38" t="s">
        <v>325</v>
      </c>
      <c r="F96" s="38"/>
      <c r="G96" s="38" t="s">
        <v>326</v>
      </c>
      <c r="H96" s="39"/>
      <c r="I96" s="67">
        <f t="shared" si="3"/>
        <v>1</v>
      </c>
      <c r="J96" s="67">
        <f t="shared" si="2"/>
        <v>0</v>
      </c>
      <c r="K96" s="33"/>
    </row>
    <row r="97" spans="1:11" ht="120" hidden="1" outlineLevel="1" x14ac:dyDescent="0.25">
      <c r="A97" s="37" t="s">
        <v>151</v>
      </c>
      <c r="B97" s="38" t="s">
        <v>101</v>
      </c>
      <c r="C97" s="20"/>
      <c r="D97" s="38" t="s">
        <v>200</v>
      </c>
      <c r="E97" s="38" t="s">
        <v>318</v>
      </c>
      <c r="F97" s="38" t="s">
        <v>319</v>
      </c>
      <c r="G97" s="38" t="s">
        <v>317</v>
      </c>
      <c r="H97" s="39"/>
      <c r="I97" s="67">
        <f t="shared" si="3"/>
        <v>1</v>
      </c>
      <c r="J97" s="67">
        <f t="shared" si="2"/>
        <v>1</v>
      </c>
      <c r="K97" s="33"/>
    </row>
    <row r="98" spans="1:11" collapsed="1" x14ac:dyDescent="0.25">
      <c r="A98" s="37" t="s">
        <v>151</v>
      </c>
      <c r="B98" s="121" t="s">
        <v>102</v>
      </c>
      <c r="C98" s="121"/>
      <c r="D98" s="121"/>
      <c r="E98" s="121"/>
      <c r="F98" s="121"/>
      <c r="G98" s="121"/>
      <c r="H98" s="122"/>
      <c r="I98" s="67"/>
      <c r="J98" s="67"/>
      <c r="K98" s="33"/>
    </row>
    <row r="99" spans="1:11" ht="45" hidden="1" outlineLevel="1" x14ac:dyDescent="0.25">
      <c r="A99" s="37" t="s">
        <v>151</v>
      </c>
      <c r="B99" s="38" t="s">
        <v>103</v>
      </c>
      <c r="C99" s="20"/>
      <c r="D99" s="38"/>
      <c r="E99" s="38"/>
      <c r="F99" s="38"/>
      <c r="G99" s="38"/>
      <c r="H99" s="39"/>
      <c r="I99" s="67">
        <f t="shared" si="3"/>
        <v>0</v>
      </c>
      <c r="J99" s="67">
        <f t="shared" si="2"/>
        <v>0</v>
      </c>
      <c r="K99" s="33"/>
    </row>
    <row r="100" spans="1:11" ht="120" hidden="1" outlineLevel="1" x14ac:dyDescent="0.25">
      <c r="A100" s="37" t="s">
        <v>151</v>
      </c>
      <c r="B100" s="38" t="s">
        <v>104</v>
      </c>
      <c r="C100" s="20"/>
      <c r="D100" s="38" t="s">
        <v>266</v>
      </c>
      <c r="E100" s="38" t="s">
        <v>265</v>
      </c>
      <c r="F100" s="38" t="s">
        <v>388</v>
      </c>
      <c r="G100" s="38" t="s">
        <v>252</v>
      </c>
      <c r="H100" s="39" t="s">
        <v>253</v>
      </c>
      <c r="I100" s="67">
        <f t="shared" si="3"/>
        <v>1</v>
      </c>
      <c r="J100" s="67">
        <f t="shared" si="2"/>
        <v>1</v>
      </c>
      <c r="K100" s="33"/>
    </row>
    <row r="101" spans="1:11" ht="120" hidden="1" outlineLevel="1" x14ac:dyDescent="0.25">
      <c r="A101" s="37" t="s">
        <v>151</v>
      </c>
      <c r="B101" s="38" t="s">
        <v>105</v>
      </c>
      <c r="C101" s="20"/>
      <c r="D101" s="38" t="s">
        <v>283</v>
      </c>
      <c r="E101" s="38" t="s">
        <v>282</v>
      </c>
      <c r="F101" s="38"/>
      <c r="G101" s="38" t="s">
        <v>284</v>
      </c>
      <c r="H101" s="39" t="s">
        <v>583</v>
      </c>
      <c r="I101" s="67">
        <f t="shared" si="3"/>
        <v>1</v>
      </c>
      <c r="J101" s="67">
        <f t="shared" si="2"/>
        <v>0</v>
      </c>
      <c r="K101" s="33"/>
    </row>
    <row r="102" spans="1:11" ht="135" hidden="1" outlineLevel="1" x14ac:dyDescent="0.25">
      <c r="A102" s="37" t="s">
        <v>151</v>
      </c>
      <c r="B102" s="38" t="s">
        <v>106</v>
      </c>
      <c r="C102" s="20"/>
      <c r="D102" s="38" t="s">
        <v>269</v>
      </c>
      <c r="E102" s="38" t="s">
        <v>268</v>
      </c>
      <c r="F102" s="38"/>
      <c r="G102" s="38" t="s">
        <v>270</v>
      </c>
      <c r="H102" s="39" t="s">
        <v>583</v>
      </c>
      <c r="I102" s="67">
        <f t="shared" si="3"/>
        <v>1</v>
      </c>
      <c r="J102" s="67">
        <f t="shared" si="2"/>
        <v>0</v>
      </c>
      <c r="K102" s="33"/>
    </row>
    <row r="103" spans="1:11" ht="45" hidden="1" outlineLevel="1" x14ac:dyDescent="0.25">
      <c r="A103" s="37" t="s">
        <v>151</v>
      </c>
      <c r="B103" s="38" t="s">
        <v>107</v>
      </c>
      <c r="C103" s="20" t="s">
        <v>178</v>
      </c>
      <c r="D103" s="38"/>
      <c r="E103" s="38"/>
      <c r="F103" s="38"/>
      <c r="G103" s="38"/>
      <c r="H103" s="39"/>
      <c r="I103" s="67">
        <f>IF($E103&lt;&gt;0,1,0)</f>
        <v>0</v>
      </c>
      <c r="J103" s="67">
        <f>IF($F103&lt;&gt;0,1,0)</f>
        <v>0</v>
      </c>
      <c r="K103" s="33"/>
    </row>
    <row r="104" spans="1:11" ht="60" hidden="1" outlineLevel="1" x14ac:dyDescent="0.25">
      <c r="A104" s="37" t="s">
        <v>151</v>
      </c>
      <c r="B104" s="38" t="s">
        <v>108</v>
      </c>
      <c r="C104" s="20" t="s">
        <v>178</v>
      </c>
      <c r="D104" s="38"/>
      <c r="E104" s="38"/>
      <c r="F104" s="38"/>
      <c r="G104" s="38"/>
      <c r="H104" s="39"/>
      <c r="I104" s="67">
        <f t="shared" si="3"/>
        <v>0</v>
      </c>
      <c r="J104" s="67">
        <f t="shared" si="2"/>
        <v>0</v>
      </c>
      <c r="K104" s="33"/>
    </row>
    <row r="105" spans="1:11" ht="90" hidden="1" outlineLevel="1" x14ac:dyDescent="0.25">
      <c r="A105" s="37" t="s">
        <v>151</v>
      </c>
      <c r="B105" s="38" t="s">
        <v>109</v>
      </c>
      <c r="C105" s="20"/>
      <c r="D105" s="38" t="s">
        <v>190</v>
      </c>
      <c r="E105" s="38" t="s">
        <v>211</v>
      </c>
      <c r="F105" s="38" t="s">
        <v>221</v>
      </c>
      <c r="G105" s="38" t="s">
        <v>205</v>
      </c>
      <c r="H105" s="39"/>
      <c r="I105" s="67">
        <f t="shared" si="3"/>
        <v>1</v>
      </c>
      <c r="J105" s="67">
        <f t="shared" si="2"/>
        <v>1</v>
      </c>
      <c r="K105" s="33"/>
    </row>
    <row r="106" spans="1:11" collapsed="1" x14ac:dyDescent="0.25">
      <c r="A106" s="37" t="s">
        <v>151</v>
      </c>
      <c r="B106" s="123" t="s">
        <v>110</v>
      </c>
      <c r="C106" s="123"/>
      <c r="D106" s="123"/>
      <c r="E106" s="123"/>
      <c r="F106" s="123"/>
      <c r="G106" s="123"/>
      <c r="H106" s="124"/>
      <c r="I106" s="67"/>
      <c r="J106" s="67"/>
      <c r="K106" s="33"/>
    </row>
    <row r="107" spans="1:11" ht="255" hidden="1" outlineLevel="1" x14ac:dyDescent="0.25">
      <c r="A107" s="37" t="s">
        <v>151</v>
      </c>
      <c r="B107" s="38" t="s">
        <v>111</v>
      </c>
      <c r="C107" s="20"/>
      <c r="D107" s="38" t="s">
        <v>382</v>
      </c>
      <c r="E107" s="38" t="s">
        <v>383</v>
      </c>
      <c r="F107" s="38" t="s">
        <v>387</v>
      </c>
      <c r="G107" s="38" t="s">
        <v>381</v>
      </c>
      <c r="H107" s="39"/>
      <c r="I107" s="67">
        <f t="shared" si="3"/>
        <v>1</v>
      </c>
      <c r="J107" s="67">
        <f t="shared" si="2"/>
        <v>1</v>
      </c>
      <c r="K107" s="33"/>
    </row>
    <row r="108" spans="1:11" ht="90" hidden="1" outlineLevel="1" x14ac:dyDescent="0.25">
      <c r="A108" s="37" t="s">
        <v>151</v>
      </c>
      <c r="B108" s="38" t="s">
        <v>112</v>
      </c>
      <c r="C108" s="20"/>
      <c r="D108" s="38" t="s">
        <v>198</v>
      </c>
      <c r="E108" s="38" t="s">
        <v>302</v>
      </c>
      <c r="F108" s="38"/>
      <c r="G108" s="38" t="s">
        <v>303</v>
      </c>
      <c r="H108" s="39"/>
      <c r="I108" s="67">
        <f t="shared" si="3"/>
        <v>1</v>
      </c>
      <c r="J108" s="67">
        <f t="shared" si="2"/>
        <v>0</v>
      </c>
      <c r="K108" s="33"/>
    </row>
    <row r="109" spans="1:11" ht="195" hidden="1" outlineLevel="1" x14ac:dyDescent="0.25">
      <c r="A109" s="37" t="s">
        <v>151</v>
      </c>
      <c r="B109" s="38" t="s">
        <v>113</v>
      </c>
      <c r="C109" s="20"/>
      <c r="D109" s="38" t="s">
        <v>204</v>
      </c>
      <c r="E109" s="38" t="s">
        <v>380</v>
      </c>
      <c r="F109" s="38" t="s">
        <v>386</v>
      </c>
      <c r="G109" s="38" t="s">
        <v>379</v>
      </c>
      <c r="H109" s="39"/>
      <c r="I109" s="67">
        <f t="shared" si="3"/>
        <v>1</v>
      </c>
      <c r="J109" s="67">
        <f t="shared" si="2"/>
        <v>1</v>
      </c>
      <c r="K109" s="33"/>
    </row>
    <row r="110" spans="1:11" ht="120" hidden="1" outlineLevel="1" x14ac:dyDescent="0.25">
      <c r="A110" s="37" t="s">
        <v>151</v>
      </c>
      <c r="B110" s="38" t="s">
        <v>114</v>
      </c>
      <c r="C110" s="20"/>
      <c r="D110" s="38" t="s">
        <v>193</v>
      </c>
      <c r="E110" s="38" t="s">
        <v>242</v>
      </c>
      <c r="F110" s="38" t="s">
        <v>247</v>
      </c>
      <c r="G110" s="38" t="s">
        <v>243</v>
      </c>
      <c r="H110" s="39"/>
      <c r="I110" s="67">
        <f t="shared" si="3"/>
        <v>1</v>
      </c>
      <c r="J110" s="67">
        <f t="shared" si="2"/>
        <v>1</v>
      </c>
      <c r="K110" s="33"/>
    </row>
    <row r="111" spans="1:11" ht="210" hidden="1" outlineLevel="1" x14ac:dyDescent="0.25">
      <c r="A111" s="37" t="s">
        <v>151</v>
      </c>
      <c r="B111" s="38" t="s">
        <v>115</v>
      </c>
      <c r="C111" s="20"/>
      <c r="D111" s="38" t="s">
        <v>385</v>
      </c>
      <c r="E111" s="38" t="s">
        <v>384</v>
      </c>
      <c r="F111" s="38" t="s">
        <v>377</v>
      </c>
      <c r="G111" s="38" t="s">
        <v>368</v>
      </c>
      <c r="H111" s="39"/>
      <c r="I111" s="67">
        <f t="shared" si="3"/>
        <v>1</v>
      </c>
      <c r="J111" s="67">
        <f t="shared" si="2"/>
        <v>1</v>
      </c>
      <c r="K111" s="33"/>
    </row>
    <row r="112" spans="1:11" ht="45" hidden="1" outlineLevel="1" x14ac:dyDescent="0.25">
      <c r="A112" s="37" t="s">
        <v>151</v>
      </c>
      <c r="B112" s="38" t="s">
        <v>116</v>
      </c>
      <c r="C112" s="20"/>
      <c r="D112" s="38"/>
      <c r="E112" s="38"/>
      <c r="F112" s="38"/>
      <c r="G112" s="38"/>
      <c r="H112" s="39"/>
      <c r="I112" s="67">
        <f t="shared" si="3"/>
        <v>0</v>
      </c>
      <c r="J112" s="67">
        <f t="shared" si="2"/>
        <v>0</v>
      </c>
      <c r="K112" s="33"/>
    </row>
    <row r="113" spans="1:11" ht="60" hidden="1" outlineLevel="1" x14ac:dyDescent="0.25">
      <c r="A113" s="37" t="s">
        <v>151</v>
      </c>
      <c r="B113" s="38" t="s">
        <v>117</v>
      </c>
      <c r="C113" s="20"/>
      <c r="D113" s="38" t="s">
        <v>193</v>
      </c>
      <c r="E113" s="38" t="s">
        <v>244</v>
      </c>
      <c r="F113" s="38"/>
      <c r="G113" s="38" t="s">
        <v>246</v>
      </c>
      <c r="H113" s="39" t="s">
        <v>245</v>
      </c>
      <c r="I113" s="67">
        <f t="shared" si="3"/>
        <v>1</v>
      </c>
      <c r="J113" s="67">
        <f t="shared" si="2"/>
        <v>0</v>
      </c>
      <c r="K113" s="33"/>
    </row>
    <row r="114" spans="1:11" collapsed="1" x14ac:dyDescent="0.25">
      <c r="A114" s="37" t="s">
        <v>152</v>
      </c>
      <c r="B114" s="125" t="s">
        <v>118</v>
      </c>
      <c r="C114" s="125"/>
      <c r="D114" s="125"/>
      <c r="E114" s="125"/>
      <c r="F114" s="125"/>
      <c r="G114" s="125"/>
      <c r="H114" s="126"/>
      <c r="I114" s="67"/>
      <c r="J114" s="67"/>
      <c r="K114" s="33"/>
    </row>
    <row r="115" spans="1:11" ht="75" hidden="1" outlineLevel="1" x14ac:dyDescent="0.25">
      <c r="A115" s="37" t="s">
        <v>152</v>
      </c>
      <c r="B115" s="38" t="s">
        <v>119</v>
      </c>
      <c r="C115" s="20"/>
      <c r="D115" s="38" t="s">
        <v>194</v>
      </c>
      <c r="E115" s="38" t="s">
        <v>248</v>
      </c>
      <c r="F115" s="38" t="s">
        <v>254</v>
      </c>
      <c r="G115" s="38" t="s">
        <v>249</v>
      </c>
      <c r="H115" s="39"/>
      <c r="I115" s="67">
        <f t="shared" si="3"/>
        <v>1</v>
      </c>
      <c r="J115" s="67">
        <f t="shared" si="2"/>
        <v>1</v>
      </c>
      <c r="K115" s="33"/>
    </row>
    <row r="116" spans="1:11" ht="60" hidden="1" outlineLevel="1" x14ac:dyDescent="0.25">
      <c r="A116" s="37" t="s">
        <v>152</v>
      </c>
      <c r="B116" s="38" t="s">
        <v>120</v>
      </c>
      <c r="C116" s="20"/>
      <c r="D116" s="38" t="s">
        <v>195</v>
      </c>
      <c r="E116" s="38" t="s">
        <v>262</v>
      </c>
      <c r="F116" s="38" t="s">
        <v>276</v>
      </c>
      <c r="G116" s="38" t="s">
        <v>267</v>
      </c>
      <c r="H116" s="39" t="s">
        <v>263</v>
      </c>
      <c r="I116" s="67">
        <f t="shared" si="3"/>
        <v>1</v>
      </c>
      <c r="J116" s="67">
        <f t="shared" si="2"/>
        <v>1</v>
      </c>
      <c r="K116" s="33"/>
    </row>
    <row r="117" spans="1:11" ht="90" hidden="1" outlineLevel="1" x14ac:dyDescent="0.25">
      <c r="A117" s="37" t="s">
        <v>152</v>
      </c>
      <c r="B117" s="38" t="s">
        <v>121</v>
      </c>
      <c r="C117" s="20"/>
      <c r="D117" s="38" t="s">
        <v>260</v>
      </c>
      <c r="E117" s="38" t="s">
        <v>258</v>
      </c>
      <c r="F117" s="38" t="s">
        <v>276</v>
      </c>
      <c r="G117" s="38" t="s">
        <v>259</v>
      </c>
      <c r="H117" s="39" t="s">
        <v>261</v>
      </c>
      <c r="I117" s="67">
        <f t="shared" si="3"/>
        <v>1</v>
      </c>
      <c r="J117" s="67">
        <f t="shared" si="2"/>
        <v>1</v>
      </c>
      <c r="K117" s="33"/>
    </row>
    <row r="118" spans="1:11" ht="75" hidden="1" outlineLevel="1" x14ac:dyDescent="0.25">
      <c r="A118" s="37" t="s">
        <v>152</v>
      </c>
      <c r="B118" s="38" t="s">
        <v>122</v>
      </c>
      <c r="C118" s="20"/>
      <c r="D118" s="38" t="s">
        <v>194</v>
      </c>
      <c r="E118" s="38" t="s">
        <v>251</v>
      </c>
      <c r="F118" s="38" t="s">
        <v>255</v>
      </c>
      <c r="G118" s="38" t="s">
        <v>250</v>
      </c>
      <c r="H118" s="39"/>
      <c r="I118" s="67">
        <f t="shared" si="3"/>
        <v>1</v>
      </c>
      <c r="J118" s="67">
        <f t="shared" si="2"/>
        <v>1</v>
      </c>
      <c r="K118" s="33"/>
    </row>
    <row r="119" spans="1:11" ht="30" hidden="1" outlineLevel="1" x14ac:dyDescent="0.25">
      <c r="A119" s="37" t="s">
        <v>152</v>
      </c>
      <c r="B119" s="38" t="s">
        <v>123</v>
      </c>
      <c r="C119" s="20"/>
      <c r="D119" s="38" t="s">
        <v>194</v>
      </c>
      <c r="E119" s="38" t="s">
        <v>278</v>
      </c>
      <c r="F119" s="38" t="s">
        <v>279</v>
      </c>
      <c r="G119" s="38"/>
      <c r="H119" s="39"/>
      <c r="I119" s="67">
        <f t="shared" si="3"/>
        <v>1</v>
      </c>
      <c r="J119" s="67">
        <f t="shared" si="2"/>
        <v>1</v>
      </c>
      <c r="K119" s="33"/>
    </row>
    <row r="120" spans="1:11" ht="135" hidden="1" outlineLevel="1" x14ac:dyDescent="0.25">
      <c r="A120" s="37" t="s">
        <v>152</v>
      </c>
      <c r="B120" s="38" t="s">
        <v>124</v>
      </c>
      <c r="C120" s="20"/>
      <c r="D120" s="38" t="s">
        <v>289</v>
      </c>
      <c r="E120" s="38" t="s">
        <v>288</v>
      </c>
      <c r="F120" s="38" t="s">
        <v>277</v>
      </c>
      <c r="G120" s="38" t="s">
        <v>274</v>
      </c>
      <c r="H120" s="39"/>
      <c r="I120" s="67">
        <f t="shared" si="3"/>
        <v>1</v>
      </c>
      <c r="J120" s="67">
        <f>IF($F120&lt;&gt;0,1,0)</f>
        <v>1</v>
      </c>
      <c r="K120" s="33"/>
    </row>
    <row r="121" spans="1:11" ht="120" hidden="1" outlineLevel="1" x14ac:dyDescent="0.25">
      <c r="A121" s="37" t="s">
        <v>152</v>
      </c>
      <c r="B121" s="38" t="s">
        <v>125</v>
      </c>
      <c r="C121" s="20"/>
      <c r="D121" s="38" t="s">
        <v>195</v>
      </c>
      <c r="E121" s="38" t="s">
        <v>256</v>
      </c>
      <c r="F121" s="38" t="s">
        <v>275</v>
      </c>
      <c r="G121" s="38" t="s">
        <v>257</v>
      </c>
      <c r="H121" s="39"/>
      <c r="I121" s="67">
        <f t="shared" si="3"/>
        <v>1</v>
      </c>
      <c r="J121" s="67">
        <f t="shared" si="2"/>
        <v>1</v>
      </c>
      <c r="K121" s="33"/>
    </row>
    <row r="122" spans="1:11" ht="30" hidden="1" outlineLevel="1" x14ac:dyDescent="0.25">
      <c r="A122" s="37" t="s">
        <v>152</v>
      </c>
      <c r="B122" s="38" t="s">
        <v>126</v>
      </c>
      <c r="C122" s="20"/>
      <c r="D122" s="38"/>
      <c r="E122" s="38"/>
      <c r="F122" s="38"/>
      <c r="G122" s="38"/>
      <c r="H122" s="39"/>
      <c r="I122" s="67">
        <f t="shared" si="3"/>
        <v>0</v>
      </c>
      <c r="J122" s="67">
        <f t="shared" si="2"/>
        <v>0</v>
      </c>
      <c r="K122" s="33"/>
    </row>
    <row r="123" spans="1:11" ht="30" hidden="1" outlineLevel="1" x14ac:dyDescent="0.25">
      <c r="A123" s="37" t="s">
        <v>152</v>
      </c>
      <c r="B123" s="38" t="s">
        <v>127</v>
      </c>
      <c r="C123" s="20"/>
      <c r="D123" s="38"/>
      <c r="E123" s="38"/>
      <c r="F123" s="38"/>
      <c r="G123" s="38"/>
      <c r="H123" s="39"/>
      <c r="I123" s="67">
        <f t="shared" si="3"/>
        <v>0</v>
      </c>
      <c r="J123" s="67">
        <f t="shared" si="2"/>
        <v>0</v>
      </c>
      <c r="K123" s="33"/>
    </row>
    <row r="124" spans="1:11" ht="60" hidden="1" outlineLevel="1" x14ac:dyDescent="0.25">
      <c r="A124" s="37" t="s">
        <v>152</v>
      </c>
      <c r="B124" s="38" t="s">
        <v>128</v>
      </c>
      <c r="C124" s="20"/>
      <c r="D124" s="38" t="s">
        <v>195</v>
      </c>
      <c r="E124" s="38" t="s">
        <v>280</v>
      </c>
      <c r="F124" s="38" t="s">
        <v>281</v>
      </c>
      <c r="G124" s="38" t="s">
        <v>267</v>
      </c>
      <c r="H124" s="39"/>
      <c r="I124" s="67">
        <f t="shared" si="3"/>
        <v>1</v>
      </c>
      <c r="J124" s="67">
        <f t="shared" si="2"/>
        <v>1</v>
      </c>
      <c r="K124" s="33"/>
    </row>
    <row r="125" spans="1:11" collapsed="1" x14ac:dyDescent="0.25">
      <c r="A125" s="37" t="s">
        <v>153</v>
      </c>
      <c r="B125" s="103" t="s">
        <v>129</v>
      </c>
      <c r="C125" s="103"/>
      <c r="D125" s="103"/>
      <c r="E125" s="103"/>
      <c r="F125" s="103"/>
      <c r="G125" s="103"/>
      <c r="H125" s="104"/>
      <c r="I125" s="67"/>
      <c r="J125" s="67"/>
      <c r="K125" s="33"/>
    </row>
    <row r="126" spans="1:11" ht="60" hidden="1" outlineLevel="1" x14ac:dyDescent="0.25">
      <c r="A126" s="37" t="s">
        <v>153</v>
      </c>
      <c r="B126" s="38" t="s">
        <v>130</v>
      </c>
      <c r="C126" s="20"/>
      <c r="D126" s="38" t="s">
        <v>196</v>
      </c>
      <c r="E126" s="38" t="s">
        <v>285</v>
      </c>
      <c r="F126" s="38"/>
      <c r="G126" s="38" t="s">
        <v>286</v>
      </c>
      <c r="H126" s="39" t="s">
        <v>287</v>
      </c>
      <c r="I126" s="67">
        <f>IF($E126&lt;&gt;0,1,0)</f>
        <v>1</v>
      </c>
      <c r="J126" s="67">
        <f>IF($F126&lt;&gt;0,1,0)</f>
        <v>0</v>
      </c>
      <c r="K126" s="33"/>
    </row>
    <row r="127" spans="1:11" ht="105" hidden="1" outlineLevel="1" x14ac:dyDescent="0.25">
      <c r="A127" s="37" t="s">
        <v>153</v>
      </c>
      <c r="B127" s="38" t="s">
        <v>131</v>
      </c>
      <c r="C127" s="20" t="s">
        <v>178</v>
      </c>
      <c r="D127" s="38"/>
      <c r="E127" s="38"/>
      <c r="F127" s="38"/>
      <c r="G127" s="38"/>
      <c r="H127" s="39"/>
      <c r="I127" s="67">
        <f t="shared" si="3"/>
        <v>0</v>
      </c>
      <c r="J127" s="67">
        <f t="shared" si="2"/>
        <v>0</v>
      </c>
      <c r="K127" s="33"/>
    </row>
    <row r="128" spans="1:11" ht="30" hidden="1" outlineLevel="1" x14ac:dyDescent="0.25">
      <c r="A128" s="37" t="s">
        <v>153</v>
      </c>
      <c r="B128" s="38" t="s">
        <v>132</v>
      </c>
      <c r="C128" s="20" t="s">
        <v>178</v>
      </c>
      <c r="D128" s="38"/>
      <c r="E128" s="38"/>
      <c r="F128" s="38"/>
      <c r="G128" s="38"/>
      <c r="H128" s="39"/>
      <c r="I128" s="67">
        <f t="shared" si="3"/>
        <v>0</v>
      </c>
      <c r="J128" s="67">
        <f t="shared" si="2"/>
        <v>0</v>
      </c>
      <c r="K128" s="33"/>
    </row>
    <row r="129" spans="1:11" ht="75" hidden="1" outlineLevel="1" x14ac:dyDescent="0.25">
      <c r="A129" s="37" t="s">
        <v>153</v>
      </c>
      <c r="B129" s="38" t="s">
        <v>133</v>
      </c>
      <c r="C129" s="20" t="s">
        <v>178</v>
      </c>
      <c r="D129" s="38"/>
      <c r="E129" s="38"/>
      <c r="F129" s="38"/>
      <c r="G129" s="38"/>
      <c r="H129" s="39"/>
      <c r="I129" s="67">
        <f t="shared" si="3"/>
        <v>0</v>
      </c>
      <c r="J129" s="67">
        <f t="shared" si="2"/>
        <v>0</v>
      </c>
      <c r="K129" s="33"/>
    </row>
    <row r="130" spans="1:11" ht="60" hidden="1" outlineLevel="1" x14ac:dyDescent="0.25">
      <c r="A130" s="37" t="s">
        <v>153</v>
      </c>
      <c r="B130" s="38" t="s">
        <v>134</v>
      </c>
      <c r="C130" s="20"/>
      <c r="D130" s="38" t="s">
        <v>197</v>
      </c>
      <c r="E130" s="38" t="s">
        <v>295</v>
      </c>
      <c r="F130" s="38"/>
      <c r="G130" s="38" t="s">
        <v>296</v>
      </c>
      <c r="H130" s="39"/>
      <c r="I130" s="67">
        <f t="shared" si="3"/>
        <v>1</v>
      </c>
      <c r="J130" s="67">
        <f t="shared" si="2"/>
        <v>0</v>
      </c>
      <c r="K130" s="33"/>
    </row>
    <row r="131" spans="1:11" ht="105" hidden="1" outlineLevel="1" x14ac:dyDescent="0.25">
      <c r="A131" s="37" t="s">
        <v>153</v>
      </c>
      <c r="B131" s="38" t="s">
        <v>135</v>
      </c>
      <c r="C131" s="20"/>
      <c r="D131" s="38" t="s">
        <v>201</v>
      </c>
      <c r="E131" s="38" t="s">
        <v>323</v>
      </c>
      <c r="F131" s="38"/>
      <c r="G131" s="38" t="s">
        <v>324</v>
      </c>
      <c r="H131" s="39" t="s">
        <v>583</v>
      </c>
      <c r="I131" s="67">
        <f t="shared" si="3"/>
        <v>1</v>
      </c>
      <c r="J131" s="67">
        <f t="shared" si="2"/>
        <v>0</v>
      </c>
      <c r="K131" s="33"/>
    </row>
    <row r="132" spans="1:11" ht="75" hidden="1" outlineLevel="1" x14ac:dyDescent="0.25">
      <c r="A132" s="37" t="s">
        <v>153</v>
      </c>
      <c r="B132" s="38" t="s">
        <v>136</v>
      </c>
      <c r="C132" s="20"/>
      <c r="D132" s="38"/>
      <c r="E132" s="38"/>
      <c r="F132" s="38"/>
      <c r="G132" s="38"/>
      <c r="H132" s="39"/>
      <c r="I132" s="67">
        <f t="shared" si="3"/>
        <v>0</v>
      </c>
      <c r="J132" s="67">
        <f t="shared" ref="J132:J144" si="4">IF($F132&lt;&gt;0,1,0)</f>
        <v>0</v>
      </c>
      <c r="K132" s="33"/>
    </row>
    <row r="133" spans="1:11" ht="75" hidden="1" outlineLevel="1" x14ac:dyDescent="0.25">
      <c r="A133" s="37" t="s">
        <v>153</v>
      </c>
      <c r="B133" s="38" t="s">
        <v>137</v>
      </c>
      <c r="C133" s="20"/>
      <c r="D133" s="38"/>
      <c r="E133" s="38"/>
      <c r="F133" s="38"/>
      <c r="G133" s="38"/>
      <c r="H133" s="39"/>
      <c r="I133" s="67">
        <f t="shared" si="3"/>
        <v>0</v>
      </c>
      <c r="J133" s="67">
        <f t="shared" si="4"/>
        <v>0</v>
      </c>
      <c r="K133" s="33"/>
    </row>
    <row r="134" spans="1:11" ht="75" hidden="1" outlineLevel="1" x14ac:dyDescent="0.25">
      <c r="A134" s="37" t="s">
        <v>153</v>
      </c>
      <c r="B134" s="38" t="s">
        <v>138</v>
      </c>
      <c r="C134" s="20"/>
      <c r="D134" s="38"/>
      <c r="E134" s="38"/>
      <c r="F134" s="38"/>
      <c r="G134" s="38"/>
      <c r="H134" s="39"/>
      <c r="I134" s="67">
        <f t="shared" ref="I134:I144" si="5">IF($E134&lt;&gt;0,1,0)</f>
        <v>0</v>
      </c>
      <c r="J134" s="67">
        <f t="shared" si="4"/>
        <v>0</v>
      </c>
      <c r="K134" s="33"/>
    </row>
    <row r="135" spans="1:11" ht="60" hidden="1" outlineLevel="1" x14ac:dyDescent="0.25">
      <c r="A135" s="37" t="s">
        <v>153</v>
      </c>
      <c r="B135" s="38" t="s">
        <v>139</v>
      </c>
      <c r="C135" s="20"/>
      <c r="D135" s="38"/>
      <c r="E135" s="38"/>
      <c r="F135" s="38"/>
      <c r="G135" s="38"/>
      <c r="H135" s="39"/>
      <c r="I135" s="67">
        <f t="shared" si="5"/>
        <v>0</v>
      </c>
      <c r="J135" s="67">
        <f t="shared" si="4"/>
        <v>0</v>
      </c>
      <c r="K135" s="33"/>
    </row>
    <row r="136" spans="1:11" ht="60" hidden="1" outlineLevel="1" x14ac:dyDescent="0.25">
      <c r="A136" s="37" t="s">
        <v>153</v>
      </c>
      <c r="B136" s="38" t="s">
        <v>140</v>
      </c>
      <c r="C136" s="20"/>
      <c r="D136" s="38" t="s">
        <v>197</v>
      </c>
      <c r="E136" s="38" t="s">
        <v>295</v>
      </c>
      <c r="F136" s="38"/>
      <c r="G136" s="38" t="s">
        <v>296</v>
      </c>
      <c r="H136" s="39"/>
      <c r="I136" s="67">
        <f t="shared" si="5"/>
        <v>1</v>
      </c>
      <c r="J136" s="67">
        <f t="shared" si="4"/>
        <v>0</v>
      </c>
      <c r="K136" s="33"/>
    </row>
    <row r="137" spans="1:11" ht="105" hidden="1" outlineLevel="1" x14ac:dyDescent="0.25">
      <c r="A137" s="37" t="s">
        <v>153</v>
      </c>
      <c r="B137" s="38" t="s">
        <v>141</v>
      </c>
      <c r="C137" s="20" t="s">
        <v>178</v>
      </c>
      <c r="D137" s="38"/>
      <c r="E137" s="38"/>
      <c r="F137" s="38"/>
      <c r="G137" s="38"/>
      <c r="H137" s="39"/>
      <c r="I137" s="67">
        <f t="shared" si="5"/>
        <v>0</v>
      </c>
      <c r="J137" s="67">
        <f t="shared" si="4"/>
        <v>0</v>
      </c>
      <c r="K137" s="33"/>
    </row>
    <row r="138" spans="1:11" ht="45" hidden="1" outlineLevel="1" x14ac:dyDescent="0.25">
      <c r="A138" s="37" t="s">
        <v>153</v>
      </c>
      <c r="B138" s="38" t="s">
        <v>142</v>
      </c>
      <c r="C138" s="20" t="s">
        <v>178</v>
      </c>
      <c r="D138" s="38"/>
      <c r="E138" s="38"/>
      <c r="F138" s="38"/>
      <c r="G138" s="38"/>
      <c r="H138" s="39"/>
      <c r="I138" s="67">
        <f t="shared" si="5"/>
        <v>0</v>
      </c>
      <c r="J138" s="67">
        <f t="shared" si="4"/>
        <v>0</v>
      </c>
      <c r="K138" s="33"/>
    </row>
    <row r="139" spans="1:11" ht="210" hidden="1" outlineLevel="1" x14ac:dyDescent="0.25">
      <c r="A139" s="37" t="s">
        <v>153</v>
      </c>
      <c r="B139" s="38" t="s">
        <v>143</v>
      </c>
      <c r="C139" s="20"/>
      <c r="D139" s="38" t="s">
        <v>203</v>
      </c>
      <c r="E139" s="38" t="s">
        <v>374</v>
      </c>
      <c r="F139" s="38"/>
      <c r="G139" s="38" t="s">
        <v>368</v>
      </c>
      <c r="H139" s="39" t="s">
        <v>375</v>
      </c>
      <c r="I139" s="67">
        <f t="shared" si="5"/>
        <v>1</v>
      </c>
      <c r="J139" s="67">
        <f t="shared" si="4"/>
        <v>0</v>
      </c>
      <c r="K139" s="33"/>
    </row>
    <row r="140" spans="1:11" ht="45" hidden="1" outlineLevel="1" x14ac:dyDescent="0.25">
      <c r="A140" s="37" t="s">
        <v>153</v>
      </c>
      <c r="B140" s="38" t="s">
        <v>144</v>
      </c>
      <c r="C140" s="20"/>
      <c r="D140" s="38"/>
      <c r="E140" s="38"/>
      <c r="F140" s="38"/>
      <c r="G140" s="38"/>
      <c r="H140" s="39"/>
      <c r="I140" s="67">
        <f t="shared" si="5"/>
        <v>0</v>
      </c>
      <c r="J140" s="67">
        <f t="shared" si="4"/>
        <v>0</v>
      </c>
      <c r="K140" s="33"/>
    </row>
    <row r="141" spans="1:11" ht="90" hidden="1" outlineLevel="1" x14ac:dyDescent="0.25">
      <c r="A141" s="37" t="s">
        <v>153</v>
      </c>
      <c r="B141" s="38" t="s">
        <v>145</v>
      </c>
      <c r="C141" s="20"/>
      <c r="D141" s="38"/>
      <c r="E141" s="38"/>
      <c r="F141" s="38"/>
      <c r="G141" s="38"/>
      <c r="H141" s="39"/>
      <c r="I141" s="67">
        <f t="shared" si="5"/>
        <v>0</v>
      </c>
      <c r="J141" s="67">
        <f t="shared" si="4"/>
        <v>0</v>
      </c>
      <c r="K141" s="33"/>
    </row>
    <row r="142" spans="1:11" ht="75" hidden="1" outlineLevel="1" x14ac:dyDescent="0.25">
      <c r="A142" s="37" t="s">
        <v>153</v>
      </c>
      <c r="B142" s="38" t="s">
        <v>146</v>
      </c>
      <c r="C142" s="20"/>
      <c r="D142" s="38" t="s">
        <v>201</v>
      </c>
      <c r="E142" s="38" t="s">
        <v>323</v>
      </c>
      <c r="F142" s="38"/>
      <c r="G142" s="38" t="s">
        <v>324</v>
      </c>
      <c r="H142" s="39"/>
      <c r="I142" s="67">
        <f t="shared" si="5"/>
        <v>1</v>
      </c>
      <c r="J142" s="67">
        <f t="shared" si="4"/>
        <v>0</v>
      </c>
      <c r="K142" s="33"/>
    </row>
    <row r="143" spans="1:11" ht="105" hidden="1" outlineLevel="1" x14ac:dyDescent="0.25">
      <c r="A143" s="37" t="s">
        <v>153</v>
      </c>
      <c r="B143" s="38" t="s">
        <v>147</v>
      </c>
      <c r="C143" s="20"/>
      <c r="D143" s="38"/>
      <c r="E143" s="38"/>
      <c r="F143" s="38"/>
      <c r="G143" s="38"/>
      <c r="H143" s="39"/>
      <c r="I143" s="67">
        <f t="shared" si="5"/>
        <v>0</v>
      </c>
      <c r="J143" s="67">
        <f t="shared" si="4"/>
        <v>0</v>
      </c>
      <c r="K143" s="33"/>
    </row>
    <row r="144" spans="1:11" ht="75.75" hidden="1" outlineLevel="1" thickBot="1" x14ac:dyDescent="0.3">
      <c r="A144" s="40" t="s">
        <v>153</v>
      </c>
      <c r="B144" s="41" t="s">
        <v>148</v>
      </c>
      <c r="C144" s="23"/>
      <c r="D144" s="41"/>
      <c r="E144" s="41"/>
      <c r="F144" s="41"/>
      <c r="G144" s="41"/>
      <c r="H144" s="42"/>
      <c r="I144" s="67">
        <f t="shared" si="5"/>
        <v>0</v>
      </c>
      <c r="J144" s="67">
        <f t="shared" si="4"/>
        <v>0</v>
      </c>
      <c r="K144" s="33"/>
    </row>
    <row r="145" spans="1:9" collapsed="1" x14ac:dyDescent="0.25">
      <c r="A145" s="17"/>
      <c r="B145" s="17"/>
      <c r="C145" s="17"/>
      <c r="D145" s="17"/>
      <c r="E145" s="17"/>
      <c r="F145" s="17"/>
      <c r="G145" s="17"/>
      <c r="H145" s="17"/>
    </row>
    <row r="146" spans="1:9" x14ac:dyDescent="0.25">
      <c r="A146" s="17"/>
      <c r="B146" s="17"/>
      <c r="C146" s="17"/>
      <c r="D146" s="17"/>
      <c r="E146" s="17"/>
      <c r="F146" s="17"/>
      <c r="G146" s="17"/>
      <c r="H146" s="17"/>
    </row>
    <row r="147" spans="1:9" x14ac:dyDescent="0.25">
      <c r="A147" s="17"/>
      <c r="B147" s="17"/>
      <c r="C147" s="17"/>
      <c r="D147" s="17"/>
      <c r="E147" s="17"/>
      <c r="F147" s="17"/>
      <c r="G147" s="17"/>
      <c r="H147" s="17"/>
    </row>
    <row r="148" spans="1:9" ht="15.75" thickBot="1" x14ac:dyDescent="0.3">
      <c r="A148" s="17"/>
      <c r="B148" s="69" t="s">
        <v>187</v>
      </c>
      <c r="C148" s="17"/>
      <c r="D148" s="17"/>
      <c r="E148" s="17"/>
      <c r="F148" s="17"/>
      <c r="G148" s="17"/>
      <c r="H148" s="17"/>
    </row>
    <row r="149" spans="1:9" ht="15.75" thickBot="1" x14ac:dyDescent="0.3">
      <c r="A149" s="17"/>
      <c r="B149" s="72" t="s">
        <v>189</v>
      </c>
      <c r="C149" s="17"/>
      <c r="D149" s="17"/>
      <c r="E149" s="17"/>
      <c r="F149" s="17"/>
      <c r="G149" s="17"/>
      <c r="H149" s="17"/>
    </row>
    <row r="150" spans="1:9" x14ac:dyDescent="0.25">
      <c r="A150" s="17"/>
      <c r="B150" s="17"/>
      <c r="C150" s="17"/>
      <c r="D150" s="17"/>
      <c r="E150" s="17"/>
      <c r="F150" s="17"/>
      <c r="G150" s="17"/>
      <c r="H150" s="17"/>
      <c r="I150" s="19"/>
    </row>
    <row r="151" spans="1:9" x14ac:dyDescent="0.25">
      <c r="A151" s="17"/>
      <c r="B151" s="17"/>
      <c r="C151" s="17"/>
      <c r="D151" s="17"/>
      <c r="E151" s="17"/>
      <c r="F151" s="17"/>
      <c r="G151" s="17"/>
      <c r="H151" s="17"/>
      <c r="I151" s="19"/>
    </row>
    <row r="152" spans="1:9" ht="15.75" thickBot="1" x14ac:dyDescent="0.3">
      <c r="A152" s="17"/>
      <c r="B152" s="17"/>
      <c r="C152" s="17"/>
      <c r="D152" s="17"/>
      <c r="E152" s="17"/>
      <c r="F152" s="17"/>
      <c r="G152" s="17"/>
      <c r="H152" s="17"/>
      <c r="I152" s="19"/>
    </row>
    <row r="153" spans="1:9" ht="15.75" thickBot="1" x14ac:dyDescent="0.3">
      <c r="A153" s="88" t="s">
        <v>177</v>
      </c>
      <c r="B153" s="89"/>
      <c r="C153" s="89"/>
      <c r="D153" s="89"/>
      <c r="E153" s="89"/>
      <c r="F153" s="89"/>
      <c r="G153" s="90"/>
      <c r="H153" s="22"/>
    </row>
    <row r="154" spans="1:9" x14ac:dyDescent="0.25">
      <c r="A154" s="24" t="s">
        <v>154</v>
      </c>
      <c r="B154" s="28" t="s">
        <v>156</v>
      </c>
      <c r="C154" s="32" t="s">
        <v>155</v>
      </c>
      <c r="D154" s="45" t="s">
        <v>180</v>
      </c>
      <c r="E154" s="45" t="s">
        <v>174</v>
      </c>
      <c r="F154" s="45" t="s">
        <v>175</v>
      </c>
      <c r="G154" s="46" t="s">
        <v>176</v>
      </c>
      <c r="H154" s="17"/>
    </row>
    <row r="155" spans="1:9" x14ac:dyDescent="0.25">
      <c r="A155" s="26">
        <v>1</v>
      </c>
      <c r="B155" s="30" t="s">
        <v>157</v>
      </c>
      <c r="C155" s="9">
        <f>COUNTA(B$3:B$7)-COUNTA(C$3:C$7)</f>
        <v>4</v>
      </c>
      <c r="D155" s="54">
        <f>COUNTA(E$3:E$7)</f>
        <v>4</v>
      </c>
      <c r="E155" s="54">
        <f>COUNTA(F$3:F$7)</f>
        <v>2</v>
      </c>
      <c r="F155" s="55">
        <f t="shared" ref="F155:F171" si="6">$D155/$C155</f>
        <v>1</v>
      </c>
      <c r="G155" s="73">
        <f t="shared" ref="G155:G171" si="7">IFERROR($E155/$D155,"N/A")</f>
        <v>0.5</v>
      </c>
      <c r="H155" s="17"/>
    </row>
    <row r="156" spans="1:9" x14ac:dyDescent="0.25">
      <c r="A156" s="25">
        <v>2</v>
      </c>
      <c r="B156" s="29" t="s">
        <v>158</v>
      </c>
      <c r="C156" s="4">
        <f>COUNTA(B$9:B$13)-COUNTA(C$9:C$13)</f>
        <v>5</v>
      </c>
      <c r="D156" s="49">
        <f>COUNTA(E$9:E$13)</f>
        <v>4</v>
      </c>
      <c r="E156" s="49">
        <f>COUNTA(F$9:F$13)</f>
        <v>1</v>
      </c>
      <c r="F156" s="50">
        <f t="shared" si="6"/>
        <v>0.8</v>
      </c>
      <c r="G156" s="74">
        <f t="shared" si="7"/>
        <v>0.25</v>
      </c>
      <c r="H156" s="17"/>
    </row>
    <row r="157" spans="1:9" x14ac:dyDescent="0.25">
      <c r="A157" s="26">
        <v>3</v>
      </c>
      <c r="B157" s="30" t="s">
        <v>159</v>
      </c>
      <c r="C157" s="9">
        <f>COUNTA(B$15:B$23)-COUNTA(C$15:C$23)</f>
        <v>9</v>
      </c>
      <c r="D157" s="54">
        <f>COUNTA(E$15:E$23)</f>
        <v>4</v>
      </c>
      <c r="E157" s="54">
        <f>COUNTA(F$15:F$23)</f>
        <v>3</v>
      </c>
      <c r="F157" s="55">
        <f t="shared" si="6"/>
        <v>0.44444444444444442</v>
      </c>
      <c r="G157" s="73">
        <f t="shared" si="7"/>
        <v>0.75</v>
      </c>
      <c r="H157" s="17"/>
    </row>
    <row r="158" spans="1:9" x14ac:dyDescent="0.25">
      <c r="A158" s="25">
        <v>4</v>
      </c>
      <c r="B158" s="29" t="s">
        <v>160</v>
      </c>
      <c r="C158" s="4">
        <f>COUNTA(B$25:B$31)-COUNTA(C$25:C$31)</f>
        <v>7</v>
      </c>
      <c r="D158" s="49">
        <f>COUNTA(E$25:E$31)</f>
        <v>7</v>
      </c>
      <c r="E158" s="49">
        <f>COUNTA(F$25:F$31)</f>
        <v>3</v>
      </c>
      <c r="F158" s="50">
        <f t="shared" si="6"/>
        <v>1</v>
      </c>
      <c r="G158" s="74">
        <f t="shared" si="7"/>
        <v>0.42857142857142855</v>
      </c>
      <c r="H158" s="17"/>
    </row>
    <row r="159" spans="1:9" x14ac:dyDescent="0.25">
      <c r="A159" s="26">
        <v>5</v>
      </c>
      <c r="B159" s="30" t="s">
        <v>161</v>
      </c>
      <c r="C159" s="9">
        <f>COUNTA(B$33:B$38)-COUNTA(C$33:C$38)</f>
        <v>5</v>
      </c>
      <c r="D159" s="54">
        <f>COUNTA(E$33:E$38)</f>
        <v>3</v>
      </c>
      <c r="E159" s="54">
        <f>COUNTA(F$33:F$38)</f>
        <v>0</v>
      </c>
      <c r="F159" s="55">
        <f t="shared" si="6"/>
        <v>0.6</v>
      </c>
      <c r="G159" s="73">
        <f t="shared" si="7"/>
        <v>0</v>
      </c>
      <c r="H159" s="17"/>
    </row>
    <row r="160" spans="1:9" x14ac:dyDescent="0.25">
      <c r="A160" s="25">
        <v>6</v>
      </c>
      <c r="B160" s="29" t="s">
        <v>162</v>
      </c>
      <c r="C160" s="4">
        <f>COUNTA(B$40:B$45)-COUNTA(C$40:C$45)</f>
        <v>6</v>
      </c>
      <c r="D160" s="49">
        <f>COUNTA(E$40:E$45)</f>
        <v>3</v>
      </c>
      <c r="E160" s="49">
        <f>COUNTA(F$40:F$45)</f>
        <v>1</v>
      </c>
      <c r="F160" s="50">
        <f t="shared" si="6"/>
        <v>0.5</v>
      </c>
      <c r="G160" s="74">
        <f t="shared" si="7"/>
        <v>0.33333333333333331</v>
      </c>
      <c r="H160" s="17"/>
    </row>
    <row r="161" spans="1:8" x14ac:dyDescent="0.25">
      <c r="A161" s="26">
        <v>7</v>
      </c>
      <c r="B161" s="30" t="s">
        <v>163</v>
      </c>
      <c r="C161" s="9">
        <f>COUNTA(B$78:B$80)-COUNTA(C$78:C$80)</f>
        <v>3</v>
      </c>
      <c r="D161" s="54">
        <f>COUNTA(E$78:E$80)</f>
        <v>2</v>
      </c>
      <c r="E161" s="54">
        <f>COUNTA(F$78:F$80)</f>
        <v>2</v>
      </c>
      <c r="F161" s="55">
        <f t="shared" si="6"/>
        <v>0.66666666666666663</v>
      </c>
      <c r="G161" s="73">
        <f t="shared" si="7"/>
        <v>1</v>
      </c>
      <c r="H161" s="17"/>
    </row>
    <row r="162" spans="1:8" x14ac:dyDescent="0.25">
      <c r="A162" s="25">
        <v>8</v>
      </c>
      <c r="B162" s="29" t="s">
        <v>164</v>
      </c>
      <c r="C162" s="4">
        <f>COUNTA(B$82:B$91)-COUNTA(C$82:C$91)</f>
        <v>9</v>
      </c>
      <c r="D162" s="49">
        <f>COUNTA(E$82:E$91)</f>
        <v>8</v>
      </c>
      <c r="E162" s="49">
        <f>COUNTA(F$82:F$91)</f>
        <v>5</v>
      </c>
      <c r="F162" s="50">
        <f t="shared" si="6"/>
        <v>0.88888888888888884</v>
      </c>
      <c r="G162" s="74">
        <f t="shared" si="7"/>
        <v>0.625</v>
      </c>
      <c r="H162" s="17"/>
    </row>
    <row r="163" spans="1:8" x14ac:dyDescent="0.25">
      <c r="A163" s="26">
        <v>9</v>
      </c>
      <c r="B163" s="30" t="s">
        <v>165</v>
      </c>
      <c r="C163" s="9">
        <f>COUNTA(B$93:B$97)-COUNTA(C$93:C$97)</f>
        <v>5</v>
      </c>
      <c r="D163" s="54">
        <f>COUNTA(E$93:E$97)</f>
        <v>4</v>
      </c>
      <c r="E163" s="54">
        <f>COUNTA(F$93:F$97)</f>
        <v>2</v>
      </c>
      <c r="F163" s="55">
        <f t="shared" si="6"/>
        <v>0.8</v>
      </c>
      <c r="G163" s="73">
        <f t="shared" si="7"/>
        <v>0.5</v>
      </c>
      <c r="H163" s="17"/>
    </row>
    <row r="164" spans="1:8" x14ac:dyDescent="0.25">
      <c r="A164" s="25">
        <v>10</v>
      </c>
      <c r="B164" s="29" t="s">
        <v>166</v>
      </c>
      <c r="C164" s="4">
        <f>COUNTA(B$99:B$105)-COUNTA(C$99:C$105)</f>
        <v>5</v>
      </c>
      <c r="D164" s="49">
        <f>COUNTA(E$99:E$105)</f>
        <v>4</v>
      </c>
      <c r="E164" s="49">
        <f>COUNTA(F$99:F$105)</f>
        <v>2</v>
      </c>
      <c r="F164" s="50">
        <f t="shared" si="6"/>
        <v>0.8</v>
      </c>
      <c r="G164" s="74">
        <f t="shared" si="7"/>
        <v>0.5</v>
      </c>
      <c r="H164" s="17"/>
    </row>
    <row r="165" spans="1:8" x14ac:dyDescent="0.25">
      <c r="A165" s="26">
        <v>11</v>
      </c>
      <c r="B165" s="30" t="s">
        <v>167</v>
      </c>
      <c r="C165" s="9">
        <f>COUNTA(B$107:B$113)-COUNTA(C$107:C$113)</f>
        <v>7</v>
      </c>
      <c r="D165" s="54">
        <f>COUNTA(E$107:E$113)</f>
        <v>6</v>
      </c>
      <c r="E165" s="54">
        <f>COUNTA(F$107:F$113)</f>
        <v>4</v>
      </c>
      <c r="F165" s="55">
        <f t="shared" si="6"/>
        <v>0.8571428571428571</v>
      </c>
      <c r="G165" s="73">
        <f t="shared" si="7"/>
        <v>0.66666666666666663</v>
      </c>
      <c r="H165" s="17"/>
    </row>
    <row r="166" spans="1:8" x14ac:dyDescent="0.25">
      <c r="A166" s="25">
        <v>12</v>
      </c>
      <c r="B166" s="29" t="s">
        <v>168</v>
      </c>
      <c r="C166" s="4">
        <f>COUNTA(B$47:B$54)-COUNTA(C$47:C$54)</f>
        <v>7</v>
      </c>
      <c r="D166" s="49">
        <f>COUNTA(E$47:E$54)</f>
        <v>6</v>
      </c>
      <c r="E166" s="49">
        <f>COUNTA(F$47:F$54)</f>
        <v>0</v>
      </c>
      <c r="F166" s="50">
        <f t="shared" si="6"/>
        <v>0.8571428571428571</v>
      </c>
      <c r="G166" s="74">
        <f t="shared" si="7"/>
        <v>0</v>
      </c>
      <c r="H166" s="17"/>
    </row>
    <row r="167" spans="1:8" x14ac:dyDescent="0.25">
      <c r="A167" s="26">
        <v>13</v>
      </c>
      <c r="B167" s="30" t="s">
        <v>169</v>
      </c>
      <c r="C167" s="9">
        <f>COUNTA(B$56:B$58)-COUNTA(C$56:C$58)</f>
        <v>3</v>
      </c>
      <c r="D167" s="54">
        <f>COUNTA(E$56:E$58)</f>
        <v>3</v>
      </c>
      <c r="E167" s="54">
        <f>COUNTA(F$56:F$58)</f>
        <v>2</v>
      </c>
      <c r="F167" s="55">
        <f t="shared" si="6"/>
        <v>1</v>
      </c>
      <c r="G167" s="73">
        <f t="shared" si="7"/>
        <v>0.66666666666666663</v>
      </c>
      <c r="H167" s="17"/>
    </row>
    <row r="168" spans="1:8" x14ac:dyDescent="0.25">
      <c r="A168" s="25">
        <v>14</v>
      </c>
      <c r="B168" s="29" t="s">
        <v>170</v>
      </c>
      <c r="C168" s="4">
        <f>COUNTA(B$60:B$66)-COUNTA(C$60:C$66)</f>
        <v>7</v>
      </c>
      <c r="D168" s="49">
        <f>COUNTA(E$60:E$66)</f>
        <v>1</v>
      </c>
      <c r="E168" s="49">
        <f>COUNTA(F$60:F$66)</f>
        <v>0</v>
      </c>
      <c r="F168" s="50">
        <f t="shared" si="6"/>
        <v>0.14285714285714285</v>
      </c>
      <c r="G168" s="74">
        <f t="shared" si="7"/>
        <v>0</v>
      </c>
      <c r="H168" s="17"/>
    </row>
    <row r="169" spans="1:8" x14ac:dyDescent="0.25">
      <c r="A169" s="26">
        <v>15</v>
      </c>
      <c r="B169" s="30" t="s">
        <v>171</v>
      </c>
      <c r="C169" s="9">
        <f>COUNTA(B$68:B$76)-COUNTA(C$68:C$76)</f>
        <v>9</v>
      </c>
      <c r="D169" s="54">
        <f>COUNTA(E$68:E$76)</f>
        <v>6</v>
      </c>
      <c r="E169" s="54">
        <f>COUNTA(F$68:F$76)</f>
        <v>1</v>
      </c>
      <c r="F169" s="55">
        <f t="shared" si="6"/>
        <v>0.66666666666666663</v>
      </c>
      <c r="G169" s="73">
        <f t="shared" si="7"/>
        <v>0.16666666666666666</v>
      </c>
      <c r="H169" s="17"/>
    </row>
    <row r="170" spans="1:8" x14ac:dyDescent="0.25">
      <c r="A170" s="25">
        <v>16</v>
      </c>
      <c r="B170" s="29" t="s">
        <v>172</v>
      </c>
      <c r="C170" s="4">
        <f>COUNTA(B$115:B$124)-COUNTA(C$115:C$124)</f>
        <v>10</v>
      </c>
      <c r="D170" s="49">
        <f>COUNTA(E$115:E$124)</f>
        <v>8</v>
      </c>
      <c r="E170" s="49">
        <f>COUNTA(F$115:F$124)</f>
        <v>8</v>
      </c>
      <c r="F170" s="50">
        <f t="shared" si="6"/>
        <v>0.8</v>
      </c>
      <c r="G170" s="74">
        <f t="shared" si="7"/>
        <v>1</v>
      </c>
      <c r="H170" s="17"/>
    </row>
    <row r="171" spans="1:8" ht="15.75" thickBot="1" x14ac:dyDescent="0.3">
      <c r="A171" s="27">
        <v>17</v>
      </c>
      <c r="B171" s="31" t="s">
        <v>173</v>
      </c>
      <c r="C171" s="12">
        <f>COUNTA(B$126:B$144)-COUNTA(C$126:C$144)</f>
        <v>14</v>
      </c>
      <c r="D171" s="58">
        <f>COUNTA(E$126:E$144)</f>
        <v>6</v>
      </c>
      <c r="E171" s="58">
        <f>COUNTA(F$126:F$144)</f>
        <v>0</v>
      </c>
      <c r="F171" s="59">
        <f t="shared" si="6"/>
        <v>0.42857142857142855</v>
      </c>
      <c r="G171" s="75">
        <f t="shared" si="7"/>
        <v>0</v>
      </c>
      <c r="H171" s="17"/>
    </row>
    <row r="172" spans="1:8" x14ac:dyDescent="0.25">
      <c r="A172" s="17"/>
      <c r="B172" s="17"/>
      <c r="C172" s="17"/>
      <c r="D172" s="17"/>
      <c r="E172" s="61" t="s">
        <v>149</v>
      </c>
      <c r="F172" s="62">
        <f>SUM($D$155:$D$159)/SUM($C$155:$C$159)</f>
        <v>0.73333333333333328</v>
      </c>
      <c r="G172" s="76">
        <f>IFERROR(SUM($E$155:$E$159)/SUM($D$155:$D$159),"N/A")</f>
        <v>0.40909090909090912</v>
      </c>
      <c r="H172" s="17"/>
    </row>
    <row r="173" spans="1:8" x14ac:dyDescent="0.25">
      <c r="A173" s="17"/>
      <c r="B173" s="17"/>
      <c r="C173" s="17"/>
      <c r="D173" s="17"/>
      <c r="E173" s="60" t="s">
        <v>150</v>
      </c>
      <c r="F173" s="55">
        <f>SUM($D$160,$D$166:$D$169)/SUM($C$160,$C$166:$C$169)</f>
        <v>0.59375</v>
      </c>
      <c r="G173" s="73">
        <f>IFERROR(SUM($E$160,$E$166:$E$169)/SUM($D$160,$D$166:$D$169),"N/A")</f>
        <v>0.21052631578947367</v>
      </c>
      <c r="H173" s="17"/>
    </row>
    <row r="174" spans="1:8" x14ac:dyDescent="0.25">
      <c r="A174" s="17"/>
      <c r="B174" s="17"/>
      <c r="C174" s="17"/>
      <c r="D174" s="17"/>
      <c r="E174" s="63" t="s">
        <v>151</v>
      </c>
      <c r="F174" s="50">
        <f>SUM($D$161:$D$165)/SUM($C$161:$C$165)</f>
        <v>0.82758620689655171</v>
      </c>
      <c r="G174" s="74">
        <f>IFERROR(SUM($E$161:$E$165)/SUM($D$161:$D$165),"N/A")</f>
        <v>0.625</v>
      </c>
      <c r="H174" s="17"/>
    </row>
    <row r="175" spans="1:8" x14ac:dyDescent="0.25">
      <c r="A175" s="17"/>
      <c r="B175" s="17"/>
      <c r="C175" s="17"/>
      <c r="D175" s="17"/>
      <c r="E175" s="60" t="s">
        <v>152</v>
      </c>
      <c r="F175" s="55">
        <f>$D$170/$C$170</f>
        <v>0.8</v>
      </c>
      <c r="G175" s="73">
        <f>IFERROR($E$170/$D$170,"N/A")</f>
        <v>1</v>
      </c>
      <c r="H175" s="17"/>
    </row>
    <row r="176" spans="1:8" ht="15.75" thickBot="1" x14ac:dyDescent="0.3">
      <c r="A176" s="17"/>
      <c r="B176" s="17"/>
      <c r="C176" s="17"/>
      <c r="D176" s="17"/>
      <c r="E176" s="64" t="s">
        <v>181</v>
      </c>
      <c r="F176" s="51">
        <f>$D$171/$C$171</f>
        <v>0.42857142857142855</v>
      </c>
      <c r="G176" s="77">
        <f>IFERROR($E$171/$D$171,"N/A")</f>
        <v>0</v>
      </c>
      <c r="H176" s="17"/>
    </row>
    <row r="177" spans="1:8" x14ac:dyDescent="0.25">
      <c r="A177" s="17"/>
      <c r="B177" s="17"/>
      <c r="C177" s="17"/>
      <c r="D177" s="17"/>
      <c r="E177" s="17"/>
      <c r="F177" s="17"/>
      <c r="G177" s="17"/>
      <c r="H177" s="17"/>
    </row>
    <row r="178" spans="1:8" x14ac:dyDescent="0.25">
      <c r="A178" s="65"/>
      <c r="B178" s="65"/>
      <c r="C178" s="65"/>
      <c r="D178" s="65"/>
      <c r="E178" s="65"/>
      <c r="F178" s="65"/>
      <c r="G178" s="65"/>
      <c r="H178" s="65"/>
    </row>
  </sheetData>
  <mergeCells count="19">
    <mergeCell ref="A153:G153"/>
    <mergeCell ref="B125:H125"/>
    <mergeCell ref="B39:H39"/>
    <mergeCell ref="B46:H46"/>
    <mergeCell ref="B55:H55"/>
    <mergeCell ref="B59:H59"/>
    <mergeCell ref="B67:H67"/>
    <mergeCell ref="B77:H77"/>
    <mergeCell ref="B81:H81"/>
    <mergeCell ref="B92:H92"/>
    <mergeCell ref="B98:H98"/>
    <mergeCell ref="B106:H106"/>
    <mergeCell ref="B114:H114"/>
    <mergeCell ref="B32:H32"/>
    <mergeCell ref="A1:B1"/>
    <mergeCell ref="B2:H2"/>
    <mergeCell ref="B8:H8"/>
    <mergeCell ref="B14:H14"/>
    <mergeCell ref="B24:H24"/>
  </mergeCells>
  <conditionalFormatting sqref="B3:H3">
    <cfRule type="expression" dxfId="1453" priority="4">
      <formula>$C3="NO"</formula>
    </cfRule>
  </conditionalFormatting>
  <conditionalFormatting sqref="B15:H23 B99:H105 B33:H38 B115:H124 B82:H91 B107:H113 B78:H80 B93:H97 B9:H13 B68:H76 B40:H45 B47:H54 B25:H31 B56:H58 B126:H144 B4:H7 B60:H66">
    <cfRule type="expression" dxfId="1452" priority="3">
      <formula>$C4="NO"</formula>
    </cfRule>
  </conditionalFormatting>
  <conditionalFormatting sqref="I1 K1">
    <cfRule type="expression" dxfId="1451" priority="2">
      <formula>$C1="NO"</formula>
    </cfRule>
  </conditionalFormatting>
  <conditionalFormatting sqref="J1">
    <cfRule type="expression" dxfId="1450" priority="1">
      <formula>$C1="NO"</formula>
    </cfRule>
  </conditionalFormatting>
  <dataValidations count="1">
    <dataValidation type="list" allowBlank="1" showInputMessage="1" showErrorMessage="1" sqref="C3:C7 C126:C144 C115:C124 C107:C113 C99:C105 C93:C97 C82:C91 C78:C80 C68:C76 C60:C66 C56:C58 C47:C54 C40:C45 C33:C38 C25:C31 C15:C23 C9:C13">
      <formula1>$I$1:$J$1</formula1>
    </dataValidation>
  </dataValidation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D40" sqref="D40:H45"/>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0</v>
      </c>
    </row>
    <row r="3" spans="1:12" ht="45" hidden="1" outlineLevel="1" x14ac:dyDescent="0.25">
      <c r="A3" s="37" t="s">
        <v>149</v>
      </c>
      <c r="B3" s="38" t="s">
        <v>7</v>
      </c>
      <c r="C3" s="20" t="str">
        <f>IF('Long Term Vision'!$C3=0,"",'Long Term Vision'!$C3)</f>
        <v>NO</v>
      </c>
      <c r="D3" s="38"/>
      <c r="E3" s="38"/>
      <c r="F3" s="38"/>
      <c r="G3" s="38"/>
      <c r="H3" s="39"/>
      <c r="I3" s="67">
        <f>IF(OR('36_National Security Policy'!$I3=1,$E3&lt;&gt;0),1,0)</f>
        <v>0</v>
      </c>
      <c r="J3" s="67">
        <f>IF(OR('36_National Security Policy'!$J3=1,$F3&lt;&gt;0),1,0)</f>
        <v>0</v>
      </c>
      <c r="K3" s="67">
        <f>IF(AND('36_National Security Policy'!$I3=1,$E3=0),1,0)</f>
        <v>0</v>
      </c>
    </row>
    <row r="4" spans="1:12" ht="60" hidden="1" outlineLevel="1" x14ac:dyDescent="0.25">
      <c r="A4" s="37" t="s">
        <v>149</v>
      </c>
      <c r="B4" s="38" t="s">
        <v>8</v>
      </c>
      <c r="C4" s="20" t="str">
        <f>IF('Long Term Vision'!$C4=0,"",'Long Term Vision'!$C4)</f>
        <v/>
      </c>
      <c r="D4" s="38" t="s">
        <v>1634</v>
      </c>
      <c r="E4" s="38" t="s">
        <v>1635</v>
      </c>
      <c r="F4" s="38" t="s">
        <v>1636</v>
      </c>
      <c r="G4" s="38" t="s">
        <v>1637</v>
      </c>
      <c r="H4" s="39" t="s">
        <v>1638</v>
      </c>
      <c r="I4" s="67">
        <f>IF(OR('36_National Security Policy'!$I4=1,$E4&lt;&gt;0),1,0)</f>
        <v>1</v>
      </c>
      <c r="J4" s="67">
        <f>IF(OR('36_National Security Policy'!$J4=1,$F4&lt;&gt;0),1,0)</f>
        <v>1</v>
      </c>
      <c r="K4" s="67">
        <f>IF(AND('36_National Security Policy'!$I4=1,$E4=0),1,0)</f>
        <v>0</v>
      </c>
    </row>
    <row r="5" spans="1:12" ht="135" hidden="1" outlineLevel="1" x14ac:dyDescent="0.25">
      <c r="A5" s="37" t="s">
        <v>149</v>
      </c>
      <c r="B5" s="38" t="s">
        <v>9</v>
      </c>
      <c r="C5" s="20" t="str">
        <f>IF('Long Term Vision'!$C5=0,"",'Long Term Vision'!$C5)</f>
        <v/>
      </c>
      <c r="D5" s="38" t="s">
        <v>1634</v>
      </c>
      <c r="E5" s="38" t="s">
        <v>1639</v>
      </c>
      <c r="F5" s="38" t="s">
        <v>1640</v>
      </c>
      <c r="G5" s="38" t="s">
        <v>1637</v>
      </c>
      <c r="H5" s="39" t="s">
        <v>1641</v>
      </c>
      <c r="I5" s="67">
        <f>IF(OR('36_National Security Policy'!$I5=1,$E5&lt;&gt;0),1,0)</f>
        <v>1</v>
      </c>
      <c r="J5" s="67">
        <f>IF(OR('36_National Security Policy'!$J5=1,$F5&lt;&gt;0),1,0)</f>
        <v>1</v>
      </c>
      <c r="K5" s="67">
        <f>IF(AND('36_National Security Policy'!$I5=1,$E5=0),1,0)</f>
        <v>0</v>
      </c>
    </row>
    <row r="6" spans="1:12" ht="135" hidden="1" outlineLevel="1" x14ac:dyDescent="0.25">
      <c r="A6" s="37" t="s">
        <v>149</v>
      </c>
      <c r="B6" s="38" t="s">
        <v>10</v>
      </c>
      <c r="C6" s="20" t="str">
        <f>IF('Long Term Vision'!$C6=0,"",'Long Term Vision'!$C6)</f>
        <v/>
      </c>
      <c r="D6" s="38" t="s">
        <v>1634</v>
      </c>
      <c r="E6" s="38" t="s">
        <v>1642</v>
      </c>
      <c r="F6" s="38" t="s">
        <v>1640</v>
      </c>
      <c r="G6" s="38" t="s">
        <v>1637</v>
      </c>
      <c r="H6" s="39" t="s">
        <v>1638</v>
      </c>
      <c r="I6" s="67">
        <f>IF(OR('36_National Security Policy'!$I6=1,$E6&lt;&gt;0),1,0)</f>
        <v>1</v>
      </c>
      <c r="J6" s="67">
        <f>IF(OR('36_National Security Policy'!$J6=1,$F6&lt;&gt;0),1,0)</f>
        <v>1</v>
      </c>
      <c r="K6" s="67">
        <f>IF(AND('36_National Security Policy'!$I6=1,$E6=0),1,0)</f>
        <v>0</v>
      </c>
    </row>
    <row r="7" spans="1:12" ht="105" hidden="1" outlineLevel="1" x14ac:dyDescent="0.25">
      <c r="A7" s="37" t="s">
        <v>149</v>
      </c>
      <c r="B7" s="38" t="s">
        <v>11</v>
      </c>
      <c r="C7" s="20" t="str">
        <f>IF('Long Term Vision'!$C7=0,"",'Long Term Vision'!$C7)</f>
        <v/>
      </c>
      <c r="D7" s="38" t="s">
        <v>1634</v>
      </c>
      <c r="E7" s="38" t="s">
        <v>1643</v>
      </c>
      <c r="F7" s="38"/>
      <c r="G7" s="38" t="s">
        <v>1637</v>
      </c>
      <c r="H7" s="39" t="s">
        <v>1638</v>
      </c>
      <c r="I7" s="67">
        <f>IF(OR('36_National Security Policy'!$I7=1,$E7&lt;&gt;0),1,0)</f>
        <v>1</v>
      </c>
      <c r="J7" s="67">
        <f>IF(OR('36_National Security Policy'!$J7=1,$F7&lt;&gt;0),1,0)</f>
        <v>1</v>
      </c>
      <c r="K7" s="67">
        <f>IF(AND('36_National Security Policy'!$I7=1,$E7=0),1,0)</f>
        <v>0</v>
      </c>
    </row>
    <row r="8" spans="1:12" collapsed="1" x14ac:dyDescent="0.25">
      <c r="A8" s="37" t="s">
        <v>149</v>
      </c>
      <c r="B8" s="97" t="s">
        <v>12</v>
      </c>
      <c r="C8" s="97"/>
      <c r="D8" s="97"/>
      <c r="E8" s="97"/>
      <c r="F8" s="97"/>
      <c r="G8" s="97"/>
      <c r="H8" s="98"/>
      <c r="I8" s="67">
        <f>SUM(I9:I13)</f>
        <v>5</v>
      </c>
      <c r="J8" s="67">
        <f>SUM(J9:J13)</f>
        <v>3</v>
      </c>
      <c r="K8" s="67">
        <f>SUM(K9:K13)</f>
        <v>3</v>
      </c>
    </row>
    <row r="9" spans="1:12" ht="105" hidden="1" outlineLevel="1" x14ac:dyDescent="0.25">
      <c r="A9" s="37" t="s">
        <v>149</v>
      </c>
      <c r="B9" s="38" t="s">
        <v>13</v>
      </c>
      <c r="C9" s="20" t="str">
        <f>IF('Long Term Vision'!$C9=0,"",'Long Term Vision'!$C9)</f>
        <v/>
      </c>
      <c r="D9" s="38" t="s">
        <v>1634</v>
      </c>
      <c r="E9" s="38" t="s">
        <v>1644</v>
      </c>
      <c r="F9" s="38" t="s">
        <v>1645</v>
      </c>
      <c r="G9" s="38"/>
      <c r="H9" s="39" t="s">
        <v>1638</v>
      </c>
      <c r="I9" s="67">
        <f>IF(OR('36_National Security Policy'!$I9=1,$E9&lt;&gt;0),1,0)</f>
        <v>1</v>
      </c>
      <c r="J9" s="67">
        <f>IF(OR('36_National Security Policy'!$J9=1,$F9&lt;&gt;0),1,0)</f>
        <v>1</v>
      </c>
      <c r="K9" s="67">
        <f>IF(AND('36_National Security Policy'!$I9=1,$E9=0),1,0)</f>
        <v>0</v>
      </c>
    </row>
    <row r="10" spans="1:12" ht="105" hidden="1" outlineLevel="1" x14ac:dyDescent="0.25">
      <c r="A10" s="37" t="s">
        <v>149</v>
      </c>
      <c r="B10" s="38" t="s">
        <v>14</v>
      </c>
      <c r="C10" s="20" t="str">
        <f>IF('Long Term Vision'!$C10=0,"",'Long Term Vision'!$C10)</f>
        <v/>
      </c>
      <c r="D10" s="38" t="s">
        <v>1634</v>
      </c>
      <c r="E10" s="38" t="s">
        <v>1644</v>
      </c>
      <c r="F10" s="38" t="s">
        <v>1645</v>
      </c>
      <c r="G10" s="38"/>
      <c r="H10" s="39" t="s">
        <v>1638</v>
      </c>
      <c r="I10" s="67">
        <f>IF(OR('36_National Security Policy'!$I10=1,$E10&lt;&gt;0),1,0)</f>
        <v>1</v>
      </c>
      <c r="J10" s="67">
        <f>IF(OR('36_National Security Policy'!$J10=1,$F10&lt;&gt;0),1,0)</f>
        <v>1</v>
      </c>
      <c r="K10" s="67">
        <f>IF(AND('36_National Security Policy'!$I10=1,$E10=0),1,0)</f>
        <v>0</v>
      </c>
    </row>
    <row r="11" spans="1:12" ht="90" hidden="1" outlineLevel="1" x14ac:dyDescent="0.25">
      <c r="A11" s="37" t="s">
        <v>149</v>
      </c>
      <c r="B11" s="38" t="s">
        <v>15</v>
      </c>
      <c r="C11" s="20" t="str">
        <f>IF('Long Term Vision'!$C11=0,"",'Long Term Vision'!$C11)</f>
        <v/>
      </c>
      <c r="D11" s="38"/>
      <c r="E11" s="38"/>
      <c r="F11" s="38"/>
      <c r="G11" s="38"/>
      <c r="H11" s="39"/>
      <c r="I11" s="67">
        <f>IF(OR('36_National Security Policy'!$I11=1,$E11&lt;&gt;0),1,0)</f>
        <v>1</v>
      </c>
      <c r="J11" s="67">
        <f>IF(OR('36_National Security Policy'!$J11=1,$F11&lt;&gt;0),1,0)</f>
        <v>1</v>
      </c>
      <c r="K11" s="67">
        <f>IF(AND('36_National Security Policy'!$I11=1,$E11=0),1,0)</f>
        <v>1</v>
      </c>
    </row>
    <row r="12" spans="1:12" ht="90" hidden="1" outlineLevel="1" x14ac:dyDescent="0.25">
      <c r="A12" s="37" t="s">
        <v>149</v>
      </c>
      <c r="B12" s="38" t="s">
        <v>16</v>
      </c>
      <c r="C12" s="20" t="str">
        <f>IF('Long Term Vision'!$C12=0,"",'Long Term Vision'!$C12)</f>
        <v/>
      </c>
      <c r="D12" s="38"/>
      <c r="E12" s="38"/>
      <c r="F12" s="38"/>
      <c r="G12" s="38"/>
      <c r="H12" s="39"/>
      <c r="I12" s="67">
        <f>IF(OR('36_National Security Policy'!$I12=1,$E12&lt;&gt;0),1,0)</f>
        <v>1</v>
      </c>
      <c r="J12" s="67">
        <f>IF(OR('36_National Security Policy'!$J12=1,$F12&lt;&gt;0),1,0)</f>
        <v>0</v>
      </c>
      <c r="K12" s="67">
        <f>IF(AND('36_National Security Policy'!$I12=1,$E12=0),1,0)</f>
        <v>1</v>
      </c>
    </row>
    <row r="13" spans="1:12" ht="105" hidden="1" outlineLevel="1" x14ac:dyDescent="0.25">
      <c r="A13" s="37" t="s">
        <v>149</v>
      </c>
      <c r="B13" s="38" t="s">
        <v>17</v>
      </c>
      <c r="C13" s="20" t="str">
        <f>IF('Long Term Vision'!$C13=0,"",'Long Term Vision'!$C13)</f>
        <v/>
      </c>
      <c r="D13" s="38"/>
      <c r="E13" s="38"/>
      <c r="F13" s="38"/>
      <c r="G13" s="38"/>
      <c r="H13" s="39"/>
      <c r="I13" s="67">
        <f>IF(OR('36_National Security Policy'!$I13=1,$E13&lt;&gt;0),1,0)</f>
        <v>1</v>
      </c>
      <c r="J13" s="67">
        <f>IF(OR('36_National Security Policy'!$J13=1,$F13&lt;&gt;0),1,0)</f>
        <v>0</v>
      </c>
      <c r="K13" s="67">
        <f>IF(AND('36_National Security Policy'!$I13=1,$E13=0),1,0)</f>
        <v>1</v>
      </c>
    </row>
    <row r="14" spans="1:12" collapsed="1" x14ac:dyDescent="0.25">
      <c r="A14" s="37" t="s">
        <v>149</v>
      </c>
      <c r="B14" s="99" t="s">
        <v>18</v>
      </c>
      <c r="C14" s="99"/>
      <c r="D14" s="99"/>
      <c r="E14" s="99"/>
      <c r="F14" s="99"/>
      <c r="G14" s="99"/>
      <c r="H14" s="100"/>
      <c r="I14" s="67">
        <f>SUM(I15:I23)</f>
        <v>9</v>
      </c>
      <c r="J14" s="67">
        <f>SUM(J15:J23)</f>
        <v>6</v>
      </c>
      <c r="K14" s="67">
        <f>SUM(K15:K23)</f>
        <v>7</v>
      </c>
    </row>
    <row r="15" spans="1:12" ht="30" hidden="1" outlineLevel="1" x14ac:dyDescent="0.25">
      <c r="A15" s="37" t="s">
        <v>149</v>
      </c>
      <c r="B15" s="38" t="s">
        <v>19</v>
      </c>
      <c r="C15" s="20" t="str">
        <f>IF('Long Term Vision'!$C15=0,"",'Long Term Vision'!$C15)</f>
        <v/>
      </c>
      <c r="D15" s="38"/>
      <c r="E15" s="38"/>
      <c r="F15" s="38"/>
      <c r="G15" s="38"/>
      <c r="H15" s="39"/>
      <c r="I15" s="67">
        <f>IF(OR('36_National Security Policy'!$I15=1,$E15&lt;&gt;0),1,0)</f>
        <v>1</v>
      </c>
      <c r="J15" s="67">
        <f>IF(OR('36_National Security Policy'!$J15=1,$F15&lt;&gt;0),1,0)</f>
        <v>1</v>
      </c>
      <c r="K15" s="67">
        <f>IF(AND('36_National Security Policy'!$I15=1,$E15=0),1,0)</f>
        <v>1</v>
      </c>
    </row>
    <row r="16" spans="1:12" ht="105" hidden="1" outlineLevel="1" x14ac:dyDescent="0.25">
      <c r="A16" s="37" t="s">
        <v>149</v>
      </c>
      <c r="B16" s="38" t="s">
        <v>20</v>
      </c>
      <c r="C16" s="20" t="str">
        <f>IF('Long Term Vision'!$C16=0,"",'Long Term Vision'!$C16)</f>
        <v/>
      </c>
      <c r="D16" s="38" t="s">
        <v>1634</v>
      </c>
      <c r="E16" s="38" t="s">
        <v>1646</v>
      </c>
      <c r="F16" s="38"/>
      <c r="G16" s="38"/>
      <c r="H16" s="39" t="s">
        <v>1638</v>
      </c>
      <c r="I16" s="67">
        <f>IF(OR('36_National Security Policy'!$I16=1,$E16&lt;&gt;0),1,0)</f>
        <v>1</v>
      </c>
      <c r="J16" s="67">
        <f>IF(OR('36_National Security Policy'!$J16=1,$F16&lt;&gt;0),1,0)</f>
        <v>1</v>
      </c>
      <c r="K16" s="67">
        <f>IF(AND('36_National Security Policy'!$I16=1,$E16=0),1,0)</f>
        <v>0</v>
      </c>
    </row>
    <row r="17" spans="1:11" ht="45" hidden="1" outlineLevel="1" x14ac:dyDescent="0.25">
      <c r="A17" s="37" t="s">
        <v>149</v>
      </c>
      <c r="B17" s="38" t="s">
        <v>21</v>
      </c>
      <c r="C17" s="20" t="str">
        <f>IF('Long Term Vision'!$C17=0,"",'Long Term Vision'!$C17)</f>
        <v/>
      </c>
      <c r="D17" s="38"/>
      <c r="E17" s="38"/>
      <c r="F17" s="38"/>
      <c r="G17" s="38"/>
      <c r="H17" s="39"/>
      <c r="I17" s="67">
        <f>IF(OR('36_National Security Policy'!$I17=1,$E17&lt;&gt;0),1,0)</f>
        <v>1</v>
      </c>
      <c r="J17" s="67">
        <f>IF(OR('36_National Security Policy'!$J17=1,$F17&lt;&gt;0),1,0)</f>
        <v>1</v>
      </c>
      <c r="K17" s="67">
        <f>IF(AND('36_National Security Policy'!$I17=1,$E17=0),1,0)</f>
        <v>1</v>
      </c>
    </row>
    <row r="18" spans="1:11" ht="45" hidden="1" outlineLevel="1" x14ac:dyDescent="0.25">
      <c r="A18" s="37" t="s">
        <v>149</v>
      </c>
      <c r="B18" s="38" t="s">
        <v>22</v>
      </c>
      <c r="C18" s="20" t="str">
        <f>IF('Long Term Vision'!$C18=0,"",'Long Term Vision'!$C18)</f>
        <v/>
      </c>
      <c r="D18" s="38"/>
      <c r="E18" s="38"/>
      <c r="F18" s="38"/>
      <c r="G18" s="38"/>
      <c r="H18" s="39"/>
      <c r="I18" s="67">
        <f>IF(OR('36_National Security Policy'!$I18=1,$E18&lt;&gt;0),1,0)</f>
        <v>1</v>
      </c>
      <c r="J18" s="67">
        <f>IF(OR('36_National Security Policy'!$J18=1,$F18&lt;&gt;0),1,0)</f>
        <v>1</v>
      </c>
      <c r="K18" s="67">
        <f>IF(AND('36_National Security Policy'!$I18=1,$E18=0),1,0)</f>
        <v>1</v>
      </c>
    </row>
    <row r="19" spans="1:11" ht="30" hidden="1" outlineLevel="1" x14ac:dyDescent="0.25">
      <c r="A19" s="37" t="s">
        <v>149</v>
      </c>
      <c r="B19" s="38" t="s">
        <v>23</v>
      </c>
      <c r="C19" s="20" t="str">
        <f>IF('Long Term Vision'!$C19=0,"",'Long Term Vision'!$C19)</f>
        <v/>
      </c>
      <c r="D19" s="38"/>
      <c r="E19" s="38"/>
      <c r="F19" s="38"/>
      <c r="G19" s="38"/>
      <c r="H19" s="39"/>
      <c r="I19" s="67">
        <f>IF(OR('36_National Security Policy'!$I19=1,$E19&lt;&gt;0),1,0)</f>
        <v>1</v>
      </c>
      <c r="J19" s="67">
        <f>IF(OR('36_National Security Policy'!$J19=1,$F19&lt;&gt;0),1,0)</f>
        <v>0</v>
      </c>
      <c r="K19" s="67">
        <f>IF(AND('36_National Security Policy'!$I19=1,$E19=0),1,0)</f>
        <v>1</v>
      </c>
    </row>
    <row r="20" spans="1:11" ht="30" hidden="1" outlineLevel="1" x14ac:dyDescent="0.25">
      <c r="A20" s="37" t="s">
        <v>149</v>
      </c>
      <c r="B20" s="38" t="s">
        <v>24</v>
      </c>
      <c r="C20" s="20" t="str">
        <f>IF('Long Term Vision'!$C20=0,"",'Long Term Vision'!$C20)</f>
        <v/>
      </c>
      <c r="D20" s="38"/>
      <c r="E20" s="38"/>
      <c r="F20" s="38"/>
      <c r="G20" s="38"/>
      <c r="H20" s="39"/>
      <c r="I20" s="67">
        <f>IF(OR('36_National Security Policy'!$I20=1,$E20&lt;&gt;0),1,0)</f>
        <v>1</v>
      </c>
      <c r="J20" s="67">
        <f>IF(OR('36_National Security Policy'!$J20=1,$F20&lt;&gt;0),1,0)</f>
        <v>0</v>
      </c>
      <c r="K20" s="67">
        <f>IF(AND('36_National Security Policy'!$I20=1,$E20=0),1,0)</f>
        <v>1</v>
      </c>
    </row>
    <row r="21" spans="1:11" ht="60" hidden="1" outlineLevel="1" x14ac:dyDescent="0.25">
      <c r="A21" s="37" t="s">
        <v>149</v>
      </c>
      <c r="B21" s="38" t="s">
        <v>25</v>
      </c>
      <c r="C21" s="20" t="str">
        <f>IF('Long Term Vision'!$C21=0,"",'Long Term Vision'!$C21)</f>
        <v/>
      </c>
      <c r="D21" s="38"/>
      <c r="E21" s="38"/>
      <c r="F21" s="38"/>
      <c r="G21" s="38"/>
      <c r="H21" s="39"/>
      <c r="I21" s="67">
        <f>IF(OR('36_National Security Policy'!$I21=1,$E21&lt;&gt;0),1,0)</f>
        <v>1</v>
      </c>
      <c r="J21" s="67">
        <f>IF(OR('36_National Security Policy'!$J21=1,$F21&lt;&gt;0),1,0)</f>
        <v>1</v>
      </c>
      <c r="K21" s="67">
        <f>IF(AND('36_National Security Policy'!$I21=1,$E21=0),1,0)</f>
        <v>1</v>
      </c>
    </row>
    <row r="22" spans="1:11" ht="105" hidden="1" outlineLevel="1" x14ac:dyDescent="0.25">
      <c r="A22" s="37" t="s">
        <v>149</v>
      </c>
      <c r="B22" s="38" t="s">
        <v>26</v>
      </c>
      <c r="C22" s="20" t="str">
        <f>IF('Long Term Vision'!$C22=0,"",'Long Term Vision'!$C22)</f>
        <v/>
      </c>
      <c r="D22" s="38" t="s">
        <v>1634</v>
      </c>
      <c r="E22" s="38" t="s">
        <v>1647</v>
      </c>
      <c r="F22" s="38" t="s">
        <v>1648</v>
      </c>
      <c r="G22" s="38"/>
      <c r="H22" s="39" t="s">
        <v>1641</v>
      </c>
      <c r="I22" s="67">
        <f>IF(OR('36_National Security Policy'!$I22=1,$E22&lt;&gt;0),1,0)</f>
        <v>1</v>
      </c>
      <c r="J22" s="67">
        <f>IF(OR('36_National Security Policy'!$J22=1,$F22&lt;&gt;0),1,0)</f>
        <v>1</v>
      </c>
      <c r="K22" s="67">
        <f>IF(AND('36_National Security Policy'!$I22=1,$E22=0),1,0)</f>
        <v>0</v>
      </c>
    </row>
    <row r="23" spans="1:11" ht="45" hidden="1" outlineLevel="1" x14ac:dyDescent="0.25">
      <c r="A23" s="37" t="s">
        <v>149</v>
      </c>
      <c r="B23" s="38" t="s">
        <v>27</v>
      </c>
      <c r="C23" s="20" t="str">
        <f>IF('Long Term Vision'!$C23=0,"",'Long Term Vision'!$C23)</f>
        <v/>
      </c>
      <c r="D23" s="38"/>
      <c r="E23" s="38"/>
      <c r="F23" s="38"/>
      <c r="G23" s="38"/>
      <c r="H23" s="39"/>
      <c r="I23" s="67">
        <f>IF(OR('36_National Security Policy'!$I23=1,$E23&lt;&gt;0),1,0)</f>
        <v>1</v>
      </c>
      <c r="J23" s="67">
        <f>IF(OR('36_National Security Policy'!$J23=1,$F23&lt;&gt;0),1,0)</f>
        <v>0</v>
      </c>
      <c r="K23" s="67">
        <f>IF(AND('36_National Security Policy'!$I23=1,$E23=0),1,0)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105" hidden="1" outlineLevel="1" x14ac:dyDescent="0.25">
      <c r="A25" s="37" t="s">
        <v>149</v>
      </c>
      <c r="B25" s="38" t="s">
        <v>29</v>
      </c>
      <c r="C25" s="20" t="str">
        <f>IF('Long Term Vision'!$C25=0,"",'Long Term Vision'!$C25)</f>
        <v/>
      </c>
      <c r="D25" s="38" t="s">
        <v>1634</v>
      </c>
      <c r="E25" s="38" t="s">
        <v>1647</v>
      </c>
      <c r="F25" s="38" t="s">
        <v>1649</v>
      </c>
      <c r="G25" s="38"/>
      <c r="H25" s="39" t="s">
        <v>1641</v>
      </c>
      <c r="I25" s="67">
        <f>IF(OR('36_National Security Policy'!$I25=1,$E25&lt;&gt;0),1,0)</f>
        <v>1</v>
      </c>
      <c r="J25" s="67">
        <f>IF(OR('36_National Security Policy'!$J25=1,$F25&lt;&gt;0),1,0)</f>
        <v>1</v>
      </c>
      <c r="K25" s="67">
        <f>IF(AND('36_National Security Policy'!$I25=1,$E25=0),1,0)</f>
        <v>0</v>
      </c>
    </row>
    <row r="26" spans="1:11" ht="45" hidden="1" outlineLevel="1" x14ac:dyDescent="0.25">
      <c r="A26" s="37" t="s">
        <v>149</v>
      </c>
      <c r="B26" s="38" t="s">
        <v>30</v>
      </c>
      <c r="C26" s="20" t="str">
        <f>IF('Long Term Vision'!$C26=0,"",'Long Term Vision'!$C26)</f>
        <v/>
      </c>
      <c r="D26" s="38"/>
      <c r="E26" s="38"/>
      <c r="F26" s="38"/>
      <c r="G26" s="38"/>
      <c r="H26" s="39"/>
      <c r="I26" s="67">
        <f>IF(OR('36_National Security Policy'!$I26=1,$E26&lt;&gt;0),1,0)</f>
        <v>1</v>
      </c>
      <c r="J26" s="67">
        <f>IF(OR('36_National Security Policy'!$J26=1,$F26&lt;&gt;0),1,0)</f>
        <v>0</v>
      </c>
      <c r="K26" s="67">
        <f>IF(AND('36_National Security Policy'!$I26=1,$E26=0),1,0)</f>
        <v>1</v>
      </c>
    </row>
    <row r="27" spans="1:11" ht="45" hidden="1" outlineLevel="1" x14ac:dyDescent="0.25">
      <c r="A27" s="37" t="s">
        <v>149</v>
      </c>
      <c r="B27" s="38" t="s">
        <v>31</v>
      </c>
      <c r="C27" s="20" t="str">
        <f>IF('Long Term Vision'!$C27=0,"",'Long Term Vision'!$C27)</f>
        <v/>
      </c>
      <c r="D27" s="38"/>
      <c r="E27" s="38"/>
      <c r="F27" s="38"/>
      <c r="G27" s="38"/>
      <c r="H27" s="39"/>
      <c r="I27" s="67">
        <f>IF(OR('36_National Security Policy'!$I27=1,$E27&lt;&gt;0),1,0)</f>
        <v>1</v>
      </c>
      <c r="J27" s="67">
        <f>IF(OR('36_National Security Policy'!$J27=1,$F27&lt;&gt;0),1,0)</f>
        <v>1</v>
      </c>
      <c r="K27" s="67">
        <f>IF(AND('36_National Security Policy'!$I27=1,$E27=0),1,0)</f>
        <v>1</v>
      </c>
    </row>
    <row r="28" spans="1:11" ht="60" hidden="1" outlineLevel="1" x14ac:dyDescent="0.25">
      <c r="A28" s="37" t="s">
        <v>149</v>
      </c>
      <c r="B28" s="38" t="s">
        <v>32</v>
      </c>
      <c r="C28" s="20" t="str">
        <f>IF('Long Term Vision'!$C28=0,"",'Long Term Vision'!$C28)</f>
        <v/>
      </c>
      <c r="D28" s="38"/>
      <c r="E28" s="38"/>
      <c r="F28" s="38"/>
      <c r="G28" s="38"/>
      <c r="H28" s="39"/>
      <c r="I28" s="67">
        <f>IF(OR('36_National Security Policy'!$I28=1,$E28&lt;&gt;0),1,0)</f>
        <v>1</v>
      </c>
      <c r="J28" s="67">
        <f>IF(OR('36_National Security Policy'!$J28=1,$F28&lt;&gt;0),1,0)</f>
        <v>1</v>
      </c>
      <c r="K28" s="67">
        <f>IF(AND('36_National Security Policy'!$I28=1,$E28=0),1,0)</f>
        <v>1</v>
      </c>
    </row>
    <row r="29" spans="1:11" ht="60" hidden="1" outlineLevel="1" x14ac:dyDescent="0.25">
      <c r="A29" s="37" t="s">
        <v>149</v>
      </c>
      <c r="B29" s="38" t="s">
        <v>33</v>
      </c>
      <c r="C29" s="20" t="str">
        <f>IF('Long Term Vision'!$C29=0,"",'Long Term Vision'!$C29)</f>
        <v/>
      </c>
      <c r="D29" s="38"/>
      <c r="E29" s="38"/>
      <c r="F29" s="38"/>
      <c r="G29" s="38"/>
      <c r="H29" s="39"/>
      <c r="I29" s="67">
        <f>IF(OR('36_National Security Policy'!$I29=1,$E29&lt;&gt;0),1,0)</f>
        <v>1</v>
      </c>
      <c r="J29" s="67">
        <f>IF(OR('36_National Security Policy'!$J29=1,$F29&lt;&gt;0),1,0)</f>
        <v>0</v>
      </c>
      <c r="K29" s="67">
        <f>IF(AND('36_National Security Policy'!$I29=1,$E29=0),1,0)</f>
        <v>1</v>
      </c>
    </row>
    <row r="30" spans="1:11" ht="30" hidden="1" outlineLevel="1" x14ac:dyDescent="0.25">
      <c r="A30" s="37" t="s">
        <v>149</v>
      </c>
      <c r="B30" s="38" t="s">
        <v>34</v>
      </c>
      <c r="C30" s="20" t="str">
        <f>IF('Long Term Vision'!$C30=0,"",'Long Term Vision'!$C30)</f>
        <v/>
      </c>
      <c r="D30" s="38"/>
      <c r="E30" s="38"/>
      <c r="F30" s="38"/>
      <c r="G30" s="38"/>
      <c r="H30" s="39"/>
      <c r="I30" s="67">
        <f>IF(OR('36_National Security Policy'!$I30=1,$E30&lt;&gt;0),1,0)</f>
        <v>1</v>
      </c>
      <c r="J30" s="67">
        <f>IF(OR('36_National Security Policy'!$J30=1,$F30&lt;&gt;0),1,0)</f>
        <v>1</v>
      </c>
      <c r="K30" s="67">
        <f>IF(AND('36_National Security Policy'!$I30=1,$E30=0),1,0)</f>
        <v>1</v>
      </c>
    </row>
    <row r="31" spans="1:11" ht="105" hidden="1" outlineLevel="1" x14ac:dyDescent="0.25">
      <c r="A31" s="37" t="s">
        <v>149</v>
      </c>
      <c r="B31" s="38" t="s">
        <v>35</v>
      </c>
      <c r="C31" s="20" t="str">
        <f>IF('Long Term Vision'!$C31=0,"",'Long Term Vision'!$C31)</f>
        <v/>
      </c>
      <c r="D31" s="38"/>
      <c r="E31" s="38"/>
      <c r="F31" s="38"/>
      <c r="G31" s="38"/>
      <c r="H31" s="39"/>
      <c r="I31" s="67">
        <f>IF(OR('36_National Security Policy'!$I31=1,$E31&lt;&gt;0),1,0)</f>
        <v>1</v>
      </c>
      <c r="J31" s="67">
        <f>IF(OR('36_National Security Policy'!$J31=1,$F31&lt;&gt;0),1,0)</f>
        <v>0</v>
      </c>
      <c r="K31" s="67">
        <f>IF(AND('36_National Security Policy'!$I31=1,$E31=0),1,0)</f>
        <v>1</v>
      </c>
    </row>
    <row r="32" spans="1:11" collapsed="1" x14ac:dyDescent="0.25">
      <c r="A32" s="37" t="s">
        <v>149</v>
      </c>
      <c r="B32" s="91" t="s">
        <v>36</v>
      </c>
      <c r="C32" s="91"/>
      <c r="D32" s="91"/>
      <c r="E32" s="91"/>
      <c r="F32" s="91"/>
      <c r="G32" s="91"/>
      <c r="H32" s="92"/>
      <c r="I32" s="67">
        <f>SUM(I33:I38)</f>
        <v>5</v>
      </c>
      <c r="J32" s="67">
        <f>SUM(J33:J38)</f>
        <v>4</v>
      </c>
      <c r="K32" s="67">
        <f>SUM(K33:K38)</f>
        <v>5</v>
      </c>
    </row>
    <row r="33" spans="1:11" ht="30" hidden="1" outlineLevel="1" x14ac:dyDescent="0.25">
      <c r="A33" s="37" t="s">
        <v>149</v>
      </c>
      <c r="B33" s="38" t="s">
        <v>37</v>
      </c>
      <c r="C33" s="20" t="str">
        <f>IF('Long Term Vision'!$C33=0,"",'Long Term Vision'!$C33)</f>
        <v/>
      </c>
      <c r="D33" s="38"/>
      <c r="E33" s="38"/>
      <c r="F33" s="38"/>
      <c r="G33" s="38"/>
      <c r="H33" s="39"/>
      <c r="I33" s="67">
        <f>IF(OR('36_National Security Policy'!$I33=1,$E33&lt;&gt;0),1,0)</f>
        <v>1</v>
      </c>
      <c r="J33" s="67">
        <f>IF(OR('36_National Security Policy'!$J33=1,$F33&lt;&gt;0),1,0)</f>
        <v>1</v>
      </c>
      <c r="K33" s="67">
        <f>IF(AND('36_National Security Policy'!$I33=1,$E33=0),1,0)</f>
        <v>1</v>
      </c>
    </row>
    <row r="34" spans="1:11" ht="45" hidden="1" outlineLevel="1" x14ac:dyDescent="0.25">
      <c r="A34" s="37" t="s">
        <v>149</v>
      </c>
      <c r="B34" s="38" t="s">
        <v>38</v>
      </c>
      <c r="C34" s="20" t="str">
        <f>IF('Long Term Vision'!$C34=0,"",'Long Term Vision'!$C34)</f>
        <v/>
      </c>
      <c r="D34" s="38"/>
      <c r="E34" s="38"/>
      <c r="F34" s="38"/>
      <c r="G34" s="38"/>
      <c r="H34" s="39"/>
      <c r="I34" s="67">
        <f>IF(OR('36_National Security Policy'!$I34=1,$E34&lt;&gt;0),1,0)</f>
        <v>1</v>
      </c>
      <c r="J34" s="67">
        <f>IF(OR('36_National Security Policy'!$J34=1,$F34&lt;&gt;0),1,0)</f>
        <v>1</v>
      </c>
      <c r="K34" s="67">
        <f>IF(AND('36_National Security Policy'!$I34=1,$E34=0),1,0)</f>
        <v>1</v>
      </c>
    </row>
    <row r="35" spans="1:11" ht="30" hidden="1" outlineLevel="1" x14ac:dyDescent="0.25">
      <c r="A35" s="37" t="s">
        <v>149</v>
      </c>
      <c r="B35" s="38" t="s">
        <v>39</v>
      </c>
      <c r="C35" s="20" t="str">
        <f>IF('Long Term Vision'!$C35=0,"",'Long Term Vision'!$C35)</f>
        <v>NO</v>
      </c>
      <c r="D35" s="38"/>
      <c r="E35" s="38"/>
      <c r="F35" s="38"/>
      <c r="G35" s="38"/>
      <c r="H35" s="39"/>
      <c r="I35" s="67">
        <f>IF(OR('36_National Security Policy'!$I35=1,$E35&lt;&gt;0),1,0)</f>
        <v>0</v>
      </c>
      <c r="J35" s="67">
        <f>IF(OR('36_National Security Policy'!$J35=1,$F35&lt;&gt;0),1,0)</f>
        <v>0</v>
      </c>
      <c r="K35" s="67">
        <f>IF(AND('36_National Security Policy'!$I35=1,$E35=0),1,0)</f>
        <v>0</v>
      </c>
    </row>
    <row r="36" spans="1:11" ht="60" hidden="1" outlineLevel="1" x14ac:dyDescent="0.25">
      <c r="A36" s="37" t="s">
        <v>149</v>
      </c>
      <c r="B36" s="38" t="s">
        <v>40</v>
      </c>
      <c r="C36" s="20" t="str">
        <f>IF('Long Term Vision'!$C36=0,"",'Long Term Vision'!$C36)</f>
        <v/>
      </c>
      <c r="D36" s="38"/>
      <c r="E36" s="38"/>
      <c r="F36" s="38"/>
      <c r="G36" s="38"/>
      <c r="H36" s="39"/>
      <c r="I36" s="67">
        <f>IF(OR('36_National Security Policy'!$I36=1,$E36&lt;&gt;0),1,0)</f>
        <v>1</v>
      </c>
      <c r="J36" s="67">
        <f>IF(OR('36_National Security Policy'!$J36=1,$F36&lt;&gt;0),1,0)</f>
        <v>1</v>
      </c>
      <c r="K36" s="67">
        <f>IF(AND('36_National Security Policy'!$I36=1,$E36=0),1,0)</f>
        <v>1</v>
      </c>
    </row>
    <row r="37" spans="1:11" ht="45" hidden="1" outlineLevel="1" x14ac:dyDescent="0.25">
      <c r="A37" s="37" t="s">
        <v>149</v>
      </c>
      <c r="B37" s="38" t="s">
        <v>41</v>
      </c>
      <c r="C37" s="20" t="str">
        <f>IF('Long Term Vision'!$C37=0,"",'Long Term Vision'!$C37)</f>
        <v/>
      </c>
      <c r="D37" s="38"/>
      <c r="E37" s="38"/>
      <c r="F37" s="38"/>
      <c r="G37" s="38"/>
      <c r="H37" s="39"/>
      <c r="I37" s="67">
        <f>IF(OR('36_National Security Policy'!$I37=1,$E37&lt;&gt;0),1,0)</f>
        <v>1</v>
      </c>
      <c r="J37" s="67">
        <f>IF(OR('36_National Security Policy'!$J37=1,$F37&lt;&gt;0),1,0)</f>
        <v>1</v>
      </c>
      <c r="K37" s="67">
        <f>IF(AND('36_National Security Policy'!$I37=1,$E37=0),1,0)</f>
        <v>1</v>
      </c>
    </row>
    <row r="38" spans="1:11" ht="75" hidden="1" outlineLevel="1" x14ac:dyDescent="0.25">
      <c r="A38" s="37" t="s">
        <v>149</v>
      </c>
      <c r="B38" s="38" t="s">
        <v>42</v>
      </c>
      <c r="C38" s="20" t="str">
        <f>IF('Long Term Vision'!$C38=0,"",'Long Term Vision'!$C38)</f>
        <v/>
      </c>
      <c r="D38" s="38"/>
      <c r="E38" s="38"/>
      <c r="F38" s="38"/>
      <c r="G38" s="38"/>
      <c r="H38" s="39"/>
      <c r="I38" s="67">
        <f>IF(OR('36_National Security Policy'!$I38=1,$E38&lt;&gt;0),1,0)</f>
        <v>1</v>
      </c>
      <c r="J38" s="67">
        <f>IF(OR('36_National Security Policy'!$J38=1,$F38&lt;&gt;0),1,0)</f>
        <v>0</v>
      </c>
      <c r="K38" s="67">
        <f>IF(AND('36_National Security Policy'!$I38=1,$E38=0),1,0)</f>
        <v>1</v>
      </c>
    </row>
    <row r="39" spans="1:11" collapsed="1" x14ac:dyDescent="0.25">
      <c r="A39" s="37" t="s">
        <v>150</v>
      </c>
      <c r="B39" s="105" t="s">
        <v>43</v>
      </c>
      <c r="C39" s="105"/>
      <c r="D39" s="105"/>
      <c r="E39" s="105"/>
      <c r="F39" s="105"/>
      <c r="G39" s="105"/>
      <c r="H39" s="106"/>
      <c r="I39" s="67">
        <f>SUM(I40:I45)</f>
        <v>6</v>
      </c>
      <c r="J39" s="67">
        <f>SUM(J40:J45)</f>
        <v>3</v>
      </c>
      <c r="K39" s="67">
        <f>SUM(K40:K45)</f>
        <v>4</v>
      </c>
    </row>
    <row r="40" spans="1:11" ht="105" hidden="1" outlineLevel="1" x14ac:dyDescent="0.25">
      <c r="A40" s="37" t="s">
        <v>150</v>
      </c>
      <c r="B40" s="38" t="s">
        <v>44</v>
      </c>
      <c r="C40" s="20" t="str">
        <f>IF('Long Term Vision'!$C40=0,"",'Long Term Vision'!$C40)</f>
        <v/>
      </c>
      <c r="D40" s="38" t="s">
        <v>1634</v>
      </c>
      <c r="E40" s="38" t="s">
        <v>1647</v>
      </c>
      <c r="F40" s="38" t="s">
        <v>1650</v>
      </c>
      <c r="G40" s="38"/>
      <c r="H40" s="39" t="s">
        <v>1641</v>
      </c>
      <c r="I40" s="67">
        <f>IF(OR('36_National Security Policy'!$I40=1,$E40&lt;&gt;0),1,0)</f>
        <v>1</v>
      </c>
      <c r="J40" s="67">
        <f>IF(OR('36_National Security Policy'!$J40=1,$F40&lt;&gt;0),1,0)</f>
        <v>1</v>
      </c>
      <c r="K40" s="67">
        <f>IF(AND('36_National Security Policy'!$I40=1,$E40=0),1,0)</f>
        <v>0</v>
      </c>
    </row>
    <row r="41" spans="1:11" ht="105" hidden="1" outlineLevel="1" x14ac:dyDescent="0.25">
      <c r="A41" s="37" t="s">
        <v>150</v>
      </c>
      <c r="B41" s="38" t="s">
        <v>45</v>
      </c>
      <c r="C41" s="20" t="str">
        <f>IF('Long Term Vision'!$C41=0,"",'Long Term Vision'!$C41)</f>
        <v/>
      </c>
      <c r="D41" s="38" t="s">
        <v>1634</v>
      </c>
      <c r="E41" s="38" t="s">
        <v>1647</v>
      </c>
      <c r="F41" s="38" t="s">
        <v>1651</v>
      </c>
      <c r="G41" s="38"/>
      <c r="H41" s="39" t="s">
        <v>1638</v>
      </c>
      <c r="I41" s="67">
        <f>IF(OR('36_National Security Policy'!$I41=1,$E41&lt;&gt;0),1,0)</f>
        <v>1</v>
      </c>
      <c r="J41" s="67">
        <f>IF(OR('36_National Security Policy'!$J41=1,$F41&lt;&gt;0),1,0)</f>
        <v>1</v>
      </c>
      <c r="K41" s="67">
        <f>IF(AND('36_National Security Policy'!$I41=1,$E41=0),1,0)</f>
        <v>0</v>
      </c>
    </row>
    <row r="42" spans="1:11" ht="75" hidden="1" outlineLevel="1" x14ac:dyDescent="0.25">
      <c r="A42" s="37" t="s">
        <v>150</v>
      </c>
      <c r="B42" s="38" t="s">
        <v>46</v>
      </c>
      <c r="C42" s="20" t="str">
        <f>IF('Long Term Vision'!$C42=0,"",'Long Term Vision'!$C42)</f>
        <v/>
      </c>
      <c r="D42" s="38"/>
      <c r="E42" s="38"/>
      <c r="F42" s="38"/>
      <c r="G42" s="38"/>
      <c r="H42" s="39"/>
      <c r="I42" s="67">
        <f>IF(OR('36_National Security Policy'!$I42=1,$E42&lt;&gt;0),1,0)</f>
        <v>1</v>
      </c>
      <c r="J42" s="67">
        <f>IF(OR('36_National Security Policy'!$J42=1,$F42&lt;&gt;0),1,0)</f>
        <v>1</v>
      </c>
      <c r="K42" s="67">
        <f>IF(AND('36_National Security Policy'!$I42=1,$E42=0),1,0)</f>
        <v>1</v>
      </c>
    </row>
    <row r="43" spans="1:11" ht="60" hidden="1" outlineLevel="1" x14ac:dyDescent="0.25">
      <c r="A43" s="37" t="s">
        <v>150</v>
      </c>
      <c r="B43" s="38" t="s">
        <v>47</v>
      </c>
      <c r="C43" s="20" t="str">
        <f>IF('Long Term Vision'!$C43=0,"",'Long Term Vision'!$C43)</f>
        <v/>
      </c>
      <c r="D43" s="38"/>
      <c r="E43" s="38"/>
      <c r="F43" s="38"/>
      <c r="G43" s="38"/>
      <c r="H43" s="39"/>
      <c r="I43" s="67">
        <f>IF(OR('36_National Security Policy'!$I43=1,$E43&lt;&gt;0),1,0)</f>
        <v>1</v>
      </c>
      <c r="J43" s="67">
        <f>IF(OR('36_National Security Policy'!$J43=1,$F43&lt;&gt;0),1,0)</f>
        <v>0</v>
      </c>
      <c r="K43" s="67">
        <f>IF(AND('36_National Security Policy'!$I43=1,$E43=0),1,0)</f>
        <v>1</v>
      </c>
    </row>
    <row r="44" spans="1:11" ht="45" hidden="1" outlineLevel="1" x14ac:dyDescent="0.25">
      <c r="A44" s="37" t="s">
        <v>150</v>
      </c>
      <c r="B44" s="38" t="s">
        <v>48</v>
      </c>
      <c r="C44" s="20" t="str">
        <f>IF('Long Term Vision'!$C44=0,"",'Long Term Vision'!$C44)</f>
        <v/>
      </c>
      <c r="D44" s="38"/>
      <c r="E44" s="38"/>
      <c r="F44" s="38"/>
      <c r="G44" s="38"/>
      <c r="H44" s="39"/>
      <c r="I44" s="67">
        <f>IF(OR('36_National Security Policy'!$I44=1,$E44&lt;&gt;0),1,0)</f>
        <v>1</v>
      </c>
      <c r="J44" s="67">
        <f>IF(OR('36_National Security Policy'!$J44=1,$F44&lt;&gt;0),1,0)</f>
        <v>0</v>
      </c>
      <c r="K44" s="67">
        <f>IF(AND('36_National Security Policy'!$I44=1,$E44=0),1,0)</f>
        <v>1</v>
      </c>
    </row>
    <row r="45" spans="1:11" ht="30" hidden="1" outlineLevel="1" x14ac:dyDescent="0.25">
      <c r="A45" s="37" t="s">
        <v>150</v>
      </c>
      <c r="B45" s="38" t="s">
        <v>49</v>
      </c>
      <c r="C45" s="20" t="str">
        <f>IF('Long Term Vision'!$C45=0,"",'Long Term Vision'!$C45)</f>
        <v/>
      </c>
      <c r="D45" s="38"/>
      <c r="E45" s="38"/>
      <c r="F45" s="38"/>
      <c r="G45" s="38"/>
      <c r="H45" s="39"/>
      <c r="I45" s="67">
        <f>IF(OR('36_National Security Policy'!$I45=1,$E45&lt;&gt;0),1,0)</f>
        <v>1</v>
      </c>
      <c r="J45" s="67">
        <f>IF(OR('36_National Security Policy'!$J45=1,$F45&lt;&gt;0),1,0)</f>
        <v>0</v>
      </c>
      <c r="K45" s="67">
        <f>IF(AND('36_National Security Policy'!$I45=1,$E45=0),1,0)</f>
        <v>1</v>
      </c>
    </row>
    <row r="46" spans="1:11" collapsed="1" x14ac:dyDescent="0.25">
      <c r="A46" s="37" t="s">
        <v>150</v>
      </c>
      <c r="B46" s="107" t="s">
        <v>50</v>
      </c>
      <c r="C46" s="107"/>
      <c r="D46" s="107"/>
      <c r="E46" s="107"/>
      <c r="F46" s="107"/>
      <c r="G46" s="107"/>
      <c r="H46" s="108"/>
      <c r="I46" s="67">
        <f>SUM(I47:I54)</f>
        <v>7</v>
      </c>
      <c r="J46" s="67">
        <f>SUM(J47:J54)</f>
        <v>2</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IF(OR('36_National Security Policy'!$I47=1,$E47&lt;&gt;0),1,0)</f>
        <v>0</v>
      </c>
      <c r="J47" s="67">
        <f>IF(OR('36_National Security Policy'!$J47=1,$F47&lt;&gt;0),1,0)</f>
        <v>0</v>
      </c>
      <c r="K47" s="67">
        <f>IF(AND('36_National Security Policy'!$I47=1,$E47=0),1,0)</f>
        <v>0</v>
      </c>
    </row>
    <row r="48" spans="1:11" ht="30" hidden="1" outlineLevel="1" x14ac:dyDescent="0.25">
      <c r="A48" s="37" t="s">
        <v>150</v>
      </c>
      <c r="B48" s="38" t="s">
        <v>52</v>
      </c>
      <c r="C48" s="20" t="str">
        <f>IF('Long Term Vision'!$C48=0,"",'Long Term Vision'!$C48)</f>
        <v/>
      </c>
      <c r="D48" s="38"/>
      <c r="E48" s="38"/>
      <c r="F48" s="38"/>
      <c r="G48" s="38"/>
      <c r="H48" s="39"/>
      <c r="I48" s="67">
        <f>IF(OR('36_National Security Policy'!$I48=1,$E48&lt;&gt;0),1,0)</f>
        <v>1</v>
      </c>
      <c r="J48" s="67">
        <f>IF(OR('36_National Security Policy'!$J48=1,$F48&lt;&gt;0),1,0)</f>
        <v>0</v>
      </c>
      <c r="K48" s="67">
        <f>IF(AND('36_National Security Policy'!$I48=1,$E48=0),1,0)</f>
        <v>1</v>
      </c>
    </row>
    <row r="49" spans="1:11" ht="45" hidden="1" outlineLevel="1" x14ac:dyDescent="0.25">
      <c r="A49" s="37" t="s">
        <v>150</v>
      </c>
      <c r="B49" s="38" t="s">
        <v>53</v>
      </c>
      <c r="C49" s="20" t="str">
        <f>IF('Long Term Vision'!$C49=0,"",'Long Term Vision'!$C49)</f>
        <v/>
      </c>
      <c r="D49" s="38"/>
      <c r="E49" s="38"/>
      <c r="F49" s="38"/>
      <c r="G49" s="38"/>
      <c r="H49" s="39"/>
      <c r="I49" s="67">
        <f>IF(OR('36_National Security Policy'!$I49=1,$E49&lt;&gt;0),1,0)</f>
        <v>1</v>
      </c>
      <c r="J49" s="67">
        <f>IF(OR('36_National Security Policy'!$J49=1,$F49&lt;&gt;0),1,0)</f>
        <v>0</v>
      </c>
      <c r="K49" s="67">
        <f>IF(AND('36_National Security Policy'!$I49=1,$E49=0),1,0)</f>
        <v>1</v>
      </c>
    </row>
    <row r="50" spans="1:11" ht="90" hidden="1" outlineLevel="1" x14ac:dyDescent="0.25">
      <c r="A50" s="37" t="s">
        <v>150</v>
      </c>
      <c r="B50" s="38" t="s">
        <v>54</v>
      </c>
      <c r="C50" s="20" t="str">
        <f>IF('Long Term Vision'!$C50=0,"",'Long Term Vision'!$C50)</f>
        <v/>
      </c>
      <c r="D50" s="38"/>
      <c r="E50" s="38"/>
      <c r="F50" s="38"/>
      <c r="G50" s="38"/>
      <c r="H50" s="39"/>
      <c r="I50" s="67">
        <f>IF(OR('36_National Security Policy'!$I50=1,$E50&lt;&gt;0),1,0)</f>
        <v>1</v>
      </c>
      <c r="J50" s="67">
        <f>IF(OR('36_National Security Policy'!$J50=1,$F50&lt;&gt;0),1,0)</f>
        <v>1</v>
      </c>
      <c r="K50" s="67">
        <f>IF(AND('36_National Security Policy'!$I50=1,$E50=0),1,0)</f>
        <v>1</v>
      </c>
    </row>
    <row r="51" spans="1:11" ht="30" hidden="1" outlineLevel="1" x14ac:dyDescent="0.25">
      <c r="A51" s="37" t="s">
        <v>150</v>
      </c>
      <c r="B51" s="38" t="s">
        <v>55</v>
      </c>
      <c r="C51" s="20" t="str">
        <f>IF('Long Term Vision'!$C51=0,"",'Long Term Vision'!$C51)</f>
        <v/>
      </c>
      <c r="D51" s="38"/>
      <c r="E51" s="38"/>
      <c r="F51" s="38"/>
      <c r="G51" s="38"/>
      <c r="H51" s="39"/>
      <c r="I51" s="67">
        <f>IF(OR('36_National Security Policy'!$I51=1,$E51&lt;&gt;0),1,0)</f>
        <v>1</v>
      </c>
      <c r="J51" s="67">
        <f>IF(OR('36_National Security Policy'!$J51=1,$F51&lt;&gt;0),1,0)</f>
        <v>1</v>
      </c>
      <c r="K51" s="67">
        <f>IF(AND('36_National Security Policy'!$I51=1,$E51=0),1,0)</f>
        <v>1</v>
      </c>
    </row>
    <row r="52" spans="1:11" ht="45" hidden="1" outlineLevel="1" x14ac:dyDescent="0.25">
      <c r="A52" s="37" t="s">
        <v>150</v>
      </c>
      <c r="B52" s="38" t="s">
        <v>56</v>
      </c>
      <c r="C52" s="20" t="str">
        <f>IF('Long Term Vision'!$C52=0,"",'Long Term Vision'!$C52)</f>
        <v/>
      </c>
      <c r="D52" s="38"/>
      <c r="E52" s="38"/>
      <c r="F52" s="38"/>
      <c r="G52" s="38"/>
      <c r="H52" s="39"/>
      <c r="I52" s="67">
        <f>IF(OR('36_National Security Policy'!$I52=1,$E52&lt;&gt;0),1,0)</f>
        <v>1</v>
      </c>
      <c r="J52" s="67">
        <f>IF(OR('36_National Security Policy'!$J52=1,$F52&lt;&gt;0),1,0)</f>
        <v>0</v>
      </c>
      <c r="K52" s="67">
        <f>IF(AND('36_National Security Policy'!$I52=1,$E52=0),1,0)</f>
        <v>1</v>
      </c>
    </row>
    <row r="53" spans="1:11" ht="30" hidden="1" outlineLevel="1" x14ac:dyDescent="0.25">
      <c r="A53" s="37" t="s">
        <v>150</v>
      </c>
      <c r="B53" s="38" t="s">
        <v>57</v>
      </c>
      <c r="C53" s="20" t="str">
        <f>IF('Long Term Vision'!$C53=0,"",'Long Term Vision'!$C53)</f>
        <v/>
      </c>
      <c r="D53" s="38"/>
      <c r="E53" s="38"/>
      <c r="F53" s="38"/>
      <c r="G53" s="38"/>
      <c r="H53" s="39"/>
      <c r="I53" s="67">
        <f>IF(OR('36_National Security Policy'!$I53=1,$E53&lt;&gt;0),1,0)</f>
        <v>1</v>
      </c>
      <c r="J53" s="67">
        <f>IF(OR('36_National Security Policy'!$J53=1,$F53&lt;&gt;0),1,0)</f>
        <v>0</v>
      </c>
      <c r="K53" s="67">
        <f>IF(AND('36_National Security Policy'!$I53=1,$E53=0),1,0)</f>
        <v>1</v>
      </c>
    </row>
    <row r="54" spans="1:11" ht="45" hidden="1" outlineLevel="1" x14ac:dyDescent="0.25">
      <c r="A54" s="37" t="s">
        <v>150</v>
      </c>
      <c r="B54" s="38" t="s">
        <v>58</v>
      </c>
      <c r="C54" s="20" t="str">
        <f>IF('Long Term Vision'!$C54=0,"",'Long Term Vision'!$C54)</f>
        <v/>
      </c>
      <c r="D54" s="38"/>
      <c r="E54" s="38"/>
      <c r="F54" s="38"/>
      <c r="G54" s="38"/>
      <c r="H54" s="39"/>
      <c r="I54" s="67">
        <f>IF(OR('36_National Security Policy'!$I54=1,$E54&lt;&gt;0),1,0)</f>
        <v>1</v>
      </c>
      <c r="J54" s="67">
        <f>IF(OR('36_National Security Policy'!$J54=1,$F54&lt;&gt;0),1,0)</f>
        <v>0</v>
      </c>
      <c r="K54" s="67">
        <f>IF(AND('36_National Security Policy'!$I54=1,$E54=0),1,0)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IF(OR('36_National Security Policy'!$I56=1,$E56&lt;&gt;0),1,0)</f>
        <v>1</v>
      </c>
      <c r="J56" s="67">
        <f>IF(OR('36_National Security Policy'!$J56=1,$F56&lt;&gt;0),1,0)</f>
        <v>1</v>
      </c>
      <c r="K56" s="67">
        <f>IF(AND('36_National Security Policy'!$I56=1,$E56=0),1,0)</f>
        <v>1</v>
      </c>
    </row>
    <row r="57" spans="1:11" ht="30" hidden="1" outlineLevel="1" x14ac:dyDescent="0.25">
      <c r="A57" s="37" t="s">
        <v>150</v>
      </c>
      <c r="B57" s="38" t="s">
        <v>61</v>
      </c>
      <c r="C57" s="20" t="str">
        <f>IF('Long Term Vision'!$C57=0,"",'Long Term Vision'!$C57)</f>
        <v/>
      </c>
      <c r="D57" s="38"/>
      <c r="E57" s="38"/>
      <c r="F57" s="38"/>
      <c r="G57" s="38"/>
      <c r="H57" s="39"/>
      <c r="I57" s="67">
        <f>IF(OR('36_National Security Policy'!$I57=1,$E57&lt;&gt;0),1,0)</f>
        <v>1</v>
      </c>
      <c r="J57" s="67">
        <f>IF(OR('36_National Security Policy'!$J57=1,$F57&lt;&gt;0),1,0)</f>
        <v>1</v>
      </c>
      <c r="K57" s="67">
        <f>IF(AND('36_National Security Policy'!$I57=1,$E57=0),1,0)</f>
        <v>1</v>
      </c>
    </row>
    <row r="58" spans="1:11" ht="45" hidden="1" outlineLevel="1" x14ac:dyDescent="0.25">
      <c r="A58" s="37" t="s">
        <v>150</v>
      </c>
      <c r="B58" s="38" t="s">
        <v>62</v>
      </c>
      <c r="C58" s="20" t="str">
        <f>IF('Long Term Vision'!$C58=0,"",'Long Term Vision'!$C58)</f>
        <v/>
      </c>
      <c r="D58" s="38"/>
      <c r="E58" s="38"/>
      <c r="F58" s="38"/>
      <c r="G58" s="38"/>
      <c r="H58" s="39"/>
      <c r="I58" s="67">
        <f>IF(OR('36_National Security Policy'!$I58=1,$E58&lt;&gt;0),1,0)</f>
        <v>1</v>
      </c>
      <c r="J58" s="67">
        <f>IF(OR('36_National Security Policy'!$J58=1,$F58&lt;&gt;0),1,0)</f>
        <v>0</v>
      </c>
      <c r="K58" s="67">
        <f>IF(AND('36_National Security Policy'!$I58=1,$E58=0),1,0)</f>
        <v>1</v>
      </c>
    </row>
    <row r="59" spans="1:11" collapsed="1" x14ac:dyDescent="0.25">
      <c r="A59" s="37" t="s">
        <v>150</v>
      </c>
      <c r="B59" s="111" t="s">
        <v>63</v>
      </c>
      <c r="C59" s="111"/>
      <c r="D59" s="111"/>
      <c r="E59" s="111"/>
      <c r="F59" s="111"/>
      <c r="G59" s="111"/>
      <c r="H59" s="112"/>
      <c r="I59" s="67">
        <f>SUM(I60:I66)</f>
        <v>4</v>
      </c>
      <c r="J59" s="67">
        <f>SUM(J60:J66)</f>
        <v>1</v>
      </c>
      <c r="K59" s="67">
        <f>SUM(K60:K66)</f>
        <v>4</v>
      </c>
    </row>
    <row r="60" spans="1:11" ht="45" hidden="1" outlineLevel="1" x14ac:dyDescent="0.25">
      <c r="A60" s="37" t="s">
        <v>150</v>
      </c>
      <c r="B60" s="38" t="s">
        <v>64</v>
      </c>
      <c r="C60" s="20" t="str">
        <f>IF('Long Term Vision'!$C60=0,"",'Long Term Vision'!$C60)</f>
        <v/>
      </c>
      <c r="D60" s="38"/>
      <c r="E60" s="38"/>
      <c r="F60" s="38"/>
      <c r="G60" s="38"/>
      <c r="H60" s="39"/>
      <c r="I60" s="67">
        <f>IF(OR('36_National Security Policy'!$I60=1,$E60&lt;&gt;0),1,0)</f>
        <v>0</v>
      </c>
      <c r="J60" s="67">
        <f>IF(OR('36_National Security Policy'!$J60=1,$F60&lt;&gt;0),1,0)</f>
        <v>0</v>
      </c>
      <c r="K60" s="67">
        <f>IF(AND('36_National Security Policy'!$I60=1,$E60=0),1,0)</f>
        <v>0</v>
      </c>
    </row>
    <row r="61" spans="1:11" ht="60" hidden="1" outlineLevel="1" x14ac:dyDescent="0.25">
      <c r="A61" s="37" t="s">
        <v>150</v>
      </c>
      <c r="B61" s="38" t="s">
        <v>65</v>
      </c>
      <c r="C61" s="20" t="str">
        <f>IF('Long Term Vision'!$C61=0,"",'Long Term Vision'!$C61)</f>
        <v/>
      </c>
      <c r="D61" s="38"/>
      <c r="E61" s="38"/>
      <c r="F61" s="38"/>
      <c r="G61" s="38"/>
      <c r="H61" s="39"/>
      <c r="I61" s="67">
        <f>IF(OR('36_National Security Policy'!$I61=1,$E61&lt;&gt;0),1,0)</f>
        <v>1</v>
      </c>
      <c r="J61" s="67">
        <f>IF(OR('36_National Security Policy'!$J61=1,$F61&lt;&gt;0),1,0)</f>
        <v>1</v>
      </c>
      <c r="K61" s="67">
        <f>IF(AND('36_National Security Policy'!$I61=1,$E61=0),1,0)</f>
        <v>1</v>
      </c>
    </row>
    <row r="62" spans="1:11" ht="30" hidden="1" outlineLevel="1" x14ac:dyDescent="0.25">
      <c r="A62" s="37" t="s">
        <v>150</v>
      </c>
      <c r="B62" s="38" t="s">
        <v>66</v>
      </c>
      <c r="C62" s="20" t="str">
        <f>IF('Long Term Vision'!$C62=0,"",'Long Term Vision'!$C62)</f>
        <v/>
      </c>
      <c r="D62" s="38"/>
      <c r="E62" s="38"/>
      <c r="F62" s="38"/>
      <c r="G62" s="38"/>
      <c r="H62" s="39"/>
      <c r="I62" s="67">
        <f>IF(OR('36_National Security Policy'!$I62=1,$E62&lt;&gt;0),1,0)</f>
        <v>0</v>
      </c>
      <c r="J62" s="67">
        <f>IF(OR('36_National Security Policy'!$J62=1,$F62&lt;&gt;0),1,0)</f>
        <v>0</v>
      </c>
      <c r="K62" s="67">
        <f>IF(AND('36_National Security Policy'!$I62=1,$E62=0),1,0)</f>
        <v>0</v>
      </c>
    </row>
    <row r="63" spans="1:11" ht="90" hidden="1" outlineLevel="1" x14ac:dyDescent="0.25">
      <c r="A63" s="37" t="s">
        <v>150</v>
      </c>
      <c r="B63" s="38" t="s">
        <v>67</v>
      </c>
      <c r="C63" s="20" t="str">
        <f>IF('Long Term Vision'!$C63=0,"",'Long Term Vision'!$C63)</f>
        <v/>
      </c>
      <c r="D63" s="38"/>
      <c r="E63" s="38"/>
      <c r="F63" s="38"/>
      <c r="G63" s="38"/>
      <c r="H63" s="39"/>
      <c r="I63" s="67">
        <f>IF(OR('36_National Security Policy'!$I63=1,$E63&lt;&gt;0),1,0)</f>
        <v>1</v>
      </c>
      <c r="J63" s="67">
        <f>IF(OR('36_National Security Policy'!$J63=1,$F63&lt;&gt;0),1,0)</f>
        <v>0</v>
      </c>
      <c r="K63" s="67">
        <f>IF(AND('36_National Security Policy'!$I63=1,$E63=0),1,0)</f>
        <v>1</v>
      </c>
    </row>
    <row r="64" spans="1:11" ht="45" hidden="1" outlineLevel="1" x14ac:dyDescent="0.25">
      <c r="A64" s="37" t="s">
        <v>150</v>
      </c>
      <c r="B64" s="38" t="s">
        <v>68</v>
      </c>
      <c r="C64" s="20" t="str">
        <f>IF('Long Term Vision'!$C64=0,"",'Long Term Vision'!$C64)</f>
        <v/>
      </c>
      <c r="D64" s="38"/>
      <c r="E64" s="38"/>
      <c r="F64" s="38"/>
      <c r="G64" s="38"/>
      <c r="H64" s="39"/>
      <c r="I64" s="67">
        <f>IF(OR('36_National Security Policy'!$I64=1,$E64&lt;&gt;0),1,0)</f>
        <v>1</v>
      </c>
      <c r="J64" s="67">
        <f>IF(OR('36_National Security Policy'!$J64=1,$F64&lt;&gt;0),1,0)</f>
        <v>0</v>
      </c>
      <c r="K64" s="67">
        <f>IF(AND('36_National Security Policy'!$I64=1,$E64=0),1,0)</f>
        <v>1</v>
      </c>
    </row>
    <row r="65" spans="1:11" ht="120" hidden="1" outlineLevel="1" x14ac:dyDescent="0.25">
      <c r="A65" s="37" t="s">
        <v>150</v>
      </c>
      <c r="B65" s="38" t="s">
        <v>69</v>
      </c>
      <c r="C65" s="20" t="str">
        <f>IF('Long Term Vision'!$C65=0,"",'Long Term Vision'!$C65)</f>
        <v/>
      </c>
      <c r="D65" s="38"/>
      <c r="E65" s="38"/>
      <c r="F65" s="38"/>
      <c r="G65" s="38"/>
      <c r="H65" s="39"/>
      <c r="I65" s="67">
        <f>IF(OR('36_National Security Policy'!$I65=1,$E65&lt;&gt;0),1,0)</f>
        <v>0</v>
      </c>
      <c r="J65" s="67">
        <f>IF(OR('36_National Security Policy'!$J65=1,$F65&lt;&gt;0),1,0)</f>
        <v>0</v>
      </c>
      <c r="K65" s="67">
        <f>IF(AND('36_National Security Policy'!$I65=1,$E65=0),1,0)</f>
        <v>0</v>
      </c>
    </row>
    <row r="66" spans="1:11" ht="60" hidden="1" outlineLevel="1" x14ac:dyDescent="0.25">
      <c r="A66" s="37" t="s">
        <v>150</v>
      </c>
      <c r="B66" s="38" t="s">
        <v>70</v>
      </c>
      <c r="C66" s="20" t="str">
        <f>IF('Long Term Vision'!$C66=0,"",'Long Term Vision'!$C66)</f>
        <v/>
      </c>
      <c r="D66" s="38"/>
      <c r="E66" s="38"/>
      <c r="F66" s="38"/>
      <c r="G66" s="38"/>
      <c r="H66" s="39"/>
      <c r="I66" s="67">
        <f>IF(OR('36_National Security Policy'!$I66=1,$E66&lt;&gt;0),1,0)</f>
        <v>1</v>
      </c>
      <c r="J66" s="67">
        <f>IF(OR('36_National Security Policy'!$J66=1,$F66&lt;&gt;0),1,0)</f>
        <v>0</v>
      </c>
      <c r="K66" s="67">
        <f>IF(AND('36_National Security Policy'!$I66=1,$E66=0),1,0)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IF(OR('36_National Security Policy'!$I68=1,$E68&lt;&gt;0),1,0)</f>
        <v>1</v>
      </c>
      <c r="J68" s="67">
        <f>IF(OR('36_National Security Policy'!$J68=1,$F68&lt;&gt;0),1,0)</f>
        <v>1</v>
      </c>
      <c r="K68" s="67">
        <f>IF(AND('36_National Security Policy'!$I68=1,$E68=0),1,0)</f>
        <v>1</v>
      </c>
    </row>
    <row r="69" spans="1:11" ht="60" hidden="1" outlineLevel="1" x14ac:dyDescent="0.25">
      <c r="A69" s="37" t="s">
        <v>150</v>
      </c>
      <c r="B69" s="38" t="s">
        <v>73</v>
      </c>
      <c r="C69" s="20" t="str">
        <f>IF('Long Term Vision'!$C69=0,"",'Long Term Vision'!$C69)</f>
        <v/>
      </c>
      <c r="D69" s="38"/>
      <c r="E69" s="38"/>
      <c r="F69" s="38"/>
      <c r="G69" s="38"/>
      <c r="H69" s="39"/>
      <c r="I69" s="67">
        <f>IF(OR('36_National Security Policy'!$I69=1,$E69&lt;&gt;0),1,0)</f>
        <v>1</v>
      </c>
      <c r="J69" s="67">
        <f>IF(OR('36_National Security Policy'!$J69=1,$F69&lt;&gt;0),1,0)</f>
        <v>1</v>
      </c>
      <c r="K69" s="67">
        <f>IF(AND('36_National Security Policy'!$I69=1,$E69=0),1,0)</f>
        <v>1</v>
      </c>
    </row>
    <row r="70" spans="1:11" ht="45" hidden="1" outlineLevel="1" x14ac:dyDescent="0.25">
      <c r="A70" s="37" t="s">
        <v>150</v>
      </c>
      <c r="B70" s="38" t="s">
        <v>74</v>
      </c>
      <c r="C70" s="20" t="str">
        <f>IF('Long Term Vision'!$C70=0,"",'Long Term Vision'!$C70)</f>
        <v/>
      </c>
      <c r="D70" s="38"/>
      <c r="E70" s="38"/>
      <c r="F70" s="38"/>
      <c r="G70" s="38"/>
      <c r="H70" s="39"/>
      <c r="I70" s="67">
        <f>IF(OR('36_National Security Policy'!$I70=1,$E70&lt;&gt;0),1,0)</f>
        <v>1</v>
      </c>
      <c r="J70" s="67">
        <f>IF(OR('36_National Security Policy'!$J70=1,$F70&lt;&gt;0),1,0)</f>
        <v>1</v>
      </c>
      <c r="K70" s="67">
        <f>IF(AND('36_National Security Policy'!$I70=1,$E70=0),1,0)</f>
        <v>1</v>
      </c>
    </row>
    <row r="71" spans="1:11" ht="45" hidden="1" outlineLevel="1" x14ac:dyDescent="0.25">
      <c r="A71" s="37" t="s">
        <v>150</v>
      </c>
      <c r="B71" s="38" t="s">
        <v>75</v>
      </c>
      <c r="C71" s="20" t="str">
        <f>IF('Long Term Vision'!$C71=0,"",'Long Term Vision'!$C71)</f>
        <v/>
      </c>
      <c r="D71" s="38"/>
      <c r="E71" s="38"/>
      <c r="F71" s="38"/>
      <c r="G71" s="38"/>
      <c r="H71" s="39"/>
      <c r="I71" s="67">
        <f>IF(OR('36_National Security Policy'!$I71=1,$E71&lt;&gt;0),1,0)</f>
        <v>0</v>
      </c>
      <c r="J71" s="67">
        <f>IF(OR('36_National Security Policy'!$J71=1,$F71&lt;&gt;0),1,0)</f>
        <v>0</v>
      </c>
      <c r="K71" s="67">
        <f>IF(AND('36_National Security Policy'!$I71=1,$E71=0),1,0)</f>
        <v>0</v>
      </c>
    </row>
    <row r="72" spans="1:11" ht="45" hidden="1" outlineLevel="1" x14ac:dyDescent="0.25">
      <c r="A72" s="37" t="s">
        <v>150</v>
      </c>
      <c r="B72" s="38" t="s">
        <v>76</v>
      </c>
      <c r="C72" s="20" t="str">
        <f>IF('Long Term Vision'!$C72=0,"",'Long Term Vision'!$C72)</f>
        <v/>
      </c>
      <c r="D72" s="38"/>
      <c r="E72" s="38"/>
      <c r="F72" s="38"/>
      <c r="G72" s="38"/>
      <c r="H72" s="39"/>
      <c r="I72" s="67">
        <f>IF(OR('36_National Security Policy'!$I72=1,$E72&lt;&gt;0),1,0)</f>
        <v>1</v>
      </c>
      <c r="J72" s="67">
        <f>IF(OR('36_National Security Policy'!$J72=1,$F72&lt;&gt;0),1,0)</f>
        <v>1</v>
      </c>
      <c r="K72" s="67">
        <f>IF(AND('36_National Security Policy'!$I72=1,$E72=0),1,0)</f>
        <v>1</v>
      </c>
    </row>
    <row r="73" spans="1:11" ht="45" hidden="1" outlineLevel="1" x14ac:dyDescent="0.25">
      <c r="A73" s="37" t="s">
        <v>150</v>
      </c>
      <c r="B73" s="38" t="s">
        <v>77</v>
      </c>
      <c r="C73" s="20" t="str">
        <f>IF('Long Term Vision'!$C73=0,"",'Long Term Vision'!$C73)</f>
        <v/>
      </c>
      <c r="D73" s="38"/>
      <c r="E73" s="38"/>
      <c r="F73" s="38"/>
      <c r="G73" s="38"/>
      <c r="H73" s="39"/>
      <c r="I73" s="67">
        <f>IF(OR('36_National Security Policy'!$I73=1,$E73&lt;&gt;0),1,0)</f>
        <v>1</v>
      </c>
      <c r="J73" s="67">
        <f>IF(OR('36_National Security Policy'!$J73=1,$F73&lt;&gt;0),1,0)</f>
        <v>0</v>
      </c>
      <c r="K73" s="67">
        <f>IF(AND('36_National Security Policy'!$I73=1,$E73=0),1,0)</f>
        <v>1</v>
      </c>
    </row>
    <row r="74" spans="1:11" ht="45" hidden="1" outlineLevel="1" x14ac:dyDescent="0.25">
      <c r="A74" s="37" t="s">
        <v>150</v>
      </c>
      <c r="B74" s="38" t="s">
        <v>78</v>
      </c>
      <c r="C74" s="20" t="str">
        <f>IF('Long Term Vision'!$C74=0,"",'Long Term Vision'!$C74)</f>
        <v/>
      </c>
      <c r="D74" s="38"/>
      <c r="E74" s="38"/>
      <c r="F74" s="38"/>
      <c r="G74" s="38"/>
      <c r="H74" s="39"/>
      <c r="I74" s="67">
        <f>IF(OR('36_National Security Policy'!$I74=1,$E74&lt;&gt;0),1,0)</f>
        <v>0</v>
      </c>
      <c r="J74" s="67">
        <f>IF(OR('36_National Security Policy'!$J74=1,$F74&lt;&gt;0),1,0)</f>
        <v>0</v>
      </c>
      <c r="K74" s="67">
        <f>IF(AND('36_National Security Policy'!$I74=1,$E74=0),1,0)</f>
        <v>0</v>
      </c>
    </row>
    <row r="75" spans="1:11" ht="60" hidden="1" outlineLevel="1" x14ac:dyDescent="0.25">
      <c r="A75" s="37" t="s">
        <v>150</v>
      </c>
      <c r="B75" s="38" t="s">
        <v>79</v>
      </c>
      <c r="C75" s="20" t="str">
        <f>IF('Long Term Vision'!$C75=0,"",'Long Term Vision'!$C75)</f>
        <v/>
      </c>
      <c r="D75" s="38"/>
      <c r="E75" s="38"/>
      <c r="F75" s="38"/>
      <c r="G75" s="38"/>
      <c r="H75" s="39"/>
      <c r="I75" s="67">
        <f>IF(OR('36_National Security Policy'!$I75=1,$E75&lt;&gt;0),1,0)</f>
        <v>1</v>
      </c>
      <c r="J75" s="67">
        <f>IF(OR('36_National Security Policy'!$J75=1,$F75&lt;&gt;0),1,0)</f>
        <v>0</v>
      </c>
      <c r="K75" s="67">
        <f>IF(AND('36_National Security Policy'!$I75=1,$E75=0),1,0)</f>
        <v>1</v>
      </c>
    </row>
    <row r="76" spans="1:11" ht="45" hidden="1" outlineLevel="1" x14ac:dyDescent="0.25">
      <c r="A76" s="37" t="s">
        <v>150</v>
      </c>
      <c r="B76" s="38" t="s">
        <v>80</v>
      </c>
      <c r="C76" s="20" t="str">
        <f>IF('Long Term Vision'!$C76=0,"",'Long Term Vision'!$C76)</f>
        <v/>
      </c>
      <c r="D76" s="38"/>
      <c r="E76" s="38"/>
      <c r="F76" s="38"/>
      <c r="G76" s="38"/>
      <c r="H76" s="39"/>
      <c r="I76" s="67">
        <f>IF(OR('36_National Security Policy'!$I76=1,$E76&lt;&gt;0),1,0)</f>
        <v>1</v>
      </c>
      <c r="J76" s="67">
        <f>IF(OR('36_National Security Policy'!$J76=1,$F76&lt;&gt;0),1,0)</f>
        <v>0</v>
      </c>
      <c r="K76" s="67">
        <f>IF(AND('36_National Security Policy'!$I76=1,$E76=0),1,0)</f>
        <v>1</v>
      </c>
    </row>
    <row r="77" spans="1:11" collapsed="1" x14ac:dyDescent="0.25">
      <c r="A77" s="37" t="s">
        <v>151</v>
      </c>
      <c r="B77" s="115" t="s">
        <v>81</v>
      </c>
      <c r="C77" s="115"/>
      <c r="D77" s="115"/>
      <c r="E77" s="115"/>
      <c r="F77" s="115"/>
      <c r="G77" s="115"/>
      <c r="H77" s="116"/>
      <c r="I77" s="67">
        <f>SUM(I78:I80)</f>
        <v>3</v>
      </c>
      <c r="J77" s="67">
        <f>SUM(J78:J80)</f>
        <v>3</v>
      </c>
      <c r="K77" s="67">
        <f>SUM(K78:K80)</f>
        <v>3</v>
      </c>
    </row>
    <row r="78" spans="1:11" ht="30" hidden="1" outlineLevel="1" x14ac:dyDescent="0.25">
      <c r="A78" s="37" t="s">
        <v>151</v>
      </c>
      <c r="B78" s="38" t="s">
        <v>82</v>
      </c>
      <c r="C78" s="20" t="str">
        <f>IF('Long Term Vision'!$C78=0,"",'Long Term Vision'!$C78)</f>
        <v/>
      </c>
      <c r="D78" s="38"/>
      <c r="E78" s="38"/>
      <c r="F78" s="38"/>
      <c r="G78" s="38"/>
      <c r="H78" s="39"/>
      <c r="I78" s="67">
        <f>IF(OR('36_National Security Policy'!$I78=1,$E78&lt;&gt;0),1,0)</f>
        <v>1</v>
      </c>
      <c r="J78" s="67">
        <f>IF(OR('36_National Security Policy'!$J78=1,$F78&lt;&gt;0),1,0)</f>
        <v>1</v>
      </c>
      <c r="K78" s="67">
        <f>IF(AND('36_National Security Policy'!$I78=1,$E78=0),1,0)</f>
        <v>1</v>
      </c>
    </row>
    <row r="79" spans="1:11" ht="30" hidden="1" outlineLevel="1" x14ac:dyDescent="0.25">
      <c r="A79" s="37" t="s">
        <v>151</v>
      </c>
      <c r="B79" s="38" t="s">
        <v>83</v>
      </c>
      <c r="C79" s="20" t="str">
        <f>IF('Long Term Vision'!$C79=0,"",'Long Term Vision'!$C79)</f>
        <v/>
      </c>
      <c r="D79" s="38"/>
      <c r="E79" s="38"/>
      <c r="F79" s="38"/>
      <c r="G79" s="38"/>
      <c r="H79" s="39"/>
      <c r="I79" s="67">
        <f>IF(OR('36_National Security Policy'!$I79=1,$E79&lt;&gt;0),1,0)</f>
        <v>1</v>
      </c>
      <c r="J79" s="67">
        <f>IF(OR('36_National Security Policy'!$J79=1,$F79&lt;&gt;0),1,0)</f>
        <v>1</v>
      </c>
      <c r="K79" s="67">
        <f>IF(AND('36_National Security Policy'!$I79=1,$E79=0),1,0)</f>
        <v>1</v>
      </c>
    </row>
    <row r="80" spans="1:11" ht="30" hidden="1" outlineLevel="1" x14ac:dyDescent="0.25">
      <c r="A80" s="37" t="s">
        <v>151</v>
      </c>
      <c r="B80" s="38" t="s">
        <v>84</v>
      </c>
      <c r="C80" s="20" t="str">
        <f>IF('Long Term Vision'!$C80=0,"",'Long Term Vision'!$C80)</f>
        <v/>
      </c>
      <c r="D80" s="38"/>
      <c r="E80" s="38"/>
      <c r="F80" s="38"/>
      <c r="G80" s="38"/>
      <c r="H80" s="39"/>
      <c r="I80" s="67">
        <f>IF(OR('36_National Security Policy'!$I80=1,$E80&lt;&gt;0),1,0)</f>
        <v>1</v>
      </c>
      <c r="J80" s="67">
        <f>IF(OR('36_National Security Policy'!$J80=1,$F80&lt;&gt;0),1,0)</f>
        <v>1</v>
      </c>
      <c r="K80" s="67">
        <f>IF(AND('36_National Security Policy'!$I80=1,$E80=0),1,0)</f>
        <v>1</v>
      </c>
    </row>
    <row r="81" spans="1:11" collapsed="1" x14ac:dyDescent="0.25">
      <c r="A81" s="37" t="s">
        <v>151</v>
      </c>
      <c r="B81" s="117" t="s">
        <v>85</v>
      </c>
      <c r="C81" s="117"/>
      <c r="D81" s="117"/>
      <c r="E81" s="117"/>
      <c r="F81" s="117"/>
      <c r="G81" s="117"/>
      <c r="H81" s="118"/>
      <c r="I81" s="67">
        <f>SUM(I82:I91)</f>
        <v>9</v>
      </c>
      <c r="J81" s="67">
        <f>SUM(J82:J91)</f>
        <v>7</v>
      </c>
      <c r="K81" s="67">
        <f>SUM(K82:K91)</f>
        <v>9</v>
      </c>
    </row>
    <row r="82" spans="1:11" ht="60" hidden="1" outlineLevel="1" x14ac:dyDescent="0.25">
      <c r="A82" s="37" t="s">
        <v>151</v>
      </c>
      <c r="B82" s="38" t="s">
        <v>86</v>
      </c>
      <c r="C82" s="20" t="str">
        <f>IF('Long Term Vision'!$C82=0,"",'Long Term Vision'!$C82)</f>
        <v/>
      </c>
      <c r="D82" s="38"/>
      <c r="E82" s="38"/>
      <c r="F82" s="38"/>
      <c r="G82" s="38"/>
      <c r="H82" s="39"/>
      <c r="I82" s="67">
        <f>IF(OR('36_National Security Policy'!$I82=1,$E82&lt;&gt;0),1,0)</f>
        <v>1</v>
      </c>
      <c r="J82" s="67">
        <f>IF(OR('36_National Security Policy'!$J82=1,$F82&lt;&gt;0),1,0)</f>
        <v>1</v>
      </c>
      <c r="K82" s="67">
        <f>IF(AND('36_National Security Policy'!$I82=1,$E82=0),1,0)</f>
        <v>1</v>
      </c>
    </row>
    <row r="83" spans="1:11" ht="60" hidden="1" outlineLevel="1" x14ac:dyDescent="0.25">
      <c r="A83" s="37" t="s">
        <v>151</v>
      </c>
      <c r="B83" s="38" t="s">
        <v>87</v>
      </c>
      <c r="C83" s="20" t="str">
        <f>IF('Long Term Vision'!$C83=0,"",'Long Term Vision'!$C83)</f>
        <v/>
      </c>
      <c r="D83" s="38"/>
      <c r="E83" s="38"/>
      <c r="F83" s="38"/>
      <c r="G83" s="38"/>
      <c r="H83" s="39"/>
      <c r="I83" s="67">
        <f>IF(OR('36_National Security Policy'!$I83=1,$E83&lt;&gt;0),1,0)</f>
        <v>1</v>
      </c>
      <c r="J83" s="67">
        <f>IF(OR('36_National Security Policy'!$J83=1,$F83&lt;&gt;0),1,0)</f>
        <v>1</v>
      </c>
      <c r="K83" s="67">
        <f>IF(AND('36_National Security Policy'!$I83=1,$E83=0),1,0)</f>
        <v>1</v>
      </c>
    </row>
    <row r="84" spans="1:11" ht="75" hidden="1" outlineLevel="1" x14ac:dyDescent="0.25">
      <c r="A84" s="37" t="s">
        <v>151</v>
      </c>
      <c r="B84" s="38" t="s">
        <v>88</v>
      </c>
      <c r="C84" s="20" t="str">
        <f>IF('Long Term Vision'!$C84=0,"",'Long Term Vision'!$C84)</f>
        <v/>
      </c>
      <c r="D84" s="38"/>
      <c r="E84" s="38"/>
      <c r="F84" s="38"/>
      <c r="G84" s="38"/>
      <c r="H84" s="39"/>
      <c r="I84" s="67">
        <f>IF(OR('36_National Security Policy'!$I84=1,$E84&lt;&gt;0),1,0)</f>
        <v>1</v>
      </c>
      <c r="J84" s="67">
        <f>IF(OR('36_National Security Policy'!$J84=1,$F84&lt;&gt;0),1,0)</f>
        <v>1</v>
      </c>
      <c r="K84" s="67">
        <f>IF(AND('36_National Security Policy'!$I84=1,$E84=0),1,0)</f>
        <v>1</v>
      </c>
    </row>
    <row r="85" spans="1:11" ht="90" hidden="1" outlineLevel="1" x14ac:dyDescent="0.25">
      <c r="A85" s="37" t="s">
        <v>151</v>
      </c>
      <c r="B85" s="38" t="s">
        <v>89</v>
      </c>
      <c r="C85" s="20" t="str">
        <f>IF('Long Term Vision'!$C85=0,"",'Long Term Vision'!$C85)</f>
        <v>NO</v>
      </c>
      <c r="D85" s="38"/>
      <c r="E85" s="38"/>
      <c r="F85" s="38"/>
      <c r="G85" s="38"/>
      <c r="H85" s="39"/>
      <c r="I85" s="67">
        <f>IF(OR('36_National Security Policy'!$I85=1,$E85&lt;&gt;0),1,0)</f>
        <v>0</v>
      </c>
      <c r="J85" s="67">
        <f>IF(OR('36_National Security Policy'!$J85=1,$F85&lt;&gt;0),1,0)</f>
        <v>0</v>
      </c>
      <c r="K85" s="67">
        <f>IF(AND('36_National Security Policy'!$I85=1,$E85=0),1,0)</f>
        <v>0</v>
      </c>
    </row>
    <row r="86" spans="1:11" ht="45" hidden="1" outlineLevel="1" x14ac:dyDescent="0.25">
      <c r="A86" s="37" t="s">
        <v>151</v>
      </c>
      <c r="B86" s="38" t="s">
        <v>90</v>
      </c>
      <c r="C86" s="20" t="str">
        <f>IF('Long Term Vision'!$C86=0,"",'Long Term Vision'!$C86)</f>
        <v/>
      </c>
      <c r="D86" s="38"/>
      <c r="E86" s="38"/>
      <c r="F86" s="38"/>
      <c r="G86" s="38"/>
      <c r="H86" s="39"/>
      <c r="I86" s="67">
        <f>IF(OR('36_National Security Policy'!$I86=1,$E86&lt;&gt;0),1,0)</f>
        <v>1</v>
      </c>
      <c r="J86" s="67">
        <f>IF(OR('36_National Security Policy'!$J86=1,$F86&lt;&gt;0),1,0)</f>
        <v>1</v>
      </c>
      <c r="K86" s="67">
        <f>IF(AND('36_National Security Policy'!$I86=1,$E86=0),1,0)</f>
        <v>1</v>
      </c>
    </row>
    <row r="87" spans="1:11" ht="30" hidden="1" outlineLevel="1" x14ac:dyDescent="0.25">
      <c r="A87" s="37" t="s">
        <v>151</v>
      </c>
      <c r="B87" s="38" t="s">
        <v>91</v>
      </c>
      <c r="C87" s="20" t="str">
        <f>IF('Long Term Vision'!$C87=0,"",'Long Term Vision'!$C87)</f>
        <v/>
      </c>
      <c r="D87" s="38"/>
      <c r="E87" s="38"/>
      <c r="F87" s="38"/>
      <c r="G87" s="38"/>
      <c r="H87" s="39"/>
      <c r="I87" s="67">
        <f>IF(OR('36_National Security Policy'!$I87=1,$E87&lt;&gt;0),1,0)</f>
        <v>1</v>
      </c>
      <c r="J87" s="67">
        <f>IF(OR('36_National Security Policy'!$J87=1,$F87&lt;&gt;0),1,0)</f>
        <v>1</v>
      </c>
      <c r="K87" s="67">
        <f>IF(AND('36_National Security Policy'!$I87=1,$E87=0),1,0)</f>
        <v>1</v>
      </c>
    </row>
    <row r="88" spans="1:11" ht="75" hidden="1" outlineLevel="1" x14ac:dyDescent="0.25">
      <c r="A88" s="37" t="s">
        <v>151</v>
      </c>
      <c r="B88" s="38" t="s">
        <v>92</v>
      </c>
      <c r="C88" s="20" t="str">
        <f>IF('Long Term Vision'!$C88=0,"",'Long Term Vision'!$C88)</f>
        <v/>
      </c>
      <c r="D88" s="38"/>
      <c r="E88" s="38"/>
      <c r="F88" s="38"/>
      <c r="G88" s="38"/>
      <c r="H88" s="39"/>
      <c r="I88" s="67">
        <f>IF(OR('36_National Security Policy'!$I88=1,$E88&lt;&gt;0),1,0)</f>
        <v>1</v>
      </c>
      <c r="J88" s="67">
        <f>IF(OR('36_National Security Policy'!$J88=1,$F88&lt;&gt;0),1,0)</f>
        <v>0</v>
      </c>
      <c r="K88" s="67">
        <f>IF(AND('36_National Security Policy'!$I88=1,$E88=0),1,0)</f>
        <v>1</v>
      </c>
    </row>
    <row r="89" spans="1:11" ht="45" hidden="1" outlineLevel="1" x14ac:dyDescent="0.25">
      <c r="A89" s="37" t="s">
        <v>151</v>
      </c>
      <c r="B89" s="38" t="s">
        <v>93</v>
      </c>
      <c r="C89" s="20" t="str">
        <f>IF('Long Term Vision'!$C89=0,"",'Long Term Vision'!$C89)</f>
        <v/>
      </c>
      <c r="D89" s="38"/>
      <c r="E89" s="38"/>
      <c r="F89" s="38"/>
      <c r="G89" s="38"/>
      <c r="H89" s="39"/>
      <c r="I89" s="67">
        <f>IF(OR('36_National Security Policy'!$I89=1,$E89&lt;&gt;0),1,0)</f>
        <v>1</v>
      </c>
      <c r="J89" s="67">
        <f>IF(OR('36_National Security Policy'!$J89=1,$F89&lt;&gt;0),1,0)</f>
        <v>1</v>
      </c>
      <c r="K89" s="67">
        <f>IF(AND('36_National Security Policy'!$I89=1,$E89=0),1,0)</f>
        <v>1</v>
      </c>
    </row>
    <row r="90" spans="1:11" ht="45" hidden="1" outlineLevel="1" x14ac:dyDescent="0.25">
      <c r="A90" s="37" t="s">
        <v>151</v>
      </c>
      <c r="B90" s="38" t="s">
        <v>94</v>
      </c>
      <c r="C90" s="20" t="str">
        <f>IF('Long Term Vision'!$C90=0,"",'Long Term Vision'!$C90)</f>
        <v/>
      </c>
      <c r="D90" s="38"/>
      <c r="E90" s="38"/>
      <c r="F90" s="38"/>
      <c r="G90" s="38"/>
      <c r="H90" s="39"/>
      <c r="I90" s="67">
        <f>IF(OR('36_National Security Policy'!$I90=1,$E90&lt;&gt;0),1,0)</f>
        <v>1</v>
      </c>
      <c r="J90" s="67">
        <f>IF(OR('36_National Security Policy'!$J90=1,$F90&lt;&gt;0),1,0)</f>
        <v>1</v>
      </c>
      <c r="K90" s="67">
        <f>IF(AND('36_National Security Policy'!$I90=1,$E90=0),1,0)</f>
        <v>1</v>
      </c>
    </row>
    <row r="91" spans="1:11" ht="45" hidden="1" outlineLevel="1" x14ac:dyDescent="0.25">
      <c r="A91" s="37" t="s">
        <v>151</v>
      </c>
      <c r="B91" s="38" t="s">
        <v>95</v>
      </c>
      <c r="C91" s="20" t="str">
        <f>IF('Long Term Vision'!$C91=0,"",'Long Term Vision'!$C91)</f>
        <v/>
      </c>
      <c r="D91" s="38"/>
      <c r="E91" s="38"/>
      <c r="F91" s="38"/>
      <c r="G91" s="38"/>
      <c r="H91" s="39"/>
      <c r="I91" s="67">
        <f>IF(OR('36_National Security Policy'!$I91=1,$E91&lt;&gt;0),1,0)</f>
        <v>1</v>
      </c>
      <c r="J91" s="67">
        <f>IF(OR('36_National Security Policy'!$J91=1,$F91&lt;&gt;0),1,0)</f>
        <v>0</v>
      </c>
      <c r="K91" s="67">
        <f>IF(AND('36_National Security Policy'!$I91=1,$E91=0),1,0)</f>
        <v>1</v>
      </c>
    </row>
    <row r="92" spans="1:11" collapsed="1" x14ac:dyDescent="0.25">
      <c r="A92" s="37" t="s">
        <v>151</v>
      </c>
      <c r="B92" s="119" t="s">
        <v>96</v>
      </c>
      <c r="C92" s="119"/>
      <c r="D92" s="119"/>
      <c r="E92" s="119"/>
      <c r="F92" s="119"/>
      <c r="G92" s="119"/>
      <c r="H92" s="120"/>
      <c r="I92" s="67">
        <f>SUM(I93:I97)</f>
        <v>5</v>
      </c>
      <c r="J92" s="67">
        <f>SUM(J93:J97)</f>
        <v>5</v>
      </c>
      <c r="K92" s="67">
        <f>SUM(K93:K97)</f>
        <v>5</v>
      </c>
    </row>
    <row r="93" spans="1:11" ht="60" hidden="1" outlineLevel="1" x14ac:dyDescent="0.25">
      <c r="A93" s="37" t="s">
        <v>151</v>
      </c>
      <c r="B93" s="38" t="s">
        <v>97</v>
      </c>
      <c r="C93" s="20" t="str">
        <f>IF('Long Term Vision'!$C93=0,"",'Long Term Vision'!$C93)</f>
        <v/>
      </c>
      <c r="D93" s="38"/>
      <c r="E93" s="38"/>
      <c r="F93" s="38"/>
      <c r="G93" s="38"/>
      <c r="H93" s="39"/>
      <c r="I93" s="67">
        <f>IF(OR('36_National Security Policy'!$I93=1,$E93&lt;&gt;0),1,0)</f>
        <v>1</v>
      </c>
      <c r="J93" s="67">
        <f>IF(OR('36_National Security Policy'!$J93=1,$F93&lt;&gt;0),1,0)</f>
        <v>1</v>
      </c>
      <c r="K93" s="67">
        <f>IF(AND('36_National Security Policy'!$I93=1,$E93=0),1,0)</f>
        <v>1</v>
      </c>
    </row>
    <row r="94" spans="1:11" ht="60" hidden="1" outlineLevel="1" x14ac:dyDescent="0.25">
      <c r="A94" s="37" t="s">
        <v>151</v>
      </c>
      <c r="B94" s="38" t="s">
        <v>98</v>
      </c>
      <c r="C94" s="20" t="str">
        <f>IF('Long Term Vision'!$C94=0,"",'Long Term Vision'!$C94)</f>
        <v/>
      </c>
      <c r="D94" s="38"/>
      <c r="E94" s="38"/>
      <c r="F94" s="38"/>
      <c r="G94" s="38"/>
      <c r="H94" s="39"/>
      <c r="I94" s="67">
        <f>IF(OR('36_National Security Policy'!$I94=1,$E94&lt;&gt;0),1,0)</f>
        <v>1</v>
      </c>
      <c r="J94" s="67">
        <f>IF(OR('36_National Security Policy'!$J94=1,$F94&lt;&gt;0),1,0)</f>
        <v>1</v>
      </c>
      <c r="K94" s="67">
        <f>IF(AND('36_National Security Policy'!$I94=1,$E94=0),1,0)</f>
        <v>1</v>
      </c>
    </row>
    <row r="95" spans="1:11" ht="60" hidden="1" outlineLevel="1" x14ac:dyDescent="0.25">
      <c r="A95" s="37" t="s">
        <v>151</v>
      </c>
      <c r="B95" s="38" t="s">
        <v>99</v>
      </c>
      <c r="C95" s="20" t="str">
        <f>IF('Long Term Vision'!$C95=0,"",'Long Term Vision'!$C95)</f>
        <v/>
      </c>
      <c r="D95" s="38"/>
      <c r="E95" s="38"/>
      <c r="F95" s="38"/>
      <c r="G95" s="38"/>
      <c r="H95" s="39"/>
      <c r="I95" s="67">
        <f>IF(OR('36_National Security Policy'!$I95=1,$E95&lt;&gt;0),1,0)</f>
        <v>1</v>
      </c>
      <c r="J95" s="67">
        <f>IF(OR('36_National Security Policy'!$J95=1,$F95&lt;&gt;0),1,0)</f>
        <v>1</v>
      </c>
      <c r="K95" s="67">
        <f>IF(AND('36_National Security Policy'!$I95=1,$E95=0),1,0)</f>
        <v>1</v>
      </c>
    </row>
    <row r="96" spans="1:11" ht="75" hidden="1" outlineLevel="1" x14ac:dyDescent="0.25">
      <c r="A96" s="37" t="s">
        <v>151</v>
      </c>
      <c r="B96" s="38" t="s">
        <v>100</v>
      </c>
      <c r="C96" s="20" t="str">
        <f>IF('Long Term Vision'!$C96=0,"",'Long Term Vision'!$C96)</f>
        <v/>
      </c>
      <c r="D96" s="38"/>
      <c r="E96" s="38"/>
      <c r="F96" s="38"/>
      <c r="G96" s="38"/>
      <c r="H96" s="39"/>
      <c r="I96" s="67">
        <f>IF(OR('36_National Security Policy'!$I96=1,$E96&lt;&gt;0),1,0)</f>
        <v>1</v>
      </c>
      <c r="J96" s="67">
        <f>IF(OR('36_National Security Policy'!$J96=1,$F96&lt;&gt;0),1,0)</f>
        <v>1</v>
      </c>
      <c r="K96" s="67">
        <f>IF(AND('36_National Security Policy'!$I96=1,$E96=0),1,0)</f>
        <v>1</v>
      </c>
    </row>
    <row r="97" spans="1:11" ht="90" hidden="1" outlineLevel="1" x14ac:dyDescent="0.25">
      <c r="A97" s="37" t="s">
        <v>151</v>
      </c>
      <c r="B97" s="38" t="s">
        <v>101</v>
      </c>
      <c r="C97" s="20" t="str">
        <f>IF('Long Term Vision'!$C97=0,"",'Long Term Vision'!$C97)</f>
        <v/>
      </c>
      <c r="D97" s="38"/>
      <c r="E97" s="38"/>
      <c r="F97" s="38"/>
      <c r="G97" s="38"/>
      <c r="H97" s="39"/>
      <c r="I97" s="67">
        <f>IF(OR('36_National Security Policy'!$I97=1,$E97&lt;&gt;0),1,0)</f>
        <v>1</v>
      </c>
      <c r="J97" s="67">
        <f>IF(OR('36_National Security Policy'!$J97=1,$F97&lt;&gt;0),1,0)</f>
        <v>1</v>
      </c>
      <c r="K97" s="67">
        <f>IF(AND('36_National Security Policy'!$I97=1,$E97=0),1,0)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IF(OR('36_National Security Policy'!$I99=1,$E99&lt;&gt;0),1,0)</f>
        <v>0</v>
      </c>
      <c r="J99" s="67">
        <f>IF(OR('36_National Security Policy'!$J99=1,$F99&lt;&gt;0),1,0)</f>
        <v>0</v>
      </c>
      <c r="K99" s="67">
        <f>IF(AND('36_National Security Policy'!$I99=1,$E99=0),1,0)</f>
        <v>0</v>
      </c>
    </row>
    <row r="100" spans="1:11" ht="45" hidden="1" outlineLevel="1" x14ac:dyDescent="0.25">
      <c r="A100" s="37" t="s">
        <v>151</v>
      </c>
      <c r="B100" s="38" t="s">
        <v>104</v>
      </c>
      <c r="C100" s="20" t="str">
        <f>IF('Long Term Vision'!$C100=0,"",'Long Term Vision'!$C100)</f>
        <v/>
      </c>
      <c r="D100" s="38"/>
      <c r="E100" s="38"/>
      <c r="F100" s="38"/>
      <c r="G100" s="38"/>
      <c r="H100" s="39"/>
      <c r="I100" s="67">
        <f>IF(OR('36_National Security Policy'!$I100=1,$E100&lt;&gt;0),1,0)</f>
        <v>1</v>
      </c>
      <c r="J100" s="67">
        <f>IF(OR('36_National Security Policy'!$J100=1,$F100&lt;&gt;0),1,0)</f>
        <v>1</v>
      </c>
      <c r="K100" s="67">
        <f>IF(AND('36_National Security Policy'!$I100=1,$E100=0),1,0)</f>
        <v>1</v>
      </c>
    </row>
    <row r="101" spans="1:11" ht="60" hidden="1" outlineLevel="1" x14ac:dyDescent="0.25">
      <c r="A101" s="37" t="s">
        <v>151</v>
      </c>
      <c r="B101" s="38" t="s">
        <v>105</v>
      </c>
      <c r="C101" s="20" t="str">
        <f>IF('Long Term Vision'!$C101=0,"",'Long Term Vision'!$C101)</f>
        <v/>
      </c>
      <c r="D101" s="38"/>
      <c r="E101" s="38"/>
      <c r="F101" s="38"/>
      <c r="G101" s="38"/>
      <c r="H101" s="39"/>
      <c r="I101" s="67">
        <f>IF(OR('36_National Security Policy'!$I101=1,$E101&lt;&gt;0),1,0)</f>
        <v>1</v>
      </c>
      <c r="J101" s="67">
        <f>IF(OR('36_National Security Policy'!$J101=1,$F101&lt;&gt;0),1,0)</f>
        <v>1</v>
      </c>
      <c r="K101" s="67">
        <f>IF(AND('36_National Security Policy'!$I101=1,$E101=0),1,0)</f>
        <v>1</v>
      </c>
    </row>
    <row r="102" spans="1:11" ht="30" hidden="1" outlineLevel="1" x14ac:dyDescent="0.25">
      <c r="A102" s="37" t="s">
        <v>151</v>
      </c>
      <c r="B102" s="38" t="s">
        <v>106</v>
      </c>
      <c r="C102" s="20" t="str">
        <f>IF('Long Term Vision'!$C102=0,"",'Long Term Vision'!$C102)</f>
        <v/>
      </c>
      <c r="D102" s="38"/>
      <c r="E102" s="38"/>
      <c r="F102" s="38"/>
      <c r="G102" s="38"/>
      <c r="H102" s="39"/>
      <c r="I102" s="67">
        <f>IF(OR('36_National Security Policy'!$I102=1,$E102&lt;&gt;0),1,0)</f>
        <v>1</v>
      </c>
      <c r="J102" s="67">
        <f>IF(OR('36_National Security Policy'!$J102=1,$F102&lt;&gt;0),1,0)</f>
        <v>0</v>
      </c>
      <c r="K102" s="67">
        <f>IF(AND('36_National Security Policy'!$I102=1,$E102=0),1,0)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IF(OR('36_National Security Policy'!$I103=1,$E103&lt;&gt;0),1,0)</f>
        <v>0</v>
      </c>
      <c r="J103" s="67">
        <f>IF(OR('36_National Security Policy'!$J103=1,$F103&lt;&gt;0),1,0)</f>
        <v>0</v>
      </c>
      <c r="K103" s="67">
        <f>IF(AND('36_National Security Policy'!$I103=1,$E103=0),1,0)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IF(OR('36_National Security Policy'!$I104=1,$E104&lt;&gt;0),1,0)</f>
        <v>0</v>
      </c>
      <c r="J104" s="67">
        <f>IF(OR('36_National Security Policy'!$J104=1,$F104&lt;&gt;0),1,0)</f>
        <v>0</v>
      </c>
      <c r="K104" s="67">
        <f>IF(AND('36_National Security Policy'!$I104=1,$E104=0),1,0)</f>
        <v>0</v>
      </c>
    </row>
    <row r="105" spans="1:11" ht="45" hidden="1" outlineLevel="1" x14ac:dyDescent="0.25">
      <c r="A105" s="37" t="s">
        <v>151</v>
      </c>
      <c r="B105" s="38" t="s">
        <v>109</v>
      </c>
      <c r="C105" s="20" t="str">
        <f>IF('Long Term Vision'!$C105=0,"",'Long Term Vision'!$C105)</f>
        <v/>
      </c>
      <c r="D105" s="38"/>
      <c r="E105" s="38"/>
      <c r="F105" s="38"/>
      <c r="G105" s="38"/>
      <c r="H105" s="39"/>
      <c r="I105" s="67">
        <f>IF(OR('36_National Security Policy'!$I105=1,$E105&lt;&gt;0),1,0)</f>
        <v>1</v>
      </c>
      <c r="J105" s="67">
        <f>IF(OR('36_National Security Policy'!$J105=1,$F105&lt;&gt;0),1,0)</f>
        <v>1</v>
      </c>
      <c r="K105" s="67">
        <f>IF(AND('36_National Security Policy'!$I105=1,$E105=0),1,0)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IF(OR('36_National Security Policy'!$I107=1,$E107&lt;&gt;0),1,0)</f>
        <v>1</v>
      </c>
      <c r="J107" s="67">
        <f>IF(OR('36_National Security Policy'!$J107=1,$F107&lt;&gt;0),1,0)</f>
        <v>1</v>
      </c>
      <c r="K107" s="67">
        <f>IF(AND('36_National Security Policy'!$I107=1,$E107=0),1,0)</f>
        <v>1</v>
      </c>
    </row>
    <row r="108" spans="1:11" ht="75" hidden="1" outlineLevel="1" x14ac:dyDescent="0.25">
      <c r="A108" s="37" t="s">
        <v>151</v>
      </c>
      <c r="B108" s="38" t="s">
        <v>112</v>
      </c>
      <c r="C108" s="20" t="str">
        <f>IF('Long Term Vision'!$C108=0,"",'Long Term Vision'!$C108)</f>
        <v/>
      </c>
      <c r="D108" s="38"/>
      <c r="E108" s="38"/>
      <c r="F108" s="38"/>
      <c r="G108" s="38"/>
      <c r="H108" s="39"/>
      <c r="I108" s="67">
        <f>IF(OR('36_National Security Policy'!$I108=1,$E108&lt;&gt;0),1,0)</f>
        <v>1</v>
      </c>
      <c r="J108" s="67">
        <f>IF(OR('36_National Security Policy'!$J108=1,$F108&lt;&gt;0),1,0)</f>
        <v>1</v>
      </c>
      <c r="K108" s="67">
        <f>IF(AND('36_National Security Policy'!$I108=1,$E108=0),1,0)</f>
        <v>1</v>
      </c>
    </row>
    <row r="109" spans="1:11" ht="45" hidden="1" outlineLevel="1" x14ac:dyDescent="0.25">
      <c r="A109" s="37" t="s">
        <v>151</v>
      </c>
      <c r="B109" s="38" t="s">
        <v>113</v>
      </c>
      <c r="C109" s="20" t="str">
        <f>IF('Long Term Vision'!$C109=0,"",'Long Term Vision'!$C109)</f>
        <v/>
      </c>
      <c r="D109" s="38"/>
      <c r="E109" s="38"/>
      <c r="F109" s="38"/>
      <c r="G109" s="38"/>
      <c r="H109" s="39"/>
      <c r="I109" s="67">
        <f>IF(OR('36_National Security Policy'!$I109=1,$E109&lt;&gt;0),1,0)</f>
        <v>1</v>
      </c>
      <c r="J109" s="67">
        <f>IF(OR('36_National Security Policy'!$J109=1,$F109&lt;&gt;0),1,0)</f>
        <v>1</v>
      </c>
      <c r="K109" s="67">
        <f>IF(AND('36_National Security Policy'!$I109=1,$E109=0),1,0)</f>
        <v>1</v>
      </c>
    </row>
    <row r="110" spans="1:11" ht="30" hidden="1" outlineLevel="1" x14ac:dyDescent="0.25">
      <c r="A110" s="37" t="s">
        <v>151</v>
      </c>
      <c r="B110" s="38" t="s">
        <v>114</v>
      </c>
      <c r="C110" s="20" t="str">
        <f>IF('Long Term Vision'!$C110=0,"",'Long Term Vision'!$C110)</f>
        <v/>
      </c>
      <c r="D110" s="38"/>
      <c r="E110" s="38"/>
      <c r="F110" s="38"/>
      <c r="G110" s="38"/>
      <c r="H110" s="39"/>
      <c r="I110" s="67">
        <f>IF(OR('36_National Security Policy'!$I110=1,$E110&lt;&gt;0),1,0)</f>
        <v>1</v>
      </c>
      <c r="J110" s="67">
        <f>IF(OR('36_National Security Policy'!$J110=1,$F110&lt;&gt;0),1,0)</f>
        <v>1</v>
      </c>
      <c r="K110" s="67">
        <f>IF(AND('36_National Security Policy'!$I110=1,$E110=0),1,0)</f>
        <v>1</v>
      </c>
    </row>
    <row r="111" spans="1:11" ht="75" hidden="1" outlineLevel="1" x14ac:dyDescent="0.25">
      <c r="A111" s="37" t="s">
        <v>151</v>
      </c>
      <c r="B111" s="38" t="s">
        <v>115</v>
      </c>
      <c r="C111" s="20" t="str">
        <f>IF('Long Term Vision'!$C111=0,"",'Long Term Vision'!$C111)</f>
        <v/>
      </c>
      <c r="D111" s="38"/>
      <c r="E111" s="38"/>
      <c r="F111" s="38"/>
      <c r="G111" s="38"/>
      <c r="H111" s="39"/>
      <c r="I111" s="67">
        <f>IF(OR('36_National Security Policy'!$I111=1,$E111&lt;&gt;0),1,0)</f>
        <v>1</v>
      </c>
      <c r="J111" s="67">
        <f>IF(OR('36_National Security Policy'!$J111=1,$F111&lt;&gt;0),1,0)</f>
        <v>1</v>
      </c>
      <c r="K111" s="67">
        <f>IF(AND('36_National Security Policy'!$I111=1,$E111=0),1,0)</f>
        <v>1</v>
      </c>
    </row>
    <row r="112" spans="1:11" ht="45" hidden="1" outlineLevel="1" x14ac:dyDescent="0.25">
      <c r="A112" s="37" t="s">
        <v>151</v>
      </c>
      <c r="B112" s="38" t="s">
        <v>116</v>
      </c>
      <c r="C112" s="20" t="str">
        <f>IF('Long Term Vision'!$C112=0,"",'Long Term Vision'!$C112)</f>
        <v/>
      </c>
      <c r="D112" s="38"/>
      <c r="E112" s="38"/>
      <c r="F112" s="38"/>
      <c r="G112" s="38"/>
      <c r="H112" s="39"/>
      <c r="I112" s="67">
        <f>IF(OR('36_National Security Policy'!$I112=1,$E112&lt;&gt;0),1,0)</f>
        <v>1</v>
      </c>
      <c r="J112" s="67">
        <f>IF(OR('36_National Security Policy'!$J112=1,$F112&lt;&gt;0),1,0)</f>
        <v>1</v>
      </c>
      <c r="K112" s="67">
        <f>IF(AND('36_National Security Policy'!$I112=1,$E112=0),1,0)</f>
        <v>1</v>
      </c>
    </row>
    <row r="113" spans="1:11" ht="45" hidden="1" outlineLevel="1" x14ac:dyDescent="0.25">
      <c r="A113" s="37" t="s">
        <v>151</v>
      </c>
      <c r="B113" s="38" t="s">
        <v>117</v>
      </c>
      <c r="C113" s="20" t="str">
        <f>IF('Long Term Vision'!$C113=0,"",'Long Term Vision'!$C113)</f>
        <v/>
      </c>
      <c r="D113" s="38"/>
      <c r="E113" s="38"/>
      <c r="F113" s="38"/>
      <c r="G113" s="38"/>
      <c r="H113" s="39"/>
      <c r="I113" s="67">
        <f>IF(OR('36_National Security Policy'!$I113=1,$E113&lt;&gt;0),1,0)</f>
        <v>1</v>
      </c>
      <c r="J113" s="67">
        <f>IF(OR('36_National Security Policy'!$J113=1,$F113&lt;&gt;0),1,0)</f>
        <v>0</v>
      </c>
      <c r="K113" s="67">
        <f>IF(AND('36_National Security Policy'!$I113=1,$E113=0),1,0)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IF(OR('36_National Security Policy'!$I115=1,$E115&lt;&gt;0),1,0)</f>
        <v>1</v>
      </c>
      <c r="J115" s="67">
        <f>IF(OR('36_National Security Policy'!$J115=1,$F115&lt;&gt;0),1,0)</f>
        <v>1</v>
      </c>
      <c r="K115" s="67">
        <f>IF(AND('36_National Security Policy'!$I115=1,$E115=0),1,0)</f>
        <v>1</v>
      </c>
    </row>
    <row r="116" spans="1:11" ht="30" hidden="1" outlineLevel="1" x14ac:dyDescent="0.25">
      <c r="A116" s="37" t="s">
        <v>152</v>
      </c>
      <c r="B116" s="38" t="s">
        <v>120</v>
      </c>
      <c r="C116" s="20" t="str">
        <f>IF('Long Term Vision'!$C116=0,"",'Long Term Vision'!$C116)</f>
        <v/>
      </c>
      <c r="D116" s="38"/>
      <c r="E116" s="38"/>
      <c r="F116" s="38"/>
      <c r="G116" s="38"/>
      <c r="H116" s="39"/>
      <c r="I116" s="67">
        <f>IF(OR('36_National Security Policy'!$I116=1,$E116&lt;&gt;0),1,0)</f>
        <v>1</v>
      </c>
      <c r="J116" s="67">
        <f>IF(OR('36_National Security Policy'!$J116=1,$F116&lt;&gt;0),1,0)</f>
        <v>1</v>
      </c>
      <c r="K116" s="67">
        <f>IF(AND('36_National Security Policy'!$I116=1,$E116=0),1,0)</f>
        <v>1</v>
      </c>
    </row>
    <row r="117" spans="1:11" ht="30" hidden="1" outlineLevel="1" x14ac:dyDescent="0.25">
      <c r="A117" s="37" t="s">
        <v>152</v>
      </c>
      <c r="B117" s="38" t="s">
        <v>121</v>
      </c>
      <c r="C117" s="20" t="str">
        <f>IF('Long Term Vision'!$C117=0,"",'Long Term Vision'!$C117)</f>
        <v/>
      </c>
      <c r="D117" s="38"/>
      <c r="E117" s="38"/>
      <c r="F117" s="38"/>
      <c r="G117" s="38"/>
      <c r="H117" s="39"/>
      <c r="I117" s="67">
        <f>IF(OR('36_National Security Policy'!$I117=1,$E117&lt;&gt;0),1,0)</f>
        <v>1</v>
      </c>
      <c r="J117" s="67">
        <f>IF(OR('36_National Security Policy'!$J117=1,$F117&lt;&gt;0),1,0)</f>
        <v>1</v>
      </c>
      <c r="K117" s="67">
        <f>IF(AND('36_National Security Policy'!$I117=1,$E117=0),1,0)</f>
        <v>1</v>
      </c>
    </row>
    <row r="118" spans="1:11" ht="45" hidden="1" outlineLevel="1" x14ac:dyDescent="0.25">
      <c r="A118" s="37" t="s">
        <v>152</v>
      </c>
      <c r="B118" s="38" t="s">
        <v>122</v>
      </c>
      <c r="C118" s="20" t="str">
        <f>IF('Long Term Vision'!$C118=0,"",'Long Term Vision'!$C118)</f>
        <v/>
      </c>
      <c r="D118" s="38"/>
      <c r="E118" s="38"/>
      <c r="F118" s="38"/>
      <c r="G118" s="38"/>
      <c r="H118" s="39"/>
      <c r="I118" s="67">
        <f>IF(OR('36_National Security Policy'!$I118=1,$E118&lt;&gt;0),1,0)</f>
        <v>1</v>
      </c>
      <c r="J118" s="67">
        <f>IF(OR('36_National Security Policy'!$J118=1,$F118&lt;&gt;0),1,0)</f>
        <v>1</v>
      </c>
      <c r="K118" s="67">
        <f>IF(AND('36_National Security Policy'!$I118=1,$E118=0),1,0)</f>
        <v>1</v>
      </c>
    </row>
    <row r="119" spans="1:11" hidden="1" outlineLevel="1" x14ac:dyDescent="0.25">
      <c r="A119" s="37" t="s">
        <v>152</v>
      </c>
      <c r="B119" s="38" t="s">
        <v>123</v>
      </c>
      <c r="C119" s="20" t="str">
        <f>IF('Long Term Vision'!$C119=0,"",'Long Term Vision'!$C119)</f>
        <v/>
      </c>
      <c r="D119" s="38"/>
      <c r="E119" s="38"/>
      <c r="F119" s="38"/>
      <c r="G119" s="38"/>
      <c r="H119" s="39"/>
      <c r="I119" s="67">
        <f>IF(OR('36_National Security Policy'!$I119=1,$E119&lt;&gt;0),1,0)</f>
        <v>1</v>
      </c>
      <c r="J119" s="67">
        <f>IF(OR('36_National Security Policy'!$J119=1,$F119&lt;&gt;0),1,0)</f>
        <v>1</v>
      </c>
      <c r="K119" s="67">
        <f>IF(AND('36_National Security Policy'!$I119=1,$E119=0),1,0)</f>
        <v>1</v>
      </c>
    </row>
    <row r="120" spans="1:11" ht="30" hidden="1" outlineLevel="1" x14ac:dyDescent="0.25">
      <c r="A120" s="37" t="s">
        <v>152</v>
      </c>
      <c r="B120" s="38" t="s">
        <v>124</v>
      </c>
      <c r="C120" s="20" t="str">
        <f>IF('Long Term Vision'!$C120=0,"",'Long Term Vision'!$C120)</f>
        <v/>
      </c>
      <c r="D120" s="38"/>
      <c r="E120" s="38"/>
      <c r="F120" s="38"/>
      <c r="G120" s="38"/>
      <c r="H120" s="39"/>
      <c r="I120" s="67">
        <f>IF(OR('36_National Security Policy'!$I120=1,$E120&lt;&gt;0),1,0)</f>
        <v>1</v>
      </c>
      <c r="J120" s="67">
        <f>IF(OR('36_National Security Policy'!$J120=1,$F120&lt;&gt;0),1,0)</f>
        <v>1</v>
      </c>
      <c r="K120" s="67">
        <f>IF(AND('36_National Security Policy'!$I120=1,$E120=0),1,0)</f>
        <v>1</v>
      </c>
    </row>
    <row r="121" spans="1:11" ht="30" hidden="1" outlineLevel="1" x14ac:dyDescent="0.25">
      <c r="A121" s="37" t="s">
        <v>152</v>
      </c>
      <c r="B121" s="38" t="s">
        <v>125</v>
      </c>
      <c r="C121" s="20" t="str">
        <f>IF('Long Term Vision'!$C121=0,"",'Long Term Vision'!$C121)</f>
        <v/>
      </c>
      <c r="D121" s="38"/>
      <c r="E121" s="38"/>
      <c r="F121" s="38"/>
      <c r="G121" s="38"/>
      <c r="H121" s="39"/>
      <c r="I121" s="67">
        <f>IF(OR('36_National Security Policy'!$I121=1,$E121&lt;&gt;0),1,0)</f>
        <v>1</v>
      </c>
      <c r="J121" s="67">
        <f>IF(OR('36_National Security Policy'!$J121=1,$F121&lt;&gt;0),1,0)</f>
        <v>1</v>
      </c>
      <c r="K121" s="67">
        <f>IF(AND('36_National Security Policy'!$I121=1,$E121=0),1,0)</f>
        <v>1</v>
      </c>
    </row>
    <row r="122" spans="1:11" ht="30" hidden="1" outlineLevel="1" x14ac:dyDescent="0.25">
      <c r="A122" s="37" t="s">
        <v>152</v>
      </c>
      <c r="B122" s="38" t="s">
        <v>126</v>
      </c>
      <c r="C122" s="20" t="str">
        <f>IF('Long Term Vision'!$C122=0,"",'Long Term Vision'!$C122)</f>
        <v/>
      </c>
      <c r="D122" s="38"/>
      <c r="E122" s="38"/>
      <c r="F122" s="38"/>
      <c r="G122" s="38"/>
      <c r="H122" s="39"/>
      <c r="I122" s="67">
        <f>IF(OR('36_National Security Policy'!$I122=1,$E122&lt;&gt;0),1,0)</f>
        <v>0</v>
      </c>
      <c r="J122" s="67">
        <f>IF(OR('36_National Security Policy'!$J122=1,$F122&lt;&gt;0),1,0)</f>
        <v>0</v>
      </c>
      <c r="K122" s="67">
        <f>IF(AND('36_National Security Policy'!$I122=1,$E122=0),1,0)</f>
        <v>0</v>
      </c>
    </row>
    <row r="123" spans="1:11" ht="30" hidden="1" outlineLevel="1" x14ac:dyDescent="0.25">
      <c r="A123" s="37" t="s">
        <v>152</v>
      </c>
      <c r="B123" s="38" t="s">
        <v>127</v>
      </c>
      <c r="C123" s="20" t="str">
        <f>IF('Long Term Vision'!$C123=0,"",'Long Term Vision'!$C123)</f>
        <v/>
      </c>
      <c r="D123" s="38"/>
      <c r="E123" s="38"/>
      <c r="F123" s="38"/>
      <c r="G123" s="38"/>
      <c r="H123" s="39"/>
      <c r="I123" s="67">
        <f>IF(OR('36_National Security Policy'!$I123=1,$E123&lt;&gt;0),1,0)</f>
        <v>1</v>
      </c>
      <c r="J123" s="67">
        <f>IF(OR('36_National Security Policy'!$J123=1,$F123&lt;&gt;0),1,0)</f>
        <v>0</v>
      </c>
      <c r="K123" s="67">
        <f>IF(AND('36_National Security Policy'!$I123=1,$E123=0),1,0)</f>
        <v>1</v>
      </c>
    </row>
    <row r="124" spans="1:11" ht="45" hidden="1" outlineLevel="1" x14ac:dyDescent="0.25">
      <c r="A124" s="37" t="s">
        <v>152</v>
      </c>
      <c r="B124" s="38" t="s">
        <v>128</v>
      </c>
      <c r="C124" s="20" t="str">
        <f>IF('Long Term Vision'!$C124=0,"",'Long Term Vision'!$C124)</f>
        <v/>
      </c>
      <c r="D124" s="38"/>
      <c r="E124" s="38"/>
      <c r="F124" s="38"/>
      <c r="G124" s="38"/>
      <c r="H124" s="39"/>
      <c r="I124" s="67">
        <f>IF(OR('36_National Security Policy'!$I124=1,$E124&lt;&gt;0),1,0)</f>
        <v>1</v>
      </c>
      <c r="J124" s="67">
        <f>IF(OR('36_National Security Policy'!$J124=1,$F124&lt;&gt;0),1,0)</f>
        <v>1</v>
      </c>
      <c r="K124" s="67">
        <f>IF(AND('36_National Security Policy'!$I124=1,$E124=0),1,0)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11</v>
      </c>
    </row>
    <row r="126" spans="1:11" ht="45" hidden="1" outlineLevel="1" x14ac:dyDescent="0.25">
      <c r="A126" s="37" t="s">
        <v>153</v>
      </c>
      <c r="B126" s="38" t="s">
        <v>130</v>
      </c>
      <c r="C126" s="20" t="str">
        <f>IF('Long Term Vision'!$C126=0,"",'Long Term Vision'!$C126)</f>
        <v/>
      </c>
      <c r="D126" s="38"/>
      <c r="E126" s="38"/>
      <c r="F126" s="38"/>
      <c r="G126" s="38"/>
      <c r="H126" s="39"/>
      <c r="I126" s="67">
        <f>IF(OR('36_National Security Policy'!$I126=1,$E126&lt;&gt;0),1,0)</f>
        <v>1</v>
      </c>
      <c r="J126" s="67">
        <f>IF(OR('36_National Security Policy'!$J126=1,$F126&lt;&gt;0),1,0)</f>
        <v>0</v>
      </c>
      <c r="K126" s="67">
        <f>IF(AND('36_National Security Policy'!$I126=1,$E126=0),1,0)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IF(OR('36_National Security Policy'!$I127=1,$E127&lt;&gt;0),1,0)</f>
        <v>0</v>
      </c>
      <c r="J127" s="67">
        <f>IF(OR('36_National Security Policy'!$J127=1,$F127&lt;&gt;0),1,0)</f>
        <v>0</v>
      </c>
      <c r="K127" s="67">
        <f>IF(AND('36_National Security Policy'!$I127=1,$E127=0),1,0)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IF(OR('36_National Security Policy'!$I128=1,$E128&lt;&gt;0),1,0)</f>
        <v>0</v>
      </c>
      <c r="J128" s="67">
        <f>IF(OR('36_National Security Policy'!$J128=1,$F128&lt;&gt;0),1,0)</f>
        <v>0</v>
      </c>
      <c r="K128" s="67">
        <f>IF(AND('36_National Security Policy'!$I128=1,$E128=0),1,0)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IF(OR('36_National Security Policy'!$I129=1,$E129&lt;&gt;0),1,0)</f>
        <v>0</v>
      </c>
      <c r="J129" s="67">
        <f>IF(OR('36_National Security Policy'!$J129=1,$F129&lt;&gt;0),1,0)</f>
        <v>0</v>
      </c>
      <c r="K129" s="67">
        <f>IF(AND('36_National Security Policy'!$I129=1,$E129=0),1,0)</f>
        <v>0</v>
      </c>
    </row>
    <row r="130" spans="1:11" ht="30" hidden="1" outlineLevel="1" x14ac:dyDescent="0.25">
      <c r="A130" s="37" t="s">
        <v>153</v>
      </c>
      <c r="B130" s="38" t="s">
        <v>134</v>
      </c>
      <c r="C130" s="20" t="str">
        <f>IF('Long Term Vision'!$C130=0,"",'Long Term Vision'!$C130)</f>
        <v/>
      </c>
      <c r="D130" s="38"/>
      <c r="E130" s="38"/>
      <c r="F130" s="38"/>
      <c r="G130" s="38"/>
      <c r="H130" s="39"/>
      <c r="I130" s="67">
        <f>IF(OR('36_National Security Policy'!$I130=1,$E130&lt;&gt;0),1,0)</f>
        <v>1</v>
      </c>
      <c r="J130" s="67">
        <f>IF(OR('36_National Security Policy'!$J130=1,$F130&lt;&gt;0),1,0)</f>
        <v>1</v>
      </c>
      <c r="K130" s="67">
        <f>IF(AND('36_National Security Policy'!$I130=1,$E130=0),1,0)</f>
        <v>1</v>
      </c>
    </row>
    <row r="131" spans="1:11" ht="105" hidden="1" outlineLevel="1" x14ac:dyDescent="0.25">
      <c r="A131" s="37" t="s">
        <v>153</v>
      </c>
      <c r="B131" s="38" t="s">
        <v>135</v>
      </c>
      <c r="C131" s="20" t="str">
        <f>IF('Long Term Vision'!$C131=0,"",'Long Term Vision'!$C131)</f>
        <v/>
      </c>
      <c r="D131" s="38"/>
      <c r="E131" s="38"/>
      <c r="F131" s="38"/>
      <c r="G131" s="38"/>
      <c r="H131" s="39"/>
      <c r="I131" s="67">
        <f>IF(OR('36_National Security Policy'!$I131=1,$E131&lt;&gt;0),1,0)</f>
        <v>1</v>
      </c>
      <c r="J131" s="67">
        <f>IF(OR('36_National Security Policy'!$J131=1,$F131&lt;&gt;0),1,0)</f>
        <v>0</v>
      </c>
      <c r="K131" s="67">
        <f>IF(AND('36_National Security Policy'!$I131=1,$E131=0),1,0)</f>
        <v>1</v>
      </c>
    </row>
    <row r="132" spans="1:11" ht="75" hidden="1" outlineLevel="1" x14ac:dyDescent="0.25">
      <c r="A132" s="37" t="s">
        <v>153</v>
      </c>
      <c r="B132" s="38" t="s">
        <v>136</v>
      </c>
      <c r="C132" s="20" t="str">
        <f>IF('Long Term Vision'!$C132=0,"",'Long Term Vision'!$C132)</f>
        <v/>
      </c>
      <c r="D132" s="38"/>
      <c r="E132" s="38"/>
      <c r="F132" s="38"/>
      <c r="G132" s="38"/>
      <c r="H132" s="39"/>
      <c r="I132" s="67">
        <f>IF(OR('36_National Security Policy'!$I132=1,$E132&lt;&gt;0),1,0)</f>
        <v>0</v>
      </c>
      <c r="J132" s="67">
        <f>IF(OR('36_National Security Policy'!$J132=1,$F132&lt;&gt;0),1,0)</f>
        <v>0</v>
      </c>
      <c r="K132" s="67">
        <f>IF(AND('36_National Security Policy'!$I132=1,$E132=0),1,0)</f>
        <v>0</v>
      </c>
    </row>
    <row r="133" spans="1:11" ht="75" hidden="1" outlineLevel="1" x14ac:dyDescent="0.25">
      <c r="A133" s="37" t="s">
        <v>153</v>
      </c>
      <c r="B133" s="38" t="s">
        <v>137</v>
      </c>
      <c r="C133" s="20" t="str">
        <f>IF('Long Term Vision'!$C133=0,"",'Long Term Vision'!$C133)</f>
        <v/>
      </c>
      <c r="D133" s="38"/>
      <c r="E133" s="38"/>
      <c r="F133" s="38"/>
      <c r="G133" s="38"/>
      <c r="H133" s="39"/>
      <c r="I133" s="67">
        <f>IF(OR('36_National Security Policy'!$I133=1,$E133&lt;&gt;0),1,0)</f>
        <v>0</v>
      </c>
      <c r="J133" s="67">
        <f>IF(OR('36_National Security Policy'!$J133=1,$F133&lt;&gt;0),1,0)</f>
        <v>0</v>
      </c>
      <c r="K133" s="67">
        <f>IF(AND('36_National Security Policy'!$I133=1,$E133=0),1,0)</f>
        <v>0</v>
      </c>
    </row>
    <row r="134" spans="1:11" ht="75" hidden="1" outlineLevel="1" x14ac:dyDescent="0.25">
      <c r="A134" s="37" t="s">
        <v>153</v>
      </c>
      <c r="B134" s="38" t="s">
        <v>138</v>
      </c>
      <c r="C134" s="20" t="str">
        <f>IF('Long Term Vision'!$C134=0,"",'Long Term Vision'!$C134)</f>
        <v/>
      </c>
      <c r="D134" s="38"/>
      <c r="E134" s="38"/>
      <c r="F134" s="38"/>
      <c r="G134" s="38"/>
      <c r="H134" s="39"/>
      <c r="I134" s="67">
        <f>IF(OR('36_National Security Policy'!$I134=1,$E134&lt;&gt;0),1,0)</f>
        <v>1</v>
      </c>
      <c r="J134" s="67">
        <f>IF(OR('36_National Security Policy'!$J134=1,$F134&lt;&gt;0),1,0)</f>
        <v>0</v>
      </c>
      <c r="K134" s="67">
        <f>IF(AND('36_National Security Policy'!$I134=1,$E134=0),1,0)</f>
        <v>1</v>
      </c>
    </row>
    <row r="135" spans="1:11" ht="60" hidden="1" outlineLevel="1" x14ac:dyDescent="0.25">
      <c r="A135" s="37" t="s">
        <v>153</v>
      </c>
      <c r="B135" s="38" t="s">
        <v>139</v>
      </c>
      <c r="C135" s="20" t="str">
        <f>IF('Long Term Vision'!$C135=0,"",'Long Term Vision'!$C135)</f>
        <v/>
      </c>
      <c r="D135" s="38"/>
      <c r="E135" s="38"/>
      <c r="F135" s="38"/>
      <c r="G135" s="38"/>
      <c r="H135" s="39"/>
      <c r="I135" s="67">
        <f>IF(OR('36_National Security Policy'!$I135=1,$E135&lt;&gt;0),1,0)</f>
        <v>1</v>
      </c>
      <c r="J135" s="67">
        <f>IF(OR('36_National Security Policy'!$J135=1,$F135&lt;&gt;0),1,0)</f>
        <v>0</v>
      </c>
      <c r="K135" s="67">
        <f>IF(AND('36_National Security Policy'!$I135=1,$E135=0),1,0)</f>
        <v>1</v>
      </c>
    </row>
    <row r="136" spans="1:11" ht="45" hidden="1" outlineLevel="1" x14ac:dyDescent="0.25">
      <c r="A136" s="37" t="s">
        <v>153</v>
      </c>
      <c r="B136" s="38" t="s">
        <v>140</v>
      </c>
      <c r="C136" s="20" t="str">
        <f>IF('Long Term Vision'!$C136=0,"",'Long Term Vision'!$C136)</f>
        <v/>
      </c>
      <c r="D136" s="38"/>
      <c r="E136" s="38"/>
      <c r="F136" s="38"/>
      <c r="G136" s="38"/>
      <c r="H136" s="39"/>
      <c r="I136" s="67">
        <f>IF(OR('36_National Security Policy'!$I136=1,$E136&lt;&gt;0),1,0)</f>
        <v>1</v>
      </c>
      <c r="J136" s="67">
        <f>IF(OR('36_National Security Policy'!$J136=1,$F136&lt;&gt;0),1,0)</f>
        <v>1</v>
      </c>
      <c r="K136" s="67">
        <f>IF(AND('36_National Security Policy'!$I136=1,$E136=0),1,0)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IF(OR('36_National Security Policy'!$I137=1,$E137&lt;&gt;0),1,0)</f>
        <v>0</v>
      </c>
      <c r="J137" s="67">
        <f>IF(OR('36_National Security Policy'!$J137=1,$F137&lt;&gt;0),1,0)</f>
        <v>0</v>
      </c>
      <c r="K137" s="67">
        <f>IF(AND('36_National Security Policy'!$I137=1,$E137=0),1,0)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IF(OR('36_National Security Policy'!$I138=1,$E138&lt;&gt;0),1,0)</f>
        <v>0</v>
      </c>
      <c r="J138" s="67">
        <f>IF(OR('36_National Security Policy'!$J138=1,$F138&lt;&gt;0),1,0)</f>
        <v>0</v>
      </c>
      <c r="K138" s="67">
        <f>IF(AND('36_National Security Policy'!$I138=1,$E138=0),1,0)</f>
        <v>0</v>
      </c>
    </row>
    <row r="139" spans="1:11" ht="30" hidden="1" outlineLevel="1" x14ac:dyDescent="0.25">
      <c r="A139" s="37" t="s">
        <v>153</v>
      </c>
      <c r="B139" s="38" t="s">
        <v>143</v>
      </c>
      <c r="C139" s="20" t="str">
        <f>IF('Long Term Vision'!$C139=0,"",'Long Term Vision'!$C139)</f>
        <v/>
      </c>
      <c r="D139" s="38"/>
      <c r="E139" s="38"/>
      <c r="F139" s="38"/>
      <c r="G139" s="38"/>
      <c r="H139" s="39"/>
      <c r="I139" s="67">
        <f>IF(OR('36_National Security Policy'!$I139=1,$E139&lt;&gt;0),1,0)</f>
        <v>1</v>
      </c>
      <c r="J139" s="67">
        <f>IF(OR('36_National Security Policy'!$J139=1,$F139&lt;&gt;0),1,0)</f>
        <v>0</v>
      </c>
      <c r="K139" s="67">
        <f>IF(AND('36_National Security Policy'!$I139=1,$E139=0),1,0)</f>
        <v>1</v>
      </c>
    </row>
    <row r="140" spans="1:11" ht="45" hidden="1" outlineLevel="1" x14ac:dyDescent="0.25">
      <c r="A140" s="37" t="s">
        <v>153</v>
      </c>
      <c r="B140" s="38" t="s">
        <v>144</v>
      </c>
      <c r="C140" s="20" t="str">
        <f>IF('Long Term Vision'!$C140=0,"",'Long Term Vision'!$C140)</f>
        <v/>
      </c>
      <c r="D140" s="38"/>
      <c r="E140" s="38"/>
      <c r="F140" s="38"/>
      <c r="G140" s="38"/>
      <c r="H140" s="39"/>
      <c r="I140" s="67">
        <f>IF(OR('36_National Security Policy'!$I140=1,$E140&lt;&gt;0),1,0)</f>
        <v>1</v>
      </c>
      <c r="J140" s="67">
        <f>IF(OR('36_National Security Policy'!$J140=1,$F140&lt;&gt;0),1,0)</f>
        <v>0</v>
      </c>
      <c r="K140" s="67">
        <f>IF(AND('36_National Security Policy'!$I140=1,$E140=0),1,0)</f>
        <v>1</v>
      </c>
    </row>
    <row r="141" spans="1:11" ht="90" hidden="1" outlineLevel="1" x14ac:dyDescent="0.25">
      <c r="A141" s="37" t="s">
        <v>153</v>
      </c>
      <c r="B141" s="38" t="s">
        <v>145</v>
      </c>
      <c r="C141" s="20" t="str">
        <f>IF('Long Term Vision'!$C141=0,"",'Long Term Vision'!$C141)</f>
        <v/>
      </c>
      <c r="D141" s="38"/>
      <c r="E141" s="38"/>
      <c r="F141" s="38"/>
      <c r="G141" s="38"/>
      <c r="H141" s="39"/>
      <c r="I141" s="67">
        <f>IF(OR('36_National Security Policy'!$I141=1,$E141&lt;&gt;0),1,0)</f>
        <v>0</v>
      </c>
      <c r="J141" s="67">
        <f>IF(OR('36_National Security Policy'!$J141=1,$F141&lt;&gt;0),1,0)</f>
        <v>0</v>
      </c>
      <c r="K141" s="67">
        <f>IF(AND('36_National Security Policy'!$I141=1,$E141=0),1,0)</f>
        <v>0</v>
      </c>
    </row>
    <row r="142" spans="1:11" ht="60" hidden="1" outlineLevel="1" x14ac:dyDescent="0.25">
      <c r="A142" s="37" t="s">
        <v>153</v>
      </c>
      <c r="B142" s="38" t="s">
        <v>146</v>
      </c>
      <c r="C142" s="20" t="str">
        <f>IF('Long Term Vision'!$C142=0,"",'Long Term Vision'!$C142)</f>
        <v/>
      </c>
      <c r="D142" s="38"/>
      <c r="E142" s="38"/>
      <c r="F142" s="38"/>
      <c r="G142" s="38"/>
      <c r="H142" s="39"/>
      <c r="I142" s="67">
        <f>IF(OR('36_National Security Policy'!$I142=1,$E142&lt;&gt;0),1,0)</f>
        <v>1</v>
      </c>
      <c r="J142" s="67">
        <f>IF(OR('36_National Security Policy'!$J142=1,$F142&lt;&gt;0),1,0)</f>
        <v>0</v>
      </c>
      <c r="K142" s="67">
        <f>IF(AND('36_National Security Policy'!$I142=1,$E142=0),1,0)</f>
        <v>1</v>
      </c>
    </row>
    <row r="143" spans="1:11" ht="105" hidden="1" outlineLevel="1" x14ac:dyDescent="0.25">
      <c r="A143" s="37" t="s">
        <v>153</v>
      </c>
      <c r="B143" s="38" t="s">
        <v>147</v>
      </c>
      <c r="C143" s="20" t="str">
        <f>IF('Long Term Vision'!$C143=0,"",'Long Term Vision'!$C143)</f>
        <v/>
      </c>
      <c r="D143" s="38"/>
      <c r="E143" s="38"/>
      <c r="F143" s="38"/>
      <c r="G143" s="38"/>
      <c r="H143" s="39"/>
      <c r="I143" s="67">
        <f>IF(OR('36_National Security Policy'!$I143=1,$E143&lt;&gt;0),1,0)</f>
        <v>1</v>
      </c>
      <c r="J143" s="67">
        <f>IF(OR('36_National Security Policy'!$J143=1,$F143&lt;&gt;0),1,0)</f>
        <v>0</v>
      </c>
      <c r="K143" s="67">
        <f>IF(AND('36_National Security Policy'!$I143=1,$E143=0),1,0)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IF(OR('36_National Security Policy'!$I144=1,$E144&lt;&gt;0),1,0)</f>
        <v>1</v>
      </c>
      <c r="J144" s="67">
        <f>IF(OR('36_National Security Policy'!$J144=1,$F144&lt;&gt;0),1,0)</f>
        <v>0</v>
      </c>
      <c r="K144" s="67">
        <f>IF(AND('36_National Security Policy'!$I144=1,$E144=0),1,0)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1420</v>
      </c>
      <c r="C149" s="71">
        <f>SUM(K2,K8,K14,K24,K32,K39,K46,K55,K59,K67,K77,K81,K92,K98,K106,K114,K125)</f>
        <v>94</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4</v>
      </c>
      <c r="E155" s="54">
        <f>COUNTA(F$3:F$7)</f>
        <v>3</v>
      </c>
      <c r="F155" s="55">
        <f t="shared" ref="F155:F171" si="0">$D155/$C155</f>
        <v>1</v>
      </c>
      <c r="G155" s="73">
        <f t="shared" ref="G155:G171" si="1">IFERROR($E155/$D155,"N/A")</f>
        <v>0.75</v>
      </c>
      <c r="H155" s="65"/>
      <c r="I155" s="66"/>
    </row>
    <row r="156" spans="1:9" x14ac:dyDescent="0.25">
      <c r="A156" s="47">
        <v>2</v>
      </c>
      <c r="B156" s="48" t="s">
        <v>158</v>
      </c>
      <c r="C156" s="49">
        <f>'Long Term Vision'!$C156</f>
        <v>5</v>
      </c>
      <c r="D156" s="49">
        <f>COUNTA(E$9:E$13)</f>
        <v>2</v>
      </c>
      <c r="E156" s="49">
        <f>COUNTA(F$9:F$13)</f>
        <v>2</v>
      </c>
      <c r="F156" s="50">
        <f t="shared" si="0"/>
        <v>0.4</v>
      </c>
      <c r="G156" s="74">
        <f t="shared" si="1"/>
        <v>1</v>
      </c>
      <c r="H156" s="65"/>
      <c r="I156" s="66"/>
    </row>
    <row r="157" spans="1:9" x14ac:dyDescent="0.25">
      <c r="A157" s="52">
        <v>3</v>
      </c>
      <c r="B157" s="53" t="s">
        <v>159</v>
      </c>
      <c r="C157" s="54">
        <f>'Long Term Vision'!$C157</f>
        <v>9</v>
      </c>
      <c r="D157" s="54">
        <f>COUNTA(E$15:E$23)</f>
        <v>2</v>
      </c>
      <c r="E157" s="54">
        <f>COUNTA(F$15:F$23)</f>
        <v>1</v>
      </c>
      <c r="F157" s="55">
        <f t="shared" si="0"/>
        <v>0.22222222222222221</v>
      </c>
      <c r="G157" s="73">
        <f t="shared" si="1"/>
        <v>0.5</v>
      </c>
      <c r="H157" s="65"/>
      <c r="I157" s="66"/>
    </row>
    <row r="158" spans="1:9" x14ac:dyDescent="0.25">
      <c r="A158" s="47">
        <v>4</v>
      </c>
      <c r="B158" s="48" t="s">
        <v>160</v>
      </c>
      <c r="C158" s="49">
        <f>'Long Term Vision'!$C158</f>
        <v>7</v>
      </c>
      <c r="D158" s="49">
        <f>COUNTA(E$25:E$31)</f>
        <v>1</v>
      </c>
      <c r="E158" s="49">
        <f>COUNTA(F$25:F$31)</f>
        <v>1</v>
      </c>
      <c r="F158" s="50">
        <f t="shared" si="0"/>
        <v>0.14285714285714285</v>
      </c>
      <c r="G158" s="74">
        <f t="shared" si="1"/>
        <v>1</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2</v>
      </c>
      <c r="E160" s="49">
        <f>COUNTA(F$40:F$45)</f>
        <v>2</v>
      </c>
      <c r="F160" s="50">
        <f t="shared" si="0"/>
        <v>0.33333333333333331</v>
      </c>
      <c r="G160" s="74">
        <f t="shared" si="1"/>
        <v>1</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0.3</v>
      </c>
      <c r="G172" s="76">
        <f>IFERROR(SUM($E$155:$E$159)/SUM($D$155:$D$159),"N/A")</f>
        <v>0.77777777777777779</v>
      </c>
      <c r="H172" s="65"/>
    </row>
    <row r="173" spans="1:9" x14ac:dyDescent="0.25">
      <c r="A173" s="65"/>
      <c r="B173" s="65"/>
      <c r="C173" s="65"/>
      <c r="D173" s="65"/>
      <c r="E173" s="60" t="s">
        <v>150</v>
      </c>
      <c r="F173" s="55">
        <f>SUM($D$160,$D$166:$D$169)/SUM($C$160,$C$166:$C$169)</f>
        <v>6.25E-2</v>
      </c>
      <c r="G173" s="73">
        <f>IFERROR(SUM($E$160,$E$166:$E$169)/SUM($D$160,$D$166:$D$169),"N/A")</f>
        <v>1</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13" priority="38">
      <formula>$C3="NO"</formula>
    </cfRule>
  </conditionalFormatting>
  <conditionalFormatting sqref="C107:H113 C93:H97 C82:H91 C78:H80 C68:H76 C60:H66 C56:H58 C47:H54 C40:H45 C25:H31 C15:H23 C9:H13 C4:H7 C33:H38 C99:H105 C115:H124 C126:H144">
    <cfRule type="expression" dxfId="112" priority="37">
      <formula>$C4="NO"</formula>
    </cfRule>
  </conditionalFormatting>
  <conditionalFormatting sqref="I1:K1">
    <cfRule type="expression" dxfId="111" priority="36">
      <formula>$C1="NO"</formula>
    </cfRule>
  </conditionalFormatting>
  <conditionalFormatting sqref="B3">
    <cfRule type="expression" dxfId="110" priority="35">
      <formula>$K3=1</formula>
    </cfRule>
  </conditionalFormatting>
  <conditionalFormatting sqref="B4:B7">
    <cfRule type="expression" dxfId="109" priority="34">
      <formula>$C4="NO"</formula>
    </cfRule>
  </conditionalFormatting>
  <conditionalFormatting sqref="B4:B7">
    <cfRule type="expression" dxfId="108" priority="33">
      <formula>$K4=1</formula>
    </cfRule>
  </conditionalFormatting>
  <conditionalFormatting sqref="B9:B13">
    <cfRule type="expression" dxfId="107" priority="32">
      <formula>$C9="NO"</formula>
    </cfRule>
  </conditionalFormatting>
  <conditionalFormatting sqref="B9:B13">
    <cfRule type="expression" dxfId="106" priority="31">
      <formula>$K9=1</formula>
    </cfRule>
  </conditionalFormatting>
  <conditionalFormatting sqref="B15:B23">
    <cfRule type="expression" dxfId="105" priority="30">
      <formula>$C15="NO"</formula>
    </cfRule>
  </conditionalFormatting>
  <conditionalFormatting sqref="B15:B23">
    <cfRule type="expression" dxfId="104" priority="29">
      <formula>$K15=1</formula>
    </cfRule>
  </conditionalFormatting>
  <conditionalFormatting sqref="B25:B31">
    <cfRule type="expression" dxfId="103" priority="28">
      <formula>$C25="NO"</formula>
    </cfRule>
  </conditionalFormatting>
  <conditionalFormatting sqref="B25:B31">
    <cfRule type="expression" dxfId="102" priority="27">
      <formula>$K25=1</formula>
    </cfRule>
  </conditionalFormatting>
  <conditionalFormatting sqref="B33:B38">
    <cfRule type="expression" dxfId="101" priority="26">
      <formula>$C33="NO"</formula>
    </cfRule>
  </conditionalFormatting>
  <conditionalFormatting sqref="B33:B38">
    <cfRule type="expression" dxfId="100" priority="25">
      <formula>$K33=1</formula>
    </cfRule>
  </conditionalFormatting>
  <conditionalFormatting sqref="B40:B45">
    <cfRule type="expression" dxfId="99" priority="24">
      <formula>$C40="NO"</formula>
    </cfRule>
  </conditionalFormatting>
  <conditionalFormatting sqref="B40:B45">
    <cfRule type="expression" dxfId="98" priority="23">
      <formula>$K40=1</formula>
    </cfRule>
  </conditionalFormatting>
  <conditionalFormatting sqref="B47:B54">
    <cfRule type="expression" dxfId="97" priority="22">
      <formula>$C47="NO"</formula>
    </cfRule>
  </conditionalFormatting>
  <conditionalFormatting sqref="B47:B54">
    <cfRule type="expression" dxfId="96" priority="21">
      <formula>$K47=1</formula>
    </cfRule>
  </conditionalFormatting>
  <conditionalFormatting sqref="B56:B58">
    <cfRule type="expression" dxfId="95" priority="20">
      <formula>$C56="NO"</formula>
    </cfRule>
  </conditionalFormatting>
  <conditionalFormatting sqref="B56:B58">
    <cfRule type="expression" dxfId="94" priority="19">
      <formula>$K56=1</formula>
    </cfRule>
  </conditionalFormatting>
  <conditionalFormatting sqref="B60:B66">
    <cfRule type="expression" dxfId="93" priority="18">
      <formula>$C60="NO"</formula>
    </cfRule>
  </conditionalFormatting>
  <conditionalFormatting sqref="B60:B66">
    <cfRule type="expression" dxfId="92" priority="17">
      <formula>$K60=1</formula>
    </cfRule>
  </conditionalFormatting>
  <conditionalFormatting sqref="B68:B76">
    <cfRule type="expression" dxfId="91" priority="16">
      <formula>$C68="NO"</formula>
    </cfRule>
  </conditionalFormatting>
  <conditionalFormatting sqref="B68:B76">
    <cfRule type="expression" dxfId="90" priority="15">
      <formula>$K68=1</formula>
    </cfRule>
  </conditionalFormatting>
  <conditionalFormatting sqref="B78:B80">
    <cfRule type="expression" dxfId="89" priority="14">
      <formula>$C78="NO"</formula>
    </cfRule>
  </conditionalFormatting>
  <conditionalFormatting sqref="B78:B80">
    <cfRule type="expression" dxfId="88" priority="13">
      <formula>$K78=1</formula>
    </cfRule>
  </conditionalFormatting>
  <conditionalFormatting sqref="B82:B91">
    <cfRule type="expression" dxfId="87" priority="12">
      <formula>$C82="NO"</formula>
    </cfRule>
  </conditionalFormatting>
  <conditionalFormatting sqref="B82:B91">
    <cfRule type="expression" dxfId="86" priority="11">
      <formula>$K82=1</formula>
    </cfRule>
  </conditionalFormatting>
  <conditionalFormatting sqref="B93:B97">
    <cfRule type="expression" dxfId="85" priority="10">
      <formula>$C93="NO"</formula>
    </cfRule>
  </conditionalFormatting>
  <conditionalFormatting sqref="B93:B97">
    <cfRule type="expression" dxfId="84" priority="9">
      <formula>$K93=1</formula>
    </cfRule>
  </conditionalFormatting>
  <conditionalFormatting sqref="B99:B105">
    <cfRule type="expression" dxfId="83" priority="8">
      <formula>$C99="NO"</formula>
    </cfRule>
  </conditionalFormatting>
  <conditionalFormatting sqref="B99:B105">
    <cfRule type="expression" dxfId="82" priority="7">
      <formula>$K99=1</formula>
    </cfRule>
  </conditionalFormatting>
  <conditionalFormatting sqref="B107:B113">
    <cfRule type="expression" dxfId="81" priority="6">
      <formula>$C107="NO"</formula>
    </cfRule>
  </conditionalFormatting>
  <conditionalFormatting sqref="B107:B113">
    <cfRule type="expression" dxfId="80" priority="5">
      <formula>$K107=1</formula>
    </cfRule>
  </conditionalFormatting>
  <conditionalFormatting sqref="B115:B124">
    <cfRule type="expression" dxfId="79" priority="4">
      <formula>$C115="NO"</formula>
    </cfRule>
  </conditionalFormatting>
  <conditionalFormatting sqref="B115:B124">
    <cfRule type="expression" dxfId="78" priority="3">
      <formula>$K115=1</formula>
    </cfRule>
  </conditionalFormatting>
  <conditionalFormatting sqref="B126:B144">
    <cfRule type="expression" dxfId="77" priority="2">
      <formula>$C126="NO"</formula>
    </cfRule>
  </conditionalFormatting>
  <conditionalFormatting sqref="B126:B144">
    <cfRule type="expression" dxfId="76" priority="1">
      <formula>$K126=1</formula>
    </cfRule>
  </conditionalFormatting>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C179" sqref="C179"/>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6" t="s">
        <v>1</v>
      </c>
      <c r="E1" s="86" t="s">
        <v>2</v>
      </c>
      <c r="F1" s="86" t="s">
        <v>3</v>
      </c>
      <c r="G1" s="86"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4</v>
      </c>
      <c r="K2" s="67">
        <f>SUM(K3:K7)</f>
        <v>3</v>
      </c>
    </row>
    <row r="3" spans="1:12" ht="45" hidden="1" outlineLevel="1" x14ac:dyDescent="0.25">
      <c r="A3" s="37" t="s">
        <v>149</v>
      </c>
      <c r="B3" s="38" t="s">
        <v>7</v>
      </c>
      <c r="C3" s="20" t="str">
        <f>IF('Long Term Vision'!$C3=0,"",'Long Term Vision'!$C3)</f>
        <v>NO</v>
      </c>
      <c r="D3" s="38"/>
      <c r="E3" s="38"/>
      <c r="F3" s="38"/>
      <c r="G3" s="38"/>
      <c r="H3" s="39"/>
      <c r="I3" s="67">
        <f>IF(OR('37_Social Protection Strategy'!$I3=1,$E3&lt;&gt;0),1,0)</f>
        <v>0</v>
      </c>
      <c r="J3" s="67">
        <f>IF(OR('37_Social Protection Strategy'!$J3=1,$F3&lt;&gt;0),1,0)</f>
        <v>0</v>
      </c>
      <c r="K3" s="67">
        <f>IF(AND('37_Social Protection Strategy'!$I3=1,$E3=0),1,0)</f>
        <v>0</v>
      </c>
    </row>
    <row r="4" spans="1:12" ht="45" hidden="1" outlineLevel="1" x14ac:dyDescent="0.25">
      <c r="A4" s="37" t="s">
        <v>149</v>
      </c>
      <c r="B4" s="38" t="s">
        <v>8</v>
      </c>
      <c r="C4" s="20" t="str">
        <f>IF('Long Term Vision'!$C4=0,"",'Long Term Vision'!$C4)</f>
        <v/>
      </c>
      <c r="D4" s="38"/>
      <c r="E4" s="38"/>
      <c r="F4" s="38" t="s">
        <v>1591</v>
      </c>
      <c r="G4" s="38"/>
      <c r="H4" s="39"/>
      <c r="I4" s="67">
        <f>IF(OR('37_Social Protection Strategy'!$I4=1,$E4&lt;&gt;0),1,0)</f>
        <v>1</v>
      </c>
      <c r="J4" s="67">
        <f>IF(OR('37_Social Protection Strategy'!$J4=1,$F4&lt;&gt;0),1,0)</f>
        <v>1</v>
      </c>
      <c r="K4" s="67">
        <f>IF(AND('37_Social Protection Strategy'!$I4=1,$E4=0),1,0)</f>
        <v>1</v>
      </c>
    </row>
    <row r="5" spans="1:12" ht="75" hidden="1" outlineLevel="1" x14ac:dyDescent="0.25">
      <c r="A5" s="37" t="s">
        <v>149</v>
      </c>
      <c r="B5" s="38" t="s">
        <v>9</v>
      </c>
      <c r="C5" s="20" t="str">
        <f>IF('Long Term Vision'!$C5=0,"",'Long Term Vision'!$C5)</f>
        <v/>
      </c>
      <c r="D5" s="38" t="s">
        <v>1627</v>
      </c>
      <c r="E5" s="38" t="s">
        <v>1625</v>
      </c>
      <c r="F5" s="38" t="s">
        <v>1591</v>
      </c>
      <c r="G5" s="38" t="s">
        <v>1626</v>
      </c>
      <c r="H5" s="39" t="s">
        <v>1366</v>
      </c>
      <c r="I5" s="67">
        <f>IF(OR('37_Social Protection Strategy'!$I5=1,$E5&lt;&gt;0),1,0)</f>
        <v>1</v>
      </c>
      <c r="J5" s="67">
        <f>IF(OR('37_Social Protection Strategy'!$J5=1,$F5&lt;&gt;0),1,0)</f>
        <v>1</v>
      </c>
      <c r="K5" s="67">
        <f>IF(AND('37_Social Protection Strategy'!$I5=1,$E5=0),1,0)</f>
        <v>0</v>
      </c>
    </row>
    <row r="6" spans="1:12" ht="90" hidden="1" outlineLevel="1" x14ac:dyDescent="0.25">
      <c r="A6" s="37" t="s">
        <v>149</v>
      </c>
      <c r="B6" s="38" t="s">
        <v>10</v>
      </c>
      <c r="C6" s="20" t="str">
        <f>IF('Long Term Vision'!$C6=0,"",'Long Term Vision'!$C6)</f>
        <v/>
      </c>
      <c r="D6" s="38"/>
      <c r="E6" s="38"/>
      <c r="F6" s="38"/>
      <c r="G6" s="38"/>
      <c r="H6" s="39"/>
      <c r="I6" s="67">
        <f>IF(OR('37_Social Protection Strategy'!$I6=1,$E6&lt;&gt;0),1,0)</f>
        <v>1</v>
      </c>
      <c r="J6" s="67">
        <f>IF(OR('37_Social Protection Strategy'!$J6=1,$F6&lt;&gt;0),1,0)</f>
        <v>1</v>
      </c>
      <c r="K6" s="67">
        <f>IF(AND('37_Social Protection Strategy'!$I6=1,$E6=0),1,0)</f>
        <v>1</v>
      </c>
    </row>
    <row r="7" spans="1:12" ht="60" hidden="1" outlineLevel="1" x14ac:dyDescent="0.25">
      <c r="A7" s="37" t="s">
        <v>149</v>
      </c>
      <c r="B7" s="38" t="s">
        <v>11</v>
      </c>
      <c r="C7" s="20" t="str">
        <f>IF('Long Term Vision'!$C7=0,"",'Long Term Vision'!$C7)</f>
        <v/>
      </c>
      <c r="D7" s="38"/>
      <c r="E7" s="38"/>
      <c r="F7" s="38"/>
      <c r="G7" s="38"/>
      <c r="H7" s="39"/>
      <c r="I7" s="67">
        <f>IF(OR('37_Social Protection Strategy'!$I7=1,$E7&lt;&gt;0),1,0)</f>
        <v>1</v>
      </c>
      <c r="J7" s="67">
        <f>IF(OR('37_Social Protection Strategy'!$J7=1,$F7&lt;&gt;0),1,0)</f>
        <v>1</v>
      </c>
      <c r="K7" s="67">
        <f>IF(AND('37_Social Protection Strategy'!$I7=1,$E7=0),1,0)</f>
        <v>1</v>
      </c>
    </row>
    <row r="8" spans="1:12" collapsed="1" x14ac:dyDescent="0.25">
      <c r="A8" s="37" t="s">
        <v>149</v>
      </c>
      <c r="B8" s="97" t="s">
        <v>12</v>
      </c>
      <c r="C8" s="97"/>
      <c r="D8" s="97"/>
      <c r="E8" s="97"/>
      <c r="F8" s="97"/>
      <c r="G8" s="97"/>
      <c r="H8" s="98"/>
      <c r="I8" s="67">
        <f>SUM(I9:I13)</f>
        <v>5</v>
      </c>
      <c r="J8" s="67">
        <f>SUM(J9:J13)</f>
        <v>3</v>
      </c>
      <c r="K8" s="67">
        <f>SUM(K9:K13)</f>
        <v>4</v>
      </c>
    </row>
    <row r="9" spans="1:12" ht="45" hidden="1" outlineLevel="1" x14ac:dyDescent="0.25">
      <c r="A9" s="37" t="s">
        <v>149</v>
      </c>
      <c r="B9" s="38" t="s">
        <v>13</v>
      </c>
      <c r="C9" s="20" t="str">
        <f>IF('Long Term Vision'!$C9=0,"",'Long Term Vision'!$C9)</f>
        <v/>
      </c>
      <c r="D9" s="38"/>
      <c r="E9" s="38"/>
      <c r="F9" s="38"/>
      <c r="G9" s="38"/>
      <c r="H9" s="39"/>
      <c r="I9" s="67">
        <f>IF(OR('37_Social Protection Strategy'!$I9=1,$E9&lt;&gt;0),1,0)</f>
        <v>1</v>
      </c>
      <c r="J9" s="67">
        <f>IF(OR('37_Social Protection Strategy'!$J9=1,$F9&lt;&gt;0),1,0)</f>
        <v>1</v>
      </c>
      <c r="K9" s="67">
        <f>IF(AND('37_Social Protection Strategy'!$I9=1,$E9=0),1,0)</f>
        <v>1</v>
      </c>
    </row>
    <row r="10" spans="1:12" ht="75" hidden="1" outlineLevel="1" x14ac:dyDescent="0.25">
      <c r="A10" s="37" t="s">
        <v>149</v>
      </c>
      <c r="B10" s="38" t="s">
        <v>14</v>
      </c>
      <c r="C10" s="20" t="str">
        <f>IF('Long Term Vision'!$C10=0,"",'Long Term Vision'!$C10)</f>
        <v/>
      </c>
      <c r="D10" s="38"/>
      <c r="E10" s="38"/>
      <c r="F10" s="38"/>
      <c r="G10" s="38"/>
      <c r="H10" s="39"/>
      <c r="I10" s="67">
        <f>IF(OR('37_Social Protection Strategy'!$I10=1,$E10&lt;&gt;0),1,0)</f>
        <v>1</v>
      </c>
      <c r="J10" s="67">
        <f>IF(OR('37_Social Protection Strategy'!$J10=1,$F10&lt;&gt;0),1,0)</f>
        <v>1</v>
      </c>
      <c r="K10" s="67">
        <f>IF(AND('37_Social Protection Strategy'!$I10=1,$E10=0),1,0)</f>
        <v>1</v>
      </c>
    </row>
    <row r="11" spans="1:12" ht="90" hidden="1" outlineLevel="1" x14ac:dyDescent="0.25">
      <c r="A11" s="37" t="s">
        <v>149</v>
      </c>
      <c r="B11" s="38" t="s">
        <v>15</v>
      </c>
      <c r="C11" s="20" t="str">
        <f>IF('Long Term Vision'!$C11=0,"",'Long Term Vision'!$C11)</f>
        <v/>
      </c>
      <c r="D11" s="38" t="s">
        <v>1578</v>
      </c>
      <c r="E11" s="38" t="s">
        <v>1580</v>
      </c>
      <c r="F11" s="38" t="s">
        <v>1596</v>
      </c>
      <c r="G11" s="38"/>
      <c r="H11" s="39" t="s">
        <v>1366</v>
      </c>
      <c r="I11" s="67">
        <f>IF(OR('37_Social Protection Strategy'!$I11=1,$E11&lt;&gt;0),1,0)</f>
        <v>1</v>
      </c>
      <c r="J11" s="67">
        <f>IF(OR('37_Social Protection Strategy'!$J11=1,$F11&lt;&gt;0),1,0)</f>
        <v>1</v>
      </c>
      <c r="K11" s="67">
        <f>IF(AND('37_Social Protection Strategy'!$I11=1,$E11=0),1,0)</f>
        <v>0</v>
      </c>
    </row>
    <row r="12" spans="1:12" ht="90" hidden="1" outlineLevel="1" x14ac:dyDescent="0.25">
      <c r="A12" s="37" t="s">
        <v>149</v>
      </c>
      <c r="B12" s="38" t="s">
        <v>16</v>
      </c>
      <c r="C12" s="20" t="str">
        <f>IF('Long Term Vision'!$C12=0,"",'Long Term Vision'!$C12)</f>
        <v/>
      </c>
      <c r="D12" s="38"/>
      <c r="E12" s="38"/>
      <c r="F12" s="38"/>
      <c r="G12" s="38"/>
      <c r="H12" s="39"/>
      <c r="I12" s="67">
        <f>IF(OR('37_Social Protection Strategy'!$I12=1,$E12&lt;&gt;0),1,0)</f>
        <v>1</v>
      </c>
      <c r="J12" s="67">
        <f>IF(OR('37_Social Protection Strategy'!$J12=1,$F12&lt;&gt;0),1,0)</f>
        <v>0</v>
      </c>
      <c r="K12" s="67">
        <f>IF(AND('37_Social Protection Strategy'!$I12=1,$E12=0),1,0)</f>
        <v>1</v>
      </c>
    </row>
    <row r="13" spans="1:12" ht="105" hidden="1" outlineLevel="1" x14ac:dyDescent="0.25">
      <c r="A13" s="37" t="s">
        <v>149</v>
      </c>
      <c r="B13" s="38" t="s">
        <v>17</v>
      </c>
      <c r="C13" s="20" t="str">
        <f>IF('Long Term Vision'!$C13=0,"",'Long Term Vision'!$C13)</f>
        <v/>
      </c>
      <c r="D13" s="38"/>
      <c r="E13" s="38"/>
      <c r="F13" s="38"/>
      <c r="G13" s="38"/>
      <c r="H13" s="39"/>
      <c r="I13" s="67">
        <f>IF(OR('37_Social Protection Strategy'!$I13=1,$E13&lt;&gt;0),1,0)</f>
        <v>1</v>
      </c>
      <c r="J13" s="67">
        <f>IF(OR('37_Social Protection Strategy'!$J13=1,$F13&lt;&gt;0),1,0)</f>
        <v>0</v>
      </c>
      <c r="K13" s="67">
        <f>IF(AND('37_Social Protection Strategy'!$I13=1,$E13=0),1,0)</f>
        <v>1</v>
      </c>
    </row>
    <row r="14" spans="1:12" collapsed="1" x14ac:dyDescent="0.25">
      <c r="A14" s="37" t="s">
        <v>149</v>
      </c>
      <c r="B14" s="99" t="s">
        <v>18</v>
      </c>
      <c r="C14" s="99"/>
      <c r="D14" s="99"/>
      <c r="E14" s="99"/>
      <c r="F14" s="99"/>
      <c r="G14" s="99"/>
      <c r="H14" s="100"/>
      <c r="I14" s="67">
        <f>SUM(I15:I23)</f>
        <v>9</v>
      </c>
      <c r="J14" s="67">
        <f>SUM(J15:J23)</f>
        <v>6</v>
      </c>
      <c r="K14" s="67">
        <f>SUM(K15:K23)</f>
        <v>7</v>
      </c>
    </row>
    <row r="15" spans="1:12" ht="30" hidden="1" outlineLevel="1" x14ac:dyDescent="0.25">
      <c r="A15" s="37" t="s">
        <v>149</v>
      </c>
      <c r="B15" s="38" t="s">
        <v>19</v>
      </c>
      <c r="C15" s="20" t="str">
        <f>IF('Long Term Vision'!$C15=0,"",'Long Term Vision'!$C15)</f>
        <v/>
      </c>
      <c r="D15" s="38"/>
      <c r="E15" s="38"/>
      <c r="F15" s="38"/>
      <c r="G15" s="38"/>
      <c r="H15" s="39"/>
      <c r="I15" s="67">
        <f>IF(OR('37_Social Protection Strategy'!$I15=1,$E15&lt;&gt;0),1,0)</f>
        <v>1</v>
      </c>
      <c r="J15" s="67">
        <f>IF(OR('37_Social Protection Strategy'!$J15=1,$F15&lt;&gt;0),1,0)</f>
        <v>1</v>
      </c>
      <c r="K15" s="67">
        <f>IF(AND('37_Social Protection Strategy'!$I15=1,$E15=0),1,0)</f>
        <v>1</v>
      </c>
    </row>
    <row r="16" spans="1:12" ht="60" hidden="1" outlineLevel="1" x14ac:dyDescent="0.25">
      <c r="A16" s="37" t="s">
        <v>149</v>
      </c>
      <c r="B16" s="38" t="s">
        <v>20</v>
      </c>
      <c r="C16" s="20" t="str">
        <f>IF('Long Term Vision'!$C16=0,"",'Long Term Vision'!$C16)</f>
        <v/>
      </c>
      <c r="D16" s="38"/>
      <c r="E16" s="38"/>
      <c r="F16" s="38"/>
      <c r="G16" s="38"/>
      <c r="H16" s="39"/>
      <c r="I16" s="67">
        <f>IF(OR('37_Social Protection Strategy'!$I16=1,$E16&lt;&gt;0),1,0)</f>
        <v>1</v>
      </c>
      <c r="J16" s="67">
        <f>IF(OR('37_Social Protection Strategy'!$J16=1,$F16&lt;&gt;0),1,0)</f>
        <v>1</v>
      </c>
      <c r="K16" s="67">
        <f>IF(AND('37_Social Protection Strategy'!$I16=1,$E16=0),1,0)</f>
        <v>1</v>
      </c>
    </row>
    <row r="17" spans="1:11" ht="45" hidden="1" outlineLevel="1" x14ac:dyDescent="0.25">
      <c r="A17" s="37" t="s">
        <v>149</v>
      </c>
      <c r="B17" s="38" t="s">
        <v>21</v>
      </c>
      <c r="C17" s="20" t="str">
        <f>IF('Long Term Vision'!$C17=0,"",'Long Term Vision'!$C17)</f>
        <v/>
      </c>
      <c r="D17" s="38"/>
      <c r="E17" s="38"/>
      <c r="F17" s="38"/>
      <c r="G17" s="38"/>
      <c r="H17" s="39"/>
      <c r="I17" s="67">
        <f>IF(OR('37_Social Protection Strategy'!$I17=1,$E17&lt;&gt;0),1,0)</f>
        <v>1</v>
      </c>
      <c r="J17" s="67">
        <f>IF(OR('37_Social Protection Strategy'!$J17=1,$F17&lt;&gt;0),1,0)</f>
        <v>1</v>
      </c>
      <c r="K17" s="67">
        <f>IF(AND('37_Social Protection Strategy'!$I17=1,$E17=0),1,0)</f>
        <v>1</v>
      </c>
    </row>
    <row r="18" spans="1:11" ht="45" hidden="1" outlineLevel="1" x14ac:dyDescent="0.25">
      <c r="A18" s="37" t="s">
        <v>149</v>
      </c>
      <c r="B18" s="38" t="s">
        <v>22</v>
      </c>
      <c r="C18" s="20" t="str">
        <f>IF('Long Term Vision'!$C18=0,"",'Long Term Vision'!$C18)</f>
        <v/>
      </c>
      <c r="D18" s="38"/>
      <c r="E18" s="38"/>
      <c r="F18" s="38" t="s">
        <v>1566</v>
      </c>
      <c r="G18" s="38"/>
      <c r="H18" s="39"/>
      <c r="I18" s="67">
        <f>IF(OR('37_Social Protection Strategy'!$I18=1,$E18&lt;&gt;0),1,0)</f>
        <v>1</v>
      </c>
      <c r="J18" s="67">
        <f>IF(OR('37_Social Protection Strategy'!$J18=1,$F18&lt;&gt;0),1,0)</f>
        <v>1</v>
      </c>
      <c r="K18" s="67">
        <f>IF(AND('37_Social Protection Strategy'!$I18=1,$E18=0),1,0)</f>
        <v>1</v>
      </c>
    </row>
    <row r="19" spans="1:11" ht="30" hidden="1" outlineLevel="1" x14ac:dyDescent="0.25">
      <c r="A19" s="37" t="s">
        <v>149</v>
      </c>
      <c r="B19" s="38" t="s">
        <v>23</v>
      </c>
      <c r="C19" s="20" t="str">
        <f>IF('Long Term Vision'!$C19=0,"",'Long Term Vision'!$C19)</f>
        <v/>
      </c>
      <c r="D19" s="38"/>
      <c r="E19" s="38"/>
      <c r="F19" s="38"/>
      <c r="G19" s="38"/>
      <c r="H19" s="39"/>
      <c r="I19" s="67">
        <f>IF(OR('37_Social Protection Strategy'!$I19=1,$E19&lt;&gt;0),1,0)</f>
        <v>1</v>
      </c>
      <c r="J19" s="67">
        <f>IF(OR('37_Social Protection Strategy'!$J19=1,$F19&lt;&gt;0),1,0)</f>
        <v>0</v>
      </c>
      <c r="K19" s="67">
        <f>IF(AND('37_Social Protection Strategy'!$I19=1,$E19=0),1,0)</f>
        <v>1</v>
      </c>
    </row>
    <row r="20" spans="1:11" ht="45" hidden="1" outlineLevel="1" x14ac:dyDescent="0.25">
      <c r="A20" s="37" t="s">
        <v>149</v>
      </c>
      <c r="B20" s="38" t="s">
        <v>24</v>
      </c>
      <c r="C20" s="20" t="str">
        <f>IF('Long Term Vision'!$C20=0,"",'Long Term Vision'!$C20)</f>
        <v/>
      </c>
      <c r="D20" s="38" t="s">
        <v>1586</v>
      </c>
      <c r="E20" s="38" t="s">
        <v>1597</v>
      </c>
      <c r="F20" s="38"/>
      <c r="G20" s="38"/>
      <c r="H20" s="39"/>
      <c r="I20" s="67">
        <f>IF(OR('37_Social Protection Strategy'!$I20=1,$E20&lt;&gt;0),1,0)</f>
        <v>1</v>
      </c>
      <c r="J20" s="67">
        <f>IF(OR('37_Social Protection Strategy'!$J20=1,$F20&lt;&gt;0),1,0)</f>
        <v>0</v>
      </c>
      <c r="K20" s="67">
        <f>IF(AND('37_Social Protection Strategy'!$I20=1,$E20=0),1,0)</f>
        <v>0</v>
      </c>
    </row>
    <row r="21" spans="1:11" ht="60" hidden="1" outlineLevel="1" x14ac:dyDescent="0.25">
      <c r="A21" s="37" t="s">
        <v>149</v>
      </c>
      <c r="B21" s="38" t="s">
        <v>25</v>
      </c>
      <c r="C21" s="20" t="str">
        <f>IF('Long Term Vision'!$C21=0,"",'Long Term Vision'!$C21)</f>
        <v/>
      </c>
      <c r="D21" s="38" t="s">
        <v>1628</v>
      </c>
      <c r="E21" s="38" t="s">
        <v>1623</v>
      </c>
      <c r="F21" s="38"/>
      <c r="G21" s="38" t="s">
        <v>1624</v>
      </c>
      <c r="H21" s="39" t="s">
        <v>1366</v>
      </c>
      <c r="I21" s="67">
        <f>IF(OR('37_Social Protection Strategy'!$I21=1,$E21&lt;&gt;0),1,0)</f>
        <v>1</v>
      </c>
      <c r="J21" s="67">
        <f>IF(OR('37_Social Protection Strategy'!$J21=1,$F21&lt;&gt;0),1,0)</f>
        <v>1</v>
      </c>
      <c r="K21" s="67">
        <f>IF(AND('37_Social Protection Strategy'!$I21=1,$E21=0),1,0)</f>
        <v>0</v>
      </c>
    </row>
    <row r="22" spans="1:11" ht="60" hidden="1" outlineLevel="1" x14ac:dyDescent="0.25">
      <c r="A22" s="37" t="s">
        <v>149</v>
      </c>
      <c r="B22" s="38" t="s">
        <v>26</v>
      </c>
      <c r="C22" s="20" t="str">
        <f>IF('Long Term Vision'!$C22=0,"",'Long Term Vision'!$C22)</f>
        <v/>
      </c>
      <c r="D22" s="38"/>
      <c r="E22" s="38"/>
      <c r="F22" s="38"/>
      <c r="G22" s="38"/>
      <c r="H22" s="39"/>
      <c r="I22" s="67">
        <f>IF(OR('37_Social Protection Strategy'!$I22=1,$E22&lt;&gt;0),1,0)</f>
        <v>1</v>
      </c>
      <c r="J22" s="67">
        <f>IF(OR('37_Social Protection Strategy'!$J22=1,$F22&lt;&gt;0),1,0)</f>
        <v>1</v>
      </c>
      <c r="K22" s="67">
        <f>IF(AND('37_Social Protection Strategy'!$I22=1,$E22=0),1,0)</f>
        <v>1</v>
      </c>
    </row>
    <row r="23" spans="1:11" ht="45" hidden="1" outlineLevel="1" x14ac:dyDescent="0.25">
      <c r="A23" s="37" t="s">
        <v>149</v>
      </c>
      <c r="B23" s="38" t="s">
        <v>27</v>
      </c>
      <c r="C23" s="20" t="str">
        <f>IF('Long Term Vision'!$C23=0,"",'Long Term Vision'!$C23)</f>
        <v/>
      </c>
      <c r="D23" s="38"/>
      <c r="E23" s="38"/>
      <c r="F23" s="38"/>
      <c r="G23" s="38"/>
      <c r="H23" s="39"/>
      <c r="I23" s="67">
        <f>IF(OR('37_Social Protection Strategy'!$I23=1,$E23&lt;&gt;0),1,0)</f>
        <v>1</v>
      </c>
      <c r="J23" s="67">
        <f>IF(OR('37_Social Protection Strategy'!$J23=1,$F23&lt;&gt;0),1,0)</f>
        <v>0</v>
      </c>
      <c r="K23" s="67">
        <f>IF(AND('37_Social Protection Strategy'!$I23=1,$E23=0),1,0)</f>
        <v>1</v>
      </c>
    </row>
    <row r="24" spans="1:11" collapsed="1" x14ac:dyDescent="0.25">
      <c r="A24" s="37" t="s">
        <v>149</v>
      </c>
      <c r="B24" s="101" t="s">
        <v>28</v>
      </c>
      <c r="C24" s="101"/>
      <c r="D24" s="101"/>
      <c r="E24" s="101"/>
      <c r="F24" s="101"/>
      <c r="G24" s="101"/>
      <c r="H24" s="102"/>
      <c r="I24" s="67">
        <f>SUM(I25:I31)</f>
        <v>7</v>
      </c>
      <c r="J24" s="67">
        <f>SUM(J25:J31)</f>
        <v>4</v>
      </c>
      <c r="K24" s="67">
        <f>SUM(K25:K31)</f>
        <v>6</v>
      </c>
    </row>
    <row r="25" spans="1:11" ht="45" hidden="1" outlineLevel="1" x14ac:dyDescent="0.25">
      <c r="A25" s="37" t="s">
        <v>149</v>
      </c>
      <c r="B25" s="38" t="s">
        <v>29</v>
      </c>
      <c r="C25" s="20" t="str">
        <f>IF('Long Term Vision'!$C25=0,"",'Long Term Vision'!$C25)</f>
        <v/>
      </c>
      <c r="D25" s="38"/>
      <c r="E25" s="38"/>
      <c r="F25" s="38" t="s">
        <v>1569</v>
      </c>
      <c r="G25" s="38"/>
      <c r="H25" s="39"/>
      <c r="I25" s="67">
        <f>IF(OR('37_Social Protection Strategy'!$I25=1,$E25&lt;&gt;0),1,0)</f>
        <v>1</v>
      </c>
      <c r="J25" s="67">
        <f>IF(OR('37_Social Protection Strategy'!$J25=1,$F25&lt;&gt;0),1,0)</f>
        <v>1</v>
      </c>
      <c r="K25" s="67">
        <f>IF(AND('37_Social Protection Strategy'!$I25=1,$E25=0),1,0)</f>
        <v>1</v>
      </c>
    </row>
    <row r="26" spans="1:11" ht="45" hidden="1" outlineLevel="1" x14ac:dyDescent="0.25">
      <c r="A26" s="37" t="s">
        <v>149</v>
      </c>
      <c r="B26" s="38" t="s">
        <v>30</v>
      </c>
      <c r="C26" s="20" t="str">
        <f>IF('Long Term Vision'!$C26=0,"",'Long Term Vision'!$C26)</f>
        <v/>
      </c>
      <c r="D26" s="38"/>
      <c r="E26" s="38"/>
      <c r="F26" s="38"/>
      <c r="G26" s="38"/>
      <c r="H26" s="39"/>
      <c r="I26" s="67">
        <f>IF(OR('37_Social Protection Strategy'!$I26=1,$E26&lt;&gt;0),1,0)</f>
        <v>1</v>
      </c>
      <c r="J26" s="67">
        <f>IF(OR('37_Social Protection Strategy'!$J26=1,$F26&lt;&gt;0),1,0)</f>
        <v>0</v>
      </c>
      <c r="K26" s="67">
        <f>IF(AND('37_Social Protection Strategy'!$I26=1,$E26=0),1,0)</f>
        <v>1</v>
      </c>
    </row>
    <row r="27" spans="1:11" ht="45" hidden="1" outlineLevel="1" x14ac:dyDescent="0.25">
      <c r="A27" s="37" t="s">
        <v>149</v>
      </c>
      <c r="B27" s="38" t="s">
        <v>31</v>
      </c>
      <c r="C27" s="20" t="str">
        <f>IF('Long Term Vision'!$C27=0,"",'Long Term Vision'!$C27)</f>
        <v/>
      </c>
      <c r="D27" s="38"/>
      <c r="E27" s="38"/>
      <c r="F27" s="38" t="s">
        <v>1568</v>
      </c>
      <c r="G27" s="38"/>
      <c r="H27" s="39"/>
      <c r="I27" s="67">
        <f>IF(OR('37_Social Protection Strategy'!$I27=1,$E27&lt;&gt;0),1,0)</f>
        <v>1</v>
      </c>
      <c r="J27" s="67">
        <f>IF(OR('37_Social Protection Strategy'!$J27=1,$F27&lt;&gt;0),1,0)</f>
        <v>1</v>
      </c>
      <c r="K27" s="67">
        <f>IF(AND('37_Social Protection Strategy'!$I27=1,$E27=0),1,0)</f>
        <v>1</v>
      </c>
    </row>
    <row r="28" spans="1:11" ht="60" hidden="1" outlineLevel="1" x14ac:dyDescent="0.25">
      <c r="A28" s="37" t="s">
        <v>149</v>
      </c>
      <c r="B28" s="38" t="s">
        <v>32</v>
      </c>
      <c r="C28" s="20" t="str">
        <f>IF('Long Term Vision'!$C28=0,"",'Long Term Vision'!$C28)</f>
        <v/>
      </c>
      <c r="D28" s="38" t="s">
        <v>1582</v>
      </c>
      <c r="E28" s="38" t="s">
        <v>1617</v>
      </c>
      <c r="F28" s="38" t="s">
        <v>1570</v>
      </c>
      <c r="G28" s="38" t="s">
        <v>1618</v>
      </c>
      <c r="H28" s="39" t="s">
        <v>1366</v>
      </c>
      <c r="I28" s="67">
        <f>IF(OR('37_Social Protection Strategy'!$I28=1,$E28&lt;&gt;0),1,0)</f>
        <v>1</v>
      </c>
      <c r="J28" s="67">
        <f>IF(OR('37_Social Protection Strategy'!$J28=1,$F28&lt;&gt;0),1,0)</f>
        <v>1</v>
      </c>
      <c r="K28" s="67">
        <f>IF(AND('37_Social Protection Strategy'!$I28=1,$E28=0),1,0)</f>
        <v>0</v>
      </c>
    </row>
    <row r="29" spans="1:11" ht="60" hidden="1" outlineLevel="1" x14ac:dyDescent="0.25">
      <c r="A29" s="37" t="s">
        <v>149</v>
      </c>
      <c r="B29" s="38" t="s">
        <v>33</v>
      </c>
      <c r="C29" s="20" t="str">
        <f>IF('Long Term Vision'!$C29=0,"",'Long Term Vision'!$C29)</f>
        <v/>
      </c>
      <c r="D29" s="38"/>
      <c r="E29" s="38"/>
      <c r="F29" s="38"/>
      <c r="G29" s="38"/>
      <c r="H29" s="39"/>
      <c r="I29" s="67">
        <f>IF(OR('37_Social Protection Strategy'!$I29=1,$E29&lt;&gt;0),1,0)</f>
        <v>1</v>
      </c>
      <c r="J29" s="67">
        <f>IF(OR('37_Social Protection Strategy'!$J29=1,$F29&lt;&gt;0),1,0)</f>
        <v>0</v>
      </c>
      <c r="K29" s="67">
        <f>IF(AND('37_Social Protection Strategy'!$I29=1,$E29=0),1,0)</f>
        <v>1</v>
      </c>
    </row>
    <row r="30" spans="1:11" ht="30" hidden="1" outlineLevel="1" x14ac:dyDescent="0.25">
      <c r="A30" s="37" t="s">
        <v>149</v>
      </c>
      <c r="B30" s="38" t="s">
        <v>34</v>
      </c>
      <c r="C30" s="20" t="str">
        <f>IF('Long Term Vision'!$C30=0,"",'Long Term Vision'!$C30)</f>
        <v/>
      </c>
      <c r="D30" s="38"/>
      <c r="E30" s="38"/>
      <c r="F30" s="38" t="s">
        <v>1567</v>
      </c>
      <c r="G30" s="38"/>
      <c r="H30" s="39"/>
      <c r="I30" s="67">
        <f>IF(OR('37_Social Protection Strategy'!$I30=1,$E30&lt;&gt;0),1,0)</f>
        <v>1</v>
      </c>
      <c r="J30" s="67">
        <f>IF(OR('37_Social Protection Strategy'!$J30=1,$F30&lt;&gt;0),1,0)</f>
        <v>1</v>
      </c>
      <c r="K30" s="67">
        <f>IF(AND('37_Social Protection Strategy'!$I30=1,$E30=0),1,0)</f>
        <v>1</v>
      </c>
    </row>
    <row r="31" spans="1:11" ht="105" hidden="1" outlineLevel="1" x14ac:dyDescent="0.25">
      <c r="A31" s="37" t="s">
        <v>149</v>
      </c>
      <c r="B31" s="38" t="s">
        <v>35</v>
      </c>
      <c r="C31" s="20" t="str">
        <f>IF('Long Term Vision'!$C31=0,"",'Long Term Vision'!$C31)</f>
        <v/>
      </c>
      <c r="D31" s="38"/>
      <c r="E31" s="38"/>
      <c r="F31" s="38"/>
      <c r="G31" s="38"/>
      <c r="H31" s="39"/>
      <c r="I31" s="67">
        <f>IF(OR('37_Social Protection Strategy'!$I31=1,$E31&lt;&gt;0),1,0)</f>
        <v>1</v>
      </c>
      <c r="J31" s="67">
        <f>IF(OR('37_Social Protection Strategy'!$J31=1,$F31&lt;&gt;0),1,0)</f>
        <v>0</v>
      </c>
      <c r="K31" s="67">
        <f>IF(AND('37_Social Protection Strategy'!$I31=1,$E31=0),1,0)</f>
        <v>1</v>
      </c>
    </row>
    <row r="32" spans="1:11" collapsed="1" x14ac:dyDescent="0.25">
      <c r="A32" s="37" t="s">
        <v>149</v>
      </c>
      <c r="B32" s="91" t="s">
        <v>36</v>
      </c>
      <c r="C32" s="91"/>
      <c r="D32" s="91"/>
      <c r="E32" s="91"/>
      <c r="F32" s="91"/>
      <c r="G32" s="91"/>
      <c r="H32" s="92"/>
      <c r="I32" s="67">
        <f>SUM(I33:I38)</f>
        <v>5</v>
      </c>
      <c r="J32" s="67">
        <f>SUM(J33:J38)</f>
        <v>4</v>
      </c>
      <c r="K32" s="67">
        <f>SUM(K33:K38)</f>
        <v>5</v>
      </c>
    </row>
    <row r="33" spans="1:11" ht="30" hidden="1" outlineLevel="1" x14ac:dyDescent="0.25">
      <c r="A33" s="37" t="s">
        <v>149</v>
      </c>
      <c r="B33" s="38" t="s">
        <v>37</v>
      </c>
      <c r="C33" s="20" t="str">
        <f>IF('Long Term Vision'!$C33=0,"",'Long Term Vision'!$C33)</f>
        <v/>
      </c>
      <c r="D33" s="38"/>
      <c r="E33" s="38"/>
      <c r="F33" s="38"/>
      <c r="G33" s="38"/>
      <c r="H33" s="39"/>
      <c r="I33" s="67">
        <f>IF(OR('37_Social Protection Strategy'!$I33=1,$E33&lt;&gt;0),1,0)</f>
        <v>1</v>
      </c>
      <c r="J33" s="67">
        <f>IF(OR('37_Social Protection Strategy'!$J33=1,$F33&lt;&gt;0),1,0)</f>
        <v>1</v>
      </c>
      <c r="K33" s="67">
        <f>IF(AND('37_Social Protection Strategy'!$I33=1,$E33=0),1,0)</f>
        <v>1</v>
      </c>
    </row>
    <row r="34" spans="1:11" ht="45" hidden="1" outlineLevel="1" x14ac:dyDescent="0.25">
      <c r="A34" s="37" t="s">
        <v>149</v>
      </c>
      <c r="B34" s="38" t="s">
        <v>38</v>
      </c>
      <c r="C34" s="20" t="str">
        <f>IF('Long Term Vision'!$C34=0,"",'Long Term Vision'!$C34)</f>
        <v/>
      </c>
      <c r="D34" s="38"/>
      <c r="E34" s="38"/>
      <c r="F34" s="38"/>
      <c r="G34" s="38"/>
      <c r="H34" s="39"/>
      <c r="I34" s="67">
        <f>IF(OR('37_Social Protection Strategy'!$I34=1,$E34&lt;&gt;0),1,0)</f>
        <v>1</v>
      </c>
      <c r="J34" s="67">
        <f>IF(OR('37_Social Protection Strategy'!$J34=1,$F34&lt;&gt;0),1,0)</f>
        <v>1</v>
      </c>
      <c r="K34" s="67">
        <f>IF(AND('37_Social Protection Strategy'!$I34=1,$E34=0),1,0)</f>
        <v>1</v>
      </c>
    </row>
    <row r="35" spans="1:11" ht="30" hidden="1" outlineLevel="1" x14ac:dyDescent="0.25">
      <c r="A35" s="37" t="s">
        <v>149</v>
      </c>
      <c r="B35" s="38" t="s">
        <v>39</v>
      </c>
      <c r="C35" s="20" t="str">
        <f>IF('Long Term Vision'!$C35=0,"",'Long Term Vision'!$C35)</f>
        <v>NO</v>
      </c>
      <c r="D35" s="38"/>
      <c r="E35" s="38"/>
      <c r="F35" s="38"/>
      <c r="G35" s="38"/>
      <c r="H35" s="39"/>
      <c r="I35" s="67">
        <f>IF(OR('37_Social Protection Strategy'!$I35=1,$E35&lt;&gt;0),1,0)</f>
        <v>0</v>
      </c>
      <c r="J35" s="67">
        <f>IF(OR('37_Social Protection Strategy'!$J35=1,$F35&lt;&gt;0),1,0)</f>
        <v>0</v>
      </c>
      <c r="K35" s="67">
        <f>IF(AND('37_Social Protection Strategy'!$I35=1,$E35=0),1,0)</f>
        <v>0</v>
      </c>
    </row>
    <row r="36" spans="1:11" ht="60" hidden="1" outlineLevel="1" x14ac:dyDescent="0.25">
      <c r="A36" s="37" t="s">
        <v>149</v>
      </c>
      <c r="B36" s="38" t="s">
        <v>40</v>
      </c>
      <c r="C36" s="20" t="str">
        <f>IF('Long Term Vision'!$C36=0,"",'Long Term Vision'!$C36)</f>
        <v/>
      </c>
      <c r="D36" s="38"/>
      <c r="E36" s="38"/>
      <c r="F36" s="38"/>
      <c r="G36" s="38"/>
      <c r="H36" s="39"/>
      <c r="I36" s="67">
        <f>IF(OR('37_Social Protection Strategy'!$I36=1,$E36&lt;&gt;0),1,0)</f>
        <v>1</v>
      </c>
      <c r="J36" s="67">
        <f>IF(OR('37_Social Protection Strategy'!$J36=1,$F36&lt;&gt;0),1,0)</f>
        <v>1</v>
      </c>
      <c r="K36" s="67">
        <f>IF(AND('37_Social Protection Strategy'!$I36=1,$E36=0),1,0)</f>
        <v>1</v>
      </c>
    </row>
    <row r="37" spans="1:11" ht="45" hidden="1" outlineLevel="1" x14ac:dyDescent="0.25">
      <c r="A37" s="37" t="s">
        <v>149</v>
      </c>
      <c r="B37" s="38" t="s">
        <v>41</v>
      </c>
      <c r="C37" s="20" t="str">
        <f>IF('Long Term Vision'!$C37=0,"",'Long Term Vision'!$C37)</f>
        <v/>
      </c>
      <c r="D37" s="38"/>
      <c r="E37" s="38"/>
      <c r="F37" s="38"/>
      <c r="G37" s="38"/>
      <c r="H37" s="39"/>
      <c r="I37" s="67">
        <f>IF(OR('37_Social Protection Strategy'!$I37=1,$E37&lt;&gt;0),1,0)</f>
        <v>1</v>
      </c>
      <c r="J37" s="67">
        <f>IF(OR('37_Social Protection Strategy'!$J37=1,$F37&lt;&gt;0),1,0)</f>
        <v>1</v>
      </c>
      <c r="K37" s="67">
        <f>IF(AND('37_Social Protection Strategy'!$I37=1,$E37=0),1,0)</f>
        <v>1</v>
      </c>
    </row>
    <row r="38" spans="1:11" ht="75" hidden="1" outlineLevel="1" x14ac:dyDescent="0.25">
      <c r="A38" s="37" t="s">
        <v>149</v>
      </c>
      <c r="B38" s="38" t="s">
        <v>42</v>
      </c>
      <c r="C38" s="20" t="str">
        <f>IF('Long Term Vision'!$C38=0,"",'Long Term Vision'!$C38)</f>
        <v/>
      </c>
      <c r="D38" s="38"/>
      <c r="E38" s="38"/>
      <c r="F38" s="38"/>
      <c r="G38" s="38"/>
      <c r="H38" s="39"/>
      <c r="I38" s="67">
        <f>IF(OR('37_Social Protection Strategy'!$I38=1,$E38&lt;&gt;0),1,0)</f>
        <v>1</v>
      </c>
      <c r="J38" s="67">
        <f>IF(OR('37_Social Protection Strategy'!$J38=1,$F38&lt;&gt;0),1,0)</f>
        <v>0</v>
      </c>
      <c r="K38" s="67">
        <f>IF(AND('37_Social Protection Strategy'!$I38=1,$E38=0),1,0)</f>
        <v>1</v>
      </c>
    </row>
    <row r="39" spans="1:11" collapsed="1" x14ac:dyDescent="0.25">
      <c r="A39" s="37" t="s">
        <v>150</v>
      </c>
      <c r="B39" s="105" t="s">
        <v>43</v>
      </c>
      <c r="C39" s="105"/>
      <c r="D39" s="105"/>
      <c r="E39" s="105"/>
      <c r="F39" s="105"/>
      <c r="G39" s="105"/>
      <c r="H39" s="106"/>
      <c r="I39" s="67">
        <f>SUM(I40:I45)</f>
        <v>6</v>
      </c>
      <c r="J39" s="67">
        <f>SUM(J40:J45)</f>
        <v>3</v>
      </c>
      <c r="K39" s="67">
        <f>SUM(K40:K45)</f>
        <v>6</v>
      </c>
    </row>
    <row r="40" spans="1:11" ht="30" hidden="1" outlineLevel="1" x14ac:dyDescent="0.25">
      <c r="A40" s="37" t="s">
        <v>150</v>
      </c>
      <c r="B40" s="38" t="s">
        <v>44</v>
      </c>
      <c r="C40" s="20" t="str">
        <f>IF('Long Term Vision'!$C40=0,"",'Long Term Vision'!$C40)</f>
        <v/>
      </c>
      <c r="D40" s="38"/>
      <c r="E40" s="38"/>
      <c r="F40" s="38"/>
      <c r="G40" s="38"/>
      <c r="H40" s="39"/>
      <c r="I40" s="67">
        <f>IF(OR('37_Social Protection Strategy'!$I40=1,$E40&lt;&gt;0),1,0)</f>
        <v>1</v>
      </c>
      <c r="J40" s="67">
        <f>IF(OR('37_Social Protection Strategy'!$J40=1,$F40&lt;&gt;0),1,0)</f>
        <v>1</v>
      </c>
      <c r="K40" s="67">
        <f>IF(AND('37_Social Protection Strategy'!$I40=1,$E40=0),1,0)</f>
        <v>1</v>
      </c>
    </row>
    <row r="41" spans="1:11" ht="60" hidden="1" outlineLevel="1" x14ac:dyDescent="0.25">
      <c r="A41" s="37" t="s">
        <v>150</v>
      </c>
      <c r="B41" s="38" t="s">
        <v>45</v>
      </c>
      <c r="C41" s="20" t="str">
        <f>IF('Long Term Vision'!$C41=0,"",'Long Term Vision'!$C41)</f>
        <v/>
      </c>
      <c r="D41" s="38"/>
      <c r="E41" s="38"/>
      <c r="F41" s="38"/>
      <c r="G41" s="38"/>
      <c r="H41" s="39"/>
      <c r="I41" s="67">
        <f>IF(OR('37_Social Protection Strategy'!$I41=1,$E41&lt;&gt;0),1,0)</f>
        <v>1</v>
      </c>
      <c r="J41" s="67">
        <f>IF(OR('37_Social Protection Strategy'!$J41=1,$F41&lt;&gt;0),1,0)</f>
        <v>1</v>
      </c>
      <c r="K41" s="67">
        <f>IF(AND('37_Social Protection Strategy'!$I41=1,$E41=0),1,0)</f>
        <v>1</v>
      </c>
    </row>
    <row r="42" spans="1:11" ht="75" hidden="1" outlineLevel="1" x14ac:dyDescent="0.25">
      <c r="A42" s="37" t="s">
        <v>150</v>
      </c>
      <c r="B42" s="38" t="s">
        <v>46</v>
      </c>
      <c r="C42" s="20" t="str">
        <f>IF('Long Term Vision'!$C42=0,"",'Long Term Vision'!$C42)</f>
        <v/>
      </c>
      <c r="D42" s="38"/>
      <c r="E42" s="38"/>
      <c r="F42" s="38"/>
      <c r="G42" s="38"/>
      <c r="H42" s="39"/>
      <c r="I42" s="67">
        <f>IF(OR('37_Social Protection Strategy'!$I42=1,$E42&lt;&gt;0),1,0)</f>
        <v>1</v>
      </c>
      <c r="J42" s="67">
        <f>IF(OR('37_Social Protection Strategy'!$J42=1,$F42&lt;&gt;0),1,0)</f>
        <v>1</v>
      </c>
      <c r="K42" s="67">
        <f>IF(AND('37_Social Protection Strategy'!$I42=1,$E42=0),1,0)</f>
        <v>1</v>
      </c>
    </row>
    <row r="43" spans="1:11" ht="60" hidden="1" outlineLevel="1" x14ac:dyDescent="0.25">
      <c r="A43" s="37" t="s">
        <v>150</v>
      </c>
      <c r="B43" s="38" t="s">
        <v>47</v>
      </c>
      <c r="C43" s="20" t="str">
        <f>IF('Long Term Vision'!$C43=0,"",'Long Term Vision'!$C43)</f>
        <v/>
      </c>
      <c r="D43" s="38"/>
      <c r="E43" s="38"/>
      <c r="F43" s="38"/>
      <c r="G43" s="38"/>
      <c r="H43" s="39"/>
      <c r="I43" s="67">
        <f>IF(OR('37_Social Protection Strategy'!$I43=1,$E43&lt;&gt;0),1,0)</f>
        <v>1</v>
      </c>
      <c r="J43" s="67">
        <f>IF(OR('37_Social Protection Strategy'!$J43=1,$F43&lt;&gt;0),1,0)</f>
        <v>0</v>
      </c>
      <c r="K43" s="67">
        <f>IF(AND('37_Social Protection Strategy'!$I43=1,$E43=0),1,0)</f>
        <v>1</v>
      </c>
    </row>
    <row r="44" spans="1:11" ht="45" hidden="1" outlineLevel="1" x14ac:dyDescent="0.25">
      <c r="A44" s="37" t="s">
        <v>150</v>
      </c>
      <c r="B44" s="38" t="s">
        <v>48</v>
      </c>
      <c r="C44" s="20" t="str">
        <f>IF('Long Term Vision'!$C44=0,"",'Long Term Vision'!$C44)</f>
        <v/>
      </c>
      <c r="D44" s="38"/>
      <c r="E44" s="38"/>
      <c r="F44" s="38"/>
      <c r="G44" s="38"/>
      <c r="H44" s="39"/>
      <c r="I44" s="67">
        <f>IF(OR('37_Social Protection Strategy'!$I44=1,$E44&lt;&gt;0),1,0)</f>
        <v>1</v>
      </c>
      <c r="J44" s="67">
        <f>IF(OR('37_Social Protection Strategy'!$J44=1,$F44&lt;&gt;0),1,0)</f>
        <v>0</v>
      </c>
      <c r="K44" s="67">
        <f>IF(AND('37_Social Protection Strategy'!$I44=1,$E44=0),1,0)</f>
        <v>1</v>
      </c>
    </row>
    <row r="45" spans="1:11" ht="30" hidden="1" outlineLevel="1" x14ac:dyDescent="0.25">
      <c r="A45" s="37" t="s">
        <v>150</v>
      </c>
      <c r="B45" s="38" t="s">
        <v>49</v>
      </c>
      <c r="C45" s="20" t="str">
        <f>IF('Long Term Vision'!$C45=0,"",'Long Term Vision'!$C45)</f>
        <v/>
      </c>
      <c r="D45" s="38"/>
      <c r="E45" s="38"/>
      <c r="F45" s="38"/>
      <c r="G45" s="38"/>
      <c r="H45" s="39"/>
      <c r="I45" s="67">
        <f>IF(OR('37_Social Protection Strategy'!$I45=1,$E45&lt;&gt;0),1,0)</f>
        <v>1</v>
      </c>
      <c r="J45" s="67">
        <f>IF(OR('37_Social Protection Strategy'!$J45=1,$F45&lt;&gt;0),1,0)</f>
        <v>0</v>
      </c>
      <c r="K45" s="67">
        <f>IF(AND('37_Social Protection Strategy'!$I45=1,$E45=0),1,0)</f>
        <v>1</v>
      </c>
    </row>
    <row r="46" spans="1:11" collapsed="1" x14ac:dyDescent="0.25">
      <c r="A46" s="37" t="s">
        <v>150</v>
      </c>
      <c r="B46" s="107" t="s">
        <v>50</v>
      </c>
      <c r="C46" s="107"/>
      <c r="D46" s="107"/>
      <c r="E46" s="107"/>
      <c r="F46" s="107"/>
      <c r="G46" s="107"/>
      <c r="H46" s="108"/>
      <c r="I46" s="67">
        <f>SUM(I47:I54)</f>
        <v>7</v>
      </c>
      <c r="J46" s="67">
        <f>SUM(J47:J54)</f>
        <v>3</v>
      </c>
      <c r="K46" s="67">
        <f>SUM(K47:K54)</f>
        <v>7</v>
      </c>
    </row>
    <row r="47" spans="1:11" ht="75" hidden="1" outlineLevel="1" x14ac:dyDescent="0.25">
      <c r="A47" s="37" t="s">
        <v>150</v>
      </c>
      <c r="B47" s="38" t="s">
        <v>51</v>
      </c>
      <c r="C47" s="20" t="str">
        <f>IF('Long Term Vision'!$C47=0,"",'Long Term Vision'!$C47)</f>
        <v>NO</v>
      </c>
      <c r="D47" s="38"/>
      <c r="E47" s="38"/>
      <c r="F47" s="38"/>
      <c r="G47" s="38"/>
      <c r="H47" s="39"/>
      <c r="I47" s="67">
        <f>IF(OR('37_Social Protection Strategy'!$I47=1,$E47&lt;&gt;0),1,0)</f>
        <v>0</v>
      </c>
      <c r="J47" s="67">
        <f>IF(OR('37_Social Protection Strategy'!$J47=1,$F47&lt;&gt;0),1,0)</f>
        <v>0</v>
      </c>
      <c r="K47" s="67">
        <f>IF(AND('37_Social Protection Strategy'!$I47=1,$E47=0),1,0)</f>
        <v>0</v>
      </c>
    </row>
    <row r="48" spans="1:11" ht="30" hidden="1" outlineLevel="1" x14ac:dyDescent="0.25">
      <c r="A48" s="37" t="s">
        <v>150</v>
      </c>
      <c r="B48" s="38" t="s">
        <v>52</v>
      </c>
      <c r="C48" s="20" t="str">
        <f>IF('Long Term Vision'!$C48=0,"",'Long Term Vision'!$C48)</f>
        <v/>
      </c>
      <c r="D48" s="38"/>
      <c r="E48" s="38"/>
      <c r="F48" s="38" t="s">
        <v>367</v>
      </c>
      <c r="G48" s="38"/>
      <c r="H48" s="39"/>
      <c r="I48" s="67">
        <f>IF(OR('37_Social Protection Strategy'!$I48=1,$E48&lt;&gt;0),1,0)</f>
        <v>1</v>
      </c>
      <c r="J48" s="67">
        <f>IF(OR('37_Social Protection Strategy'!$J48=1,$F48&lt;&gt;0),1,0)</f>
        <v>1</v>
      </c>
      <c r="K48" s="67">
        <f>IF(AND('37_Social Protection Strategy'!$I48=1,$E48=0),1,0)</f>
        <v>1</v>
      </c>
    </row>
    <row r="49" spans="1:11" ht="45" hidden="1" outlineLevel="1" x14ac:dyDescent="0.25">
      <c r="A49" s="37" t="s">
        <v>150</v>
      </c>
      <c r="B49" s="38" t="s">
        <v>53</v>
      </c>
      <c r="C49" s="20" t="str">
        <f>IF('Long Term Vision'!$C49=0,"",'Long Term Vision'!$C49)</f>
        <v/>
      </c>
      <c r="D49" s="38"/>
      <c r="E49" s="38"/>
      <c r="F49" s="38"/>
      <c r="G49" s="38"/>
      <c r="H49" s="39"/>
      <c r="I49" s="67">
        <f>IF(OR('37_Social Protection Strategy'!$I49=1,$E49&lt;&gt;0),1,0)</f>
        <v>1</v>
      </c>
      <c r="J49" s="67">
        <f>IF(OR('37_Social Protection Strategy'!$J49=1,$F49&lt;&gt;0),1,0)</f>
        <v>0</v>
      </c>
      <c r="K49" s="67">
        <f>IF(AND('37_Social Protection Strategy'!$I49=1,$E49=0),1,0)</f>
        <v>1</v>
      </c>
    </row>
    <row r="50" spans="1:11" ht="90" hidden="1" outlineLevel="1" x14ac:dyDescent="0.25">
      <c r="A50" s="37" t="s">
        <v>150</v>
      </c>
      <c r="B50" s="38" t="s">
        <v>54</v>
      </c>
      <c r="C50" s="20" t="str">
        <f>IF('Long Term Vision'!$C50=0,"",'Long Term Vision'!$C50)</f>
        <v/>
      </c>
      <c r="D50" s="38"/>
      <c r="E50" s="38"/>
      <c r="F50" s="38"/>
      <c r="G50" s="38"/>
      <c r="H50" s="39"/>
      <c r="I50" s="67">
        <f>IF(OR('37_Social Protection Strategy'!$I50=1,$E50&lt;&gt;0),1,0)</f>
        <v>1</v>
      </c>
      <c r="J50" s="67">
        <f>IF(OR('37_Social Protection Strategy'!$J50=1,$F50&lt;&gt;0),1,0)</f>
        <v>1</v>
      </c>
      <c r="K50" s="67">
        <f>IF(AND('37_Social Protection Strategy'!$I50=1,$E50=0),1,0)</f>
        <v>1</v>
      </c>
    </row>
    <row r="51" spans="1:11" ht="30" hidden="1" outlineLevel="1" x14ac:dyDescent="0.25">
      <c r="A51" s="37" t="s">
        <v>150</v>
      </c>
      <c r="B51" s="38" t="s">
        <v>55</v>
      </c>
      <c r="C51" s="20" t="str">
        <f>IF('Long Term Vision'!$C51=0,"",'Long Term Vision'!$C51)</f>
        <v/>
      </c>
      <c r="D51" s="38"/>
      <c r="E51" s="38"/>
      <c r="F51" s="38"/>
      <c r="G51" s="38"/>
      <c r="H51" s="39"/>
      <c r="I51" s="67">
        <f>IF(OR('37_Social Protection Strategy'!$I51=1,$E51&lt;&gt;0),1,0)</f>
        <v>1</v>
      </c>
      <c r="J51" s="67">
        <f>IF(OR('37_Social Protection Strategy'!$J51=1,$F51&lt;&gt;0),1,0)</f>
        <v>1</v>
      </c>
      <c r="K51" s="67">
        <f>IF(AND('37_Social Protection Strategy'!$I51=1,$E51=0),1,0)</f>
        <v>1</v>
      </c>
    </row>
    <row r="52" spans="1:11" ht="45" hidden="1" outlineLevel="1" x14ac:dyDescent="0.25">
      <c r="A52" s="37" t="s">
        <v>150</v>
      </c>
      <c r="B52" s="38" t="s">
        <v>56</v>
      </c>
      <c r="C52" s="20" t="str">
        <f>IF('Long Term Vision'!$C52=0,"",'Long Term Vision'!$C52)</f>
        <v/>
      </c>
      <c r="D52" s="38"/>
      <c r="E52" s="38"/>
      <c r="F52" s="38"/>
      <c r="G52" s="38"/>
      <c r="H52" s="39"/>
      <c r="I52" s="67">
        <f>IF(OR('37_Social Protection Strategy'!$I52=1,$E52&lt;&gt;0),1,0)</f>
        <v>1</v>
      </c>
      <c r="J52" s="67">
        <f>IF(OR('37_Social Protection Strategy'!$J52=1,$F52&lt;&gt;0),1,0)</f>
        <v>0</v>
      </c>
      <c r="K52" s="67">
        <f>IF(AND('37_Social Protection Strategy'!$I52=1,$E52=0),1,0)</f>
        <v>1</v>
      </c>
    </row>
    <row r="53" spans="1:11" ht="30" hidden="1" outlineLevel="1" x14ac:dyDescent="0.25">
      <c r="A53" s="37" t="s">
        <v>150</v>
      </c>
      <c r="B53" s="38" t="s">
        <v>57</v>
      </c>
      <c r="C53" s="20" t="str">
        <f>IF('Long Term Vision'!$C53=0,"",'Long Term Vision'!$C53)</f>
        <v/>
      </c>
      <c r="D53" s="38"/>
      <c r="E53" s="38"/>
      <c r="F53" s="38"/>
      <c r="G53" s="38"/>
      <c r="H53" s="39"/>
      <c r="I53" s="67">
        <f>IF(OR('37_Social Protection Strategy'!$I53=1,$E53&lt;&gt;0),1,0)</f>
        <v>1</v>
      </c>
      <c r="J53" s="67">
        <f>IF(OR('37_Social Protection Strategy'!$J53=1,$F53&lt;&gt;0),1,0)</f>
        <v>0</v>
      </c>
      <c r="K53" s="67">
        <f>IF(AND('37_Social Protection Strategy'!$I53=1,$E53=0),1,0)</f>
        <v>1</v>
      </c>
    </row>
    <row r="54" spans="1:11" ht="45" hidden="1" outlineLevel="1" x14ac:dyDescent="0.25">
      <c r="A54" s="37" t="s">
        <v>150</v>
      </c>
      <c r="B54" s="38" t="s">
        <v>58</v>
      </c>
      <c r="C54" s="20" t="str">
        <f>IF('Long Term Vision'!$C54=0,"",'Long Term Vision'!$C54)</f>
        <v/>
      </c>
      <c r="D54" s="38"/>
      <c r="E54" s="38"/>
      <c r="F54" s="38"/>
      <c r="G54" s="38"/>
      <c r="H54" s="39"/>
      <c r="I54" s="67">
        <f>IF(OR('37_Social Protection Strategy'!$I54=1,$E54&lt;&gt;0),1,0)</f>
        <v>1</v>
      </c>
      <c r="J54" s="67">
        <f>IF(OR('37_Social Protection Strategy'!$J54=1,$F54&lt;&gt;0),1,0)</f>
        <v>0</v>
      </c>
      <c r="K54" s="67">
        <f>IF(AND('37_Social Protection Strategy'!$I54=1,$E54=0),1,0)</f>
        <v>1</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IF(OR('37_Social Protection Strategy'!$I56=1,$E56&lt;&gt;0),1,0)</f>
        <v>1</v>
      </c>
      <c r="J56" s="67">
        <f>IF(OR('37_Social Protection Strategy'!$J56=1,$F56&lt;&gt;0),1,0)</f>
        <v>1</v>
      </c>
      <c r="K56" s="67">
        <f>IF(AND('37_Social Protection Strategy'!$I56=1,$E56=0),1,0)</f>
        <v>1</v>
      </c>
    </row>
    <row r="57" spans="1:11" ht="30" hidden="1" outlineLevel="1" x14ac:dyDescent="0.25">
      <c r="A57" s="37" t="s">
        <v>150</v>
      </c>
      <c r="B57" s="38" t="s">
        <v>61</v>
      </c>
      <c r="C57" s="20" t="str">
        <f>IF('Long Term Vision'!$C57=0,"",'Long Term Vision'!$C57)</f>
        <v/>
      </c>
      <c r="D57" s="38"/>
      <c r="E57" s="38"/>
      <c r="F57" s="38"/>
      <c r="G57" s="38"/>
      <c r="H57" s="39"/>
      <c r="I57" s="67">
        <f>IF(OR('37_Social Protection Strategy'!$I57=1,$E57&lt;&gt;0),1,0)</f>
        <v>1</v>
      </c>
      <c r="J57" s="67">
        <f>IF(OR('37_Social Protection Strategy'!$J57=1,$F57&lt;&gt;0),1,0)</f>
        <v>1</v>
      </c>
      <c r="K57" s="67">
        <f>IF(AND('37_Social Protection Strategy'!$I57=1,$E57=0),1,0)</f>
        <v>1</v>
      </c>
    </row>
    <row r="58" spans="1:11" ht="45" hidden="1" outlineLevel="1" x14ac:dyDescent="0.25">
      <c r="A58" s="37" t="s">
        <v>150</v>
      </c>
      <c r="B58" s="38" t="s">
        <v>62</v>
      </c>
      <c r="C58" s="20" t="str">
        <f>IF('Long Term Vision'!$C58=0,"",'Long Term Vision'!$C58)</f>
        <v/>
      </c>
      <c r="D58" s="38"/>
      <c r="E58" s="38"/>
      <c r="F58" s="38"/>
      <c r="G58" s="38"/>
      <c r="H58" s="39"/>
      <c r="I58" s="67">
        <f>IF(OR('37_Social Protection Strategy'!$I58=1,$E58&lt;&gt;0),1,0)</f>
        <v>1</v>
      </c>
      <c r="J58" s="67">
        <f>IF(OR('37_Social Protection Strategy'!$J58=1,$F58&lt;&gt;0),1,0)</f>
        <v>0</v>
      </c>
      <c r="K58" s="67">
        <f>IF(AND('37_Social Protection Strategy'!$I58=1,$E58=0),1,0)</f>
        <v>1</v>
      </c>
    </row>
    <row r="59" spans="1:11" collapsed="1" x14ac:dyDescent="0.25">
      <c r="A59" s="37" t="s">
        <v>150</v>
      </c>
      <c r="B59" s="111" t="s">
        <v>63</v>
      </c>
      <c r="C59" s="111"/>
      <c r="D59" s="111"/>
      <c r="E59" s="111"/>
      <c r="F59" s="111"/>
      <c r="G59" s="111"/>
      <c r="H59" s="112"/>
      <c r="I59" s="67">
        <f>SUM(I60:I66)</f>
        <v>4</v>
      </c>
      <c r="J59" s="67">
        <f>SUM(J60:J66)</f>
        <v>1</v>
      </c>
      <c r="K59" s="67">
        <f>SUM(K60:K66)</f>
        <v>3</v>
      </c>
    </row>
    <row r="60" spans="1:11" ht="45" hidden="1" outlineLevel="1" x14ac:dyDescent="0.25">
      <c r="A60" s="37" t="s">
        <v>150</v>
      </c>
      <c r="B60" s="38" t="s">
        <v>64</v>
      </c>
      <c r="C60" s="20" t="str">
        <f>IF('Long Term Vision'!$C60=0,"",'Long Term Vision'!$C60)</f>
        <v/>
      </c>
      <c r="D60" s="38"/>
      <c r="E60" s="38"/>
      <c r="F60" s="38"/>
      <c r="G60" s="38"/>
      <c r="H60" s="39"/>
      <c r="I60" s="67">
        <f>IF(OR('37_Social Protection Strategy'!$I60=1,$E60&lt;&gt;0),1,0)</f>
        <v>0</v>
      </c>
      <c r="J60" s="67">
        <f>IF(OR('37_Social Protection Strategy'!$J60=1,$F60&lt;&gt;0),1,0)</f>
        <v>0</v>
      </c>
      <c r="K60" s="67">
        <f>IF(AND('37_Social Protection Strategy'!$I60=1,$E60=0),1,0)</f>
        <v>0</v>
      </c>
    </row>
    <row r="61" spans="1:11" ht="60" hidden="1" outlineLevel="1" x14ac:dyDescent="0.25">
      <c r="A61" s="37" t="s">
        <v>150</v>
      </c>
      <c r="B61" s="38" t="s">
        <v>65</v>
      </c>
      <c r="C61" s="20" t="str">
        <f>IF('Long Term Vision'!$C61=0,"",'Long Term Vision'!$C61)</f>
        <v/>
      </c>
      <c r="D61" s="38" t="s">
        <v>1629</v>
      </c>
      <c r="E61" s="38" t="s">
        <v>1599</v>
      </c>
      <c r="F61" s="38"/>
      <c r="G61" s="38"/>
      <c r="H61" s="39" t="s">
        <v>1366</v>
      </c>
      <c r="I61" s="67">
        <f>IF(OR('37_Social Protection Strategy'!$I61=1,$E61&lt;&gt;0),1,0)</f>
        <v>1</v>
      </c>
      <c r="J61" s="67">
        <f>IF(OR('37_Social Protection Strategy'!$J61=1,$F61&lt;&gt;0),1,0)</f>
        <v>1</v>
      </c>
      <c r="K61" s="67">
        <f>IF(AND('37_Social Protection Strategy'!$I61=1,$E61=0),1,0)</f>
        <v>0</v>
      </c>
    </row>
    <row r="62" spans="1:11" ht="30" hidden="1" outlineLevel="1" x14ac:dyDescent="0.25">
      <c r="A62" s="37" t="s">
        <v>150</v>
      </c>
      <c r="B62" s="38" t="s">
        <v>66</v>
      </c>
      <c r="C62" s="20" t="str">
        <f>IF('Long Term Vision'!$C62=0,"",'Long Term Vision'!$C62)</f>
        <v/>
      </c>
      <c r="D62" s="38"/>
      <c r="E62" s="38"/>
      <c r="F62" s="38"/>
      <c r="G62" s="38"/>
      <c r="H62" s="39"/>
      <c r="I62" s="67">
        <f>IF(OR('37_Social Protection Strategy'!$I62=1,$E62&lt;&gt;0),1,0)</f>
        <v>0</v>
      </c>
      <c r="J62" s="67">
        <f>IF(OR('37_Social Protection Strategy'!$J62=1,$F62&lt;&gt;0),1,0)</f>
        <v>0</v>
      </c>
      <c r="K62" s="67">
        <f>IF(AND('37_Social Protection Strategy'!$I62=1,$E62=0),1,0)</f>
        <v>0</v>
      </c>
    </row>
    <row r="63" spans="1:11" ht="90" hidden="1" outlineLevel="1" x14ac:dyDescent="0.25">
      <c r="A63" s="37" t="s">
        <v>150</v>
      </c>
      <c r="B63" s="38" t="s">
        <v>67</v>
      </c>
      <c r="C63" s="20" t="str">
        <f>IF('Long Term Vision'!$C63=0,"",'Long Term Vision'!$C63)</f>
        <v/>
      </c>
      <c r="D63" s="38"/>
      <c r="E63" s="38"/>
      <c r="F63" s="38"/>
      <c r="G63" s="38"/>
      <c r="H63" s="39"/>
      <c r="I63" s="67">
        <f>IF(OR('37_Social Protection Strategy'!$I63=1,$E63&lt;&gt;0),1,0)</f>
        <v>1</v>
      </c>
      <c r="J63" s="67">
        <f>IF(OR('37_Social Protection Strategy'!$J63=1,$F63&lt;&gt;0),1,0)</f>
        <v>0</v>
      </c>
      <c r="K63" s="67">
        <f>IF(AND('37_Social Protection Strategy'!$I63=1,$E63=0),1,0)</f>
        <v>1</v>
      </c>
    </row>
    <row r="64" spans="1:11" ht="45" hidden="1" outlineLevel="1" x14ac:dyDescent="0.25">
      <c r="A64" s="37" t="s">
        <v>150</v>
      </c>
      <c r="B64" s="38" t="s">
        <v>68</v>
      </c>
      <c r="C64" s="20" t="str">
        <f>IF('Long Term Vision'!$C64=0,"",'Long Term Vision'!$C64)</f>
        <v/>
      </c>
      <c r="D64" s="38"/>
      <c r="E64" s="38"/>
      <c r="F64" s="38"/>
      <c r="G64" s="38"/>
      <c r="H64" s="39"/>
      <c r="I64" s="67">
        <f>IF(OR('37_Social Protection Strategy'!$I64=1,$E64&lt;&gt;0),1,0)</f>
        <v>1</v>
      </c>
      <c r="J64" s="67">
        <f>IF(OR('37_Social Protection Strategy'!$J64=1,$F64&lt;&gt;0),1,0)</f>
        <v>0</v>
      </c>
      <c r="K64" s="67">
        <f>IF(AND('37_Social Protection Strategy'!$I64=1,$E64=0),1,0)</f>
        <v>1</v>
      </c>
    </row>
    <row r="65" spans="1:11" ht="120" hidden="1" outlineLevel="1" x14ac:dyDescent="0.25">
      <c r="A65" s="37" t="s">
        <v>150</v>
      </c>
      <c r="B65" s="38" t="s">
        <v>69</v>
      </c>
      <c r="C65" s="20" t="str">
        <f>IF('Long Term Vision'!$C65=0,"",'Long Term Vision'!$C65)</f>
        <v/>
      </c>
      <c r="D65" s="38"/>
      <c r="E65" s="38"/>
      <c r="F65" s="38"/>
      <c r="G65" s="38"/>
      <c r="H65" s="39"/>
      <c r="I65" s="67">
        <f>IF(OR('37_Social Protection Strategy'!$I65=1,$E65&lt;&gt;0),1,0)</f>
        <v>0</v>
      </c>
      <c r="J65" s="67">
        <f>IF(OR('37_Social Protection Strategy'!$J65=1,$F65&lt;&gt;0),1,0)</f>
        <v>0</v>
      </c>
      <c r="K65" s="67">
        <f>IF(AND('37_Social Protection Strategy'!$I65=1,$E65=0),1,0)</f>
        <v>0</v>
      </c>
    </row>
    <row r="66" spans="1:11" ht="60" hidden="1" outlineLevel="1" x14ac:dyDescent="0.25">
      <c r="A66" s="37" t="s">
        <v>150</v>
      </c>
      <c r="B66" s="38" t="s">
        <v>70</v>
      </c>
      <c r="C66" s="20" t="str">
        <f>IF('Long Term Vision'!$C66=0,"",'Long Term Vision'!$C66)</f>
        <v/>
      </c>
      <c r="D66" s="38"/>
      <c r="E66" s="38"/>
      <c r="F66" s="38"/>
      <c r="G66" s="38"/>
      <c r="H66" s="39"/>
      <c r="I66" s="67">
        <f>IF(OR('37_Social Protection Strategy'!$I66=1,$E66&lt;&gt;0),1,0)</f>
        <v>1</v>
      </c>
      <c r="J66" s="67">
        <f>IF(OR('37_Social Protection Strategy'!$J66=1,$F66&lt;&gt;0),1,0)</f>
        <v>0</v>
      </c>
      <c r="K66" s="67">
        <f>IF(AND('37_Social Protection Strategy'!$I66=1,$E66=0),1,0)</f>
        <v>1</v>
      </c>
    </row>
    <row r="67" spans="1:11" collapsed="1" x14ac:dyDescent="0.25">
      <c r="A67" s="37" t="s">
        <v>150</v>
      </c>
      <c r="B67" s="113" t="s">
        <v>72</v>
      </c>
      <c r="C67" s="113"/>
      <c r="D67" s="113"/>
      <c r="E67" s="113"/>
      <c r="F67" s="113"/>
      <c r="G67" s="113"/>
      <c r="H67" s="114"/>
      <c r="I67" s="67">
        <f>SUM(I68:I76)</f>
        <v>7</v>
      </c>
      <c r="J67" s="67">
        <f>SUM(J68:J76)</f>
        <v>4</v>
      </c>
      <c r="K67" s="67">
        <f>SUM(K68:K76)</f>
        <v>7</v>
      </c>
    </row>
    <row r="68" spans="1:11" ht="60" hidden="1" outlineLevel="1" x14ac:dyDescent="0.25">
      <c r="A68" s="37" t="s">
        <v>150</v>
      </c>
      <c r="B68" s="38" t="s">
        <v>71</v>
      </c>
      <c r="C68" s="20" t="str">
        <f>IF('Long Term Vision'!$C68=0,"",'Long Term Vision'!$C68)</f>
        <v/>
      </c>
      <c r="D68" s="38"/>
      <c r="E68" s="38"/>
      <c r="F68" s="38"/>
      <c r="G68" s="38"/>
      <c r="H68" s="39"/>
      <c r="I68" s="67">
        <f>IF(OR('37_Social Protection Strategy'!$I68=1,$E68&lt;&gt;0),1,0)</f>
        <v>1</v>
      </c>
      <c r="J68" s="67">
        <f>IF(OR('37_Social Protection Strategy'!$J68=1,$F68&lt;&gt;0),1,0)</f>
        <v>1</v>
      </c>
      <c r="K68" s="67">
        <f>IF(AND('37_Social Protection Strategy'!$I68=1,$E68=0),1,0)</f>
        <v>1</v>
      </c>
    </row>
    <row r="69" spans="1:11" ht="60" hidden="1" outlineLevel="1" x14ac:dyDescent="0.25">
      <c r="A69" s="37" t="s">
        <v>150</v>
      </c>
      <c r="B69" s="38" t="s">
        <v>73</v>
      </c>
      <c r="C69" s="20" t="str">
        <f>IF('Long Term Vision'!$C69=0,"",'Long Term Vision'!$C69)</f>
        <v/>
      </c>
      <c r="D69" s="38"/>
      <c r="E69" s="38"/>
      <c r="F69" s="38"/>
      <c r="G69" s="38"/>
      <c r="H69" s="39"/>
      <c r="I69" s="67">
        <f>IF(OR('37_Social Protection Strategy'!$I69=1,$E69&lt;&gt;0),1,0)</f>
        <v>1</v>
      </c>
      <c r="J69" s="67">
        <f>IF(OR('37_Social Protection Strategy'!$J69=1,$F69&lt;&gt;0),1,0)</f>
        <v>1</v>
      </c>
      <c r="K69" s="67">
        <f>IF(AND('37_Social Protection Strategy'!$I69=1,$E69=0),1,0)</f>
        <v>1</v>
      </c>
    </row>
    <row r="70" spans="1:11" ht="45" hidden="1" outlineLevel="1" x14ac:dyDescent="0.25">
      <c r="A70" s="37" t="s">
        <v>150</v>
      </c>
      <c r="B70" s="38" t="s">
        <v>74</v>
      </c>
      <c r="C70" s="20" t="str">
        <f>IF('Long Term Vision'!$C70=0,"",'Long Term Vision'!$C70)</f>
        <v/>
      </c>
      <c r="D70" s="38"/>
      <c r="E70" s="38"/>
      <c r="F70" s="38"/>
      <c r="G70" s="38"/>
      <c r="H70" s="39"/>
      <c r="I70" s="67">
        <f>IF(OR('37_Social Protection Strategy'!$I70=1,$E70&lt;&gt;0),1,0)</f>
        <v>1</v>
      </c>
      <c r="J70" s="67">
        <f>IF(OR('37_Social Protection Strategy'!$J70=1,$F70&lt;&gt;0),1,0)</f>
        <v>1</v>
      </c>
      <c r="K70" s="67">
        <f>IF(AND('37_Social Protection Strategy'!$I70=1,$E70=0),1,0)</f>
        <v>1</v>
      </c>
    </row>
    <row r="71" spans="1:11" ht="45" hidden="1" outlineLevel="1" x14ac:dyDescent="0.25">
      <c r="A71" s="37" t="s">
        <v>150</v>
      </c>
      <c r="B71" s="38" t="s">
        <v>75</v>
      </c>
      <c r="C71" s="20" t="str">
        <f>IF('Long Term Vision'!$C71=0,"",'Long Term Vision'!$C71)</f>
        <v/>
      </c>
      <c r="D71" s="38"/>
      <c r="E71" s="38"/>
      <c r="F71" s="38"/>
      <c r="G71" s="38"/>
      <c r="H71" s="39"/>
      <c r="I71" s="67">
        <f>IF(OR('37_Social Protection Strategy'!$I71=1,$E71&lt;&gt;0),1,0)</f>
        <v>0</v>
      </c>
      <c r="J71" s="67">
        <f>IF(OR('37_Social Protection Strategy'!$J71=1,$F71&lt;&gt;0),1,0)</f>
        <v>0</v>
      </c>
      <c r="K71" s="67">
        <f>IF(AND('37_Social Protection Strategy'!$I71=1,$E71=0),1,0)</f>
        <v>0</v>
      </c>
    </row>
    <row r="72" spans="1:11" ht="45" hidden="1" outlineLevel="1" x14ac:dyDescent="0.25">
      <c r="A72" s="37" t="s">
        <v>150</v>
      </c>
      <c r="B72" s="38" t="s">
        <v>76</v>
      </c>
      <c r="C72" s="20" t="str">
        <f>IF('Long Term Vision'!$C72=0,"",'Long Term Vision'!$C72)</f>
        <v/>
      </c>
      <c r="D72" s="38"/>
      <c r="E72" s="38"/>
      <c r="F72" s="38"/>
      <c r="G72" s="38"/>
      <c r="H72" s="39"/>
      <c r="I72" s="67">
        <f>IF(OR('37_Social Protection Strategy'!$I72=1,$E72&lt;&gt;0),1,0)</f>
        <v>1</v>
      </c>
      <c r="J72" s="67">
        <f>IF(OR('37_Social Protection Strategy'!$J72=1,$F72&lt;&gt;0),1,0)</f>
        <v>1</v>
      </c>
      <c r="K72" s="67">
        <f>IF(AND('37_Social Protection Strategy'!$I72=1,$E72=0),1,0)</f>
        <v>1</v>
      </c>
    </row>
    <row r="73" spans="1:11" ht="45" hidden="1" outlineLevel="1" x14ac:dyDescent="0.25">
      <c r="A73" s="37" t="s">
        <v>150</v>
      </c>
      <c r="B73" s="38" t="s">
        <v>77</v>
      </c>
      <c r="C73" s="20" t="str">
        <f>IF('Long Term Vision'!$C73=0,"",'Long Term Vision'!$C73)</f>
        <v/>
      </c>
      <c r="D73" s="38"/>
      <c r="E73" s="38"/>
      <c r="F73" s="38"/>
      <c r="G73" s="38"/>
      <c r="H73" s="39"/>
      <c r="I73" s="67">
        <f>IF(OR('37_Social Protection Strategy'!$I73=1,$E73&lt;&gt;0),1,0)</f>
        <v>1</v>
      </c>
      <c r="J73" s="67">
        <f>IF(OR('37_Social Protection Strategy'!$J73=1,$F73&lt;&gt;0),1,0)</f>
        <v>0</v>
      </c>
      <c r="K73" s="67">
        <f>IF(AND('37_Social Protection Strategy'!$I73=1,$E73=0),1,0)</f>
        <v>1</v>
      </c>
    </row>
    <row r="74" spans="1:11" ht="45" hidden="1" outlineLevel="1" x14ac:dyDescent="0.25">
      <c r="A74" s="37" t="s">
        <v>150</v>
      </c>
      <c r="B74" s="38" t="s">
        <v>78</v>
      </c>
      <c r="C74" s="20" t="str">
        <f>IF('Long Term Vision'!$C74=0,"",'Long Term Vision'!$C74)</f>
        <v/>
      </c>
      <c r="D74" s="38"/>
      <c r="E74" s="38"/>
      <c r="F74" s="38"/>
      <c r="G74" s="38"/>
      <c r="H74" s="39"/>
      <c r="I74" s="67">
        <f>IF(OR('37_Social Protection Strategy'!$I74=1,$E74&lt;&gt;0),1,0)</f>
        <v>0</v>
      </c>
      <c r="J74" s="67">
        <f>IF(OR('37_Social Protection Strategy'!$J74=1,$F74&lt;&gt;0),1,0)</f>
        <v>0</v>
      </c>
      <c r="K74" s="67">
        <f>IF(AND('37_Social Protection Strategy'!$I74=1,$E74=0),1,0)</f>
        <v>0</v>
      </c>
    </row>
    <row r="75" spans="1:11" ht="60" hidden="1" outlineLevel="1" x14ac:dyDescent="0.25">
      <c r="A75" s="37" t="s">
        <v>150</v>
      </c>
      <c r="B75" s="38" t="s">
        <v>79</v>
      </c>
      <c r="C75" s="20" t="str">
        <f>IF('Long Term Vision'!$C75=0,"",'Long Term Vision'!$C75)</f>
        <v/>
      </c>
      <c r="D75" s="38"/>
      <c r="E75" s="38"/>
      <c r="F75" s="38"/>
      <c r="G75" s="38"/>
      <c r="H75" s="39"/>
      <c r="I75" s="67">
        <f>IF(OR('37_Social Protection Strategy'!$I75=1,$E75&lt;&gt;0),1,0)</f>
        <v>1</v>
      </c>
      <c r="J75" s="67">
        <f>IF(OR('37_Social Protection Strategy'!$J75=1,$F75&lt;&gt;0),1,0)</f>
        <v>0</v>
      </c>
      <c r="K75" s="67">
        <f>IF(AND('37_Social Protection Strategy'!$I75=1,$E75=0),1,0)</f>
        <v>1</v>
      </c>
    </row>
    <row r="76" spans="1:11" ht="45" hidden="1" outlineLevel="1" x14ac:dyDescent="0.25">
      <c r="A76" s="37" t="s">
        <v>150</v>
      </c>
      <c r="B76" s="38" t="s">
        <v>80</v>
      </c>
      <c r="C76" s="20" t="str">
        <f>IF('Long Term Vision'!$C76=0,"",'Long Term Vision'!$C76)</f>
        <v/>
      </c>
      <c r="D76" s="38"/>
      <c r="E76" s="38"/>
      <c r="F76" s="38"/>
      <c r="G76" s="38"/>
      <c r="H76" s="39"/>
      <c r="I76" s="67">
        <f>IF(OR('37_Social Protection Strategy'!$I76=1,$E76&lt;&gt;0),1,0)</f>
        <v>1</v>
      </c>
      <c r="J76" s="67">
        <f>IF(OR('37_Social Protection Strategy'!$J76=1,$F76&lt;&gt;0),1,0)</f>
        <v>0</v>
      </c>
      <c r="K76" s="67">
        <f>IF(AND('37_Social Protection Strategy'!$I76=1,$E76=0),1,0)</f>
        <v>1</v>
      </c>
    </row>
    <row r="77" spans="1:11" collapsed="1" x14ac:dyDescent="0.25">
      <c r="A77" s="37" t="s">
        <v>151</v>
      </c>
      <c r="B77" s="115" t="s">
        <v>81</v>
      </c>
      <c r="C77" s="115"/>
      <c r="D77" s="115"/>
      <c r="E77" s="115"/>
      <c r="F77" s="115"/>
      <c r="G77" s="115"/>
      <c r="H77" s="116"/>
      <c r="I77" s="67">
        <f>SUM(I78:I80)</f>
        <v>3</v>
      </c>
      <c r="J77" s="67">
        <f>SUM(J78:J80)</f>
        <v>3</v>
      </c>
      <c r="K77" s="67">
        <f>SUM(K78:K80)</f>
        <v>0</v>
      </c>
    </row>
    <row r="78" spans="1:11" ht="75" hidden="1" outlineLevel="1" x14ac:dyDescent="0.25">
      <c r="A78" s="37" t="s">
        <v>151</v>
      </c>
      <c r="B78" s="38" t="s">
        <v>82</v>
      </c>
      <c r="C78" s="20" t="str">
        <f>IF('Long Term Vision'!$C78=0,"",'Long Term Vision'!$C78)</f>
        <v/>
      </c>
      <c r="D78" s="38" t="s">
        <v>1577</v>
      </c>
      <c r="E78" s="38" t="s">
        <v>1601</v>
      </c>
      <c r="F78" s="38"/>
      <c r="G78" s="38"/>
      <c r="H78" s="39" t="s">
        <v>1366</v>
      </c>
      <c r="I78" s="67">
        <f>IF(OR('37_Social Protection Strategy'!$I78=1,$E78&lt;&gt;0),1,0)</f>
        <v>1</v>
      </c>
      <c r="J78" s="67">
        <f>IF(OR('37_Social Protection Strategy'!$J78=1,$F78&lt;&gt;0),1,0)</f>
        <v>1</v>
      </c>
      <c r="K78" s="67">
        <f>IF(AND('37_Social Protection Strategy'!$I78=1,$E78=0),1,0)</f>
        <v>0</v>
      </c>
    </row>
    <row r="79" spans="1:11" ht="90" hidden="1" outlineLevel="1" x14ac:dyDescent="0.25">
      <c r="A79" s="37" t="s">
        <v>151</v>
      </c>
      <c r="B79" s="38" t="s">
        <v>83</v>
      </c>
      <c r="C79" s="20" t="str">
        <f>IF('Long Term Vision'!$C79=0,"",'Long Term Vision'!$C79)</f>
        <v/>
      </c>
      <c r="D79" s="38" t="s">
        <v>1577</v>
      </c>
      <c r="E79" s="38" t="s">
        <v>1602</v>
      </c>
      <c r="F79" s="38"/>
      <c r="G79" s="38"/>
      <c r="H79" s="39"/>
      <c r="I79" s="67">
        <f>IF(OR('37_Social Protection Strategy'!$I79=1,$E79&lt;&gt;0),1,0)</f>
        <v>1</v>
      </c>
      <c r="J79" s="67">
        <f>IF(OR('37_Social Protection Strategy'!$J79=1,$F79&lt;&gt;0),1,0)</f>
        <v>1</v>
      </c>
      <c r="K79" s="67">
        <f>IF(AND('37_Social Protection Strategy'!$I79=1,$E79=0),1,0)</f>
        <v>0</v>
      </c>
    </row>
    <row r="80" spans="1:11" ht="30" hidden="1" outlineLevel="1" x14ac:dyDescent="0.25">
      <c r="A80" s="37" t="s">
        <v>151</v>
      </c>
      <c r="B80" s="38" t="s">
        <v>84</v>
      </c>
      <c r="C80" s="20" t="str">
        <f>IF('Long Term Vision'!$C80=0,"",'Long Term Vision'!$C80)</f>
        <v/>
      </c>
      <c r="D80" s="38" t="s">
        <v>1577</v>
      </c>
      <c r="E80" s="38" t="s">
        <v>1603</v>
      </c>
      <c r="F80" s="38"/>
      <c r="G80" s="38"/>
      <c r="H80" s="39" t="s">
        <v>1366</v>
      </c>
      <c r="I80" s="67">
        <f>IF(OR('37_Social Protection Strategy'!$I80=1,$E80&lt;&gt;0),1,0)</f>
        <v>1</v>
      </c>
      <c r="J80" s="67">
        <f>IF(OR('37_Social Protection Strategy'!$J80=1,$F80&lt;&gt;0),1,0)</f>
        <v>1</v>
      </c>
      <c r="K80" s="67">
        <f>IF(AND('37_Social Protection Strategy'!$I80=1,$E80=0),1,0)</f>
        <v>0</v>
      </c>
    </row>
    <row r="81" spans="1:11" collapsed="1" x14ac:dyDescent="0.25">
      <c r="A81" s="37" t="s">
        <v>151</v>
      </c>
      <c r="B81" s="117" t="s">
        <v>85</v>
      </c>
      <c r="C81" s="117"/>
      <c r="D81" s="117"/>
      <c r="E81" s="117"/>
      <c r="F81" s="117"/>
      <c r="G81" s="117"/>
      <c r="H81" s="118"/>
      <c r="I81" s="67">
        <f>SUM(I82:I91)</f>
        <v>9</v>
      </c>
      <c r="J81" s="67">
        <f>SUM(J82:J91)</f>
        <v>7</v>
      </c>
      <c r="K81" s="67">
        <f>SUM(K82:K91)</f>
        <v>4</v>
      </c>
    </row>
    <row r="82" spans="1:11" ht="60" hidden="1" outlineLevel="1" x14ac:dyDescent="0.25">
      <c r="A82" s="37" t="s">
        <v>151</v>
      </c>
      <c r="B82" s="38" t="s">
        <v>86</v>
      </c>
      <c r="C82" s="20" t="str">
        <f>IF('Long Term Vision'!$C82=0,"",'Long Term Vision'!$C82)</f>
        <v/>
      </c>
      <c r="D82" s="38"/>
      <c r="E82" s="38"/>
      <c r="F82" s="38" t="s">
        <v>1587</v>
      </c>
      <c r="G82" s="38"/>
      <c r="H82" s="39"/>
      <c r="I82" s="67">
        <f>IF(OR('37_Social Protection Strategy'!$I82=1,$E82&lt;&gt;0),1,0)</f>
        <v>1</v>
      </c>
      <c r="J82" s="67">
        <f>IF(OR('37_Social Protection Strategy'!$J82=1,$F82&lt;&gt;0),1,0)</f>
        <v>1</v>
      </c>
      <c r="K82" s="67">
        <f>IF(AND('37_Social Protection Strategy'!$I82=1,$E82=0),1,0)</f>
        <v>1</v>
      </c>
    </row>
    <row r="83" spans="1:11" ht="135" hidden="1" outlineLevel="1" x14ac:dyDescent="0.25">
      <c r="A83" s="37" t="s">
        <v>151</v>
      </c>
      <c r="B83" s="38" t="s">
        <v>87</v>
      </c>
      <c r="C83" s="20" t="str">
        <f>IF('Long Term Vision'!$C83=0,"",'Long Term Vision'!$C83)</f>
        <v/>
      </c>
      <c r="D83" s="38" t="s">
        <v>1578</v>
      </c>
      <c r="E83" s="38" t="s">
        <v>1585</v>
      </c>
      <c r="F83" s="38" t="s">
        <v>1592</v>
      </c>
      <c r="G83" s="38"/>
      <c r="H83" s="39" t="s">
        <v>1366</v>
      </c>
      <c r="I83" s="67">
        <f>IF(OR('37_Social Protection Strategy'!$I83=1,$E83&lt;&gt;0),1,0)</f>
        <v>1</v>
      </c>
      <c r="J83" s="67">
        <f>IF(OR('37_Social Protection Strategy'!$J83=1,$F83&lt;&gt;0),1,0)</f>
        <v>1</v>
      </c>
      <c r="K83" s="67">
        <f>IF(AND('37_Social Protection Strategy'!$I83=1,$E83=0),1,0)</f>
        <v>0</v>
      </c>
    </row>
    <row r="84" spans="1:11" ht="105" hidden="1" outlineLevel="1" x14ac:dyDescent="0.25">
      <c r="A84" s="37" t="s">
        <v>151</v>
      </c>
      <c r="B84" s="38" t="s">
        <v>88</v>
      </c>
      <c r="C84" s="20" t="str">
        <f>IF('Long Term Vision'!$C84=0,"",'Long Term Vision'!$C84)</f>
        <v/>
      </c>
      <c r="D84" s="38" t="s">
        <v>1584</v>
      </c>
      <c r="E84" s="38" t="s">
        <v>1621</v>
      </c>
      <c r="F84" s="38" t="s">
        <v>1593</v>
      </c>
      <c r="G84" s="38" t="s">
        <v>1622</v>
      </c>
      <c r="H84" s="39"/>
      <c r="I84" s="67">
        <f>IF(OR('37_Social Protection Strategy'!$I84=1,$E84&lt;&gt;0),1,0)</f>
        <v>1</v>
      </c>
      <c r="J84" s="67">
        <f>IF(OR('37_Social Protection Strategy'!$J84=1,$F84&lt;&gt;0),1,0)</f>
        <v>1</v>
      </c>
      <c r="K84" s="67">
        <f>IF(AND('37_Social Protection Strategy'!$I84=1,$E84=0),1,0)</f>
        <v>0</v>
      </c>
    </row>
    <row r="85" spans="1:11" ht="90" hidden="1" outlineLevel="1" x14ac:dyDescent="0.25">
      <c r="A85" s="37" t="s">
        <v>151</v>
      </c>
      <c r="B85" s="38" t="s">
        <v>89</v>
      </c>
      <c r="C85" s="20" t="str">
        <f>IF('Long Term Vision'!$C85=0,"",'Long Term Vision'!$C85)</f>
        <v>NO</v>
      </c>
      <c r="D85" s="38"/>
      <c r="E85" s="38"/>
      <c r="F85" s="38"/>
      <c r="G85" s="38"/>
      <c r="H85" s="39"/>
      <c r="I85" s="67">
        <f>IF(OR('37_Social Protection Strategy'!$I85=1,$E85&lt;&gt;0),1,0)</f>
        <v>0</v>
      </c>
      <c r="J85" s="67">
        <f>IF(OR('37_Social Protection Strategy'!$J85=1,$F85&lt;&gt;0),1,0)</f>
        <v>0</v>
      </c>
      <c r="K85" s="67">
        <f>IF(AND('37_Social Protection Strategy'!$I85=1,$E85=0),1,0)</f>
        <v>0</v>
      </c>
    </row>
    <row r="86" spans="1:11" ht="45" hidden="1" outlineLevel="1" x14ac:dyDescent="0.25">
      <c r="A86" s="37" t="s">
        <v>151</v>
      </c>
      <c r="B86" s="38" t="s">
        <v>90</v>
      </c>
      <c r="C86" s="20" t="str">
        <f>IF('Long Term Vision'!$C86=0,"",'Long Term Vision'!$C86)</f>
        <v/>
      </c>
      <c r="D86" s="38" t="s">
        <v>1630</v>
      </c>
      <c r="E86" s="38" t="s">
        <v>1619</v>
      </c>
      <c r="F86" s="38" t="s">
        <v>1573</v>
      </c>
      <c r="G86" s="38" t="s">
        <v>1620</v>
      </c>
      <c r="H86" s="39" t="s">
        <v>1366</v>
      </c>
      <c r="I86" s="67">
        <f>IF(OR('37_Social Protection Strategy'!$I86=1,$E86&lt;&gt;0),1,0)</f>
        <v>1</v>
      </c>
      <c r="J86" s="67">
        <f>IF(OR('37_Social Protection Strategy'!$J86=1,$F86&lt;&gt;0),1,0)</f>
        <v>1</v>
      </c>
      <c r="K86" s="67">
        <f>IF(AND('37_Social Protection Strategy'!$I86=1,$E86=0),1,0)</f>
        <v>0</v>
      </c>
    </row>
    <row r="87" spans="1:11" ht="30" hidden="1" outlineLevel="1" x14ac:dyDescent="0.25">
      <c r="A87" s="37" t="s">
        <v>151</v>
      </c>
      <c r="B87" s="38" t="s">
        <v>91</v>
      </c>
      <c r="C87" s="20" t="str">
        <f>IF('Long Term Vision'!$C87=0,"",'Long Term Vision'!$C87)</f>
        <v/>
      </c>
      <c r="D87" s="38"/>
      <c r="E87" s="38"/>
      <c r="F87" s="38"/>
      <c r="G87" s="38"/>
      <c r="H87" s="39"/>
      <c r="I87" s="67">
        <f>IF(OR('37_Social Protection Strategy'!$I87=1,$E87&lt;&gt;0),1,0)</f>
        <v>1</v>
      </c>
      <c r="J87" s="67">
        <f>IF(OR('37_Social Protection Strategy'!$J87=1,$F87&lt;&gt;0),1,0)</f>
        <v>1</v>
      </c>
      <c r="K87" s="67">
        <f>IF(AND('37_Social Protection Strategy'!$I87=1,$E87=0),1,0)</f>
        <v>1</v>
      </c>
    </row>
    <row r="88" spans="1:11" ht="75" hidden="1" outlineLevel="1" x14ac:dyDescent="0.25">
      <c r="A88" s="37" t="s">
        <v>151</v>
      </c>
      <c r="B88" s="38" t="s">
        <v>92</v>
      </c>
      <c r="C88" s="20" t="str">
        <f>IF('Long Term Vision'!$C88=0,"",'Long Term Vision'!$C88)</f>
        <v/>
      </c>
      <c r="D88" s="38"/>
      <c r="E88" s="38"/>
      <c r="F88" s="38"/>
      <c r="G88" s="38"/>
      <c r="H88" s="39"/>
      <c r="I88" s="67">
        <f>IF(OR('37_Social Protection Strategy'!$I88=1,$E88&lt;&gt;0),1,0)</f>
        <v>1</v>
      </c>
      <c r="J88" s="67">
        <f>IF(OR('37_Social Protection Strategy'!$J88=1,$F88&lt;&gt;0),1,0)</f>
        <v>0</v>
      </c>
      <c r="K88" s="67">
        <f>IF(AND('37_Social Protection Strategy'!$I88=1,$E88=0),1,0)</f>
        <v>1</v>
      </c>
    </row>
    <row r="89" spans="1:11" ht="45" hidden="1" outlineLevel="1" x14ac:dyDescent="0.25">
      <c r="A89" s="37" t="s">
        <v>151</v>
      </c>
      <c r="B89" s="38" t="s">
        <v>93</v>
      </c>
      <c r="C89" s="20" t="str">
        <f>IF('Long Term Vision'!$C89=0,"",'Long Term Vision'!$C89)</f>
        <v/>
      </c>
      <c r="D89" s="38"/>
      <c r="E89" s="38"/>
      <c r="F89" s="38"/>
      <c r="G89" s="38"/>
      <c r="H89" s="39"/>
      <c r="I89" s="67">
        <f>IF(OR('37_Social Protection Strategy'!$I89=1,$E89&lt;&gt;0),1,0)</f>
        <v>1</v>
      </c>
      <c r="J89" s="67">
        <f>IF(OR('37_Social Protection Strategy'!$J89=1,$F89&lt;&gt;0),1,0)</f>
        <v>1</v>
      </c>
      <c r="K89" s="67">
        <f>IF(AND('37_Social Protection Strategy'!$I89=1,$E89=0),1,0)</f>
        <v>1</v>
      </c>
    </row>
    <row r="90" spans="1:11" ht="45" hidden="1" outlineLevel="1" x14ac:dyDescent="0.25">
      <c r="A90" s="37" t="s">
        <v>151</v>
      </c>
      <c r="B90" s="38" t="s">
        <v>94</v>
      </c>
      <c r="C90" s="20" t="str">
        <f>IF('Long Term Vision'!$C90=0,"",'Long Term Vision'!$C90)</f>
        <v/>
      </c>
      <c r="D90" s="38" t="s">
        <v>1578</v>
      </c>
      <c r="E90" s="38" t="s">
        <v>1583</v>
      </c>
      <c r="F90" s="38" t="s">
        <v>1589</v>
      </c>
      <c r="G90" s="38"/>
      <c r="H90" s="39" t="s">
        <v>1366</v>
      </c>
      <c r="I90" s="67">
        <f>IF(OR('37_Social Protection Strategy'!$I90=1,$E90&lt;&gt;0),1,0)</f>
        <v>1</v>
      </c>
      <c r="J90" s="67">
        <f>IF(OR('37_Social Protection Strategy'!$J90=1,$F90&lt;&gt;0),1,0)</f>
        <v>1</v>
      </c>
      <c r="K90" s="67">
        <f>IF(AND('37_Social Protection Strategy'!$I90=1,$E90=0),1,0)</f>
        <v>0</v>
      </c>
    </row>
    <row r="91" spans="1:11" ht="45" hidden="1" outlineLevel="1" x14ac:dyDescent="0.25">
      <c r="A91" s="37" t="s">
        <v>151</v>
      </c>
      <c r="B91" s="38" t="s">
        <v>95</v>
      </c>
      <c r="C91" s="20" t="str">
        <f>IF('Long Term Vision'!$C91=0,"",'Long Term Vision'!$C91)</f>
        <v/>
      </c>
      <c r="D91" s="38" t="s">
        <v>1576</v>
      </c>
      <c r="E91" s="38" t="s">
        <v>1575</v>
      </c>
      <c r="F91" s="38"/>
      <c r="G91" s="38"/>
      <c r="H91" s="39" t="s">
        <v>1366</v>
      </c>
      <c r="I91" s="67">
        <f>IF(OR('37_Social Protection Strategy'!$I91=1,$E91&lt;&gt;0),1,0)</f>
        <v>1</v>
      </c>
      <c r="J91" s="67">
        <f>IF(OR('37_Social Protection Strategy'!$J91=1,$F91&lt;&gt;0),1,0)</f>
        <v>0</v>
      </c>
      <c r="K91" s="67">
        <f>IF(AND('37_Social Protection Strategy'!$I91=1,$E91=0),1,0)</f>
        <v>0</v>
      </c>
    </row>
    <row r="92" spans="1:11" collapsed="1" x14ac:dyDescent="0.25">
      <c r="A92" s="37" t="s">
        <v>151</v>
      </c>
      <c r="B92" s="119" t="s">
        <v>96</v>
      </c>
      <c r="C92" s="119"/>
      <c r="D92" s="119"/>
      <c r="E92" s="119"/>
      <c r="F92" s="119"/>
      <c r="G92" s="119"/>
      <c r="H92" s="120"/>
      <c r="I92" s="67">
        <f>SUM(I93:I97)</f>
        <v>5</v>
      </c>
      <c r="J92" s="67">
        <f>SUM(J93:J97)</f>
        <v>5</v>
      </c>
      <c r="K92" s="67">
        <f>SUM(K93:K97)</f>
        <v>3</v>
      </c>
    </row>
    <row r="93" spans="1:11" ht="270" hidden="1" outlineLevel="1" x14ac:dyDescent="0.25">
      <c r="A93" s="37" t="s">
        <v>151</v>
      </c>
      <c r="B93" s="38" t="s">
        <v>97</v>
      </c>
      <c r="C93" s="20" t="str">
        <f>IF('Long Term Vision'!$C93=0,"",'Long Term Vision'!$C93)</f>
        <v/>
      </c>
      <c r="D93" s="38" t="s">
        <v>1586</v>
      </c>
      <c r="E93" s="38" t="s">
        <v>1613</v>
      </c>
      <c r="F93" s="38" t="s">
        <v>1595</v>
      </c>
      <c r="G93" s="38" t="s">
        <v>1614</v>
      </c>
      <c r="H93" s="39" t="s">
        <v>1366</v>
      </c>
      <c r="I93" s="67">
        <f>IF(OR('37_Social Protection Strategy'!$I93=1,$E93&lt;&gt;0),1,0)</f>
        <v>1</v>
      </c>
      <c r="J93" s="67">
        <f>IF(OR('37_Social Protection Strategy'!$J93=1,$F93&lt;&gt;0),1,0)</f>
        <v>1</v>
      </c>
      <c r="K93" s="67">
        <f>IF(AND('37_Social Protection Strategy'!$I93=1,$E93=0),1,0)</f>
        <v>0</v>
      </c>
    </row>
    <row r="94" spans="1:11" ht="60" hidden="1" outlineLevel="1" x14ac:dyDescent="0.25">
      <c r="A94" s="37" t="s">
        <v>151</v>
      </c>
      <c r="B94" s="38" t="s">
        <v>98</v>
      </c>
      <c r="C94" s="20" t="str">
        <f>IF('Long Term Vision'!$C94=0,"",'Long Term Vision'!$C94)</f>
        <v/>
      </c>
      <c r="D94" s="38"/>
      <c r="E94" s="38"/>
      <c r="F94" s="38"/>
      <c r="G94" s="38"/>
      <c r="H94" s="39"/>
      <c r="I94" s="67">
        <f>IF(OR('37_Social Protection Strategy'!$I94=1,$E94&lt;&gt;0),1,0)</f>
        <v>1</v>
      </c>
      <c r="J94" s="67">
        <f>IF(OR('37_Social Protection Strategy'!$J94=1,$F94&lt;&gt;0),1,0)</f>
        <v>1</v>
      </c>
      <c r="K94" s="67">
        <f>IF(AND('37_Social Protection Strategy'!$I94=1,$E94=0),1,0)</f>
        <v>1</v>
      </c>
    </row>
    <row r="95" spans="1:11" ht="60" hidden="1" outlineLevel="1" x14ac:dyDescent="0.25">
      <c r="A95" s="37" t="s">
        <v>151</v>
      </c>
      <c r="B95" s="38" t="s">
        <v>99</v>
      </c>
      <c r="C95" s="20" t="str">
        <f>IF('Long Term Vision'!$C95=0,"",'Long Term Vision'!$C95)</f>
        <v/>
      </c>
      <c r="D95" s="38"/>
      <c r="E95" s="38"/>
      <c r="F95" s="38"/>
      <c r="G95" s="38"/>
      <c r="H95" s="39"/>
      <c r="I95" s="67">
        <f>IF(OR('37_Social Protection Strategy'!$I95=1,$E95&lt;&gt;0),1,0)</f>
        <v>1</v>
      </c>
      <c r="J95" s="67">
        <f>IF(OR('37_Social Protection Strategy'!$J95=1,$F95&lt;&gt;0),1,0)</f>
        <v>1</v>
      </c>
      <c r="K95" s="67">
        <f>IF(AND('37_Social Protection Strategy'!$I95=1,$E95=0),1,0)</f>
        <v>1</v>
      </c>
    </row>
    <row r="96" spans="1:11" ht="75" hidden="1" outlineLevel="1" x14ac:dyDescent="0.25">
      <c r="A96" s="37" t="s">
        <v>151</v>
      </c>
      <c r="B96" s="38" t="s">
        <v>100</v>
      </c>
      <c r="C96" s="20" t="str">
        <f>IF('Long Term Vision'!$C96=0,"",'Long Term Vision'!$C96)</f>
        <v/>
      </c>
      <c r="D96" s="38" t="s">
        <v>1578</v>
      </c>
      <c r="E96" s="38" t="s">
        <v>1579</v>
      </c>
      <c r="F96" s="38"/>
      <c r="G96" s="38"/>
      <c r="H96" s="39" t="s">
        <v>1366</v>
      </c>
      <c r="I96" s="67">
        <f>IF(OR('37_Social Protection Strategy'!$I96=1,$E96&lt;&gt;0),1,0)</f>
        <v>1</v>
      </c>
      <c r="J96" s="67">
        <f>IF(OR('37_Social Protection Strategy'!$J96=1,$F96&lt;&gt;0),1,0)</f>
        <v>1</v>
      </c>
      <c r="K96" s="67">
        <f>IF(AND('37_Social Protection Strategy'!$I96=1,$E96=0),1,0)</f>
        <v>0</v>
      </c>
    </row>
    <row r="97" spans="1:11" ht="90" hidden="1" outlineLevel="1" x14ac:dyDescent="0.25">
      <c r="A97" s="37" t="s">
        <v>151</v>
      </c>
      <c r="B97" s="38" t="s">
        <v>101</v>
      </c>
      <c r="C97" s="20" t="str">
        <f>IF('Long Term Vision'!$C97=0,"",'Long Term Vision'!$C97)</f>
        <v/>
      </c>
      <c r="D97" s="38"/>
      <c r="E97" s="38"/>
      <c r="F97" s="38"/>
      <c r="G97" s="38"/>
      <c r="H97" s="39"/>
      <c r="I97" s="67">
        <f>IF(OR('37_Social Protection Strategy'!$I97=1,$E97&lt;&gt;0),1,0)</f>
        <v>1</v>
      </c>
      <c r="J97" s="67">
        <f>IF(OR('37_Social Protection Strategy'!$J97=1,$F97&lt;&gt;0),1,0)</f>
        <v>1</v>
      </c>
      <c r="K97" s="67">
        <f>IF(AND('37_Social Protection Strategy'!$I97=1,$E97=0),1,0)</f>
        <v>1</v>
      </c>
    </row>
    <row r="98" spans="1:11" collapsed="1" x14ac:dyDescent="0.25">
      <c r="A98" s="37" t="s">
        <v>151</v>
      </c>
      <c r="B98" s="121" t="s">
        <v>102</v>
      </c>
      <c r="C98" s="121"/>
      <c r="D98" s="121"/>
      <c r="E98" s="121"/>
      <c r="F98" s="121"/>
      <c r="G98" s="121"/>
      <c r="H98" s="122"/>
      <c r="I98" s="67">
        <f>SUM(I99:I105)</f>
        <v>4</v>
      </c>
      <c r="J98" s="67">
        <f>SUM(J99:J105)</f>
        <v>3</v>
      </c>
      <c r="K98" s="67">
        <f>SUM(K99:K105)</f>
        <v>4</v>
      </c>
    </row>
    <row r="99" spans="1:11" ht="45" hidden="1" outlineLevel="1" x14ac:dyDescent="0.25">
      <c r="A99" s="37" t="s">
        <v>151</v>
      </c>
      <c r="B99" s="38" t="s">
        <v>103</v>
      </c>
      <c r="C99" s="20" t="str">
        <f>IF('Long Term Vision'!$C99=0,"",'Long Term Vision'!$C99)</f>
        <v/>
      </c>
      <c r="D99" s="38"/>
      <c r="E99" s="38"/>
      <c r="F99" s="38"/>
      <c r="G99" s="38"/>
      <c r="H99" s="39"/>
      <c r="I99" s="67">
        <f>IF(OR('37_Social Protection Strategy'!$I99=1,$E99&lt;&gt;0),1,0)</f>
        <v>0</v>
      </c>
      <c r="J99" s="67">
        <f>IF(OR('37_Social Protection Strategy'!$J99=1,$F99&lt;&gt;0),1,0)</f>
        <v>0</v>
      </c>
      <c r="K99" s="67">
        <f>IF(AND('37_Social Protection Strategy'!$I99=1,$E99=0),1,0)</f>
        <v>0</v>
      </c>
    </row>
    <row r="100" spans="1:11" ht="45" hidden="1" outlineLevel="1" x14ac:dyDescent="0.25">
      <c r="A100" s="37" t="s">
        <v>151</v>
      </c>
      <c r="B100" s="38" t="s">
        <v>104</v>
      </c>
      <c r="C100" s="20" t="str">
        <f>IF('Long Term Vision'!$C100=0,"",'Long Term Vision'!$C100)</f>
        <v/>
      </c>
      <c r="D100" s="38"/>
      <c r="E100" s="38"/>
      <c r="F100" s="38"/>
      <c r="G100" s="38"/>
      <c r="H100" s="39"/>
      <c r="I100" s="67">
        <f>IF(OR('37_Social Protection Strategy'!$I100=1,$E100&lt;&gt;0),1,0)</f>
        <v>1</v>
      </c>
      <c r="J100" s="67">
        <f>IF(OR('37_Social Protection Strategy'!$J100=1,$F100&lt;&gt;0),1,0)</f>
        <v>1</v>
      </c>
      <c r="K100" s="67">
        <f>IF(AND('37_Social Protection Strategy'!$I100=1,$E100=0),1,0)</f>
        <v>1</v>
      </c>
    </row>
    <row r="101" spans="1:11" ht="60" hidden="1" outlineLevel="1" x14ac:dyDescent="0.25">
      <c r="A101" s="37" t="s">
        <v>151</v>
      </c>
      <c r="B101" s="38" t="s">
        <v>105</v>
      </c>
      <c r="C101" s="20" t="str">
        <f>IF('Long Term Vision'!$C101=0,"",'Long Term Vision'!$C101)</f>
        <v/>
      </c>
      <c r="D101" s="38"/>
      <c r="E101" s="38"/>
      <c r="F101" s="38"/>
      <c r="G101" s="38"/>
      <c r="H101" s="39"/>
      <c r="I101" s="67">
        <f>IF(OR('37_Social Protection Strategy'!$I101=1,$E101&lt;&gt;0),1,0)</f>
        <v>1</v>
      </c>
      <c r="J101" s="67">
        <f>IF(OR('37_Social Protection Strategy'!$J101=1,$F101&lt;&gt;0),1,0)</f>
        <v>1</v>
      </c>
      <c r="K101" s="67">
        <f>IF(AND('37_Social Protection Strategy'!$I101=1,$E101=0),1,0)</f>
        <v>1</v>
      </c>
    </row>
    <row r="102" spans="1:11" ht="30" hidden="1" outlineLevel="1" x14ac:dyDescent="0.25">
      <c r="A102" s="37" t="s">
        <v>151</v>
      </c>
      <c r="B102" s="38" t="s">
        <v>106</v>
      </c>
      <c r="C102" s="20" t="str">
        <f>IF('Long Term Vision'!$C102=0,"",'Long Term Vision'!$C102)</f>
        <v/>
      </c>
      <c r="D102" s="38"/>
      <c r="E102" s="38"/>
      <c r="F102" s="38"/>
      <c r="G102" s="38"/>
      <c r="H102" s="39"/>
      <c r="I102" s="67">
        <f>IF(OR('37_Social Protection Strategy'!$I102=1,$E102&lt;&gt;0),1,0)</f>
        <v>1</v>
      </c>
      <c r="J102" s="67">
        <f>IF(OR('37_Social Protection Strategy'!$J102=1,$F102&lt;&gt;0),1,0)</f>
        <v>0</v>
      </c>
      <c r="K102" s="67">
        <f>IF(AND('37_Social Protection Strategy'!$I102=1,$E102=0),1,0)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IF(OR('37_Social Protection Strategy'!$I103=1,$E103&lt;&gt;0),1,0)</f>
        <v>0</v>
      </c>
      <c r="J103" s="67">
        <f>IF(OR('37_Social Protection Strategy'!$J103=1,$F103&lt;&gt;0),1,0)</f>
        <v>0</v>
      </c>
      <c r="K103" s="67">
        <f>IF(AND('37_Social Protection Strategy'!$I103=1,$E103=0),1,0)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IF(OR('37_Social Protection Strategy'!$I104=1,$E104&lt;&gt;0),1,0)</f>
        <v>0</v>
      </c>
      <c r="J104" s="67">
        <f>IF(OR('37_Social Protection Strategy'!$J104=1,$F104&lt;&gt;0),1,0)</f>
        <v>0</v>
      </c>
      <c r="K104" s="67">
        <f>IF(AND('37_Social Protection Strategy'!$I104=1,$E104=0),1,0)</f>
        <v>0</v>
      </c>
    </row>
    <row r="105" spans="1:11" ht="45" hidden="1" outlineLevel="1" x14ac:dyDescent="0.25">
      <c r="A105" s="37" t="s">
        <v>151</v>
      </c>
      <c r="B105" s="38" t="s">
        <v>109</v>
      </c>
      <c r="C105" s="20" t="str">
        <f>IF('Long Term Vision'!$C105=0,"",'Long Term Vision'!$C105)</f>
        <v/>
      </c>
      <c r="D105" s="38"/>
      <c r="E105" s="38"/>
      <c r="F105" s="38"/>
      <c r="G105" s="38"/>
      <c r="H105" s="39"/>
      <c r="I105" s="67">
        <f>IF(OR('37_Social Protection Strategy'!$I105=1,$E105&lt;&gt;0),1,0)</f>
        <v>1</v>
      </c>
      <c r="J105" s="67">
        <f>IF(OR('37_Social Protection Strategy'!$J105=1,$F105&lt;&gt;0),1,0)</f>
        <v>1</v>
      </c>
      <c r="K105" s="67">
        <f>IF(AND('37_Social Protection Strategy'!$I105=1,$E105=0),1,0)</f>
        <v>1</v>
      </c>
    </row>
    <row r="106" spans="1:11" collapsed="1" x14ac:dyDescent="0.25">
      <c r="A106" s="37" t="s">
        <v>151</v>
      </c>
      <c r="B106" s="123" t="s">
        <v>110</v>
      </c>
      <c r="C106" s="123"/>
      <c r="D106" s="123"/>
      <c r="E106" s="123"/>
      <c r="F106" s="123"/>
      <c r="G106" s="123"/>
      <c r="H106" s="124"/>
      <c r="I106" s="67">
        <f>SUM(I107:I113)</f>
        <v>7</v>
      </c>
      <c r="J106" s="67">
        <f>SUM(J107:J113)</f>
        <v>6</v>
      </c>
      <c r="K106" s="67">
        <f>SUM(K107:K113)</f>
        <v>3</v>
      </c>
    </row>
    <row r="107" spans="1:11" ht="45" hidden="1" outlineLevel="1" x14ac:dyDescent="0.25">
      <c r="A107" s="37" t="s">
        <v>151</v>
      </c>
      <c r="B107" s="38" t="s">
        <v>111</v>
      </c>
      <c r="C107" s="20" t="str">
        <f>IF('Long Term Vision'!$C107=0,"",'Long Term Vision'!$C107)</f>
        <v/>
      </c>
      <c r="D107" s="38" t="s">
        <v>1586</v>
      </c>
      <c r="E107" s="38" t="s">
        <v>1611</v>
      </c>
      <c r="F107" s="38"/>
      <c r="G107" s="38" t="s">
        <v>1612</v>
      </c>
      <c r="H107" s="39"/>
      <c r="I107" s="67">
        <f>IF(OR('37_Social Protection Strategy'!$I107=1,$E107&lt;&gt;0),1,0)</f>
        <v>1</v>
      </c>
      <c r="J107" s="67">
        <f>IF(OR('37_Social Protection Strategy'!$J107=1,$F107&lt;&gt;0),1,0)</f>
        <v>1</v>
      </c>
      <c r="K107" s="67">
        <f>IF(AND('37_Social Protection Strategy'!$I107=1,$E107=0),1,0)</f>
        <v>0</v>
      </c>
    </row>
    <row r="108" spans="1:11" ht="75" hidden="1" outlineLevel="1" x14ac:dyDescent="0.25">
      <c r="A108" s="37" t="s">
        <v>151</v>
      </c>
      <c r="B108" s="38" t="s">
        <v>112</v>
      </c>
      <c r="C108" s="20" t="str">
        <f>IF('Long Term Vision'!$C108=0,"",'Long Term Vision'!$C108)</f>
        <v/>
      </c>
      <c r="D108" s="38"/>
      <c r="E108" s="38"/>
      <c r="F108" s="38"/>
      <c r="G108" s="38"/>
      <c r="H108" s="39"/>
      <c r="I108" s="67">
        <f>IF(OR('37_Social Protection Strategy'!$I108=1,$E108&lt;&gt;0),1,0)</f>
        <v>1</v>
      </c>
      <c r="J108" s="67">
        <f>IF(OR('37_Social Protection Strategy'!$J108=1,$F108&lt;&gt;0),1,0)</f>
        <v>1</v>
      </c>
      <c r="K108" s="67">
        <f>IF(AND('37_Social Protection Strategy'!$I108=1,$E108=0),1,0)</f>
        <v>1</v>
      </c>
    </row>
    <row r="109" spans="1:11" ht="45" hidden="1" outlineLevel="1" x14ac:dyDescent="0.25">
      <c r="A109" s="37" t="s">
        <v>151</v>
      </c>
      <c r="B109" s="38" t="s">
        <v>113</v>
      </c>
      <c r="C109" s="20" t="str">
        <f>IF('Long Term Vision'!$C109=0,"",'Long Term Vision'!$C109)</f>
        <v/>
      </c>
      <c r="D109" s="38"/>
      <c r="E109" s="38"/>
      <c r="F109" s="38"/>
      <c r="G109" s="38"/>
      <c r="H109" s="39"/>
      <c r="I109" s="67">
        <f>IF(OR('37_Social Protection Strategy'!$I109=1,$E109&lt;&gt;0),1,0)</f>
        <v>1</v>
      </c>
      <c r="J109" s="67">
        <f>IF(OR('37_Social Protection Strategy'!$J109=1,$F109&lt;&gt;0),1,0)</f>
        <v>1</v>
      </c>
      <c r="K109" s="67">
        <f>IF(AND('37_Social Protection Strategy'!$I109=1,$E109=0),1,0)</f>
        <v>1</v>
      </c>
    </row>
    <row r="110" spans="1:11" ht="30" hidden="1" outlineLevel="1" x14ac:dyDescent="0.25">
      <c r="A110" s="37" t="s">
        <v>151</v>
      </c>
      <c r="B110" s="38" t="s">
        <v>114</v>
      </c>
      <c r="C110" s="20" t="str">
        <f>IF('Long Term Vision'!$C110=0,"",'Long Term Vision'!$C110)</f>
        <v/>
      </c>
      <c r="D110" s="38" t="s">
        <v>1631</v>
      </c>
      <c r="E110" s="38" t="s">
        <v>1600</v>
      </c>
      <c r="F110" s="38"/>
      <c r="G110" s="38"/>
      <c r="H110" s="39" t="s">
        <v>1366</v>
      </c>
      <c r="I110" s="67">
        <f>IF(OR('37_Social Protection Strategy'!$I110=1,$E110&lt;&gt;0),1,0)</f>
        <v>1</v>
      </c>
      <c r="J110" s="67">
        <f>IF(OR('37_Social Protection Strategy'!$J110=1,$F110&lt;&gt;0),1,0)</f>
        <v>1</v>
      </c>
      <c r="K110" s="67">
        <f>IF(AND('37_Social Protection Strategy'!$I110=1,$E110=0),1,0)</f>
        <v>0</v>
      </c>
    </row>
    <row r="111" spans="1:11" ht="90" hidden="1" outlineLevel="1" x14ac:dyDescent="0.25">
      <c r="A111" s="37" t="s">
        <v>151</v>
      </c>
      <c r="B111" s="38" t="s">
        <v>115</v>
      </c>
      <c r="C111" s="20" t="str">
        <f>IF('Long Term Vision'!$C111=0,"",'Long Term Vision'!$C111)</f>
        <v/>
      </c>
      <c r="D111" s="38" t="s">
        <v>1586</v>
      </c>
      <c r="E111" s="38" t="s">
        <v>1598</v>
      </c>
      <c r="F111" s="38" t="s">
        <v>1590</v>
      </c>
      <c r="G111" s="38"/>
      <c r="H111" s="39" t="s">
        <v>1366</v>
      </c>
      <c r="I111" s="67">
        <f>IF(OR('37_Social Protection Strategy'!$I111=1,$E111&lt;&gt;0),1,0)</f>
        <v>1</v>
      </c>
      <c r="J111" s="67">
        <f>IF(OR('37_Social Protection Strategy'!$J111=1,$F111&lt;&gt;0),1,0)</f>
        <v>1</v>
      </c>
      <c r="K111" s="67">
        <f>IF(AND('37_Social Protection Strategy'!$I111=1,$E111=0),1,0)</f>
        <v>0</v>
      </c>
    </row>
    <row r="112" spans="1:11" ht="45" hidden="1" outlineLevel="1" x14ac:dyDescent="0.25">
      <c r="A112" s="37" t="s">
        <v>151</v>
      </c>
      <c r="B112" s="38" t="s">
        <v>116</v>
      </c>
      <c r="C112" s="20" t="str">
        <f>IF('Long Term Vision'!$C112=0,"",'Long Term Vision'!$C112)</f>
        <v/>
      </c>
      <c r="D112" s="38"/>
      <c r="E112" s="38"/>
      <c r="F112" s="38"/>
      <c r="G112" s="38"/>
      <c r="H112" s="39"/>
      <c r="I112" s="67">
        <f>IF(OR('37_Social Protection Strategy'!$I112=1,$E112&lt;&gt;0),1,0)</f>
        <v>1</v>
      </c>
      <c r="J112" s="67">
        <f>IF(OR('37_Social Protection Strategy'!$J112=1,$F112&lt;&gt;0),1,0)</f>
        <v>1</v>
      </c>
      <c r="K112" s="67">
        <f>IF(AND('37_Social Protection Strategy'!$I112=1,$E112=0),1,0)</f>
        <v>1</v>
      </c>
    </row>
    <row r="113" spans="1:11" ht="45" hidden="1" outlineLevel="1" x14ac:dyDescent="0.25">
      <c r="A113" s="37" t="s">
        <v>151</v>
      </c>
      <c r="B113" s="38" t="s">
        <v>117</v>
      </c>
      <c r="C113" s="20" t="str">
        <f>IF('Long Term Vision'!$C113=0,"",'Long Term Vision'!$C113)</f>
        <v/>
      </c>
      <c r="D113" s="38" t="s">
        <v>1586</v>
      </c>
      <c r="E113" s="38" t="s">
        <v>1615</v>
      </c>
      <c r="F113" s="38"/>
      <c r="G113" s="38" t="s">
        <v>1616</v>
      </c>
      <c r="H113" s="39" t="s">
        <v>1366</v>
      </c>
      <c r="I113" s="67">
        <f>IF(OR('37_Social Protection Strategy'!$I113=1,$E113&lt;&gt;0),1,0)</f>
        <v>1</v>
      </c>
      <c r="J113" s="67">
        <f>IF(OR('37_Social Protection Strategy'!$J113=1,$F113&lt;&gt;0),1,0)</f>
        <v>0</v>
      </c>
      <c r="K113" s="67">
        <f>IF(AND('37_Social Protection Strategy'!$I113=1,$E113=0),1,0)</f>
        <v>0</v>
      </c>
    </row>
    <row r="114" spans="1:11" collapsed="1" x14ac:dyDescent="0.25">
      <c r="A114" s="37" t="s">
        <v>152</v>
      </c>
      <c r="B114" s="125" t="s">
        <v>118</v>
      </c>
      <c r="C114" s="125"/>
      <c r="D114" s="125"/>
      <c r="E114" s="125"/>
      <c r="F114" s="125"/>
      <c r="G114" s="125"/>
      <c r="H114" s="126"/>
      <c r="I114" s="67">
        <f>SUM(I115:I124)</f>
        <v>9</v>
      </c>
      <c r="J114" s="67">
        <f>SUM(J115:J124)</f>
        <v>8</v>
      </c>
      <c r="K114" s="67">
        <f>SUM(K115:K124)</f>
        <v>5</v>
      </c>
    </row>
    <row r="115" spans="1:11" ht="75" hidden="1" outlineLevel="1" x14ac:dyDescent="0.25">
      <c r="A115" s="37" t="s">
        <v>152</v>
      </c>
      <c r="B115" s="38" t="s">
        <v>119</v>
      </c>
      <c r="C115" s="20" t="str">
        <f>IF('Long Term Vision'!$C115=0,"",'Long Term Vision'!$C115)</f>
        <v/>
      </c>
      <c r="D115" s="38" t="s">
        <v>1574</v>
      </c>
      <c r="E115" s="38" t="s">
        <v>1607</v>
      </c>
      <c r="F115" s="38" t="s">
        <v>1571</v>
      </c>
      <c r="G115" s="38" t="s">
        <v>1608</v>
      </c>
      <c r="H115" s="39" t="s">
        <v>1366</v>
      </c>
      <c r="I115" s="67">
        <f>IF(OR('37_Social Protection Strategy'!$I115=1,$E115&lt;&gt;0),1,0)</f>
        <v>1</v>
      </c>
      <c r="J115" s="67">
        <f>IF(OR('37_Social Protection Strategy'!$J115=1,$F115&lt;&gt;0),1,0)</f>
        <v>1</v>
      </c>
      <c r="K115" s="67">
        <f>IF(AND('37_Social Protection Strategy'!$I115=1,$E115=0),1,0)</f>
        <v>0</v>
      </c>
    </row>
    <row r="116" spans="1:11" ht="30" hidden="1" outlineLevel="1" x14ac:dyDescent="0.25">
      <c r="A116" s="37" t="s">
        <v>152</v>
      </c>
      <c r="B116" s="38" t="s">
        <v>120</v>
      </c>
      <c r="C116" s="20" t="str">
        <f>IF('Long Term Vision'!$C116=0,"",'Long Term Vision'!$C116)</f>
        <v/>
      </c>
      <c r="D116" s="38"/>
      <c r="E116" s="38"/>
      <c r="F116" s="38"/>
      <c r="G116" s="38"/>
      <c r="H116" s="39"/>
      <c r="I116" s="67">
        <f>IF(OR('37_Social Protection Strategy'!$I116=1,$E116&lt;&gt;0),1,0)</f>
        <v>1</v>
      </c>
      <c r="J116" s="67">
        <f>IF(OR('37_Social Protection Strategy'!$J116=1,$F116&lt;&gt;0),1,0)</f>
        <v>1</v>
      </c>
      <c r="K116" s="67">
        <f>IF(AND('37_Social Protection Strategy'!$I116=1,$E116=0),1,0)</f>
        <v>1</v>
      </c>
    </row>
    <row r="117" spans="1:11" ht="30" hidden="1" outlineLevel="1" x14ac:dyDescent="0.25">
      <c r="A117" s="37" t="s">
        <v>152</v>
      </c>
      <c r="B117" s="38" t="s">
        <v>121</v>
      </c>
      <c r="C117" s="20" t="str">
        <f>IF('Long Term Vision'!$C117=0,"",'Long Term Vision'!$C117)</f>
        <v/>
      </c>
      <c r="D117" s="38" t="s">
        <v>1632</v>
      </c>
      <c r="E117" s="38" t="s">
        <v>1609</v>
      </c>
      <c r="F117" s="38" t="s">
        <v>1572</v>
      </c>
      <c r="G117" s="38" t="s">
        <v>1610</v>
      </c>
      <c r="H117" s="39" t="s">
        <v>1366</v>
      </c>
      <c r="I117" s="67">
        <f>IF(OR('37_Social Protection Strategy'!$I117=1,$E117&lt;&gt;0),1,0)</f>
        <v>1</v>
      </c>
      <c r="J117" s="67">
        <f>IF(OR('37_Social Protection Strategy'!$J117=1,$F117&lt;&gt;0),1,0)</f>
        <v>1</v>
      </c>
      <c r="K117" s="67">
        <f>IF(AND('37_Social Protection Strategy'!$I117=1,$E117=0),1,0)</f>
        <v>0</v>
      </c>
    </row>
    <row r="118" spans="1:11" ht="45" hidden="1" outlineLevel="1" x14ac:dyDescent="0.25">
      <c r="A118" s="37" t="s">
        <v>152</v>
      </c>
      <c r="B118" s="38" t="s">
        <v>122</v>
      </c>
      <c r="C118" s="20" t="str">
        <f>IF('Long Term Vision'!$C118=0,"",'Long Term Vision'!$C118)</f>
        <v/>
      </c>
      <c r="D118" s="38"/>
      <c r="E118" s="38"/>
      <c r="F118" s="38"/>
      <c r="G118" s="38"/>
      <c r="H118" s="39"/>
      <c r="I118" s="67">
        <f>IF(OR('37_Social Protection Strategy'!$I118=1,$E118&lt;&gt;0),1,0)</f>
        <v>1</v>
      </c>
      <c r="J118" s="67">
        <f>IF(OR('37_Social Protection Strategy'!$J118=1,$F118&lt;&gt;0),1,0)</f>
        <v>1</v>
      </c>
      <c r="K118" s="67">
        <f>IF(AND('37_Social Protection Strategy'!$I118=1,$E118=0),1,0)</f>
        <v>1</v>
      </c>
    </row>
    <row r="119" spans="1:11" ht="30" hidden="1" outlineLevel="1" x14ac:dyDescent="0.25">
      <c r="A119" s="37" t="s">
        <v>152</v>
      </c>
      <c r="B119" s="38" t="s">
        <v>123</v>
      </c>
      <c r="C119" s="20" t="str">
        <f>IF('Long Term Vision'!$C119=0,"",'Long Term Vision'!$C119)</f>
        <v/>
      </c>
      <c r="D119" s="38"/>
      <c r="E119" s="38"/>
      <c r="F119" s="38" t="s">
        <v>1594</v>
      </c>
      <c r="G119" s="38"/>
      <c r="H119" s="39"/>
      <c r="I119" s="67">
        <f>IF(OR('37_Social Protection Strategy'!$I119=1,$E119&lt;&gt;0),1,0)</f>
        <v>1</v>
      </c>
      <c r="J119" s="67">
        <f>IF(OR('37_Social Protection Strategy'!$J119=1,$F119&lt;&gt;0),1,0)</f>
        <v>1</v>
      </c>
      <c r="K119" s="67">
        <f>IF(AND('37_Social Protection Strategy'!$I119=1,$E119=0),1,0)</f>
        <v>1</v>
      </c>
    </row>
    <row r="120" spans="1:11" ht="105" hidden="1" outlineLevel="1" x14ac:dyDescent="0.25">
      <c r="A120" s="37" t="s">
        <v>152</v>
      </c>
      <c r="B120" s="38" t="s">
        <v>124</v>
      </c>
      <c r="C120" s="20" t="str">
        <f>IF('Long Term Vision'!$C120=0,"",'Long Term Vision'!$C120)</f>
        <v/>
      </c>
      <c r="D120" s="38" t="s">
        <v>1633</v>
      </c>
      <c r="E120" s="38" t="s">
        <v>1606</v>
      </c>
      <c r="F120" s="38"/>
      <c r="G120" s="38"/>
      <c r="H120" s="39" t="s">
        <v>1366</v>
      </c>
      <c r="I120" s="67">
        <f>IF(OR('37_Social Protection Strategy'!$I120=1,$E120&lt;&gt;0),1,0)</f>
        <v>1</v>
      </c>
      <c r="J120" s="67">
        <f>IF(OR('37_Social Protection Strategy'!$J120=1,$F120&lt;&gt;0),1,0)</f>
        <v>1</v>
      </c>
      <c r="K120" s="67">
        <f>IF(AND('37_Social Protection Strategy'!$I120=1,$E120=0),1,0)</f>
        <v>0</v>
      </c>
    </row>
    <row r="121" spans="1:11" ht="45" hidden="1" outlineLevel="1" x14ac:dyDescent="0.25">
      <c r="A121" s="37" t="s">
        <v>152</v>
      </c>
      <c r="B121" s="38" t="s">
        <v>125</v>
      </c>
      <c r="C121" s="20" t="str">
        <f>IF('Long Term Vision'!$C121=0,"",'Long Term Vision'!$C121)</f>
        <v/>
      </c>
      <c r="D121" s="38" t="s">
        <v>1632</v>
      </c>
      <c r="E121" s="38" t="s">
        <v>1604</v>
      </c>
      <c r="F121" s="38"/>
      <c r="G121" s="38" t="s">
        <v>1605</v>
      </c>
      <c r="H121" s="39" t="s">
        <v>1366</v>
      </c>
      <c r="I121" s="67">
        <f>IF(OR('37_Social Protection Strategy'!$I121=1,$E121&lt;&gt;0),1,0)</f>
        <v>1</v>
      </c>
      <c r="J121" s="67">
        <f>IF(OR('37_Social Protection Strategy'!$J121=1,$F121&lt;&gt;0),1,0)</f>
        <v>1</v>
      </c>
      <c r="K121" s="67">
        <f>IF(AND('37_Social Protection Strategy'!$I121=1,$E121=0),1,0)</f>
        <v>0</v>
      </c>
    </row>
    <row r="122" spans="1:11" ht="30" hidden="1" outlineLevel="1" x14ac:dyDescent="0.25">
      <c r="A122" s="37" t="s">
        <v>152</v>
      </c>
      <c r="B122" s="38" t="s">
        <v>126</v>
      </c>
      <c r="C122" s="20" t="str">
        <f>IF('Long Term Vision'!$C122=0,"",'Long Term Vision'!$C122)</f>
        <v/>
      </c>
      <c r="D122" s="38"/>
      <c r="E122" s="38"/>
      <c r="F122" s="38"/>
      <c r="G122" s="38"/>
      <c r="H122" s="39"/>
      <c r="I122" s="67">
        <f>IF(OR('37_Social Protection Strategy'!$I122=1,$E122&lt;&gt;0),1,0)</f>
        <v>0</v>
      </c>
      <c r="J122" s="67">
        <f>IF(OR('37_Social Protection Strategy'!$J122=1,$F122&lt;&gt;0),1,0)</f>
        <v>0</v>
      </c>
      <c r="K122" s="67">
        <f>IF(AND('37_Social Protection Strategy'!$I122=1,$E122=0),1,0)</f>
        <v>0</v>
      </c>
    </row>
    <row r="123" spans="1:11" ht="30" hidden="1" outlineLevel="1" x14ac:dyDescent="0.25">
      <c r="A123" s="37" t="s">
        <v>152</v>
      </c>
      <c r="B123" s="38" t="s">
        <v>127</v>
      </c>
      <c r="C123" s="20" t="str">
        <f>IF('Long Term Vision'!$C123=0,"",'Long Term Vision'!$C123)</f>
        <v/>
      </c>
      <c r="D123" s="38"/>
      <c r="E123" s="38"/>
      <c r="F123" s="38"/>
      <c r="G123" s="38"/>
      <c r="H123" s="39"/>
      <c r="I123" s="67">
        <f>IF(OR('37_Social Protection Strategy'!$I123=1,$E123&lt;&gt;0),1,0)</f>
        <v>1</v>
      </c>
      <c r="J123" s="67">
        <f>IF(OR('37_Social Protection Strategy'!$J123=1,$F123&lt;&gt;0),1,0)</f>
        <v>0</v>
      </c>
      <c r="K123" s="67">
        <f>IF(AND('37_Social Protection Strategy'!$I123=1,$E123=0),1,0)</f>
        <v>1</v>
      </c>
    </row>
    <row r="124" spans="1:11" ht="45" hidden="1" outlineLevel="1" x14ac:dyDescent="0.25">
      <c r="A124" s="37" t="s">
        <v>152</v>
      </c>
      <c r="B124" s="38" t="s">
        <v>128</v>
      </c>
      <c r="C124" s="20" t="str">
        <f>IF('Long Term Vision'!$C124=0,"",'Long Term Vision'!$C124)</f>
        <v/>
      </c>
      <c r="D124" s="38"/>
      <c r="E124" s="38"/>
      <c r="F124" s="38"/>
      <c r="G124" s="38"/>
      <c r="H124" s="39"/>
      <c r="I124" s="67">
        <f>IF(OR('37_Social Protection Strategy'!$I124=1,$E124&lt;&gt;0),1,0)</f>
        <v>1</v>
      </c>
      <c r="J124" s="67">
        <f>IF(OR('37_Social Protection Strategy'!$J124=1,$F124&lt;&gt;0),1,0)</f>
        <v>1</v>
      </c>
      <c r="K124" s="67">
        <f>IF(AND('37_Social Protection Strategy'!$I124=1,$E124=0),1,0)</f>
        <v>1</v>
      </c>
    </row>
    <row r="125" spans="1:11" collapsed="1" x14ac:dyDescent="0.25">
      <c r="A125" s="37" t="s">
        <v>153</v>
      </c>
      <c r="B125" s="103" t="s">
        <v>129</v>
      </c>
      <c r="C125" s="103"/>
      <c r="D125" s="103"/>
      <c r="E125" s="103"/>
      <c r="F125" s="103"/>
      <c r="G125" s="103"/>
      <c r="H125" s="104"/>
      <c r="I125" s="67">
        <f>SUM(I126:I144)</f>
        <v>11</v>
      </c>
      <c r="J125" s="67">
        <f>SUM(J126:J144)</f>
        <v>2</v>
      </c>
      <c r="K125" s="67">
        <f>SUM(K126:K144)</f>
        <v>10</v>
      </c>
    </row>
    <row r="126" spans="1:11" ht="45" hidden="1" outlineLevel="1" x14ac:dyDescent="0.25">
      <c r="A126" s="37" t="s">
        <v>153</v>
      </c>
      <c r="B126" s="38" t="s">
        <v>130</v>
      </c>
      <c r="C126" s="20" t="str">
        <f>IF('Long Term Vision'!$C126=0,"",'Long Term Vision'!$C126)</f>
        <v/>
      </c>
      <c r="D126" s="38"/>
      <c r="E126" s="38"/>
      <c r="F126" s="38"/>
      <c r="G126" s="38"/>
      <c r="H126" s="39"/>
      <c r="I126" s="67">
        <f>IF(OR('37_Social Protection Strategy'!$I126=1,$E126&lt;&gt;0),1,0)</f>
        <v>1</v>
      </c>
      <c r="J126" s="67">
        <f>IF(OR('37_Social Protection Strategy'!$J126=1,$F126&lt;&gt;0),1,0)</f>
        <v>0</v>
      </c>
      <c r="K126" s="67">
        <f>IF(AND('37_Social Protection Strategy'!$I126=1,$E126=0),1,0)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IF(OR('37_Social Protection Strategy'!$I127=1,$E127&lt;&gt;0),1,0)</f>
        <v>0</v>
      </c>
      <c r="J127" s="67">
        <f>IF(OR('37_Social Protection Strategy'!$J127=1,$F127&lt;&gt;0),1,0)</f>
        <v>0</v>
      </c>
      <c r="K127" s="67">
        <f>IF(AND('37_Social Protection Strategy'!$I127=1,$E127=0),1,0)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IF(OR('37_Social Protection Strategy'!$I128=1,$E128&lt;&gt;0),1,0)</f>
        <v>0</v>
      </c>
      <c r="J128" s="67">
        <f>IF(OR('37_Social Protection Strategy'!$J128=1,$F128&lt;&gt;0),1,0)</f>
        <v>0</v>
      </c>
      <c r="K128" s="67">
        <f>IF(AND('37_Social Protection Strategy'!$I128=1,$E128=0),1,0)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IF(OR('37_Social Protection Strategy'!$I129=1,$E129&lt;&gt;0),1,0)</f>
        <v>0</v>
      </c>
      <c r="J129" s="67">
        <f>IF(OR('37_Social Protection Strategy'!$J129=1,$F129&lt;&gt;0),1,0)</f>
        <v>0</v>
      </c>
      <c r="K129" s="67">
        <f>IF(AND('37_Social Protection Strategy'!$I129=1,$E129=0),1,0)</f>
        <v>0</v>
      </c>
    </row>
    <row r="130" spans="1:11" ht="30" hidden="1" outlineLevel="1" x14ac:dyDescent="0.25">
      <c r="A130" s="37" t="s">
        <v>153</v>
      </c>
      <c r="B130" s="38" t="s">
        <v>134</v>
      </c>
      <c r="C130" s="20" t="str">
        <f>IF('Long Term Vision'!$C130=0,"",'Long Term Vision'!$C130)</f>
        <v/>
      </c>
      <c r="D130" s="38"/>
      <c r="E130" s="38"/>
      <c r="F130" s="38"/>
      <c r="G130" s="38"/>
      <c r="H130" s="39"/>
      <c r="I130" s="67">
        <f>IF(OR('37_Social Protection Strategy'!$I130=1,$E130&lt;&gt;0),1,0)</f>
        <v>1</v>
      </c>
      <c r="J130" s="67">
        <f>IF(OR('37_Social Protection Strategy'!$J130=1,$F130&lt;&gt;0),1,0)</f>
        <v>1</v>
      </c>
      <c r="K130" s="67">
        <f>IF(AND('37_Social Protection Strategy'!$I130=1,$E130=0),1,0)</f>
        <v>1</v>
      </c>
    </row>
    <row r="131" spans="1:11" ht="105" hidden="1" outlineLevel="1" x14ac:dyDescent="0.25">
      <c r="A131" s="37" t="s">
        <v>153</v>
      </c>
      <c r="B131" s="38" t="s">
        <v>135</v>
      </c>
      <c r="C131" s="20" t="str">
        <f>IF('Long Term Vision'!$C131=0,"",'Long Term Vision'!$C131)</f>
        <v/>
      </c>
      <c r="D131" s="38"/>
      <c r="E131" s="38"/>
      <c r="F131" s="38"/>
      <c r="G131" s="38"/>
      <c r="H131" s="39"/>
      <c r="I131" s="67">
        <f>IF(OR('37_Social Protection Strategy'!$I131=1,$E131&lt;&gt;0),1,0)</f>
        <v>1</v>
      </c>
      <c r="J131" s="67">
        <f>IF(OR('37_Social Protection Strategy'!$J131=1,$F131&lt;&gt;0),1,0)</f>
        <v>0</v>
      </c>
      <c r="K131" s="67">
        <f>IF(AND('37_Social Protection Strategy'!$I131=1,$E131=0),1,0)</f>
        <v>1</v>
      </c>
    </row>
    <row r="132" spans="1:11" ht="75" hidden="1" outlineLevel="1" x14ac:dyDescent="0.25">
      <c r="A132" s="37" t="s">
        <v>153</v>
      </c>
      <c r="B132" s="38" t="s">
        <v>136</v>
      </c>
      <c r="C132" s="20" t="str">
        <f>IF('Long Term Vision'!$C132=0,"",'Long Term Vision'!$C132)</f>
        <v/>
      </c>
      <c r="D132" s="38"/>
      <c r="E132" s="38"/>
      <c r="F132" s="38"/>
      <c r="G132" s="38"/>
      <c r="H132" s="39"/>
      <c r="I132" s="67">
        <f>IF(OR('37_Social Protection Strategy'!$I132=1,$E132&lt;&gt;0),1,0)</f>
        <v>0</v>
      </c>
      <c r="J132" s="67">
        <f>IF(OR('37_Social Protection Strategy'!$J132=1,$F132&lt;&gt;0),1,0)</f>
        <v>0</v>
      </c>
      <c r="K132" s="67">
        <f>IF(AND('37_Social Protection Strategy'!$I132=1,$E132=0),1,0)</f>
        <v>0</v>
      </c>
    </row>
    <row r="133" spans="1:11" ht="75" hidden="1" outlineLevel="1" x14ac:dyDescent="0.25">
      <c r="A133" s="37" t="s">
        <v>153</v>
      </c>
      <c r="B133" s="38" t="s">
        <v>137</v>
      </c>
      <c r="C133" s="20" t="str">
        <f>IF('Long Term Vision'!$C133=0,"",'Long Term Vision'!$C133)</f>
        <v/>
      </c>
      <c r="D133" s="38"/>
      <c r="E133" s="38"/>
      <c r="F133" s="38"/>
      <c r="G133" s="38"/>
      <c r="H133" s="39"/>
      <c r="I133" s="67">
        <f>IF(OR('37_Social Protection Strategy'!$I133=1,$E133&lt;&gt;0),1,0)</f>
        <v>0</v>
      </c>
      <c r="J133" s="67">
        <f>IF(OR('37_Social Protection Strategy'!$J133=1,$F133&lt;&gt;0),1,0)</f>
        <v>0</v>
      </c>
      <c r="K133" s="67">
        <f>IF(AND('37_Social Protection Strategy'!$I133=1,$E133=0),1,0)</f>
        <v>0</v>
      </c>
    </row>
    <row r="134" spans="1:11" ht="75" hidden="1" outlineLevel="1" x14ac:dyDescent="0.25">
      <c r="A134" s="37" t="s">
        <v>153</v>
      </c>
      <c r="B134" s="38" t="s">
        <v>138</v>
      </c>
      <c r="C134" s="20" t="str">
        <f>IF('Long Term Vision'!$C134=0,"",'Long Term Vision'!$C134)</f>
        <v/>
      </c>
      <c r="D134" s="38"/>
      <c r="E134" s="38"/>
      <c r="F134" s="38"/>
      <c r="G134" s="38"/>
      <c r="H134" s="39"/>
      <c r="I134" s="67">
        <f>IF(OR('37_Social Protection Strategy'!$I134=1,$E134&lt;&gt;0),1,0)</f>
        <v>1</v>
      </c>
      <c r="J134" s="67">
        <f>IF(OR('37_Social Protection Strategy'!$J134=1,$F134&lt;&gt;0),1,0)</f>
        <v>0</v>
      </c>
      <c r="K134" s="67">
        <f>IF(AND('37_Social Protection Strategy'!$I134=1,$E134=0),1,0)</f>
        <v>1</v>
      </c>
    </row>
    <row r="135" spans="1:11" ht="60" hidden="1" outlineLevel="1" x14ac:dyDescent="0.25">
      <c r="A135" s="37" t="s">
        <v>153</v>
      </c>
      <c r="B135" s="38" t="s">
        <v>139</v>
      </c>
      <c r="C135" s="20" t="str">
        <f>IF('Long Term Vision'!$C135=0,"",'Long Term Vision'!$C135)</f>
        <v/>
      </c>
      <c r="D135" s="38"/>
      <c r="E135" s="38"/>
      <c r="F135" s="38"/>
      <c r="G135" s="38"/>
      <c r="H135" s="39"/>
      <c r="I135" s="67">
        <f>IF(OR('37_Social Protection Strategy'!$I135=1,$E135&lt;&gt;0),1,0)</f>
        <v>1</v>
      </c>
      <c r="J135" s="67">
        <f>IF(OR('37_Social Protection Strategy'!$J135=1,$F135&lt;&gt;0),1,0)</f>
        <v>0</v>
      </c>
      <c r="K135" s="67">
        <f>IF(AND('37_Social Protection Strategy'!$I135=1,$E135=0),1,0)</f>
        <v>1</v>
      </c>
    </row>
    <row r="136" spans="1:11" ht="45" hidden="1" outlineLevel="1" x14ac:dyDescent="0.25">
      <c r="A136" s="37" t="s">
        <v>153</v>
      </c>
      <c r="B136" s="38" t="s">
        <v>140</v>
      </c>
      <c r="C136" s="20" t="str">
        <f>IF('Long Term Vision'!$C136=0,"",'Long Term Vision'!$C136)</f>
        <v/>
      </c>
      <c r="D136" s="38" t="s">
        <v>1578</v>
      </c>
      <c r="E136" s="38" t="s">
        <v>1581</v>
      </c>
      <c r="F136" s="38" t="s">
        <v>1588</v>
      </c>
      <c r="G136" s="38"/>
      <c r="H136" s="39" t="s">
        <v>1366</v>
      </c>
      <c r="I136" s="67">
        <f>IF(OR('37_Social Protection Strategy'!$I136=1,$E136&lt;&gt;0),1,0)</f>
        <v>1</v>
      </c>
      <c r="J136" s="67">
        <f>IF(OR('37_Social Protection Strategy'!$J136=1,$F136&lt;&gt;0),1,0)</f>
        <v>1</v>
      </c>
      <c r="K136" s="67">
        <f>IF(AND('37_Social Protection Strategy'!$I136=1,$E136=0),1,0)</f>
        <v>0</v>
      </c>
    </row>
    <row r="137" spans="1:11" ht="105" hidden="1" outlineLevel="1" x14ac:dyDescent="0.25">
      <c r="A137" s="37" t="s">
        <v>153</v>
      </c>
      <c r="B137" s="38" t="s">
        <v>141</v>
      </c>
      <c r="C137" s="20" t="str">
        <f>IF('Long Term Vision'!$C137=0,"",'Long Term Vision'!$C137)</f>
        <v>NO</v>
      </c>
      <c r="D137" s="38"/>
      <c r="E137" s="38"/>
      <c r="F137" s="38"/>
      <c r="G137" s="38"/>
      <c r="H137" s="39"/>
      <c r="I137" s="67">
        <f>IF(OR('37_Social Protection Strategy'!$I137=1,$E137&lt;&gt;0),1,0)</f>
        <v>0</v>
      </c>
      <c r="J137" s="67">
        <f>IF(OR('37_Social Protection Strategy'!$J137=1,$F137&lt;&gt;0),1,0)</f>
        <v>0</v>
      </c>
      <c r="K137" s="67">
        <f>IF(AND('37_Social Protection Strategy'!$I137=1,$E137=0),1,0)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IF(OR('37_Social Protection Strategy'!$I138=1,$E138&lt;&gt;0),1,0)</f>
        <v>0</v>
      </c>
      <c r="J138" s="67">
        <f>IF(OR('37_Social Protection Strategy'!$J138=1,$F138&lt;&gt;0),1,0)</f>
        <v>0</v>
      </c>
      <c r="K138" s="67">
        <f>IF(AND('37_Social Protection Strategy'!$I138=1,$E138=0),1,0)</f>
        <v>0</v>
      </c>
    </row>
    <row r="139" spans="1:11" ht="30" hidden="1" outlineLevel="1" x14ac:dyDescent="0.25">
      <c r="A139" s="37" t="s">
        <v>153</v>
      </c>
      <c r="B139" s="38" t="s">
        <v>143</v>
      </c>
      <c r="C139" s="20" t="str">
        <f>IF('Long Term Vision'!$C139=0,"",'Long Term Vision'!$C139)</f>
        <v/>
      </c>
      <c r="D139" s="38"/>
      <c r="E139" s="38"/>
      <c r="F139" s="38"/>
      <c r="G139" s="38"/>
      <c r="H139" s="39"/>
      <c r="I139" s="67">
        <f>IF(OR('37_Social Protection Strategy'!$I139=1,$E139&lt;&gt;0),1,0)</f>
        <v>1</v>
      </c>
      <c r="J139" s="67">
        <f>IF(OR('37_Social Protection Strategy'!$J139=1,$F139&lt;&gt;0),1,0)</f>
        <v>0</v>
      </c>
      <c r="K139" s="67">
        <f>IF(AND('37_Social Protection Strategy'!$I139=1,$E139=0),1,0)</f>
        <v>1</v>
      </c>
    </row>
    <row r="140" spans="1:11" ht="45" hidden="1" outlineLevel="1" x14ac:dyDescent="0.25">
      <c r="A140" s="37" t="s">
        <v>153</v>
      </c>
      <c r="B140" s="38" t="s">
        <v>144</v>
      </c>
      <c r="C140" s="20" t="str">
        <f>IF('Long Term Vision'!$C140=0,"",'Long Term Vision'!$C140)</f>
        <v/>
      </c>
      <c r="D140" s="38"/>
      <c r="E140" s="38"/>
      <c r="F140" s="38"/>
      <c r="G140" s="38"/>
      <c r="H140" s="39"/>
      <c r="I140" s="67">
        <f>IF(OR('37_Social Protection Strategy'!$I140=1,$E140&lt;&gt;0),1,0)</f>
        <v>1</v>
      </c>
      <c r="J140" s="67">
        <f>IF(OR('37_Social Protection Strategy'!$J140=1,$F140&lt;&gt;0),1,0)</f>
        <v>0</v>
      </c>
      <c r="K140" s="67">
        <f>IF(AND('37_Social Protection Strategy'!$I140=1,$E140=0),1,0)</f>
        <v>1</v>
      </c>
    </row>
    <row r="141" spans="1:11" ht="90" hidden="1" outlineLevel="1" x14ac:dyDescent="0.25">
      <c r="A141" s="37" t="s">
        <v>153</v>
      </c>
      <c r="B141" s="38" t="s">
        <v>145</v>
      </c>
      <c r="C141" s="20" t="str">
        <f>IF('Long Term Vision'!$C141=0,"",'Long Term Vision'!$C141)</f>
        <v/>
      </c>
      <c r="D141" s="38"/>
      <c r="E141" s="38"/>
      <c r="F141" s="38"/>
      <c r="G141" s="38"/>
      <c r="H141" s="39"/>
      <c r="I141" s="67">
        <f>IF(OR('37_Social Protection Strategy'!$I141=1,$E141&lt;&gt;0),1,0)</f>
        <v>0</v>
      </c>
      <c r="J141" s="67">
        <f>IF(OR('37_Social Protection Strategy'!$J141=1,$F141&lt;&gt;0),1,0)</f>
        <v>0</v>
      </c>
      <c r="K141" s="67">
        <f>IF(AND('37_Social Protection Strategy'!$I141=1,$E141=0),1,0)</f>
        <v>0</v>
      </c>
    </row>
    <row r="142" spans="1:11" ht="60" hidden="1" outlineLevel="1" x14ac:dyDescent="0.25">
      <c r="A142" s="37" t="s">
        <v>153</v>
      </c>
      <c r="B142" s="38" t="s">
        <v>146</v>
      </c>
      <c r="C142" s="20" t="str">
        <f>IF('Long Term Vision'!$C142=0,"",'Long Term Vision'!$C142)</f>
        <v/>
      </c>
      <c r="D142" s="38"/>
      <c r="E142" s="38"/>
      <c r="F142" s="38"/>
      <c r="G142" s="38"/>
      <c r="H142" s="39"/>
      <c r="I142" s="67">
        <f>IF(OR('37_Social Protection Strategy'!$I142=1,$E142&lt;&gt;0),1,0)</f>
        <v>1</v>
      </c>
      <c r="J142" s="67">
        <f>IF(OR('37_Social Protection Strategy'!$J142=1,$F142&lt;&gt;0),1,0)</f>
        <v>0</v>
      </c>
      <c r="K142" s="67">
        <f>IF(AND('37_Social Protection Strategy'!$I142=1,$E142=0),1,0)</f>
        <v>1</v>
      </c>
    </row>
    <row r="143" spans="1:11" ht="105" hidden="1" outlineLevel="1" x14ac:dyDescent="0.25">
      <c r="A143" s="37" t="s">
        <v>153</v>
      </c>
      <c r="B143" s="38" t="s">
        <v>147</v>
      </c>
      <c r="C143" s="20" t="str">
        <f>IF('Long Term Vision'!$C143=0,"",'Long Term Vision'!$C143)</f>
        <v/>
      </c>
      <c r="D143" s="38"/>
      <c r="E143" s="38"/>
      <c r="F143" s="38"/>
      <c r="G143" s="38"/>
      <c r="H143" s="39"/>
      <c r="I143" s="67">
        <f>IF(OR('37_Social Protection Strategy'!$I143=1,$E143&lt;&gt;0),1,0)</f>
        <v>1</v>
      </c>
      <c r="J143" s="67">
        <f>IF(OR('37_Social Protection Strategy'!$J143=1,$F143&lt;&gt;0),1,0)</f>
        <v>0</v>
      </c>
      <c r="K143" s="67">
        <f>IF(AND('37_Social Protection Strategy'!$I143=1,$E143=0),1,0)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IF(OR('37_Social Protection Strategy'!$I144=1,$E144&lt;&gt;0),1,0)</f>
        <v>1</v>
      </c>
      <c r="J144" s="67">
        <f>IF(OR('37_Social Protection Strategy'!$J144=1,$F144&lt;&gt;0),1,0)</f>
        <v>0</v>
      </c>
      <c r="K144" s="67">
        <f>IF(AND('37_Social Protection Strategy'!$I144=1,$E144=0),1,0)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1421</v>
      </c>
      <c r="C149" s="71">
        <f>SUM(K2,K8,K14,K24,K32,K39,K46,K55,K59,K67,K77,K81,K92,K98,K106,K114,K125)</f>
        <v>80</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2</v>
      </c>
      <c r="F155" s="55">
        <f t="shared" ref="F155:F171" si="0">$D155/$C155</f>
        <v>0.25</v>
      </c>
      <c r="G155" s="73">
        <f t="shared" ref="G155:G171" si="1">IFERROR($E155/$D155,"N/A")</f>
        <v>2</v>
      </c>
      <c r="H155" s="65"/>
      <c r="I155" s="66"/>
    </row>
    <row r="156" spans="1:9" x14ac:dyDescent="0.25">
      <c r="A156" s="47">
        <v>2</v>
      </c>
      <c r="B156" s="48" t="s">
        <v>158</v>
      </c>
      <c r="C156" s="49">
        <f>'Long Term Vision'!$C156</f>
        <v>5</v>
      </c>
      <c r="D156" s="49">
        <f>COUNTA(E$9:E$13)</f>
        <v>1</v>
      </c>
      <c r="E156" s="49">
        <f>COUNTA(F$9:F$13)</f>
        <v>1</v>
      </c>
      <c r="F156" s="50">
        <f t="shared" si="0"/>
        <v>0.2</v>
      </c>
      <c r="G156" s="74">
        <f t="shared" si="1"/>
        <v>1</v>
      </c>
      <c r="H156" s="65"/>
      <c r="I156" s="66"/>
    </row>
    <row r="157" spans="1:9" x14ac:dyDescent="0.25">
      <c r="A157" s="52">
        <v>3</v>
      </c>
      <c r="B157" s="53" t="s">
        <v>159</v>
      </c>
      <c r="C157" s="54">
        <f>'Long Term Vision'!$C157</f>
        <v>9</v>
      </c>
      <c r="D157" s="54">
        <f>COUNTA(E$15:E$23)</f>
        <v>2</v>
      </c>
      <c r="E157" s="54">
        <f>COUNTA(F$15:F$23)</f>
        <v>1</v>
      </c>
      <c r="F157" s="55">
        <f t="shared" si="0"/>
        <v>0.22222222222222221</v>
      </c>
      <c r="G157" s="73">
        <f t="shared" si="1"/>
        <v>0.5</v>
      </c>
      <c r="H157" s="65"/>
      <c r="I157" s="66"/>
    </row>
    <row r="158" spans="1:9" x14ac:dyDescent="0.25">
      <c r="A158" s="47">
        <v>4</v>
      </c>
      <c r="B158" s="48" t="s">
        <v>160</v>
      </c>
      <c r="C158" s="49">
        <f>'Long Term Vision'!$C158</f>
        <v>7</v>
      </c>
      <c r="D158" s="49">
        <f>COUNTA(E$25:E$31)</f>
        <v>1</v>
      </c>
      <c r="E158" s="49">
        <f>COUNTA(F$25:F$31)</f>
        <v>4</v>
      </c>
      <c r="F158" s="50">
        <f t="shared" si="0"/>
        <v>0.14285714285714285</v>
      </c>
      <c r="G158" s="74">
        <f t="shared" si="1"/>
        <v>4</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3</v>
      </c>
      <c r="E161" s="54">
        <f>COUNTA(F$78:F$80)</f>
        <v>0</v>
      </c>
      <c r="F161" s="55">
        <f t="shared" si="0"/>
        <v>1</v>
      </c>
      <c r="G161" s="73">
        <f t="shared" si="1"/>
        <v>0</v>
      </c>
      <c r="H161" s="65"/>
      <c r="I161" s="66"/>
    </row>
    <row r="162" spans="1:9" x14ac:dyDescent="0.25">
      <c r="A162" s="47">
        <v>8</v>
      </c>
      <c r="B162" s="48" t="s">
        <v>164</v>
      </c>
      <c r="C162" s="49">
        <f>'Long Term Vision'!$C162</f>
        <v>9</v>
      </c>
      <c r="D162" s="49">
        <f>COUNTA(E$82:E$91)</f>
        <v>5</v>
      </c>
      <c r="E162" s="49">
        <f>COUNTA(F$82:F$91)</f>
        <v>5</v>
      </c>
      <c r="F162" s="50">
        <f t="shared" si="0"/>
        <v>0.55555555555555558</v>
      </c>
      <c r="G162" s="74">
        <f t="shared" si="1"/>
        <v>1</v>
      </c>
      <c r="H162" s="65"/>
      <c r="I162" s="66"/>
    </row>
    <row r="163" spans="1:9" x14ac:dyDescent="0.25">
      <c r="A163" s="52">
        <v>9</v>
      </c>
      <c r="B163" s="53" t="s">
        <v>165</v>
      </c>
      <c r="C163" s="54">
        <f>'Long Term Vision'!$C163</f>
        <v>5</v>
      </c>
      <c r="D163" s="54">
        <f>COUNTA(E$93:E$97)</f>
        <v>2</v>
      </c>
      <c r="E163" s="54">
        <f>COUNTA(F$93:F$97)</f>
        <v>1</v>
      </c>
      <c r="F163" s="55">
        <f t="shared" si="0"/>
        <v>0.4</v>
      </c>
      <c r="G163" s="73">
        <f t="shared" si="1"/>
        <v>0.5</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4</v>
      </c>
      <c r="E165" s="54">
        <f>COUNTA(F$107:F$113)</f>
        <v>1</v>
      </c>
      <c r="F165" s="55">
        <f t="shared" si="0"/>
        <v>0.5714285714285714</v>
      </c>
      <c r="G165" s="73">
        <f t="shared" si="1"/>
        <v>0.25</v>
      </c>
      <c r="H165" s="65"/>
      <c r="I165" s="66"/>
    </row>
    <row r="166" spans="1:9" x14ac:dyDescent="0.25">
      <c r="A166" s="47">
        <v>12</v>
      </c>
      <c r="B166" s="48" t="s">
        <v>168</v>
      </c>
      <c r="C166" s="49">
        <f>'Long Term Vision'!$C166</f>
        <v>7</v>
      </c>
      <c r="D166" s="49">
        <f>COUNTA(E$47:E$54)</f>
        <v>0</v>
      </c>
      <c r="E166" s="49">
        <f>COUNTA(F$47:F$54)</f>
        <v>1</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1</v>
      </c>
      <c r="E168" s="49">
        <f>COUNTA(F$60:F$66)</f>
        <v>0</v>
      </c>
      <c r="F168" s="50">
        <f t="shared" si="0"/>
        <v>0.14285714285714285</v>
      </c>
      <c r="G168" s="74">
        <f t="shared" si="1"/>
        <v>0</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4</v>
      </c>
      <c r="E170" s="49">
        <f>COUNTA(F$115:F$124)</f>
        <v>3</v>
      </c>
      <c r="F170" s="50">
        <f t="shared" si="0"/>
        <v>0.4</v>
      </c>
      <c r="G170" s="74">
        <f t="shared" si="1"/>
        <v>0.75</v>
      </c>
      <c r="H170" s="65"/>
    </row>
    <row r="171" spans="1:9" ht="15.75" thickBot="1" x14ac:dyDescent="0.3">
      <c r="A171" s="56">
        <v>17</v>
      </c>
      <c r="B171" s="57" t="s">
        <v>173</v>
      </c>
      <c r="C171" s="58">
        <f>'Long Term Vision'!$C171</f>
        <v>14</v>
      </c>
      <c r="D171" s="58">
        <f>COUNTA(E$126:E$144)</f>
        <v>1</v>
      </c>
      <c r="E171" s="58">
        <f>COUNTA(F$126:F$144)</f>
        <v>1</v>
      </c>
      <c r="F171" s="59">
        <f t="shared" si="0"/>
        <v>7.1428571428571425E-2</v>
      </c>
      <c r="G171" s="75">
        <f t="shared" si="1"/>
        <v>1</v>
      </c>
      <c r="H171" s="65"/>
    </row>
    <row r="172" spans="1:9" x14ac:dyDescent="0.25">
      <c r="A172" s="65"/>
      <c r="B172" s="65"/>
      <c r="C172" s="65"/>
      <c r="D172" s="65"/>
      <c r="E172" s="61" t="s">
        <v>149</v>
      </c>
      <c r="F172" s="62">
        <f>SUM($D$155:$D$159)/SUM($C$155:$C$159)</f>
        <v>0.16666666666666666</v>
      </c>
      <c r="G172" s="76">
        <f>IFERROR(SUM($E$155:$E$159)/SUM($D$155:$D$159),"N/A")</f>
        <v>1.6</v>
      </c>
      <c r="H172" s="65"/>
    </row>
    <row r="173" spans="1:9" x14ac:dyDescent="0.25">
      <c r="A173" s="65"/>
      <c r="B173" s="65"/>
      <c r="C173" s="65"/>
      <c r="D173" s="65"/>
      <c r="E173" s="60" t="s">
        <v>150</v>
      </c>
      <c r="F173" s="55">
        <f>SUM($D$160,$D$166:$D$169)/SUM($C$160,$C$166:$C$169)</f>
        <v>3.125E-2</v>
      </c>
      <c r="G173" s="73">
        <f>IFERROR(SUM($E$160,$E$166:$E$169)/SUM($D$160,$D$166:$D$169),"N/A")</f>
        <v>1</v>
      </c>
      <c r="H173" s="65"/>
    </row>
    <row r="174" spans="1:9" x14ac:dyDescent="0.25">
      <c r="A174" s="65"/>
      <c r="B174" s="65"/>
      <c r="C174" s="65"/>
      <c r="D174" s="65"/>
      <c r="E174" s="63" t="s">
        <v>151</v>
      </c>
      <c r="F174" s="50">
        <f>SUM($D$161:$D$165)/SUM($C$161:$C$165)</f>
        <v>0.48275862068965519</v>
      </c>
      <c r="G174" s="74">
        <f>IFERROR(SUM($E$161:$E$165)/SUM($D$161:$D$165),"N/A")</f>
        <v>0.5</v>
      </c>
      <c r="H174" s="65"/>
    </row>
    <row r="175" spans="1:9" x14ac:dyDescent="0.25">
      <c r="A175" s="65"/>
      <c r="B175" s="65"/>
      <c r="C175" s="65"/>
      <c r="D175" s="65"/>
      <c r="E175" s="60" t="s">
        <v>152</v>
      </c>
      <c r="F175" s="55">
        <f>$D$170/$C$170</f>
        <v>0.4</v>
      </c>
      <c r="G175" s="73">
        <f>IFERROR($E$170/$D$170,"N/A")</f>
        <v>0.75</v>
      </c>
      <c r="H175" s="65"/>
    </row>
    <row r="176" spans="1:9" ht="15.75" thickBot="1" x14ac:dyDescent="0.3">
      <c r="A176" s="65"/>
      <c r="B176" s="65"/>
      <c r="C176" s="65"/>
      <c r="D176" s="65"/>
      <c r="E176" s="64" t="s">
        <v>181</v>
      </c>
      <c r="F176" s="51">
        <f>$D$171/$C$171</f>
        <v>7.1428571428571425E-2</v>
      </c>
      <c r="G176" s="77">
        <f>IFERROR($E$171/$D$171,"N/A")</f>
        <v>1</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75" priority="38">
      <formula>$C3="NO"</formula>
    </cfRule>
  </conditionalFormatting>
  <conditionalFormatting sqref="C68:H76 C60:H66 C56:H58 C47:H54 C40:H45 C25:H31 C33:H38 C99:H105 C115:H124 C9:H13 C126:H144 C82:H91 C93:H97 C15:H23 C78:H80 C4:H7 C107:H113">
    <cfRule type="expression" dxfId="74" priority="37">
      <formula>$C4="NO"</formula>
    </cfRule>
  </conditionalFormatting>
  <conditionalFormatting sqref="I1:K1">
    <cfRule type="expression" dxfId="73" priority="36">
      <formula>$C1="NO"</formula>
    </cfRule>
  </conditionalFormatting>
  <conditionalFormatting sqref="B3">
    <cfRule type="expression" dxfId="72" priority="35">
      <formula>$K3=1</formula>
    </cfRule>
  </conditionalFormatting>
  <conditionalFormatting sqref="B4:B7">
    <cfRule type="expression" dxfId="71" priority="34">
      <formula>$C4="NO"</formula>
    </cfRule>
  </conditionalFormatting>
  <conditionalFormatting sqref="B4:B7">
    <cfRule type="expression" dxfId="70" priority="33">
      <formula>$K4=1</formula>
    </cfRule>
  </conditionalFormatting>
  <conditionalFormatting sqref="B9:B13">
    <cfRule type="expression" dxfId="69" priority="32">
      <formula>$C9="NO"</formula>
    </cfRule>
  </conditionalFormatting>
  <conditionalFormatting sqref="B9:B13">
    <cfRule type="expression" dxfId="68" priority="31">
      <formula>$K9=1</formula>
    </cfRule>
  </conditionalFormatting>
  <conditionalFormatting sqref="B15:B23">
    <cfRule type="expression" dxfId="67" priority="30">
      <formula>$C15="NO"</formula>
    </cfRule>
  </conditionalFormatting>
  <conditionalFormatting sqref="B15:B23">
    <cfRule type="expression" dxfId="66" priority="29">
      <formula>$K15=1</formula>
    </cfRule>
  </conditionalFormatting>
  <conditionalFormatting sqref="B25:B31">
    <cfRule type="expression" dxfId="65" priority="28">
      <formula>$C25="NO"</formula>
    </cfRule>
  </conditionalFormatting>
  <conditionalFormatting sqref="B25:B31">
    <cfRule type="expression" dxfId="64" priority="27">
      <formula>$K25=1</formula>
    </cfRule>
  </conditionalFormatting>
  <conditionalFormatting sqref="B33:B38">
    <cfRule type="expression" dxfId="63" priority="26">
      <formula>$C33="NO"</formula>
    </cfRule>
  </conditionalFormatting>
  <conditionalFormatting sqref="B33:B38">
    <cfRule type="expression" dxfId="62" priority="25">
      <formula>$K33=1</formula>
    </cfRule>
  </conditionalFormatting>
  <conditionalFormatting sqref="B40:B45">
    <cfRule type="expression" dxfId="61" priority="24">
      <formula>$C40="NO"</formula>
    </cfRule>
  </conditionalFormatting>
  <conditionalFormatting sqref="B40:B45">
    <cfRule type="expression" dxfId="60" priority="23">
      <formula>$K40=1</formula>
    </cfRule>
  </conditionalFormatting>
  <conditionalFormatting sqref="B47:B54">
    <cfRule type="expression" dxfId="59" priority="22">
      <formula>$C47="NO"</formula>
    </cfRule>
  </conditionalFormatting>
  <conditionalFormatting sqref="B47:B54">
    <cfRule type="expression" dxfId="58" priority="21">
      <formula>$K47=1</formula>
    </cfRule>
  </conditionalFormatting>
  <conditionalFormatting sqref="B56:B58">
    <cfRule type="expression" dxfId="57" priority="20">
      <formula>$C56="NO"</formula>
    </cfRule>
  </conditionalFormatting>
  <conditionalFormatting sqref="B56:B58">
    <cfRule type="expression" dxfId="56" priority="19">
      <formula>$K56=1</formula>
    </cfRule>
  </conditionalFormatting>
  <conditionalFormatting sqref="B60:B66">
    <cfRule type="expression" dxfId="55" priority="18">
      <formula>$C60="NO"</formula>
    </cfRule>
  </conditionalFormatting>
  <conditionalFormatting sqref="B60:B66">
    <cfRule type="expression" dxfId="54" priority="17">
      <formula>$K60=1</formula>
    </cfRule>
  </conditionalFormatting>
  <conditionalFormatting sqref="B68:B76">
    <cfRule type="expression" dxfId="53" priority="16">
      <formula>$C68="NO"</formula>
    </cfRule>
  </conditionalFormatting>
  <conditionalFormatting sqref="B68:B76">
    <cfRule type="expression" dxfId="52" priority="15">
      <formula>$K68=1</formula>
    </cfRule>
  </conditionalFormatting>
  <conditionalFormatting sqref="B78:B80">
    <cfRule type="expression" dxfId="51" priority="14">
      <formula>$C78="NO"</formula>
    </cfRule>
  </conditionalFormatting>
  <conditionalFormatting sqref="B78:B80">
    <cfRule type="expression" dxfId="50" priority="13">
      <formula>$K78=1</formula>
    </cfRule>
  </conditionalFormatting>
  <conditionalFormatting sqref="B82:B91">
    <cfRule type="expression" dxfId="49" priority="12">
      <formula>$C82="NO"</formula>
    </cfRule>
  </conditionalFormatting>
  <conditionalFormatting sqref="B82:B91">
    <cfRule type="expression" dxfId="48" priority="11">
      <formula>$K82=1</formula>
    </cfRule>
  </conditionalFormatting>
  <conditionalFormatting sqref="B93:B97">
    <cfRule type="expression" dxfId="47" priority="10">
      <formula>$C93="NO"</formula>
    </cfRule>
  </conditionalFormatting>
  <conditionalFormatting sqref="B93:B97">
    <cfRule type="expression" dxfId="46" priority="9">
      <formula>$K93=1</formula>
    </cfRule>
  </conditionalFormatting>
  <conditionalFormatting sqref="B99:B105">
    <cfRule type="expression" dxfId="45" priority="8">
      <formula>$C99="NO"</formula>
    </cfRule>
  </conditionalFormatting>
  <conditionalFormatting sqref="B99:B105">
    <cfRule type="expression" dxfId="44" priority="7">
      <formula>$K99=1</formula>
    </cfRule>
  </conditionalFormatting>
  <conditionalFormatting sqref="B107:B113">
    <cfRule type="expression" dxfId="43" priority="6">
      <formula>$C107="NO"</formula>
    </cfRule>
  </conditionalFormatting>
  <conditionalFormatting sqref="B107:B113">
    <cfRule type="expression" dxfId="42" priority="5">
      <formula>$K107=1</formula>
    </cfRule>
  </conditionalFormatting>
  <conditionalFormatting sqref="B115:B124">
    <cfRule type="expression" dxfId="41" priority="4">
      <formula>$C115="NO"</formula>
    </cfRule>
  </conditionalFormatting>
  <conditionalFormatting sqref="B115:B124">
    <cfRule type="expression" dxfId="40" priority="3">
      <formula>$K115=1</formula>
    </cfRule>
  </conditionalFormatting>
  <conditionalFormatting sqref="B126:B144">
    <cfRule type="expression" dxfId="39" priority="2">
      <formula>$C126="NO"</formula>
    </cfRule>
  </conditionalFormatting>
  <conditionalFormatting sqref="B126:B144">
    <cfRule type="expression" dxfId="38" priority="1">
      <formula>$K126=1</formula>
    </cfRule>
  </conditionalFormatting>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4" sqref="E184"/>
      <selection pane="topRight" activeCell="E184" sqref="E184"/>
      <selection pane="bottomLeft" activeCell="E184" sqref="E184"/>
      <selection pane="bottomRight" activeCell="E184" sqref="E18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5" t="s">
        <v>1</v>
      </c>
      <c r="E1" s="85" t="s">
        <v>2</v>
      </c>
      <c r="F1" s="85" t="s">
        <v>3</v>
      </c>
      <c r="G1" s="85"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2</v>
      </c>
      <c r="K2" s="67">
        <f>SUM(K3:K7)</f>
        <v>4</v>
      </c>
    </row>
    <row r="3" spans="1:12" ht="45" hidden="1" outlineLevel="1" x14ac:dyDescent="0.25">
      <c r="A3" s="37" t="s">
        <v>149</v>
      </c>
      <c r="B3" s="38" t="s">
        <v>7</v>
      </c>
      <c r="C3" s="20" t="str">
        <f>IF('Long Term Vision'!$C3=0,"",'Long Term Vision'!$C3)</f>
        <v>NO</v>
      </c>
      <c r="D3" s="38"/>
      <c r="E3" s="38"/>
      <c r="F3" s="38"/>
      <c r="G3" s="38"/>
      <c r="H3" s="39"/>
      <c r="I3" s="67">
        <f>IF(OR('Long Term Vision'!$I3=1,$E3&lt;&gt;0),1,0)</f>
        <v>0</v>
      </c>
      <c r="J3" s="67">
        <f>IF(OR('Long Term Vision'!$J3=1,$F3&lt;&gt;0),1,0)</f>
        <v>0</v>
      </c>
      <c r="K3" s="67">
        <f>IF(AND('Long Term Vision'!$I3=1,$E3=0),1,0)</f>
        <v>0</v>
      </c>
    </row>
    <row r="4" spans="1:12" ht="45" hidden="1" outlineLevel="1" x14ac:dyDescent="0.25">
      <c r="A4" s="37" t="s">
        <v>149</v>
      </c>
      <c r="B4" s="38" t="s">
        <v>8</v>
      </c>
      <c r="C4" s="20" t="str">
        <f>IF('Long Term Vision'!$C4=0,"",'Long Term Vision'!$C4)</f>
        <v/>
      </c>
      <c r="D4" s="38"/>
      <c r="E4" s="38"/>
      <c r="F4" s="38"/>
      <c r="G4" s="38"/>
      <c r="H4" s="39"/>
      <c r="I4" s="67">
        <f>IF(OR('Long Term Vision'!$I4=1,$E4&lt;&gt;0),1,0)</f>
        <v>1</v>
      </c>
      <c r="J4" s="67">
        <f>IF(OR('Long Term Vision'!$J4=1,$F4&lt;&gt;0),1,0)</f>
        <v>1</v>
      </c>
      <c r="K4" s="67">
        <f>IF(AND('Long Term Vision'!$I4=1,$E4=0),1,0)</f>
        <v>1</v>
      </c>
    </row>
    <row r="5" spans="1:12" ht="45" hidden="1" outlineLevel="1" x14ac:dyDescent="0.25">
      <c r="A5" s="37" t="s">
        <v>149</v>
      </c>
      <c r="B5" s="38" t="s">
        <v>9</v>
      </c>
      <c r="C5" s="20" t="str">
        <f>IF('Long Term Vision'!$C5=0,"",'Long Term Vision'!$C5)</f>
        <v/>
      </c>
      <c r="D5" s="38"/>
      <c r="E5" s="38"/>
      <c r="F5" s="38"/>
      <c r="G5" s="38"/>
      <c r="H5" s="39"/>
      <c r="I5" s="67">
        <f>IF(OR('Long Term Vision'!$I5=1,$E5&lt;&gt;0),1,0)</f>
        <v>1</v>
      </c>
      <c r="J5" s="67">
        <f>IF(OR('Long Term Vision'!$J5=1,$F5&lt;&gt;0),1,0)</f>
        <v>1</v>
      </c>
      <c r="K5" s="67">
        <f>IF(AND('Long Term Vision'!$I5=1,$E5=0),1,0)</f>
        <v>1</v>
      </c>
    </row>
    <row r="6" spans="1:12" ht="90" hidden="1" outlineLevel="1" x14ac:dyDescent="0.25">
      <c r="A6" s="37" t="s">
        <v>149</v>
      </c>
      <c r="B6" s="38" t="s">
        <v>10</v>
      </c>
      <c r="C6" s="20" t="str">
        <f>IF('Long Term Vision'!$C6=0,"",'Long Term Vision'!$C6)</f>
        <v/>
      </c>
      <c r="D6" s="38"/>
      <c r="E6" s="38"/>
      <c r="F6" s="38"/>
      <c r="G6" s="38"/>
      <c r="H6" s="39"/>
      <c r="I6" s="67">
        <f>IF(OR('Long Term Vision'!$I6=1,$E6&lt;&gt;0),1,0)</f>
        <v>1</v>
      </c>
      <c r="J6" s="67">
        <f>IF(OR('Long Term Vision'!$J6=1,$F6&lt;&gt;0),1,0)</f>
        <v>0</v>
      </c>
      <c r="K6" s="67">
        <f>IF(AND('Long Term Vision'!$I6=1,$E6=0),1,0)</f>
        <v>1</v>
      </c>
    </row>
    <row r="7" spans="1:12" ht="60" hidden="1" outlineLevel="1" x14ac:dyDescent="0.25">
      <c r="A7" s="37" t="s">
        <v>149</v>
      </c>
      <c r="B7" s="38" t="s">
        <v>11</v>
      </c>
      <c r="C7" s="20" t="str">
        <f>IF('Long Term Vision'!$C7=0,"",'Long Term Vision'!$C7)</f>
        <v/>
      </c>
      <c r="D7" s="38"/>
      <c r="E7" s="38"/>
      <c r="F7" s="38"/>
      <c r="G7" s="38"/>
      <c r="H7" s="39"/>
      <c r="I7" s="67">
        <f>IF(OR('Long Term Vision'!$I7=1,$E7&lt;&gt;0),1,0)</f>
        <v>1</v>
      </c>
      <c r="J7" s="67">
        <f>IF(OR('Long Term Vision'!$J7=1,$F7&lt;&gt;0),1,0)</f>
        <v>0</v>
      </c>
      <c r="K7" s="67">
        <f>IF(AND('Long Term Vision'!$I7=1,$E7=0),1,0)</f>
        <v>1</v>
      </c>
    </row>
    <row r="8" spans="1:12" collapsed="1" x14ac:dyDescent="0.25">
      <c r="A8" s="37" t="s">
        <v>149</v>
      </c>
      <c r="B8" s="97" t="s">
        <v>12</v>
      </c>
      <c r="C8" s="97"/>
      <c r="D8" s="97"/>
      <c r="E8" s="97"/>
      <c r="F8" s="97"/>
      <c r="G8" s="97"/>
      <c r="H8" s="98"/>
      <c r="I8" s="67">
        <f>SUM(I9:I13)</f>
        <v>4</v>
      </c>
      <c r="J8" s="67">
        <f>SUM(J9:J13)</f>
        <v>1</v>
      </c>
      <c r="K8" s="67">
        <f>SUM(K9:K13)</f>
        <v>4</v>
      </c>
    </row>
    <row r="9" spans="1:12" ht="45" hidden="1" outlineLevel="1" x14ac:dyDescent="0.25">
      <c r="A9" s="37" t="s">
        <v>149</v>
      </c>
      <c r="B9" s="38" t="s">
        <v>13</v>
      </c>
      <c r="C9" s="20" t="str">
        <f>IF('Long Term Vision'!$C9=0,"",'Long Term Vision'!$C9)</f>
        <v/>
      </c>
      <c r="D9" s="38"/>
      <c r="E9" s="38"/>
      <c r="F9" s="38"/>
      <c r="G9" s="38"/>
      <c r="H9" s="39"/>
      <c r="I9" s="67">
        <f>IF(OR('Long Term Vision'!$I9=1,$E9&lt;&gt;0),1,0)</f>
        <v>1</v>
      </c>
      <c r="J9" s="67">
        <f>IF(OR('Long Term Vision'!$J9=1,$F9&lt;&gt;0),1,0)</f>
        <v>0</v>
      </c>
      <c r="K9" s="67">
        <f>IF(AND('Long Term Vision'!$I9=1,$E9=0),1,0)</f>
        <v>1</v>
      </c>
    </row>
    <row r="10" spans="1:12" ht="75" hidden="1" outlineLevel="1" x14ac:dyDescent="0.25">
      <c r="A10" s="37" t="s">
        <v>149</v>
      </c>
      <c r="B10" s="38" t="s">
        <v>14</v>
      </c>
      <c r="C10" s="20" t="str">
        <f>IF('Long Term Vision'!$C10=0,"",'Long Term Vision'!$C10)</f>
        <v/>
      </c>
      <c r="D10" s="38"/>
      <c r="E10" s="38"/>
      <c r="F10" s="38"/>
      <c r="G10" s="38"/>
      <c r="H10" s="39"/>
      <c r="I10" s="67">
        <f>IF(OR('Long Term Vision'!$I10=1,$E10&lt;&gt;0),1,0)</f>
        <v>1</v>
      </c>
      <c r="J10" s="67">
        <f>IF(OR('Long Term Vision'!$J10=1,$F10&lt;&gt;0),1,0)</f>
        <v>0</v>
      </c>
      <c r="K10" s="67">
        <f>IF(AND('Long Term Vision'!$I10=1,$E10=0),1,0)</f>
        <v>1</v>
      </c>
    </row>
    <row r="11" spans="1:12" ht="90" hidden="1" outlineLevel="1" x14ac:dyDescent="0.25">
      <c r="A11" s="37" t="s">
        <v>149</v>
      </c>
      <c r="B11" s="38" t="s">
        <v>15</v>
      </c>
      <c r="C11" s="20" t="str">
        <f>IF('Long Term Vision'!$C11=0,"",'Long Term Vision'!$C11)</f>
        <v/>
      </c>
      <c r="D11" s="38"/>
      <c r="E11" s="38"/>
      <c r="F11" s="38"/>
      <c r="G11" s="38"/>
      <c r="H11" s="39"/>
      <c r="I11" s="67">
        <f>IF(OR('Long Term Vision'!$I11=1,$E11&lt;&gt;0),1,0)</f>
        <v>1</v>
      </c>
      <c r="J11" s="67">
        <f>IF(OR('Long Term Vision'!$J11=1,$F11&lt;&gt;0),1,0)</f>
        <v>1</v>
      </c>
      <c r="K11" s="67">
        <f>IF(AND('Long Term Vision'!$I11=1,$E11=0),1,0)</f>
        <v>1</v>
      </c>
    </row>
    <row r="12" spans="1:12" ht="90" hidden="1" outlineLevel="1" x14ac:dyDescent="0.25">
      <c r="A12" s="37" t="s">
        <v>149</v>
      </c>
      <c r="B12" s="38" t="s">
        <v>16</v>
      </c>
      <c r="C12" s="20" t="str">
        <f>IF('Long Term Vision'!$C12=0,"",'Long Term Vision'!$C12)</f>
        <v/>
      </c>
      <c r="D12" s="38"/>
      <c r="E12" s="38"/>
      <c r="F12" s="38"/>
      <c r="G12" s="38"/>
      <c r="H12" s="39"/>
      <c r="I12" s="67">
        <f>IF(OR('Long Term Vision'!$I12=1,$E12&lt;&gt;0),1,0)</f>
        <v>1</v>
      </c>
      <c r="J12" s="67">
        <f>IF(OR('Long Term Vision'!$J12=1,$F12&lt;&gt;0),1,0)</f>
        <v>0</v>
      </c>
      <c r="K12" s="67">
        <f>IF(AND('Long Term Vision'!$I12=1,$E12=0),1,0)</f>
        <v>1</v>
      </c>
    </row>
    <row r="13" spans="1:12" ht="105" hidden="1" outlineLevel="1" x14ac:dyDescent="0.25">
      <c r="A13" s="37" t="s">
        <v>149</v>
      </c>
      <c r="B13" s="38" t="s">
        <v>17</v>
      </c>
      <c r="C13" s="20" t="str">
        <f>IF('Long Term Vision'!$C13=0,"",'Long Term Vision'!$C13)</f>
        <v/>
      </c>
      <c r="D13" s="38"/>
      <c r="E13" s="38"/>
      <c r="F13" s="38"/>
      <c r="G13" s="38"/>
      <c r="H13" s="39"/>
      <c r="I13" s="67">
        <f>IF(OR('Long Term Vision'!$I13=1,$E13&lt;&gt;0),1,0)</f>
        <v>0</v>
      </c>
      <c r="J13" s="67">
        <f>IF(OR('Long Term Vision'!$J13=1,$F13&lt;&gt;0),1,0)</f>
        <v>0</v>
      </c>
      <c r="K13" s="67">
        <f>IF(AND('Long Term Vision'!$I13=1,$E13=0),1,0)</f>
        <v>0</v>
      </c>
    </row>
    <row r="14" spans="1:12" collapsed="1" x14ac:dyDescent="0.25">
      <c r="A14" s="37" t="s">
        <v>149</v>
      </c>
      <c r="B14" s="99" t="s">
        <v>18</v>
      </c>
      <c r="C14" s="99"/>
      <c r="D14" s="99"/>
      <c r="E14" s="99"/>
      <c r="F14" s="99"/>
      <c r="G14" s="99"/>
      <c r="H14" s="100"/>
      <c r="I14" s="67">
        <f>SUM(I15:I23)</f>
        <v>4</v>
      </c>
      <c r="J14" s="67">
        <f>SUM(J15:J23)</f>
        <v>3</v>
      </c>
      <c r="K14" s="67">
        <f>SUM(K15:K23)</f>
        <v>4</v>
      </c>
    </row>
    <row r="15" spans="1:12" ht="30" hidden="1" outlineLevel="1" x14ac:dyDescent="0.25">
      <c r="A15" s="37" t="s">
        <v>149</v>
      </c>
      <c r="B15" s="38" t="s">
        <v>19</v>
      </c>
      <c r="C15" s="20" t="str">
        <f>IF('Long Term Vision'!$C15=0,"",'Long Term Vision'!$C15)</f>
        <v/>
      </c>
      <c r="D15" s="38"/>
      <c r="E15" s="38"/>
      <c r="F15" s="38"/>
      <c r="G15" s="38"/>
      <c r="H15" s="39"/>
      <c r="I15" s="67">
        <f>IF(OR('Long Term Vision'!$I15=1,$E15&lt;&gt;0),1,0)</f>
        <v>0</v>
      </c>
      <c r="J15" s="67">
        <f>IF(OR('Long Term Vision'!$J15=1,$F15&lt;&gt;0),1,0)</f>
        <v>0</v>
      </c>
      <c r="K15" s="67">
        <f>IF(AND('Long Term Vision'!$I15=1,$E15=0),1,0)</f>
        <v>0</v>
      </c>
    </row>
    <row r="16" spans="1:12" ht="60" hidden="1" outlineLevel="1" x14ac:dyDescent="0.25">
      <c r="A16" s="37" t="s">
        <v>149</v>
      </c>
      <c r="B16" s="38" t="s">
        <v>20</v>
      </c>
      <c r="C16" s="20" t="str">
        <f>IF('Long Term Vision'!$C16=0,"",'Long Term Vision'!$C16)</f>
        <v/>
      </c>
      <c r="D16" s="38"/>
      <c r="E16" s="38"/>
      <c r="F16" s="38"/>
      <c r="G16" s="38"/>
      <c r="H16" s="39"/>
      <c r="I16" s="67">
        <f>IF(OR('Long Term Vision'!$I16=1,$E16&lt;&gt;0),1,0)</f>
        <v>0</v>
      </c>
      <c r="J16" s="67">
        <f>IF(OR('Long Term Vision'!$J16=1,$F16&lt;&gt;0),1,0)</f>
        <v>1</v>
      </c>
      <c r="K16" s="67">
        <f>IF(AND('Long Term Vision'!$I16=1,$E16=0),1,0)</f>
        <v>0</v>
      </c>
    </row>
    <row r="17" spans="1:11" ht="45" hidden="1" outlineLevel="1" x14ac:dyDescent="0.25">
      <c r="A17" s="37" t="s">
        <v>149</v>
      </c>
      <c r="B17" s="38" t="s">
        <v>21</v>
      </c>
      <c r="C17" s="20" t="str">
        <f>IF('Long Term Vision'!$C17=0,"",'Long Term Vision'!$C17)</f>
        <v/>
      </c>
      <c r="D17" s="38"/>
      <c r="E17" s="38"/>
      <c r="F17" s="38"/>
      <c r="G17" s="38"/>
      <c r="H17" s="39"/>
      <c r="I17" s="67">
        <f>IF(OR('Long Term Vision'!$I17=1,$E17&lt;&gt;0),1,0)</f>
        <v>1</v>
      </c>
      <c r="J17" s="67">
        <f>IF(OR('Long Term Vision'!$J17=1,$F17&lt;&gt;0),1,0)</f>
        <v>1</v>
      </c>
      <c r="K17" s="67">
        <f>IF(AND('Long Term Vision'!$I17=1,$E17=0),1,0)</f>
        <v>1</v>
      </c>
    </row>
    <row r="18" spans="1:11" ht="45" hidden="1" outlineLevel="1" x14ac:dyDescent="0.25">
      <c r="A18" s="37" t="s">
        <v>149</v>
      </c>
      <c r="B18" s="38" t="s">
        <v>22</v>
      </c>
      <c r="C18" s="20" t="str">
        <f>IF('Long Term Vision'!$C18=0,"",'Long Term Vision'!$C18)</f>
        <v/>
      </c>
      <c r="D18" s="38"/>
      <c r="E18" s="38"/>
      <c r="F18" s="38"/>
      <c r="G18" s="38"/>
      <c r="H18" s="39"/>
      <c r="I18" s="67">
        <f>IF(OR('Long Term Vision'!$I18=1,$E18&lt;&gt;0),1,0)</f>
        <v>1</v>
      </c>
      <c r="J18" s="67">
        <f>IF(OR('Long Term Vision'!$J18=1,$F18&lt;&gt;0),1,0)</f>
        <v>1</v>
      </c>
      <c r="K18" s="67">
        <f>IF(AND('Long Term Vision'!$I18=1,$E18=0),1,0)</f>
        <v>1</v>
      </c>
    </row>
    <row r="19" spans="1:11" ht="30" hidden="1" outlineLevel="1" x14ac:dyDescent="0.25">
      <c r="A19" s="37" t="s">
        <v>149</v>
      </c>
      <c r="B19" s="38" t="s">
        <v>23</v>
      </c>
      <c r="C19" s="20" t="str">
        <f>IF('Long Term Vision'!$C19=0,"",'Long Term Vision'!$C19)</f>
        <v/>
      </c>
      <c r="D19" s="38"/>
      <c r="E19" s="38"/>
      <c r="F19" s="38"/>
      <c r="G19" s="38"/>
      <c r="H19" s="39"/>
      <c r="I19" s="67">
        <f>IF(OR('Long Term Vision'!$I19=1,$E19&lt;&gt;0),1,0)</f>
        <v>0</v>
      </c>
      <c r="J19" s="67">
        <f>IF(OR('Long Term Vision'!$J19=1,$F19&lt;&gt;0),1,0)</f>
        <v>0</v>
      </c>
      <c r="K19" s="67">
        <f>IF(AND('Long Term Vision'!$I19=1,$E19=0),1,0)</f>
        <v>0</v>
      </c>
    </row>
    <row r="20" spans="1:11" ht="30" hidden="1" outlineLevel="1" x14ac:dyDescent="0.25">
      <c r="A20" s="37" t="s">
        <v>149</v>
      </c>
      <c r="B20" s="38" t="s">
        <v>24</v>
      </c>
      <c r="C20" s="20" t="str">
        <f>IF('Long Term Vision'!$C20=0,"",'Long Term Vision'!$C20)</f>
        <v/>
      </c>
      <c r="D20" s="38"/>
      <c r="E20" s="38"/>
      <c r="F20" s="38"/>
      <c r="G20" s="38"/>
      <c r="H20" s="39"/>
      <c r="I20" s="67">
        <f>IF(OR('Long Term Vision'!$I20=1,$E20&lt;&gt;0),1,0)</f>
        <v>0</v>
      </c>
      <c r="J20" s="67">
        <f>IF(OR('Long Term Vision'!$J20=1,$F20&lt;&gt;0),1,0)</f>
        <v>0</v>
      </c>
      <c r="K20" s="67">
        <f>IF(AND('Long Term Vision'!$I20=1,$E20=0),1,0)</f>
        <v>0</v>
      </c>
    </row>
    <row r="21" spans="1:11" ht="60" hidden="1" outlineLevel="1" x14ac:dyDescent="0.25">
      <c r="A21" s="37" t="s">
        <v>149</v>
      </c>
      <c r="B21" s="38" t="s">
        <v>25</v>
      </c>
      <c r="C21" s="20" t="str">
        <f>IF('Long Term Vision'!$C21=0,"",'Long Term Vision'!$C21)</f>
        <v/>
      </c>
      <c r="D21" s="38"/>
      <c r="E21" s="38"/>
      <c r="F21" s="38"/>
      <c r="G21" s="38"/>
      <c r="H21" s="39"/>
      <c r="I21" s="67">
        <f>IF(OR('Long Term Vision'!$I21=1,$E21&lt;&gt;0),1,0)</f>
        <v>1</v>
      </c>
      <c r="J21" s="67">
        <f>IF(OR('Long Term Vision'!$J21=1,$F21&lt;&gt;0),1,0)</f>
        <v>0</v>
      </c>
      <c r="K21" s="67">
        <f>IF(AND('Long Term Vision'!$I21=1,$E21=0),1,0)</f>
        <v>1</v>
      </c>
    </row>
    <row r="22" spans="1:11" ht="60" hidden="1" outlineLevel="1" x14ac:dyDescent="0.25">
      <c r="A22" s="37" t="s">
        <v>149</v>
      </c>
      <c r="B22" s="38" t="s">
        <v>26</v>
      </c>
      <c r="C22" s="20" t="str">
        <f>IF('Long Term Vision'!$C22=0,"",'Long Term Vision'!$C22)</f>
        <v/>
      </c>
      <c r="D22" s="38"/>
      <c r="E22" s="38"/>
      <c r="F22" s="38"/>
      <c r="G22" s="38"/>
      <c r="H22" s="39"/>
      <c r="I22" s="67">
        <f>IF(OR('Long Term Vision'!$I22=1,$E22&lt;&gt;0),1,0)</f>
        <v>1</v>
      </c>
      <c r="J22" s="67">
        <f>IF(OR('Long Term Vision'!$J22=1,$F22&lt;&gt;0),1,0)</f>
        <v>0</v>
      </c>
      <c r="K22" s="67">
        <f>IF(AND('Long Term Vision'!$I22=1,$E22=0),1,0)</f>
        <v>1</v>
      </c>
    </row>
    <row r="23" spans="1:11" ht="45" hidden="1" outlineLevel="1" x14ac:dyDescent="0.25">
      <c r="A23" s="37" t="s">
        <v>149</v>
      </c>
      <c r="B23" s="38" t="s">
        <v>27</v>
      </c>
      <c r="C23" s="20" t="str">
        <f>IF('Long Term Vision'!$C23=0,"",'Long Term Vision'!$C23)</f>
        <v/>
      </c>
      <c r="D23" s="38"/>
      <c r="E23" s="38"/>
      <c r="F23" s="38"/>
      <c r="G23" s="38"/>
      <c r="H23" s="39"/>
      <c r="I23" s="67">
        <f>IF(OR('Long Term Vision'!$I23=1,$E23&lt;&gt;0),1,0)</f>
        <v>0</v>
      </c>
      <c r="J23" s="67">
        <f>IF(OR('Long Term Vision'!$J23=1,$F23&lt;&gt;0),1,0)</f>
        <v>0</v>
      </c>
      <c r="K23" s="67">
        <f>IF(AND('Long Term Vision'!$I23=1,$E23=0),1,0)</f>
        <v>0</v>
      </c>
    </row>
    <row r="24" spans="1:11" collapsed="1" x14ac:dyDescent="0.25">
      <c r="A24" s="37" t="s">
        <v>149</v>
      </c>
      <c r="B24" s="101" t="s">
        <v>28</v>
      </c>
      <c r="C24" s="101"/>
      <c r="D24" s="101"/>
      <c r="E24" s="101"/>
      <c r="F24" s="101"/>
      <c r="G24" s="101"/>
      <c r="H24" s="102"/>
      <c r="I24" s="67">
        <f>SUM(I25:I31)</f>
        <v>7</v>
      </c>
      <c r="J24" s="67">
        <f>SUM(J25:J31)</f>
        <v>3</v>
      </c>
      <c r="K24" s="67">
        <f>SUM(K25:K31)</f>
        <v>7</v>
      </c>
    </row>
    <row r="25" spans="1:11" ht="45" hidden="1" outlineLevel="1" x14ac:dyDescent="0.25">
      <c r="A25" s="37" t="s">
        <v>149</v>
      </c>
      <c r="B25" s="38" t="s">
        <v>29</v>
      </c>
      <c r="C25" s="20" t="str">
        <f>IF('Long Term Vision'!$C25=0,"",'Long Term Vision'!$C25)</f>
        <v/>
      </c>
      <c r="D25" s="38"/>
      <c r="E25" s="38"/>
      <c r="F25" s="38"/>
      <c r="G25" s="38"/>
      <c r="H25" s="39"/>
      <c r="I25" s="67">
        <f>IF(OR('Long Term Vision'!$I25=1,$E25&lt;&gt;0),1,0)</f>
        <v>1</v>
      </c>
      <c r="J25" s="67">
        <f>IF(OR('Long Term Vision'!$J25=1,$F25&lt;&gt;0),1,0)</f>
        <v>1</v>
      </c>
      <c r="K25" s="67">
        <f>IF(AND('Long Term Vision'!$I25=1,$E25=0),1,0)</f>
        <v>1</v>
      </c>
    </row>
    <row r="26" spans="1:11" ht="45" hidden="1" outlineLevel="1" x14ac:dyDescent="0.25">
      <c r="A26" s="37" t="s">
        <v>149</v>
      </c>
      <c r="B26" s="38" t="s">
        <v>30</v>
      </c>
      <c r="C26" s="20" t="str">
        <f>IF('Long Term Vision'!$C26=0,"",'Long Term Vision'!$C26)</f>
        <v/>
      </c>
      <c r="D26" s="38"/>
      <c r="E26" s="38"/>
      <c r="F26" s="38"/>
      <c r="G26" s="38"/>
      <c r="H26" s="39"/>
      <c r="I26" s="67">
        <f>IF(OR('Long Term Vision'!$I26=1,$E26&lt;&gt;0),1,0)</f>
        <v>1</v>
      </c>
      <c r="J26" s="67">
        <f>IF(OR('Long Term Vision'!$J26=1,$F26&lt;&gt;0),1,0)</f>
        <v>0</v>
      </c>
      <c r="K26" s="67">
        <f>IF(AND('Long Term Vision'!$I26=1,$E26=0),1,0)</f>
        <v>1</v>
      </c>
    </row>
    <row r="27" spans="1:11" ht="45" hidden="1" outlineLevel="1" x14ac:dyDescent="0.25">
      <c r="A27" s="37" t="s">
        <v>149</v>
      </c>
      <c r="B27" s="38" t="s">
        <v>31</v>
      </c>
      <c r="C27" s="20" t="str">
        <f>IF('Long Term Vision'!$C27=0,"",'Long Term Vision'!$C27)</f>
        <v/>
      </c>
      <c r="D27" s="38"/>
      <c r="E27" s="38"/>
      <c r="F27" s="38"/>
      <c r="G27" s="38"/>
      <c r="H27" s="39"/>
      <c r="I27" s="67">
        <f>IF(OR('Long Term Vision'!$I27=1,$E27&lt;&gt;0),1,0)</f>
        <v>1</v>
      </c>
      <c r="J27" s="67">
        <f>IF(OR('Long Term Vision'!$J27=1,$F27&lt;&gt;0),1,0)</f>
        <v>1</v>
      </c>
      <c r="K27" s="67">
        <f>IF(AND('Long Term Vision'!$I27=1,$E27=0),1,0)</f>
        <v>1</v>
      </c>
    </row>
    <row r="28" spans="1:11" ht="60" hidden="1" outlineLevel="1" x14ac:dyDescent="0.25">
      <c r="A28" s="37" t="s">
        <v>149</v>
      </c>
      <c r="B28" s="38" t="s">
        <v>32</v>
      </c>
      <c r="C28" s="20" t="str">
        <f>IF('Long Term Vision'!$C28=0,"",'Long Term Vision'!$C28)</f>
        <v/>
      </c>
      <c r="D28" s="38"/>
      <c r="E28" s="38"/>
      <c r="F28" s="38"/>
      <c r="G28" s="38"/>
      <c r="H28" s="39"/>
      <c r="I28" s="67">
        <f>IF(OR('Long Term Vision'!$I28=1,$E28&lt;&gt;0),1,0)</f>
        <v>1</v>
      </c>
      <c r="J28" s="67">
        <f>IF(OR('Long Term Vision'!$J28=1,$F28&lt;&gt;0),1,0)</f>
        <v>1</v>
      </c>
      <c r="K28" s="67">
        <f>IF(AND('Long Term Vision'!$I28=1,$E28=0),1,0)</f>
        <v>1</v>
      </c>
    </row>
    <row r="29" spans="1:11" ht="60" hidden="1" outlineLevel="1" x14ac:dyDescent="0.25">
      <c r="A29" s="37" t="s">
        <v>149</v>
      </c>
      <c r="B29" s="38" t="s">
        <v>33</v>
      </c>
      <c r="C29" s="20" t="str">
        <f>IF('Long Term Vision'!$C29=0,"",'Long Term Vision'!$C29)</f>
        <v/>
      </c>
      <c r="D29" s="38"/>
      <c r="E29" s="38"/>
      <c r="F29" s="38"/>
      <c r="G29" s="38"/>
      <c r="H29" s="39"/>
      <c r="I29" s="67">
        <f>IF(OR('Long Term Vision'!$I29=1,$E29&lt;&gt;0),1,0)</f>
        <v>1</v>
      </c>
      <c r="J29" s="67">
        <f>IF(OR('Long Term Vision'!$J29=1,$F29&lt;&gt;0),1,0)</f>
        <v>0</v>
      </c>
      <c r="K29" s="67">
        <f>IF(AND('Long Term Vision'!$I29=1,$E29=0),1,0)</f>
        <v>1</v>
      </c>
    </row>
    <row r="30" spans="1:11" ht="30" hidden="1" outlineLevel="1" x14ac:dyDescent="0.25">
      <c r="A30" s="37" t="s">
        <v>149</v>
      </c>
      <c r="B30" s="38" t="s">
        <v>34</v>
      </c>
      <c r="C30" s="20" t="str">
        <f>IF('Long Term Vision'!$C30=0,"",'Long Term Vision'!$C30)</f>
        <v/>
      </c>
      <c r="D30" s="38"/>
      <c r="E30" s="38"/>
      <c r="F30" s="38"/>
      <c r="G30" s="38"/>
      <c r="H30" s="39"/>
      <c r="I30" s="67">
        <f>IF(OR('Long Term Vision'!$I30=1,$E30&lt;&gt;0),1,0)</f>
        <v>1</v>
      </c>
      <c r="J30" s="67">
        <f>IF(OR('Long Term Vision'!$J30=1,$F30&lt;&gt;0),1,0)</f>
        <v>0</v>
      </c>
      <c r="K30" s="67">
        <f>IF(AND('Long Term Vision'!$I30=1,$E30=0),1,0)</f>
        <v>1</v>
      </c>
    </row>
    <row r="31" spans="1:11" ht="105" hidden="1" outlineLevel="1" x14ac:dyDescent="0.25">
      <c r="A31" s="37" t="s">
        <v>149</v>
      </c>
      <c r="B31" s="38" t="s">
        <v>35</v>
      </c>
      <c r="C31" s="20" t="str">
        <f>IF('Long Term Vision'!$C31=0,"",'Long Term Vision'!$C31)</f>
        <v/>
      </c>
      <c r="D31" s="38"/>
      <c r="E31" s="38"/>
      <c r="F31" s="38"/>
      <c r="G31" s="38"/>
      <c r="H31" s="39"/>
      <c r="I31" s="67">
        <f>IF(OR('Long Term Vision'!$I31=1,$E31&lt;&gt;0),1,0)</f>
        <v>1</v>
      </c>
      <c r="J31" s="67">
        <f>IF(OR('Long Term Vision'!$J31=1,$F31&lt;&gt;0),1,0)</f>
        <v>0</v>
      </c>
      <c r="K31" s="67">
        <f>IF(AND('Long Term Vision'!$I31=1,$E31=0),1,0)</f>
        <v>1</v>
      </c>
    </row>
    <row r="32" spans="1:11" collapsed="1" x14ac:dyDescent="0.25">
      <c r="A32" s="37" t="s">
        <v>149</v>
      </c>
      <c r="B32" s="91" t="s">
        <v>36</v>
      </c>
      <c r="C32" s="91"/>
      <c r="D32" s="91"/>
      <c r="E32" s="91"/>
      <c r="F32" s="91"/>
      <c r="G32" s="91"/>
      <c r="H32" s="92"/>
      <c r="I32" s="67">
        <f>SUM(I33:I38)</f>
        <v>3</v>
      </c>
      <c r="J32" s="67">
        <f>SUM(J33:J38)</f>
        <v>0</v>
      </c>
      <c r="K32" s="67">
        <f>SUM(K33:K38)</f>
        <v>3</v>
      </c>
    </row>
    <row r="33" spans="1:11" ht="30" hidden="1" outlineLevel="1" x14ac:dyDescent="0.25">
      <c r="A33" s="37" t="s">
        <v>149</v>
      </c>
      <c r="B33" s="38" t="s">
        <v>37</v>
      </c>
      <c r="C33" s="20" t="str">
        <f>IF('Long Term Vision'!$C33=0,"",'Long Term Vision'!$C33)</f>
        <v/>
      </c>
      <c r="D33" s="38"/>
      <c r="E33" s="38"/>
      <c r="F33" s="38"/>
      <c r="G33" s="38"/>
      <c r="H33" s="39"/>
      <c r="I33" s="67">
        <f>IF(OR('Long Term Vision'!$I33=1,$E33&lt;&gt;0),1,0)</f>
        <v>1</v>
      </c>
      <c r="J33" s="67">
        <f>IF(OR('Long Term Vision'!$J33=1,$F33&lt;&gt;0),1,0)</f>
        <v>0</v>
      </c>
      <c r="K33" s="67">
        <f>IF(AND('Long Term Vision'!$I33=1,$E33=0),1,0)</f>
        <v>1</v>
      </c>
    </row>
    <row r="34" spans="1:11" ht="45" hidden="1" outlineLevel="1" x14ac:dyDescent="0.25">
      <c r="A34" s="37" t="s">
        <v>149</v>
      </c>
      <c r="B34" s="38" t="s">
        <v>38</v>
      </c>
      <c r="C34" s="20" t="str">
        <f>IF('Long Term Vision'!$C34=0,"",'Long Term Vision'!$C34)</f>
        <v/>
      </c>
      <c r="D34" s="38"/>
      <c r="E34" s="38"/>
      <c r="F34" s="38"/>
      <c r="G34" s="38"/>
      <c r="H34" s="39"/>
      <c r="I34" s="67">
        <f>IF(OR('Long Term Vision'!$I34=1,$E34&lt;&gt;0),1,0)</f>
        <v>0</v>
      </c>
      <c r="J34" s="67">
        <f>IF(OR('Long Term Vision'!$J34=1,$F34&lt;&gt;0),1,0)</f>
        <v>0</v>
      </c>
      <c r="K34" s="67">
        <f>IF(AND('Long Term Vision'!$I34=1,$E34=0),1,0)</f>
        <v>0</v>
      </c>
    </row>
    <row r="35" spans="1:11" ht="30" hidden="1" outlineLevel="1" x14ac:dyDescent="0.25">
      <c r="A35" s="37" t="s">
        <v>149</v>
      </c>
      <c r="B35" s="38" t="s">
        <v>39</v>
      </c>
      <c r="C35" s="20" t="str">
        <f>IF('Long Term Vision'!$C35=0,"",'Long Term Vision'!$C35)</f>
        <v>NO</v>
      </c>
      <c r="D35" s="38"/>
      <c r="E35" s="38"/>
      <c r="F35" s="38"/>
      <c r="G35" s="38"/>
      <c r="H35" s="39"/>
      <c r="I35" s="67">
        <f>IF(OR('Long Term Vision'!$I35=1,$E35&lt;&gt;0),1,0)</f>
        <v>0</v>
      </c>
      <c r="J35" s="67">
        <f>IF(OR('Long Term Vision'!$J35=1,$F35&lt;&gt;0),1,0)</f>
        <v>0</v>
      </c>
      <c r="K35" s="67">
        <f>IF(AND('Long Term Vision'!$I35=1,$E35=0),1,0)</f>
        <v>0</v>
      </c>
    </row>
    <row r="36" spans="1:11" ht="60" hidden="1" outlineLevel="1" x14ac:dyDescent="0.25">
      <c r="A36" s="37" t="s">
        <v>149</v>
      </c>
      <c r="B36" s="38" t="s">
        <v>40</v>
      </c>
      <c r="C36" s="20" t="str">
        <f>IF('Long Term Vision'!$C36=0,"",'Long Term Vision'!$C36)</f>
        <v/>
      </c>
      <c r="D36" s="38"/>
      <c r="E36" s="38"/>
      <c r="F36" s="38"/>
      <c r="G36" s="38"/>
      <c r="H36" s="39"/>
      <c r="I36" s="67">
        <f>IF(OR('Long Term Vision'!$I36=1,$E36&lt;&gt;0),1,0)</f>
        <v>0</v>
      </c>
      <c r="J36" s="67">
        <f>IF(OR('Long Term Vision'!$J36=1,$F36&lt;&gt;0),1,0)</f>
        <v>0</v>
      </c>
      <c r="K36" s="67">
        <f>IF(AND('Long Term Vision'!$I36=1,$E36=0),1,0)</f>
        <v>0</v>
      </c>
    </row>
    <row r="37" spans="1:11" ht="45" hidden="1" outlineLevel="1" x14ac:dyDescent="0.25">
      <c r="A37" s="37" t="s">
        <v>149</v>
      </c>
      <c r="B37" s="38" t="s">
        <v>41</v>
      </c>
      <c r="C37" s="20" t="str">
        <f>IF('Long Term Vision'!$C37=0,"",'Long Term Vision'!$C37)</f>
        <v/>
      </c>
      <c r="D37" s="38"/>
      <c r="E37" s="38"/>
      <c r="F37" s="38"/>
      <c r="G37" s="38"/>
      <c r="H37" s="39"/>
      <c r="I37" s="67">
        <f>IF(OR('Long Term Vision'!$I37=1,$E37&lt;&gt;0),1,0)</f>
        <v>1</v>
      </c>
      <c r="J37" s="67">
        <f>IF(OR('Long Term Vision'!$J37=1,$F37&lt;&gt;0),1,0)</f>
        <v>0</v>
      </c>
      <c r="K37" s="67">
        <f>IF(AND('Long Term Vision'!$I37=1,$E37=0),1,0)</f>
        <v>1</v>
      </c>
    </row>
    <row r="38" spans="1:11" ht="75" hidden="1" outlineLevel="1" x14ac:dyDescent="0.25">
      <c r="A38" s="37" t="s">
        <v>149</v>
      </c>
      <c r="B38" s="38" t="s">
        <v>42</v>
      </c>
      <c r="C38" s="20" t="str">
        <f>IF('Long Term Vision'!$C38=0,"",'Long Term Vision'!$C38)</f>
        <v/>
      </c>
      <c r="D38" s="38"/>
      <c r="E38" s="38"/>
      <c r="F38" s="38"/>
      <c r="G38" s="38"/>
      <c r="H38" s="39"/>
      <c r="I38" s="67">
        <f>IF(OR('Long Term Vision'!$I38=1,$E38&lt;&gt;0),1,0)</f>
        <v>1</v>
      </c>
      <c r="J38" s="67">
        <f>IF(OR('Long Term Vision'!$J38=1,$F38&lt;&gt;0),1,0)</f>
        <v>0</v>
      </c>
      <c r="K38" s="67">
        <f>IF(AND('Long Term Vision'!$I38=1,$E38=0),1,0)</f>
        <v>1</v>
      </c>
    </row>
    <row r="39" spans="1:11" collapsed="1" x14ac:dyDescent="0.25">
      <c r="A39" s="37" t="s">
        <v>150</v>
      </c>
      <c r="B39" s="105" t="s">
        <v>43</v>
      </c>
      <c r="C39" s="105"/>
      <c r="D39" s="105"/>
      <c r="E39" s="105"/>
      <c r="F39" s="105"/>
      <c r="G39" s="105"/>
      <c r="H39" s="106"/>
      <c r="I39" s="67">
        <f>SUM(I40:I45)</f>
        <v>3</v>
      </c>
      <c r="J39" s="67">
        <f>SUM(J40:J45)</f>
        <v>1</v>
      </c>
      <c r="K39" s="67">
        <f>SUM(K40:K45)</f>
        <v>3</v>
      </c>
    </row>
    <row r="40" spans="1:11" ht="30" hidden="1" outlineLevel="1" x14ac:dyDescent="0.25">
      <c r="A40" s="37" t="s">
        <v>150</v>
      </c>
      <c r="B40" s="38" t="s">
        <v>44</v>
      </c>
      <c r="C40" s="20" t="str">
        <f>IF('Long Term Vision'!$C40=0,"",'Long Term Vision'!$C40)</f>
        <v/>
      </c>
      <c r="D40" s="38"/>
      <c r="E40" s="38"/>
      <c r="F40" s="38"/>
      <c r="G40" s="38"/>
      <c r="H40" s="39"/>
      <c r="I40" s="67">
        <f>IF(OR('Long Term Vision'!$I40=1,$E40&lt;&gt;0),1,0)</f>
        <v>1</v>
      </c>
      <c r="J40" s="67">
        <f>IF(OR('Long Term Vision'!$J40=1,$F40&lt;&gt;0),1,0)</f>
        <v>0</v>
      </c>
      <c r="K40" s="67">
        <f>IF(AND('Long Term Vision'!$I40=1,$E40=0),1,0)</f>
        <v>1</v>
      </c>
    </row>
    <row r="41" spans="1:11" ht="60" hidden="1" outlineLevel="1" x14ac:dyDescent="0.25">
      <c r="A41" s="37" t="s">
        <v>150</v>
      </c>
      <c r="B41" s="38" t="s">
        <v>45</v>
      </c>
      <c r="C41" s="20" t="str">
        <f>IF('Long Term Vision'!$C41=0,"",'Long Term Vision'!$C41)</f>
        <v/>
      </c>
      <c r="D41" s="38"/>
      <c r="E41" s="38"/>
      <c r="F41" s="38"/>
      <c r="G41" s="38"/>
      <c r="H41" s="39"/>
      <c r="I41" s="67">
        <f>IF(OR('Long Term Vision'!$I41=1,$E41&lt;&gt;0),1,0)</f>
        <v>1</v>
      </c>
      <c r="J41" s="67">
        <f>IF(OR('Long Term Vision'!$J41=1,$F41&lt;&gt;0),1,0)</f>
        <v>0</v>
      </c>
      <c r="K41" s="67">
        <f>IF(AND('Long Term Vision'!$I41=1,$E41=0),1,0)</f>
        <v>1</v>
      </c>
    </row>
    <row r="42" spans="1:11" ht="75" hidden="1" outlineLevel="1" x14ac:dyDescent="0.25">
      <c r="A42" s="37" t="s">
        <v>150</v>
      </c>
      <c r="B42" s="38" t="s">
        <v>46</v>
      </c>
      <c r="C42" s="20" t="str">
        <f>IF('Long Term Vision'!$C42=0,"",'Long Term Vision'!$C42)</f>
        <v/>
      </c>
      <c r="D42" s="38"/>
      <c r="E42" s="38"/>
      <c r="F42" s="38"/>
      <c r="G42" s="38"/>
      <c r="H42" s="39"/>
      <c r="I42" s="67">
        <f>IF(OR('Long Term Vision'!$I42=1,$E42&lt;&gt;0),1,0)</f>
        <v>1</v>
      </c>
      <c r="J42" s="67">
        <f>IF(OR('Long Term Vision'!$J42=1,$F42&lt;&gt;0),1,0)</f>
        <v>1</v>
      </c>
      <c r="K42" s="67">
        <f>IF(AND('Long Term Vision'!$I42=1,$E42=0),1,0)</f>
        <v>1</v>
      </c>
    </row>
    <row r="43" spans="1:11" ht="60" hidden="1" outlineLevel="1" x14ac:dyDescent="0.25">
      <c r="A43" s="37" t="s">
        <v>150</v>
      </c>
      <c r="B43" s="38" t="s">
        <v>47</v>
      </c>
      <c r="C43" s="20" t="str">
        <f>IF('Long Term Vision'!$C43=0,"",'Long Term Vision'!$C43)</f>
        <v/>
      </c>
      <c r="D43" s="38"/>
      <c r="E43" s="38"/>
      <c r="F43" s="38"/>
      <c r="G43" s="38"/>
      <c r="H43" s="39"/>
      <c r="I43" s="67">
        <f>IF(OR('Long Term Vision'!$I43=1,$E43&lt;&gt;0),1,0)</f>
        <v>0</v>
      </c>
      <c r="J43" s="67">
        <f>IF(OR('Long Term Vision'!$J43=1,$F43&lt;&gt;0),1,0)</f>
        <v>0</v>
      </c>
      <c r="K43" s="67">
        <f>IF(AND('Long Term Vision'!$I43=1,$E43=0),1,0)</f>
        <v>0</v>
      </c>
    </row>
    <row r="44" spans="1:11" ht="45" hidden="1" outlineLevel="1" x14ac:dyDescent="0.25">
      <c r="A44" s="37" t="s">
        <v>150</v>
      </c>
      <c r="B44" s="38" t="s">
        <v>48</v>
      </c>
      <c r="C44" s="20" t="str">
        <f>IF('Long Term Vision'!$C44=0,"",'Long Term Vision'!$C44)</f>
        <v/>
      </c>
      <c r="D44" s="38"/>
      <c r="E44" s="38"/>
      <c r="F44" s="38"/>
      <c r="G44" s="38"/>
      <c r="H44" s="39"/>
      <c r="I44" s="67">
        <f>IF(OR('Long Term Vision'!$I44=1,$E44&lt;&gt;0),1,0)</f>
        <v>0</v>
      </c>
      <c r="J44" s="67">
        <f>IF(OR('Long Term Vision'!$J44=1,$F44&lt;&gt;0),1,0)</f>
        <v>0</v>
      </c>
      <c r="K44" s="67">
        <f>IF(AND('Long Term Vision'!$I44=1,$E44=0),1,0)</f>
        <v>0</v>
      </c>
    </row>
    <row r="45" spans="1:11" ht="30" hidden="1" outlineLevel="1" x14ac:dyDescent="0.25">
      <c r="A45" s="37" t="s">
        <v>150</v>
      </c>
      <c r="B45" s="38" t="s">
        <v>49</v>
      </c>
      <c r="C45" s="20" t="str">
        <f>IF('Long Term Vision'!$C45=0,"",'Long Term Vision'!$C45)</f>
        <v/>
      </c>
      <c r="D45" s="38"/>
      <c r="E45" s="38"/>
      <c r="F45" s="38"/>
      <c r="G45" s="38"/>
      <c r="H45" s="39"/>
      <c r="I45" s="67">
        <f>IF(OR('Long Term Vision'!$I45=1,$E45&lt;&gt;0),1,0)</f>
        <v>0</v>
      </c>
      <c r="J45" s="67">
        <f>IF(OR('Long Term Vision'!$J45=1,$F45&lt;&gt;0),1,0)</f>
        <v>0</v>
      </c>
      <c r="K45" s="67">
        <f>IF(AND('Long Term Vision'!$I45=1,$E45=0),1,0)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IF(OR('Long Term Vision'!$I47=1,$E47&lt;&gt;0),1,0)</f>
        <v>0</v>
      </c>
      <c r="J47" s="67">
        <f>IF(OR('Long Term Vision'!$J47=1,$F47&lt;&gt;0),1,0)</f>
        <v>0</v>
      </c>
      <c r="K47" s="67">
        <f>IF(AND('Long Term Vision'!$I47=1,$E47=0),1,0)</f>
        <v>0</v>
      </c>
    </row>
    <row r="48" spans="1:11" ht="30" hidden="1" outlineLevel="1" x14ac:dyDescent="0.25">
      <c r="A48" s="37" t="s">
        <v>150</v>
      </c>
      <c r="B48" s="38" t="s">
        <v>52</v>
      </c>
      <c r="C48" s="20" t="str">
        <f>IF('Long Term Vision'!$C48=0,"",'Long Term Vision'!$C48)</f>
        <v/>
      </c>
      <c r="D48" s="38"/>
      <c r="E48" s="38"/>
      <c r="F48" s="38"/>
      <c r="G48" s="38"/>
      <c r="H48" s="39"/>
      <c r="I48" s="67">
        <f>IF(OR('Long Term Vision'!$I48=1,$E48&lt;&gt;0),1,0)</f>
        <v>1</v>
      </c>
      <c r="J48" s="67">
        <f>IF(OR('Long Term Vision'!$J48=1,$F48&lt;&gt;0),1,0)</f>
        <v>0</v>
      </c>
      <c r="K48" s="67">
        <f>IF(AND('Long Term Vision'!$I48=1,$E48=0),1,0)</f>
        <v>1</v>
      </c>
    </row>
    <row r="49" spans="1:11" ht="45" hidden="1" outlineLevel="1" x14ac:dyDescent="0.25">
      <c r="A49" s="37" t="s">
        <v>150</v>
      </c>
      <c r="B49" s="38" t="s">
        <v>53</v>
      </c>
      <c r="C49" s="20" t="str">
        <f>IF('Long Term Vision'!$C49=0,"",'Long Term Vision'!$C49)</f>
        <v/>
      </c>
      <c r="D49" s="38"/>
      <c r="E49" s="38"/>
      <c r="F49" s="38"/>
      <c r="G49" s="38"/>
      <c r="H49" s="39"/>
      <c r="I49" s="67">
        <f>IF(OR('Long Term Vision'!$I49=1,$E49&lt;&gt;0),1,0)</f>
        <v>1</v>
      </c>
      <c r="J49" s="67">
        <f>IF(OR('Long Term Vision'!$J49=1,$F49&lt;&gt;0),1,0)</f>
        <v>0</v>
      </c>
      <c r="K49" s="67">
        <f>IF(AND('Long Term Vision'!$I49=1,$E49=0),1,0)</f>
        <v>1</v>
      </c>
    </row>
    <row r="50" spans="1:11" ht="90" hidden="1" outlineLevel="1" x14ac:dyDescent="0.25">
      <c r="A50" s="37" t="s">
        <v>150</v>
      </c>
      <c r="B50" s="38" t="s">
        <v>54</v>
      </c>
      <c r="C50" s="20" t="str">
        <f>IF('Long Term Vision'!$C50=0,"",'Long Term Vision'!$C50)</f>
        <v/>
      </c>
      <c r="D50" s="38"/>
      <c r="E50" s="38"/>
      <c r="F50" s="38"/>
      <c r="G50" s="38"/>
      <c r="H50" s="39"/>
      <c r="I50" s="67">
        <f>IF(OR('Long Term Vision'!$I50=1,$E50&lt;&gt;0),1,0)</f>
        <v>1</v>
      </c>
      <c r="J50" s="67">
        <f>IF(OR('Long Term Vision'!$J50=1,$F50&lt;&gt;0),1,0)</f>
        <v>0</v>
      </c>
      <c r="K50" s="67">
        <f>IF(AND('Long Term Vision'!$I50=1,$E50=0),1,0)</f>
        <v>1</v>
      </c>
    </row>
    <row r="51" spans="1:11" ht="30" hidden="1" outlineLevel="1" x14ac:dyDescent="0.25">
      <c r="A51" s="37" t="s">
        <v>150</v>
      </c>
      <c r="B51" s="38" t="s">
        <v>55</v>
      </c>
      <c r="C51" s="20" t="str">
        <f>IF('Long Term Vision'!$C51=0,"",'Long Term Vision'!$C51)</f>
        <v/>
      </c>
      <c r="D51" s="38"/>
      <c r="E51" s="38"/>
      <c r="F51" s="38"/>
      <c r="G51" s="38"/>
      <c r="H51" s="39"/>
      <c r="I51" s="67">
        <f>IF(OR('Long Term Vision'!$I51=1,$E51&lt;&gt;0),1,0)</f>
        <v>1</v>
      </c>
      <c r="J51" s="67">
        <f>IF(OR('Long Term Vision'!$J51=1,$F51&lt;&gt;0),1,0)</f>
        <v>0</v>
      </c>
      <c r="K51" s="67">
        <f>IF(AND('Long Term Vision'!$I51=1,$E51=0),1,0)</f>
        <v>1</v>
      </c>
    </row>
    <row r="52" spans="1:11" ht="45" hidden="1" outlineLevel="1" x14ac:dyDescent="0.25">
      <c r="A52" s="37" t="s">
        <v>150</v>
      </c>
      <c r="B52" s="38" t="s">
        <v>56</v>
      </c>
      <c r="C52" s="20" t="str">
        <f>IF('Long Term Vision'!$C52=0,"",'Long Term Vision'!$C52)</f>
        <v/>
      </c>
      <c r="D52" s="38"/>
      <c r="E52" s="38"/>
      <c r="F52" s="38"/>
      <c r="G52" s="38"/>
      <c r="H52" s="39"/>
      <c r="I52" s="67">
        <f>IF(OR('Long Term Vision'!$I52=1,$E52&lt;&gt;0),1,0)</f>
        <v>1</v>
      </c>
      <c r="J52" s="67">
        <f>IF(OR('Long Term Vision'!$J52=1,$F52&lt;&gt;0),1,0)</f>
        <v>0</v>
      </c>
      <c r="K52" s="67">
        <f>IF(AND('Long Term Vision'!$I52=1,$E52=0),1,0)</f>
        <v>1</v>
      </c>
    </row>
    <row r="53" spans="1:11" ht="30" hidden="1" outlineLevel="1" x14ac:dyDescent="0.25">
      <c r="A53" s="37" t="s">
        <v>150</v>
      </c>
      <c r="B53" s="38" t="s">
        <v>57</v>
      </c>
      <c r="C53" s="20" t="str">
        <f>IF('Long Term Vision'!$C53=0,"",'Long Term Vision'!$C53)</f>
        <v/>
      </c>
      <c r="D53" s="38"/>
      <c r="E53" s="38"/>
      <c r="F53" s="38"/>
      <c r="G53" s="38"/>
      <c r="H53" s="39"/>
      <c r="I53" s="67">
        <f>IF(OR('Long Term Vision'!$I53=1,$E53&lt;&gt;0),1,0)</f>
        <v>1</v>
      </c>
      <c r="J53" s="67">
        <f>IF(OR('Long Term Vision'!$J53=1,$F53&lt;&gt;0),1,0)</f>
        <v>0</v>
      </c>
      <c r="K53" s="67">
        <f>IF(AND('Long Term Vision'!$I53=1,$E53=0),1,0)</f>
        <v>1</v>
      </c>
    </row>
    <row r="54" spans="1:11" ht="45" hidden="1" outlineLevel="1" x14ac:dyDescent="0.25">
      <c r="A54" s="37" t="s">
        <v>150</v>
      </c>
      <c r="B54" s="38" t="s">
        <v>58</v>
      </c>
      <c r="C54" s="20" t="str">
        <f>IF('Long Term Vision'!$C54=0,"",'Long Term Vision'!$C54)</f>
        <v/>
      </c>
      <c r="D54" s="38"/>
      <c r="E54" s="38"/>
      <c r="F54" s="38"/>
      <c r="G54" s="38"/>
      <c r="H54" s="39"/>
      <c r="I54" s="67">
        <f>IF(OR('Long Term Vision'!$I54=1,$E54&lt;&gt;0),1,0)</f>
        <v>0</v>
      </c>
      <c r="J54" s="67">
        <f>IF(OR('Long Term Vision'!$J54=1,$F54&lt;&gt;0),1,0)</f>
        <v>0</v>
      </c>
      <c r="K54" s="67">
        <f>IF(AND('Long Term Vision'!$I54=1,$E54=0),1,0)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IF(OR('Long Term Vision'!$I56=1,$E56&lt;&gt;0),1,0)</f>
        <v>1</v>
      </c>
      <c r="J56" s="67">
        <f>IF(OR('Long Term Vision'!$J56=1,$F56&lt;&gt;0),1,0)</f>
        <v>1</v>
      </c>
      <c r="K56" s="67">
        <f>IF(AND('Long Term Vision'!$I56=1,$E56=0),1,0)</f>
        <v>1</v>
      </c>
    </row>
    <row r="57" spans="1:11" ht="30" hidden="1" outlineLevel="1" x14ac:dyDescent="0.25">
      <c r="A57" s="37" t="s">
        <v>150</v>
      </c>
      <c r="B57" s="38" t="s">
        <v>61</v>
      </c>
      <c r="C57" s="20" t="str">
        <f>IF('Long Term Vision'!$C57=0,"",'Long Term Vision'!$C57)</f>
        <v/>
      </c>
      <c r="D57" s="38"/>
      <c r="E57" s="38"/>
      <c r="F57" s="38"/>
      <c r="G57" s="38"/>
      <c r="H57" s="39"/>
      <c r="I57" s="67">
        <f>IF(OR('Long Term Vision'!$I57=1,$E57&lt;&gt;0),1,0)</f>
        <v>1</v>
      </c>
      <c r="J57" s="67">
        <f>IF(OR('Long Term Vision'!$J57=1,$F57&lt;&gt;0),1,0)</f>
        <v>1</v>
      </c>
      <c r="K57" s="67">
        <f>IF(AND('Long Term Vision'!$I57=1,$E57=0),1,0)</f>
        <v>1</v>
      </c>
    </row>
    <row r="58" spans="1:11" ht="45" hidden="1" outlineLevel="1" x14ac:dyDescent="0.25">
      <c r="A58" s="37" t="s">
        <v>150</v>
      </c>
      <c r="B58" s="38" t="s">
        <v>62</v>
      </c>
      <c r="C58" s="20" t="str">
        <f>IF('Long Term Vision'!$C58=0,"",'Long Term Vision'!$C58)</f>
        <v/>
      </c>
      <c r="D58" s="38"/>
      <c r="E58" s="38"/>
      <c r="F58" s="38"/>
      <c r="G58" s="38"/>
      <c r="H58" s="39"/>
      <c r="I58" s="67">
        <f>IF(OR('Long Term Vision'!$I58=1,$E58&lt;&gt;0),1,0)</f>
        <v>1</v>
      </c>
      <c r="J58" s="67">
        <f>IF(OR('Long Term Vision'!$J58=1,$F58&lt;&gt;0),1,0)</f>
        <v>0</v>
      </c>
      <c r="K58" s="67">
        <f>IF(AND('Long Term Vision'!$I58=1,$E58=0),1,0)</f>
        <v>1</v>
      </c>
    </row>
    <row r="59" spans="1:11" collapsed="1" x14ac:dyDescent="0.25">
      <c r="A59" s="37" t="s">
        <v>150</v>
      </c>
      <c r="B59" s="111" t="s">
        <v>63</v>
      </c>
      <c r="C59" s="111"/>
      <c r="D59" s="111"/>
      <c r="E59" s="111"/>
      <c r="F59" s="111"/>
      <c r="G59" s="111"/>
      <c r="H59" s="112"/>
      <c r="I59" s="67">
        <f>SUM(I60:I66)</f>
        <v>1</v>
      </c>
      <c r="J59" s="67">
        <f>SUM(J60:J66)</f>
        <v>0</v>
      </c>
      <c r="K59" s="67">
        <f>SUM(K60:K66)</f>
        <v>1</v>
      </c>
    </row>
    <row r="60" spans="1:11" ht="45" hidden="1" outlineLevel="1" x14ac:dyDescent="0.25">
      <c r="A60" s="37" t="s">
        <v>150</v>
      </c>
      <c r="B60" s="38" t="s">
        <v>64</v>
      </c>
      <c r="C60" s="20" t="str">
        <f>IF('Long Term Vision'!$C60=0,"",'Long Term Vision'!$C60)</f>
        <v/>
      </c>
      <c r="D60" s="38"/>
      <c r="E60" s="38"/>
      <c r="F60" s="38"/>
      <c r="G60" s="38"/>
      <c r="H60" s="39"/>
      <c r="I60" s="67">
        <f>IF(OR('Long Term Vision'!$I60=1,$E60&lt;&gt;0),1,0)</f>
        <v>0</v>
      </c>
      <c r="J60" s="67">
        <f>IF(OR('Long Term Vision'!$J60=1,$F60&lt;&gt;0),1,0)</f>
        <v>0</v>
      </c>
      <c r="K60" s="67">
        <f>IF(AND('Long Term Vision'!$I60=1,$E60=0),1,0)</f>
        <v>0</v>
      </c>
    </row>
    <row r="61" spans="1:11" ht="60" hidden="1" outlineLevel="1" x14ac:dyDescent="0.25">
      <c r="A61" s="37" t="s">
        <v>150</v>
      </c>
      <c r="B61" s="38" t="s">
        <v>65</v>
      </c>
      <c r="C61" s="20" t="str">
        <f>IF('Long Term Vision'!$C61=0,"",'Long Term Vision'!$C61)</f>
        <v/>
      </c>
      <c r="D61" s="38"/>
      <c r="E61" s="38"/>
      <c r="F61" s="38"/>
      <c r="G61" s="38"/>
      <c r="H61" s="39"/>
      <c r="I61" s="67">
        <f>IF(OR('Long Term Vision'!$I61=1,$E61&lt;&gt;0),1,0)</f>
        <v>1</v>
      </c>
      <c r="J61" s="67">
        <f>IF(OR('Long Term Vision'!$J61=1,$F61&lt;&gt;0),1,0)</f>
        <v>0</v>
      </c>
      <c r="K61" s="67">
        <f>IF(AND('Long Term Vision'!$I61=1,$E61=0),1,0)</f>
        <v>1</v>
      </c>
    </row>
    <row r="62" spans="1:11" ht="30" hidden="1" outlineLevel="1" x14ac:dyDescent="0.25">
      <c r="A62" s="37" t="s">
        <v>150</v>
      </c>
      <c r="B62" s="38" t="s">
        <v>66</v>
      </c>
      <c r="C62" s="20" t="str">
        <f>IF('Long Term Vision'!$C62=0,"",'Long Term Vision'!$C62)</f>
        <v/>
      </c>
      <c r="D62" s="38"/>
      <c r="E62" s="38"/>
      <c r="F62" s="38"/>
      <c r="G62" s="38"/>
      <c r="H62" s="39"/>
      <c r="I62" s="67">
        <f>IF(OR('Long Term Vision'!$I62=1,$E62&lt;&gt;0),1,0)</f>
        <v>0</v>
      </c>
      <c r="J62" s="67">
        <f>IF(OR('Long Term Vision'!$J62=1,$F62&lt;&gt;0),1,0)</f>
        <v>0</v>
      </c>
      <c r="K62" s="67">
        <f>IF(AND('Long Term Vision'!$I62=1,$E62=0),1,0)</f>
        <v>0</v>
      </c>
    </row>
    <row r="63" spans="1:11" ht="90" hidden="1" outlineLevel="1" x14ac:dyDescent="0.25">
      <c r="A63" s="37" t="s">
        <v>150</v>
      </c>
      <c r="B63" s="38" t="s">
        <v>67</v>
      </c>
      <c r="C63" s="20" t="str">
        <f>IF('Long Term Vision'!$C63=0,"",'Long Term Vision'!$C63)</f>
        <v/>
      </c>
      <c r="D63" s="38"/>
      <c r="E63" s="38"/>
      <c r="F63" s="38"/>
      <c r="G63" s="38"/>
      <c r="H63" s="39"/>
      <c r="I63" s="67">
        <f>IF(OR('Long Term Vision'!$I63=1,$E63&lt;&gt;0),1,0)</f>
        <v>0</v>
      </c>
      <c r="J63" s="67">
        <f>IF(OR('Long Term Vision'!$J63=1,$F63&lt;&gt;0),1,0)</f>
        <v>0</v>
      </c>
      <c r="K63" s="67">
        <f>IF(AND('Long Term Vision'!$I63=1,$E63=0),1,0)</f>
        <v>0</v>
      </c>
    </row>
    <row r="64" spans="1:11" ht="45" hidden="1" outlineLevel="1" x14ac:dyDescent="0.25">
      <c r="A64" s="37" t="s">
        <v>150</v>
      </c>
      <c r="B64" s="38" t="s">
        <v>68</v>
      </c>
      <c r="C64" s="20" t="str">
        <f>IF('Long Term Vision'!$C64=0,"",'Long Term Vision'!$C64)</f>
        <v/>
      </c>
      <c r="D64" s="38"/>
      <c r="E64" s="38"/>
      <c r="F64" s="38"/>
      <c r="G64" s="38"/>
      <c r="H64" s="39"/>
      <c r="I64" s="67">
        <f>IF(OR('Long Term Vision'!$I64=1,$E64&lt;&gt;0),1,0)</f>
        <v>0</v>
      </c>
      <c r="J64" s="67">
        <f>IF(OR('Long Term Vision'!$J64=1,$F64&lt;&gt;0),1,0)</f>
        <v>0</v>
      </c>
      <c r="K64" s="67">
        <f>IF(AND('Long Term Vision'!$I64=1,$E64=0),1,0)</f>
        <v>0</v>
      </c>
    </row>
    <row r="65" spans="1:11" ht="120" hidden="1" outlineLevel="1" x14ac:dyDescent="0.25">
      <c r="A65" s="37" t="s">
        <v>150</v>
      </c>
      <c r="B65" s="38" t="s">
        <v>69</v>
      </c>
      <c r="C65" s="20" t="str">
        <f>IF('Long Term Vision'!$C65=0,"",'Long Term Vision'!$C65)</f>
        <v/>
      </c>
      <c r="D65" s="38"/>
      <c r="E65" s="38"/>
      <c r="F65" s="38"/>
      <c r="G65" s="38"/>
      <c r="H65" s="39"/>
      <c r="I65" s="67">
        <f>IF(OR('Long Term Vision'!$I65=1,$E65&lt;&gt;0),1,0)</f>
        <v>0</v>
      </c>
      <c r="J65" s="67">
        <f>IF(OR('Long Term Vision'!$J65=1,$F65&lt;&gt;0),1,0)</f>
        <v>0</v>
      </c>
      <c r="K65" s="67">
        <f>IF(AND('Long Term Vision'!$I65=1,$E65=0),1,0)</f>
        <v>0</v>
      </c>
    </row>
    <row r="66" spans="1:11" ht="60" hidden="1" outlineLevel="1" x14ac:dyDescent="0.25">
      <c r="A66" s="37" t="s">
        <v>150</v>
      </c>
      <c r="B66" s="38" t="s">
        <v>70</v>
      </c>
      <c r="C66" s="20" t="str">
        <f>IF('Long Term Vision'!$C66=0,"",'Long Term Vision'!$C66)</f>
        <v/>
      </c>
      <c r="D66" s="38"/>
      <c r="E66" s="38"/>
      <c r="F66" s="38"/>
      <c r="G66" s="38"/>
      <c r="H66" s="39"/>
      <c r="I66" s="67">
        <f>IF(OR('Long Term Vision'!$I66=1,$E66&lt;&gt;0),1,0)</f>
        <v>0</v>
      </c>
      <c r="J66" s="67">
        <f>IF(OR('Long Term Vision'!$J66=1,$F66&lt;&gt;0),1,0)</f>
        <v>0</v>
      </c>
      <c r="K66" s="67">
        <f>IF(AND('Long Term Vision'!$I66=1,$E66=0),1,0)</f>
        <v>0</v>
      </c>
    </row>
    <row r="67" spans="1:11" collapsed="1" x14ac:dyDescent="0.25">
      <c r="A67" s="37" t="s">
        <v>150</v>
      </c>
      <c r="B67" s="113" t="s">
        <v>72</v>
      </c>
      <c r="C67" s="113"/>
      <c r="D67" s="113"/>
      <c r="E67" s="113"/>
      <c r="F67" s="113"/>
      <c r="G67" s="113"/>
      <c r="H67" s="114"/>
      <c r="I67" s="67">
        <f>SUM(I68:I76)</f>
        <v>6</v>
      </c>
      <c r="J67" s="67">
        <f>SUM(J68:J76)</f>
        <v>1</v>
      </c>
      <c r="K67" s="67">
        <f>SUM(K68:K76)</f>
        <v>6</v>
      </c>
    </row>
    <row r="68" spans="1:11" ht="60" hidden="1" outlineLevel="1" x14ac:dyDescent="0.25">
      <c r="A68" s="37" t="s">
        <v>150</v>
      </c>
      <c r="B68" s="38" t="s">
        <v>71</v>
      </c>
      <c r="C68" s="20" t="str">
        <f>IF('Long Term Vision'!$C68=0,"",'Long Term Vision'!$C68)</f>
        <v/>
      </c>
      <c r="D68" s="38"/>
      <c r="E68" s="38"/>
      <c r="F68" s="38"/>
      <c r="G68" s="38"/>
      <c r="H68" s="39"/>
      <c r="I68" s="67">
        <f>IF(OR('Long Term Vision'!$I68=1,$E68&lt;&gt;0),1,0)</f>
        <v>1</v>
      </c>
      <c r="J68" s="67">
        <f>IF(OR('Long Term Vision'!$J68=1,$F68&lt;&gt;0),1,0)</f>
        <v>1</v>
      </c>
      <c r="K68" s="67">
        <f>IF(AND('Long Term Vision'!$I68=1,$E68=0),1,0)</f>
        <v>1</v>
      </c>
    </row>
    <row r="69" spans="1:11" ht="60" hidden="1" outlineLevel="1" x14ac:dyDescent="0.25">
      <c r="A69" s="37" t="s">
        <v>150</v>
      </c>
      <c r="B69" s="38" t="s">
        <v>73</v>
      </c>
      <c r="C69" s="20" t="str">
        <f>IF('Long Term Vision'!$C69=0,"",'Long Term Vision'!$C69)</f>
        <v/>
      </c>
      <c r="D69" s="38"/>
      <c r="E69" s="38"/>
      <c r="F69" s="38"/>
      <c r="G69" s="38"/>
      <c r="H69" s="39"/>
      <c r="I69" s="67">
        <f>IF(OR('Long Term Vision'!$I69=1,$E69&lt;&gt;0),1,0)</f>
        <v>0</v>
      </c>
      <c r="J69" s="67">
        <f>IF(OR('Long Term Vision'!$J69=1,$F69&lt;&gt;0),1,0)</f>
        <v>0</v>
      </c>
      <c r="K69" s="67">
        <f>IF(AND('Long Term Vision'!$I69=1,$E69=0),1,0)</f>
        <v>0</v>
      </c>
    </row>
    <row r="70" spans="1:11" ht="45" hidden="1" outlineLevel="1" x14ac:dyDescent="0.25">
      <c r="A70" s="37" t="s">
        <v>150</v>
      </c>
      <c r="B70" s="38" t="s">
        <v>74</v>
      </c>
      <c r="C70" s="20" t="str">
        <f>IF('Long Term Vision'!$C70=0,"",'Long Term Vision'!$C70)</f>
        <v/>
      </c>
      <c r="D70" s="38"/>
      <c r="E70" s="38"/>
      <c r="F70" s="38"/>
      <c r="G70" s="38"/>
      <c r="H70" s="39"/>
      <c r="I70" s="67">
        <f>IF(OR('Long Term Vision'!$I70=1,$E70&lt;&gt;0),1,0)</f>
        <v>1</v>
      </c>
      <c r="J70" s="67">
        <f>IF(OR('Long Term Vision'!$J70=1,$F70&lt;&gt;0),1,0)</f>
        <v>0</v>
      </c>
      <c r="K70" s="67">
        <f>IF(AND('Long Term Vision'!$I70=1,$E70=0),1,0)</f>
        <v>1</v>
      </c>
    </row>
    <row r="71" spans="1:11" ht="45" hidden="1" outlineLevel="1" x14ac:dyDescent="0.25">
      <c r="A71" s="37" t="s">
        <v>150</v>
      </c>
      <c r="B71" s="38" t="s">
        <v>75</v>
      </c>
      <c r="C71" s="20" t="str">
        <f>IF('Long Term Vision'!$C71=0,"",'Long Term Vision'!$C71)</f>
        <v/>
      </c>
      <c r="D71" s="38"/>
      <c r="E71" s="38"/>
      <c r="F71" s="38"/>
      <c r="G71" s="38"/>
      <c r="H71" s="39"/>
      <c r="I71" s="67">
        <f>IF(OR('Long Term Vision'!$I71=1,$E71&lt;&gt;0),1,0)</f>
        <v>0</v>
      </c>
      <c r="J71" s="67">
        <f>IF(OR('Long Term Vision'!$J71=1,$F71&lt;&gt;0),1,0)</f>
        <v>0</v>
      </c>
      <c r="K71" s="67">
        <f>IF(AND('Long Term Vision'!$I71=1,$E71=0),1,0)</f>
        <v>0</v>
      </c>
    </row>
    <row r="72" spans="1:11" ht="45" hidden="1" outlineLevel="1" x14ac:dyDescent="0.25">
      <c r="A72" s="37" t="s">
        <v>150</v>
      </c>
      <c r="B72" s="38" t="s">
        <v>76</v>
      </c>
      <c r="C72" s="20" t="str">
        <f>IF('Long Term Vision'!$C72=0,"",'Long Term Vision'!$C72)</f>
        <v/>
      </c>
      <c r="D72" s="38"/>
      <c r="E72" s="38"/>
      <c r="F72" s="38"/>
      <c r="G72" s="38"/>
      <c r="H72" s="39"/>
      <c r="I72" s="67">
        <f>IF(OR('Long Term Vision'!$I72=1,$E72&lt;&gt;0),1,0)</f>
        <v>1</v>
      </c>
      <c r="J72" s="67">
        <f>IF(OR('Long Term Vision'!$J72=1,$F72&lt;&gt;0),1,0)</f>
        <v>0</v>
      </c>
      <c r="K72" s="67">
        <f>IF(AND('Long Term Vision'!$I72=1,$E72=0),1,0)</f>
        <v>1</v>
      </c>
    </row>
    <row r="73" spans="1:11" ht="45" hidden="1" outlineLevel="1" x14ac:dyDescent="0.25">
      <c r="A73" s="37" t="s">
        <v>150</v>
      </c>
      <c r="B73" s="38" t="s">
        <v>77</v>
      </c>
      <c r="C73" s="20" t="str">
        <f>IF('Long Term Vision'!$C73=0,"",'Long Term Vision'!$C73)</f>
        <v/>
      </c>
      <c r="D73" s="38"/>
      <c r="E73" s="38"/>
      <c r="F73" s="38"/>
      <c r="G73" s="38"/>
      <c r="H73" s="39"/>
      <c r="I73" s="67">
        <f>IF(OR('Long Term Vision'!$I73=1,$E73&lt;&gt;0),1,0)</f>
        <v>1</v>
      </c>
      <c r="J73" s="67">
        <f>IF(OR('Long Term Vision'!$J73=1,$F73&lt;&gt;0),1,0)</f>
        <v>0</v>
      </c>
      <c r="K73" s="67">
        <f>IF(AND('Long Term Vision'!$I73=1,$E73=0),1,0)</f>
        <v>1</v>
      </c>
    </row>
    <row r="74" spans="1:11" ht="45" hidden="1" outlineLevel="1" x14ac:dyDescent="0.25">
      <c r="A74" s="37" t="s">
        <v>150</v>
      </c>
      <c r="B74" s="38" t="s">
        <v>78</v>
      </c>
      <c r="C74" s="20" t="str">
        <f>IF('Long Term Vision'!$C74=0,"",'Long Term Vision'!$C74)</f>
        <v/>
      </c>
      <c r="D74" s="38"/>
      <c r="E74" s="38"/>
      <c r="F74" s="38"/>
      <c r="G74" s="38"/>
      <c r="H74" s="39"/>
      <c r="I74" s="67">
        <f>IF(OR('Long Term Vision'!$I74=1,$E74&lt;&gt;0),1,0)</f>
        <v>0</v>
      </c>
      <c r="J74" s="67">
        <f>IF(OR('Long Term Vision'!$J74=1,$F74&lt;&gt;0),1,0)</f>
        <v>0</v>
      </c>
      <c r="K74" s="67">
        <f>IF(AND('Long Term Vision'!$I74=1,$E74=0),1,0)</f>
        <v>0</v>
      </c>
    </row>
    <row r="75" spans="1:11" ht="60" hidden="1" outlineLevel="1" x14ac:dyDescent="0.25">
      <c r="A75" s="37" t="s">
        <v>150</v>
      </c>
      <c r="B75" s="38" t="s">
        <v>79</v>
      </c>
      <c r="C75" s="20" t="str">
        <f>IF('Long Term Vision'!$C75=0,"",'Long Term Vision'!$C75)</f>
        <v/>
      </c>
      <c r="D75" s="38"/>
      <c r="E75" s="38"/>
      <c r="F75" s="38"/>
      <c r="G75" s="38"/>
      <c r="H75" s="39"/>
      <c r="I75" s="67">
        <f>IF(OR('Long Term Vision'!$I75=1,$E75&lt;&gt;0),1,0)</f>
        <v>1</v>
      </c>
      <c r="J75" s="67">
        <f>IF(OR('Long Term Vision'!$J75=1,$F75&lt;&gt;0),1,0)</f>
        <v>0</v>
      </c>
      <c r="K75" s="67">
        <f>IF(AND('Long Term Vision'!$I75=1,$E75=0),1,0)</f>
        <v>1</v>
      </c>
    </row>
    <row r="76" spans="1:11" ht="45" hidden="1" outlineLevel="1" x14ac:dyDescent="0.25">
      <c r="A76" s="37" t="s">
        <v>150</v>
      </c>
      <c r="B76" s="38" t="s">
        <v>80</v>
      </c>
      <c r="C76" s="20" t="str">
        <f>IF('Long Term Vision'!$C76=0,"",'Long Term Vision'!$C76)</f>
        <v/>
      </c>
      <c r="D76" s="38"/>
      <c r="E76" s="38"/>
      <c r="F76" s="38"/>
      <c r="G76" s="38"/>
      <c r="H76" s="39"/>
      <c r="I76" s="67">
        <f>IF(OR('Long Term Vision'!$I76=1,$E76&lt;&gt;0),1,0)</f>
        <v>1</v>
      </c>
      <c r="J76" s="67">
        <f>IF(OR('Long Term Vision'!$J76=1,$F76&lt;&gt;0),1,0)</f>
        <v>0</v>
      </c>
      <c r="K76" s="67">
        <f>IF(AND('Long Term Vision'!$I76=1,$E76=0),1,0)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IF(OR('Long Term Vision'!$I78=1,$E78&lt;&gt;0),1,0)</f>
        <v>0</v>
      </c>
      <c r="J78" s="67">
        <f>IF(OR('Long Term Vision'!$J78=1,$F78&lt;&gt;0),1,0)</f>
        <v>0</v>
      </c>
      <c r="K78" s="67">
        <f>IF(AND('Long Term Vision'!$I78=1,$E78=0),1,0)</f>
        <v>0</v>
      </c>
    </row>
    <row r="79" spans="1:11" ht="30" hidden="1" outlineLevel="1" x14ac:dyDescent="0.25">
      <c r="A79" s="37" t="s">
        <v>151</v>
      </c>
      <c r="B79" s="38" t="s">
        <v>83</v>
      </c>
      <c r="C79" s="20" t="str">
        <f>IF('Long Term Vision'!$C79=0,"",'Long Term Vision'!$C79)</f>
        <v/>
      </c>
      <c r="D79" s="38"/>
      <c r="E79" s="38"/>
      <c r="F79" s="38"/>
      <c r="G79" s="38"/>
      <c r="H79" s="39"/>
      <c r="I79" s="67">
        <f>IF(OR('Long Term Vision'!$I79=1,$E79&lt;&gt;0),1,0)</f>
        <v>1</v>
      </c>
      <c r="J79" s="67">
        <f>IF(OR('Long Term Vision'!$J79=1,$F79&lt;&gt;0),1,0)</f>
        <v>1</v>
      </c>
      <c r="K79" s="67">
        <f>IF(AND('Long Term Vision'!$I79=1,$E79=0),1,0)</f>
        <v>1</v>
      </c>
    </row>
    <row r="80" spans="1:11" ht="30" hidden="1" outlineLevel="1" x14ac:dyDescent="0.25">
      <c r="A80" s="37" t="s">
        <v>151</v>
      </c>
      <c r="B80" s="38" t="s">
        <v>84</v>
      </c>
      <c r="C80" s="20" t="str">
        <f>IF('Long Term Vision'!$C80=0,"",'Long Term Vision'!$C80)</f>
        <v/>
      </c>
      <c r="D80" s="38"/>
      <c r="E80" s="38"/>
      <c r="F80" s="38"/>
      <c r="G80" s="38"/>
      <c r="H80" s="39"/>
      <c r="I80" s="67">
        <f>IF(OR('Long Term Vision'!$I80=1,$E80&lt;&gt;0),1,0)</f>
        <v>1</v>
      </c>
      <c r="J80" s="67">
        <f>IF(OR('Long Term Vision'!$J80=1,$F80&lt;&gt;0),1,0)</f>
        <v>1</v>
      </c>
      <c r="K80" s="67">
        <f>IF(AND('Long Term Vision'!$I80=1,$E80=0),1,0)</f>
        <v>1</v>
      </c>
    </row>
    <row r="81" spans="1:11" collapsed="1" x14ac:dyDescent="0.25">
      <c r="A81" s="37" t="s">
        <v>151</v>
      </c>
      <c r="B81" s="117" t="s">
        <v>85</v>
      </c>
      <c r="C81" s="117"/>
      <c r="D81" s="117"/>
      <c r="E81" s="117"/>
      <c r="F81" s="117"/>
      <c r="G81" s="117"/>
      <c r="H81" s="118"/>
      <c r="I81" s="67">
        <f>SUM(I82:I91)</f>
        <v>8</v>
      </c>
      <c r="J81" s="67">
        <f>SUM(J82:J91)</f>
        <v>5</v>
      </c>
      <c r="K81" s="67">
        <f>SUM(K82:K91)</f>
        <v>8</v>
      </c>
    </row>
    <row r="82" spans="1:11" ht="60" hidden="1" outlineLevel="1" x14ac:dyDescent="0.25">
      <c r="A82" s="37" t="s">
        <v>151</v>
      </c>
      <c r="B82" s="38" t="s">
        <v>86</v>
      </c>
      <c r="C82" s="20" t="str">
        <f>IF('Long Term Vision'!$C82=0,"",'Long Term Vision'!$C82)</f>
        <v/>
      </c>
      <c r="D82" s="38"/>
      <c r="E82" s="38"/>
      <c r="F82" s="38"/>
      <c r="G82" s="38"/>
      <c r="H82" s="39"/>
      <c r="I82" s="67">
        <f>IF(OR('Long Term Vision'!$I82=1,$E82&lt;&gt;0),1,0)</f>
        <v>1</v>
      </c>
      <c r="J82" s="67">
        <f>IF(OR('Long Term Vision'!$J82=1,$F82&lt;&gt;0),1,0)</f>
        <v>1</v>
      </c>
      <c r="K82" s="67">
        <f>IF(AND('Long Term Vision'!$I82=1,$E82=0),1,0)</f>
        <v>1</v>
      </c>
    </row>
    <row r="83" spans="1:11" ht="60" hidden="1" outlineLevel="1" x14ac:dyDescent="0.25">
      <c r="A83" s="37" t="s">
        <v>151</v>
      </c>
      <c r="B83" s="38" t="s">
        <v>87</v>
      </c>
      <c r="C83" s="20" t="str">
        <f>IF('Long Term Vision'!$C83=0,"",'Long Term Vision'!$C83)</f>
        <v/>
      </c>
      <c r="D83" s="38"/>
      <c r="E83" s="38"/>
      <c r="F83" s="38"/>
      <c r="G83" s="38"/>
      <c r="H83" s="39"/>
      <c r="I83" s="67">
        <f>IF(OR('Long Term Vision'!$I83=1,$E83&lt;&gt;0),1,0)</f>
        <v>1</v>
      </c>
      <c r="J83" s="67">
        <f>IF(OR('Long Term Vision'!$J83=1,$F83&lt;&gt;0),1,0)</f>
        <v>1</v>
      </c>
      <c r="K83" s="67">
        <f>IF(AND('Long Term Vision'!$I83=1,$E83=0),1,0)</f>
        <v>1</v>
      </c>
    </row>
    <row r="84" spans="1:11" ht="75" hidden="1" outlineLevel="1" x14ac:dyDescent="0.25">
      <c r="A84" s="37" t="s">
        <v>151</v>
      </c>
      <c r="B84" s="38" t="s">
        <v>88</v>
      </c>
      <c r="C84" s="20" t="str">
        <f>IF('Long Term Vision'!$C84=0,"",'Long Term Vision'!$C84)</f>
        <v/>
      </c>
      <c r="D84" s="38"/>
      <c r="E84" s="38"/>
      <c r="F84" s="38"/>
      <c r="G84" s="38"/>
      <c r="H84" s="39"/>
      <c r="I84" s="67">
        <f>IF(OR('Long Term Vision'!$I84=1,$E84&lt;&gt;0),1,0)</f>
        <v>1</v>
      </c>
      <c r="J84" s="67">
        <f>IF(OR('Long Term Vision'!$J84=1,$F84&lt;&gt;0),1,0)</f>
        <v>1</v>
      </c>
      <c r="K84" s="67">
        <f>IF(AND('Long Term Vision'!$I84=1,$E84=0),1,0)</f>
        <v>1</v>
      </c>
    </row>
    <row r="85" spans="1:11" ht="90" hidden="1" outlineLevel="1" x14ac:dyDescent="0.25">
      <c r="A85" s="37" t="s">
        <v>151</v>
      </c>
      <c r="B85" s="38" t="s">
        <v>89</v>
      </c>
      <c r="C85" s="20" t="str">
        <f>IF('Long Term Vision'!$C85=0,"",'Long Term Vision'!$C85)</f>
        <v>NO</v>
      </c>
      <c r="D85" s="38"/>
      <c r="E85" s="38"/>
      <c r="F85" s="38"/>
      <c r="G85" s="38"/>
      <c r="H85" s="39"/>
      <c r="I85" s="67">
        <f>IF(OR('Long Term Vision'!$I85=1,$E85&lt;&gt;0),1,0)</f>
        <v>0</v>
      </c>
      <c r="J85" s="67">
        <f>IF(OR('Long Term Vision'!$J85=1,$F85&lt;&gt;0),1,0)</f>
        <v>0</v>
      </c>
      <c r="K85" s="67">
        <f>IF(AND('Long Term Vision'!$I85=1,$E85=0),1,0)</f>
        <v>0</v>
      </c>
    </row>
    <row r="86" spans="1:11" ht="45" hidden="1" outlineLevel="1" x14ac:dyDescent="0.25">
      <c r="A86" s="37" t="s">
        <v>151</v>
      </c>
      <c r="B86" s="38" t="s">
        <v>90</v>
      </c>
      <c r="C86" s="20" t="str">
        <f>IF('Long Term Vision'!$C86=0,"",'Long Term Vision'!$C86)</f>
        <v/>
      </c>
      <c r="D86" s="38"/>
      <c r="E86" s="38"/>
      <c r="F86" s="38"/>
      <c r="G86" s="38"/>
      <c r="H86" s="39"/>
      <c r="I86" s="67">
        <f>IF(OR('Long Term Vision'!$I86=1,$E86&lt;&gt;0),1,0)</f>
        <v>1</v>
      </c>
      <c r="J86" s="67">
        <f>IF(OR('Long Term Vision'!$J86=1,$F86&lt;&gt;0),1,0)</f>
        <v>1</v>
      </c>
      <c r="K86" s="67">
        <f>IF(AND('Long Term Vision'!$I86=1,$E86=0),1,0)</f>
        <v>1</v>
      </c>
    </row>
    <row r="87" spans="1:11" ht="30" hidden="1" outlineLevel="1" x14ac:dyDescent="0.25">
      <c r="A87" s="37" t="s">
        <v>151</v>
      </c>
      <c r="B87" s="38" t="s">
        <v>91</v>
      </c>
      <c r="C87" s="20" t="str">
        <f>IF('Long Term Vision'!$C87=0,"",'Long Term Vision'!$C87)</f>
        <v/>
      </c>
      <c r="D87" s="38"/>
      <c r="E87" s="38"/>
      <c r="F87" s="38"/>
      <c r="G87" s="38"/>
      <c r="H87" s="39"/>
      <c r="I87" s="67">
        <f>IF(OR('Long Term Vision'!$I87=1,$E87&lt;&gt;0),1,0)</f>
        <v>1</v>
      </c>
      <c r="J87" s="67">
        <f>IF(OR('Long Term Vision'!$J87=1,$F87&lt;&gt;0),1,0)</f>
        <v>0</v>
      </c>
      <c r="K87" s="67">
        <f>IF(AND('Long Term Vision'!$I87=1,$E87=0),1,0)</f>
        <v>1</v>
      </c>
    </row>
    <row r="88" spans="1:11" ht="75" hidden="1" outlineLevel="1" x14ac:dyDescent="0.25">
      <c r="A88" s="37" t="s">
        <v>151</v>
      </c>
      <c r="B88" s="38" t="s">
        <v>92</v>
      </c>
      <c r="C88" s="20" t="str">
        <f>IF('Long Term Vision'!$C88=0,"",'Long Term Vision'!$C88)</f>
        <v/>
      </c>
      <c r="D88" s="38"/>
      <c r="E88" s="38"/>
      <c r="F88" s="38"/>
      <c r="G88" s="38"/>
      <c r="H88" s="39"/>
      <c r="I88" s="67">
        <f>IF(OR('Long Term Vision'!$I88=1,$E88&lt;&gt;0),1,0)</f>
        <v>0</v>
      </c>
      <c r="J88" s="67">
        <f>IF(OR('Long Term Vision'!$J88=1,$F88&lt;&gt;0),1,0)</f>
        <v>0</v>
      </c>
      <c r="K88" s="67">
        <f>IF(AND('Long Term Vision'!$I88=1,$E88=0),1,0)</f>
        <v>0</v>
      </c>
    </row>
    <row r="89" spans="1:11" ht="45" hidden="1" outlineLevel="1" x14ac:dyDescent="0.25">
      <c r="A89" s="37" t="s">
        <v>151</v>
      </c>
      <c r="B89" s="38" t="s">
        <v>93</v>
      </c>
      <c r="C89" s="20" t="str">
        <f>IF('Long Term Vision'!$C89=0,"",'Long Term Vision'!$C89)</f>
        <v/>
      </c>
      <c r="D89" s="38"/>
      <c r="E89" s="38"/>
      <c r="F89" s="38"/>
      <c r="G89" s="38"/>
      <c r="H89" s="39"/>
      <c r="I89" s="67">
        <f>IF(OR('Long Term Vision'!$I89=1,$E89&lt;&gt;0),1,0)</f>
        <v>1</v>
      </c>
      <c r="J89" s="67">
        <f>IF(OR('Long Term Vision'!$J89=1,$F89&lt;&gt;0),1,0)</f>
        <v>0</v>
      </c>
      <c r="K89" s="67">
        <f>IF(AND('Long Term Vision'!$I89=1,$E89=0),1,0)</f>
        <v>1</v>
      </c>
    </row>
    <row r="90" spans="1:11" ht="45" hidden="1" outlineLevel="1" x14ac:dyDescent="0.25">
      <c r="A90" s="37" t="s">
        <v>151</v>
      </c>
      <c r="B90" s="38" t="s">
        <v>94</v>
      </c>
      <c r="C90" s="20" t="str">
        <f>IF('Long Term Vision'!$C90=0,"",'Long Term Vision'!$C90)</f>
        <v/>
      </c>
      <c r="D90" s="38"/>
      <c r="E90" s="38"/>
      <c r="F90" s="38"/>
      <c r="G90" s="38"/>
      <c r="H90" s="39"/>
      <c r="I90" s="67">
        <f>IF(OR('Long Term Vision'!$I90=1,$E90&lt;&gt;0),1,0)</f>
        <v>1</v>
      </c>
      <c r="J90" s="67">
        <f>IF(OR('Long Term Vision'!$J90=1,$F90&lt;&gt;0),1,0)</f>
        <v>1</v>
      </c>
      <c r="K90" s="67">
        <f>IF(AND('Long Term Vision'!$I90=1,$E90=0),1,0)</f>
        <v>1</v>
      </c>
    </row>
    <row r="91" spans="1:11" ht="45" hidden="1" outlineLevel="1" x14ac:dyDescent="0.25">
      <c r="A91" s="37" t="s">
        <v>151</v>
      </c>
      <c r="B91" s="38" t="s">
        <v>95</v>
      </c>
      <c r="C91" s="20" t="str">
        <f>IF('Long Term Vision'!$C91=0,"",'Long Term Vision'!$C91)</f>
        <v/>
      </c>
      <c r="D91" s="38"/>
      <c r="E91" s="38"/>
      <c r="F91" s="38"/>
      <c r="G91" s="38"/>
      <c r="H91" s="39"/>
      <c r="I91" s="67">
        <f>IF(OR('Long Term Vision'!$I91=1,$E91&lt;&gt;0),1,0)</f>
        <v>1</v>
      </c>
      <c r="J91" s="67">
        <f>IF(OR('Long Term Vision'!$J91=1,$F91&lt;&gt;0),1,0)</f>
        <v>0</v>
      </c>
      <c r="K91" s="67">
        <f>IF(AND('Long Term Vision'!$I91=1,$E91=0),1,0)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IF(OR('Long Term Vision'!$I93=1,$E93&lt;&gt;0),1,0)</f>
        <v>1</v>
      </c>
      <c r="J93" s="67">
        <f>IF(OR('Long Term Vision'!$J93=1,$F93&lt;&gt;0),1,0)</f>
        <v>1</v>
      </c>
      <c r="K93" s="67">
        <f>IF(AND('Long Term Vision'!$I93=1,$E93=0),1,0)</f>
        <v>1</v>
      </c>
    </row>
    <row r="94" spans="1:11" ht="60" hidden="1" outlineLevel="1" x14ac:dyDescent="0.25">
      <c r="A94" s="37" t="s">
        <v>151</v>
      </c>
      <c r="B94" s="38" t="s">
        <v>98</v>
      </c>
      <c r="C94" s="20" t="str">
        <f>IF('Long Term Vision'!$C94=0,"",'Long Term Vision'!$C94)</f>
        <v/>
      </c>
      <c r="D94" s="38"/>
      <c r="E94" s="38"/>
      <c r="F94" s="38"/>
      <c r="G94" s="38"/>
      <c r="H94" s="39"/>
      <c r="I94" s="67">
        <f>IF(OR('Long Term Vision'!$I94=1,$E94&lt;&gt;0),1,0)</f>
        <v>0</v>
      </c>
      <c r="J94" s="67">
        <f>IF(OR('Long Term Vision'!$J94=1,$F94&lt;&gt;0),1,0)</f>
        <v>0</v>
      </c>
      <c r="K94" s="67">
        <f>IF(AND('Long Term Vision'!$I94=1,$E94=0),1,0)</f>
        <v>0</v>
      </c>
    </row>
    <row r="95" spans="1:11" ht="60" hidden="1" outlineLevel="1" x14ac:dyDescent="0.25">
      <c r="A95" s="37" t="s">
        <v>151</v>
      </c>
      <c r="B95" s="38" t="s">
        <v>99</v>
      </c>
      <c r="C95" s="20" t="str">
        <f>IF('Long Term Vision'!$C95=0,"",'Long Term Vision'!$C95)</f>
        <v/>
      </c>
      <c r="D95" s="38"/>
      <c r="E95" s="38"/>
      <c r="F95" s="38"/>
      <c r="G95" s="38"/>
      <c r="H95" s="39"/>
      <c r="I95" s="67">
        <f>IF(OR('Long Term Vision'!$I95=1,$E95&lt;&gt;0),1,0)</f>
        <v>1</v>
      </c>
      <c r="J95" s="67">
        <f>IF(OR('Long Term Vision'!$J95=1,$F95&lt;&gt;0),1,0)</f>
        <v>0</v>
      </c>
      <c r="K95" s="67">
        <f>IF(AND('Long Term Vision'!$I95=1,$E95=0),1,0)</f>
        <v>1</v>
      </c>
    </row>
    <row r="96" spans="1:11" ht="75" hidden="1" outlineLevel="1" x14ac:dyDescent="0.25">
      <c r="A96" s="37" t="s">
        <v>151</v>
      </c>
      <c r="B96" s="38" t="s">
        <v>100</v>
      </c>
      <c r="C96" s="20" t="str">
        <f>IF('Long Term Vision'!$C96=0,"",'Long Term Vision'!$C96)</f>
        <v/>
      </c>
      <c r="D96" s="38"/>
      <c r="E96" s="38"/>
      <c r="F96" s="38"/>
      <c r="G96" s="38"/>
      <c r="H96" s="39"/>
      <c r="I96" s="67">
        <f>IF(OR('Long Term Vision'!$I96=1,$E96&lt;&gt;0),1,0)</f>
        <v>1</v>
      </c>
      <c r="J96" s="67">
        <f>IF(OR('Long Term Vision'!$J96=1,$F96&lt;&gt;0),1,0)</f>
        <v>0</v>
      </c>
      <c r="K96" s="67">
        <f>IF(AND('Long Term Vision'!$I96=1,$E96=0),1,0)</f>
        <v>1</v>
      </c>
    </row>
    <row r="97" spans="1:11" ht="90" hidden="1" outlineLevel="1" x14ac:dyDescent="0.25">
      <c r="A97" s="37" t="s">
        <v>151</v>
      </c>
      <c r="B97" s="38" t="s">
        <v>101</v>
      </c>
      <c r="C97" s="20" t="str">
        <f>IF('Long Term Vision'!$C97=0,"",'Long Term Vision'!$C97)</f>
        <v/>
      </c>
      <c r="D97" s="38"/>
      <c r="E97" s="38"/>
      <c r="F97" s="38"/>
      <c r="G97" s="38"/>
      <c r="H97" s="39"/>
      <c r="I97" s="67">
        <f>IF(OR('Long Term Vision'!$I97=1,$E97&lt;&gt;0),1,0)</f>
        <v>1</v>
      </c>
      <c r="J97" s="67">
        <f>IF(OR('Long Term Vision'!$J97=1,$F97&lt;&gt;0),1,0)</f>
        <v>1</v>
      </c>
      <c r="K97" s="67">
        <f>IF(AND('Long Term Vision'!$I97=1,$E97=0),1,0)</f>
        <v>1</v>
      </c>
    </row>
    <row r="98" spans="1:11" collapsed="1" x14ac:dyDescent="0.25">
      <c r="A98" s="37" t="s">
        <v>151</v>
      </c>
      <c r="B98" s="121" t="s">
        <v>102</v>
      </c>
      <c r="C98" s="121"/>
      <c r="D98" s="121"/>
      <c r="E98" s="121"/>
      <c r="F98" s="121"/>
      <c r="G98" s="121"/>
      <c r="H98" s="122"/>
      <c r="I98" s="67">
        <f>SUM(I99:I105)</f>
        <v>4</v>
      </c>
      <c r="J98" s="67">
        <f>SUM(J99:J105)</f>
        <v>2</v>
      </c>
      <c r="K98" s="67">
        <f>SUM(K99:K105)</f>
        <v>4</v>
      </c>
    </row>
    <row r="99" spans="1:11" ht="45" hidden="1" outlineLevel="1" x14ac:dyDescent="0.25">
      <c r="A99" s="37" t="s">
        <v>151</v>
      </c>
      <c r="B99" s="38" t="s">
        <v>103</v>
      </c>
      <c r="C99" s="20" t="str">
        <f>IF('Long Term Vision'!$C99=0,"",'Long Term Vision'!$C99)</f>
        <v/>
      </c>
      <c r="D99" s="38"/>
      <c r="E99" s="38"/>
      <c r="F99" s="38"/>
      <c r="G99" s="38"/>
      <c r="H99" s="39"/>
      <c r="I99" s="67">
        <f>IF(OR('Long Term Vision'!$I99=1,$E99&lt;&gt;0),1,0)</f>
        <v>0</v>
      </c>
      <c r="J99" s="67">
        <f>IF(OR('Long Term Vision'!$J99=1,$F99&lt;&gt;0),1,0)</f>
        <v>0</v>
      </c>
      <c r="K99" s="67">
        <f>IF(AND('Long Term Vision'!$I99=1,$E99=0),1,0)</f>
        <v>0</v>
      </c>
    </row>
    <row r="100" spans="1:11" ht="45" hidden="1" outlineLevel="1" x14ac:dyDescent="0.25">
      <c r="A100" s="37" t="s">
        <v>151</v>
      </c>
      <c r="B100" s="38" t="s">
        <v>104</v>
      </c>
      <c r="C100" s="20" t="str">
        <f>IF('Long Term Vision'!$C100=0,"",'Long Term Vision'!$C100)</f>
        <v/>
      </c>
      <c r="D100" s="38"/>
      <c r="E100" s="38"/>
      <c r="F100" s="38"/>
      <c r="G100" s="38"/>
      <c r="H100" s="39"/>
      <c r="I100" s="67">
        <f>IF(OR('Long Term Vision'!$I100=1,$E100&lt;&gt;0),1,0)</f>
        <v>1</v>
      </c>
      <c r="J100" s="67">
        <f>IF(OR('Long Term Vision'!$J100=1,$F100&lt;&gt;0),1,0)</f>
        <v>1</v>
      </c>
      <c r="K100" s="67">
        <f>IF(AND('Long Term Vision'!$I100=1,$E100=0),1,0)</f>
        <v>1</v>
      </c>
    </row>
    <row r="101" spans="1:11" ht="60" hidden="1" outlineLevel="1" x14ac:dyDescent="0.25">
      <c r="A101" s="37" t="s">
        <v>151</v>
      </c>
      <c r="B101" s="38" t="s">
        <v>105</v>
      </c>
      <c r="C101" s="20" t="str">
        <f>IF('Long Term Vision'!$C101=0,"",'Long Term Vision'!$C101)</f>
        <v/>
      </c>
      <c r="D101" s="38"/>
      <c r="E101" s="38"/>
      <c r="F101" s="38"/>
      <c r="G101" s="38"/>
      <c r="H101" s="39"/>
      <c r="I101" s="67">
        <f>IF(OR('Long Term Vision'!$I101=1,$E101&lt;&gt;0),1,0)</f>
        <v>1</v>
      </c>
      <c r="J101" s="67">
        <f>IF(OR('Long Term Vision'!$J101=1,$F101&lt;&gt;0),1,0)</f>
        <v>0</v>
      </c>
      <c r="K101" s="67">
        <f>IF(AND('Long Term Vision'!$I101=1,$E101=0),1,0)</f>
        <v>1</v>
      </c>
    </row>
    <row r="102" spans="1:11" ht="30" hidden="1" outlineLevel="1" x14ac:dyDescent="0.25">
      <c r="A102" s="37" t="s">
        <v>151</v>
      </c>
      <c r="B102" s="38" t="s">
        <v>106</v>
      </c>
      <c r="C102" s="20" t="str">
        <f>IF('Long Term Vision'!$C102=0,"",'Long Term Vision'!$C102)</f>
        <v/>
      </c>
      <c r="D102" s="38"/>
      <c r="E102" s="38"/>
      <c r="F102" s="38"/>
      <c r="G102" s="38"/>
      <c r="H102" s="39"/>
      <c r="I102" s="67">
        <f>IF(OR('Long Term Vision'!$I102=1,$E102&lt;&gt;0),1,0)</f>
        <v>1</v>
      </c>
      <c r="J102" s="67">
        <f>IF(OR('Long Term Vision'!$J102=1,$F102&lt;&gt;0),1,0)</f>
        <v>0</v>
      </c>
      <c r="K102" s="67">
        <f>IF(AND('Long Term Vision'!$I102=1,$E102=0),1,0)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IF(OR('Long Term Vision'!$I103=1,$E103&lt;&gt;0),1,0)</f>
        <v>0</v>
      </c>
      <c r="J103" s="67">
        <f>IF(OR('Long Term Vision'!$J103=1,$F103&lt;&gt;0),1,0)</f>
        <v>0</v>
      </c>
      <c r="K103" s="67">
        <f>IF(AND('Long Term Vision'!$I103=1,$E103=0),1,0)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IF(OR('Long Term Vision'!$I104=1,$E104&lt;&gt;0),1,0)</f>
        <v>0</v>
      </c>
      <c r="J104" s="67">
        <f>IF(OR('Long Term Vision'!$J104=1,$F104&lt;&gt;0),1,0)</f>
        <v>0</v>
      </c>
      <c r="K104" s="67">
        <f>IF(AND('Long Term Vision'!$I104=1,$E104=0),1,0)</f>
        <v>0</v>
      </c>
    </row>
    <row r="105" spans="1:11" ht="45" hidden="1" outlineLevel="1" x14ac:dyDescent="0.25">
      <c r="A105" s="37" t="s">
        <v>151</v>
      </c>
      <c r="B105" s="38" t="s">
        <v>109</v>
      </c>
      <c r="C105" s="20" t="str">
        <f>IF('Long Term Vision'!$C105=0,"",'Long Term Vision'!$C105)</f>
        <v/>
      </c>
      <c r="D105" s="38"/>
      <c r="E105" s="38"/>
      <c r="F105" s="38"/>
      <c r="G105" s="38"/>
      <c r="H105" s="39"/>
      <c r="I105" s="67">
        <f>IF(OR('Long Term Vision'!$I105=1,$E105&lt;&gt;0),1,0)</f>
        <v>1</v>
      </c>
      <c r="J105" s="67">
        <f>IF(OR('Long Term Vision'!$J105=1,$F105&lt;&gt;0),1,0)</f>
        <v>1</v>
      </c>
      <c r="K105" s="67">
        <f>IF(AND('Long Term Vision'!$I105=1,$E105=0),1,0)</f>
        <v>1</v>
      </c>
    </row>
    <row r="106" spans="1:11" collapsed="1" x14ac:dyDescent="0.25">
      <c r="A106" s="37" t="s">
        <v>151</v>
      </c>
      <c r="B106" s="123" t="s">
        <v>110</v>
      </c>
      <c r="C106" s="123"/>
      <c r="D106" s="123"/>
      <c r="E106" s="123"/>
      <c r="F106" s="123"/>
      <c r="G106" s="123"/>
      <c r="H106" s="124"/>
      <c r="I106" s="67">
        <f>SUM(I107:I113)</f>
        <v>6</v>
      </c>
      <c r="J106" s="67">
        <f>SUM(J107:J113)</f>
        <v>4</v>
      </c>
      <c r="K106" s="67">
        <f>SUM(K107:K113)</f>
        <v>6</v>
      </c>
    </row>
    <row r="107" spans="1:11" ht="30" hidden="1" outlineLevel="1" x14ac:dyDescent="0.25">
      <c r="A107" s="37" t="s">
        <v>151</v>
      </c>
      <c r="B107" s="38" t="s">
        <v>111</v>
      </c>
      <c r="C107" s="20" t="str">
        <f>IF('Long Term Vision'!$C107=0,"",'Long Term Vision'!$C107)</f>
        <v/>
      </c>
      <c r="D107" s="38"/>
      <c r="E107" s="38"/>
      <c r="F107" s="38"/>
      <c r="G107" s="38"/>
      <c r="H107" s="39"/>
      <c r="I107" s="67">
        <f>IF(OR('Long Term Vision'!$I107=1,$E107&lt;&gt;0),1,0)</f>
        <v>1</v>
      </c>
      <c r="J107" s="67">
        <f>IF(OR('Long Term Vision'!$J107=1,$F107&lt;&gt;0),1,0)</f>
        <v>1</v>
      </c>
      <c r="K107" s="67">
        <f>IF(AND('Long Term Vision'!$I107=1,$E107=0),1,0)</f>
        <v>1</v>
      </c>
    </row>
    <row r="108" spans="1:11" ht="75" hidden="1" outlineLevel="1" x14ac:dyDescent="0.25">
      <c r="A108" s="37" t="s">
        <v>151</v>
      </c>
      <c r="B108" s="38" t="s">
        <v>112</v>
      </c>
      <c r="C108" s="20" t="str">
        <f>IF('Long Term Vision'!$C108=0,"",'Long Term Vision'!$C108)</f>
        <v/>
      </c>
      <c r="D108" s="38"/>
      <c r="E108" s="38"/>
      <c r="F108" s="38"/>
      <c r="G108" s="38"/>
      <c r="H108" s="39"/>
      <c r="I108" s="67">
        <f>IF(OR('Long Term Vision'!$I108=1,$E108&lt;&gt;0),1,0)</f>
        <v>1</v>
      </c>
      <c r="J108" s="67">
        <f>IF(OR('Long Term Vision'!$J108=1,$F108&lt;&gt;0),1,0)</f>
        <v>0</v>
      </c>
      <c r="K108" s="67">
        <f>IF(AND('Long Term Vision'!$I108=1,$E108=0),1,0)</f>
        <v>1</v>
      </c>
    </row>
    <row r="109" spans="1:11" ht="45" hidden="1" outlineLevel="1" x14ac:dyDescent="0.25">
      <c r="A109" s="37" t="s">
        <v>151</v>
      </c>
      <c r="B109" s="38" t="s">
        <v>113</v>
      </c>
      <c r="C109" s="20" t="str">
        <f>IF('Long Term Vision'!$C109=0,"",'Long Term Vision'!$C109)</f>
        <v/>
      </c>
      <c r="D109" s="38"/>
      <c r="E109" s="38"/>
      <c r="F109" s="38"/>
      <c r="G109" s="38"/>
      <c r="H109" s="39"/>
      <c r="I109" s="67">
        <f>IF(OR('Long Term Vision'!$I109=1,$E109&lt;&gt;0),1,0)</f>
        <v>1</v>
      </c>
      <c r="J109" s="67">
        <f>IF(OR('Long Term Vision'!$J109=1,$F109&lt;&gt;0),1,0)</f>
        <v>1</v>
      </c>
      <c r="K109" s="67">
        <f>IF(AND('Long Term Vision'!$I109=1,$E109=0),1,0)</f>
        <v>1</v>
      </c>
    </row>
    <row r="110" spans="1:11" ht="30" hidden="1" outlineLevel="1" x14ac:dyDescent="0.25">
      <c r="A110" s="37" t="s">
        <v>151</v>
      </c>
      <c r="B110" s="38" t="s">
        <v>114</v>
      </c>
      <c r="C110" s="20" t="str">
        <f>IF('Long Term Vision'!$C110=0,"",'Long Term Vision'!$C110)</f>
        <v/>
      </c>
      <c r="D110" s="38"/>
      <c r="E110" s="38"/>
      <c r="F110" s="38"/>
      <c r="G110" s="38"/>
      <c r="H110" s="39"/>
      <c r="I110" s="67">
        <f>IF(OR('Long Term Vision'!$I110=1,$E110&lt;&gt;0),1,0)</f>
        <v>1</v>
      </c>
      <c r="J110" s="67">
        <f>IF(OR('Long Term Vision'!$J110=1,$F110&lt;&gt;0),1,0)</f>
        <v>1</v>
      </c>
      <c r="K110" s="67">
        <f>IF(AND('Long Term Vision'!$I110=1,$E110=0),1,0)</f>
        <v>1</v>
      </c>
    </row>
    <row r="111" spans="1:11" ht="75" hidden="1" outlineLevel="1" x14ac:dyDescent="0.25">
      <c r="A111" s="37" t="s">
        <v>151</v>
      </c>
      <c r="B111" s="38" t="s">
        <v>115</v>
      </c>
      <c r="C111" s="20" t="str">
        <f>IF('Long Term Vision'!$C111=0,"",'Long Term Vision'!$C111)</f>
        <v/>
      </c>
      <c r="D111" s="38"/>
      <c r="E111" s="38"/>
      <c r="F111" s="38"/>
      <c r="G111" s="38"/>
      <c r="H111" s="39"/>
      <c r="I111" s="67">
        <f>IF(OR('Long Term Vision'!$I111=1,$E111&lt;&gt;0),1,0)</f>
        <v>1</v>
      </c>
      <c r="J111" s="67">
        <f>IF(OR('Long Term Vision'!$J111=1,$F111&lt;&gt;0),1,0)</f>
        <v>1</v>
      </c>
      <c r="K111" s="67">
        <f>IF(AND('Long Term Vision'!$I111=1,$E111=0),1,0)</f>
        <v>1</v>
      </c>
    </row>
    <row r="112" spans="1:11" ht="45" hidden="1" outlineLevel="1" x14ac:dyDescent="0.25">
      <c r="A112" s="37" t="s">
        <v>151</v>
      </c>
      <c r="B112" s="38" t="s">
        <v>116</v>
      </c>
      <c r="C112" s="20" t="str">
        <f>IF('Long Term Vision'!$C112=0,"",'Long Term Vision'!$C112)</f>
        <v/>
      </c>
      <c r="D112" s="38"/>
      <c r="E112" s="38"/>
      <c r="F112" s="38"/>
      <c r="G112" s="38"/>
      <c r="H112" s="39"/>
      <c r="I112" s="67">
        <f>IF(OR('Long Term Vision'!$I112=1,$E112&lt;&gt;0),1,0)</f>
        <v>0</v>
      </c>
      <c r="J112" s="67">
        <f>IF(OR('Long Term Vision'!$J112=1,$F112&lt;&gt;0),1,0)</f>
        <v>0</v>
      </c>
      <c r="K112" s="67">
        <f>IF(AND('Long Term Vision'!$I112=1,$E112=0),1,0)</f>
        <v>0</v>
      </c>
    </row>
    <row r="113" spans="1:11" ht="45" hidden="1" outlineLevel="1" x14ac:dyDescent="0.25">
      <c r="A113" s="37" t="s">
        <v>151</v>
      </c>
      <c r="B113" s="38" t="s">
        <v>117</v>
      </c>
      <c r="C113" s="20" t="str">
        <f>IF('Long Term Vision'!$C113=0,"",'Long Term Vision'!$C113)</f>
        <v/>
      </c>
      <c r="D113" s="38"/>
      <c r="E113" s="38"/>
      <c r="F113" s="38"/>
      <c r="G113" s="38"/>
      <c r="H113" s="39"/>
      <c r="I113" s="67">
        <f>IF(OR('Long Term Vision'!$I113=1,$E113&lt;&gt;0),1,0)</f>
        <v>1</v>
      </c>
      <c r="J113" s="67">
        <f>IF(OR('Long Term Vision'!$J113=1,$F113&lt;&gt;0),1,0)</f>
        <v>0</v>
      </c>
      <c r="K113" s="67">
        <f>IF(AND('Long Term Vision'!$I113=1,$E113=0),1,0)</f>
        <v>1</v>
      </c>
    </row>
    <row r="114" spans="1:11" collapsed="1" x14ac:dyDescent="0.25">
      <c r="A114" s="37" t="s">
        <v>152</v>
      </c>
      <c r="B114" s="125" t="s">
        <v>118</v>
      </c>
      <c r="C114" s="125"/>
      <c r="D114" s="125"/>
      <c r="E114" s="125"/>
      <c r="F114" s="125"/>
      <c r="G114" s="125"/>
      <c r="H114" s="126"/>
      <c r="I114" s="67">
        <f>SUM(I115:I124)</f>
        <v>8</v>
      </c>
      <c r="J114" s="67">
        <f>SUM(J115:J124)</f>
        <v>8</v>
      </c>
      <c r="K114" s="67">
        <f>SUM(K115:K124)</f>
        <v>8</v>
      </c>
    </row>
    <row r="115" spans="1:11" ht="30" hidden="1" outlineLevel="1" x14ac:dyDescent="0.25">
      <c r="A115" s="37" t="s">
        <v>152</v>
      </c>
      <c r="B115" s="38" t="s">
        <v>119</v>
      </c>
      <c r="C115" s="20" t="str">
        <f>IF('Long Term Vision'!$C115=0,"",'Long Term Vision'!$C115)</f>
        <v/>
      </c>
      <c r="D115" s="38"/>
      <c r="E115" s="38"/>
      <c r="F115" s="38"/>
      <c r="G115" s="38"/>
      <c r="H115" s="39"/>
      <c r="I115" s="67">
        <f>IF(OR('Long Term Vision'!$I115=1,$E115&lt;&gt;0),1,0)</f>
        <v>1</v>
      </c>
      <c r="J115" s="67">
        <f>IF(OR('Long Term Vision'!$J115=1,$F115&lt;&gt;0),1,0)</f>
        <v>1</v>
      </c>
      <c r="K115" s="67">
        <f>IF(AND('Long Term Vision'!$I115=1,$E115=0),1,0)</f>
        <v>1</v>
      </c>
    </row>
    <row r="116" spans="1:11" ht="30" hidden="1" outlineLevel="1" x14ac:dyDescent="0.25">
      <c r="A116" s="37" t="s">
        <v>152</v>
      </c>
      <c r="B116" s="38" t="s">
        <v>120</v>
      </c>
      <c r="C116" s="20" t="str">
        <f>IF('Long Term Vision'!$C116=0,"",'Long Term Vision'!$C116)</f>
        <v/>
      </c>
      <c r="D116" s="38"/>
      <c r="E116" s="38"/>
      <c r="F116" s="38"/>
      <c r="G116" s="38"/>
      <c r="H116" s="39"/>
      <c r="I116" s="67">
        <f>IF(OR('Long Term Vision'!$I116=1,$E116&lt;&gt;0),1,0)</f>
        <v>1</v>
      </c>
      <c r="J116" s="67">
        <f>IF(OR('Long Term Vision'!$J116=1,$F116&lt;&gt;0),1,0)</f>
        <v>1</v>
      </c>
      <c r="K116" s="67">
        <f>IF(AND('Long Term Vision'!$I116=1,$E116=0),1,0)</f>
        <v>1</v>
      </c>
    </row>
    <row r="117" spans="1:11" ht="30" hidden="1" outlineLevel="1" x14ac:dyDescent="0.25">
      <c r="A117" s="37" t="s">
        <v>152</v>
      </c>
      <c r="B117" s="38" t="s">
        <v>121</v>
      </c>
      <c r="C117" s="20" t="str">
        <f>IF('Long Term Vision'!$C117=0,"",'Long Term Vision'!$C117)</f>
        <v/>
      </c>
      <c r="D117" s="38"/>
      <c r="E117" s="38"/>
      <c r="F117" s="38"/>
      <c r="G117" s="38"/>
      <c r="H117" s="39"/>
      <c r="I117" s="67">
        <f>IF(OR('Long Term Vision'!$I117=1,$E117&lt;&gt;0),1,0)</f>
        <v>1</v>
      </c>
      <c r="J117" s="67">
        <f>IF(OR('Long Term Vision'!$J117=1,$F117&lt;&gt;0),1,0)</f>
        <v>1</v>
      </c>
      <c r="K117" s="67">
        <f>IF(AND('Long Term Vision'!$I117=1,$E117=0),1,0)</f>
        <v>1</v>
      </c>
    </row>
    <row r="118" spans="1:11" ht="45" hidden="1" outlineLevel="1" x14ac:dyDescent="0.25">
      <c r="A118" s="37" t="s">
        <v>152</v>
      </c>
      <c r="B118" s="38" t="s">
        <v>122</v>
      </c>
      <c r="C118" s="20" t="str">
        <f>IF('Long Term Vision'!$C118=0,"",'Long Term Vision'!$C118)</f>
        <v/>
      </c>
      <c r="D118" s="38"/>
      <c r="E118" s="38"/>
      <c r="F118" s="38"/>
      <c r="G118" s="38"/>
      <c r="H118" s="39"/>
      <c r="I118" s="67">
        <f>IF(OR('Long Term Vision'!$I118=1,$E118&lt;&gt;0),1,0)</f>
        <v>1</v>
      </c>
      <c r="J118" s="67">
        <f>IF(OR('Long Term Vision'!$J118=1,$F118&lt;&gt;0),1,0)</f>
        <v>1</v>
      </c>
      <c r="K118" s="67">
        <f>IF(AND('Long Term Vision'!$I118=1,$E118=0),1,0)</f>
        <v>1</v>
      </c>
    </row>
    <row r="119" spans="1:11" hidden="1" outlineLevel="1" x14ac:dyDescent="0.25">
      <c r="A119" s="37" t="s">
        <v>152</v>
      </c>
      <c r="B119" s="38" t="s">
        <v>123</v>
      </c>
      <c r="C119" s="20" t="str">
        <f>IF('Long Term Vision'!$C119=0,"",'Long Term Vision'!$C119)</f>
        <v/>
      </c>
      <c r="D119" s="38"/>
      <c r="E119" s="38"/>
      <c r="F119" s="38"/>
      <c r="G119" s="38"/>
      <c r="H119" s="39"/>
      <c r="I119" s="67">
        <f>IF(OR('Long Term Vision'!$I119=1,$E119&lt;&gt;0),1,0)</f>
        <v>1</v>
      </c>
      <c r="J119" s="67">
        <f>IF(OR('Long Term Vision'!$J119=1,$F119&lt;&gt;0),1,0)</f>
        <v>1</v>
      </c>
      <c r="K119" s="67">
        <f>IF(AND('Long Term Vision'!$I119=1,$E119=0),1,0)</f>
        <v>1</v>
      </c>
    </row>
    <row r="120" spans="1:11" ht="30" hidden="1" outlineLevel="1" x14ac:dyDescent="0.25">
      <c r="A120" s="37" t="s">
        <v>152</v>
      </c>
      <c r="B120" s="38" t="s">
        <v>124</v>
      </c>
      <c r="C120" s="20" t="str">
        <f>IF('Long Term Vision'!$C120=0,"",'Long Term Vision'!$C120)</f>
        <v/>
      </c>
      <c r="D120" s="38"/>
      <c r="E120" s="38"/>
      <c r="F120" s="38"/>
      <c r="G120" s="38"/>
      <c r="H120" s="39"/>
      <c r="I120" s="67">
        <f>IF(OR('Long Term Vision'!$I120=1,$E120&lt;&gt;0),1,0)</f>
        <v>1</v>
      </c>
      <c r="J120" s="67">
        <f>IF(OR('Long Term Vision'!$J120=1,$F120&lt;&gt;0),1,0)</f>
        <v>1</v>
      </c>
      <c r="K120" s="67">
        <f>IF(AND('Long Term Vision'!$I120=1,$E120=0),1,0)</f>
        <v>1</v>
      </c>
    </row>
    <row r="121" spans="1:11" ht="30" hidden="1" outlineLevel="1" x14ac:dyDescent="0.25">
      <c r="A121" s="37" t="s">
        <v>152</v>
      </c>
      <c r="B121" s="38" t="s">
        <v>125</v>
      </c>
      <c r="C121" s="20" t="str">
        <f>IF('Long Term Vision'!$C121=0,"",'Long Term Vision'!$C121)</f>
        <v/>
      </c>
      <c r="D121" s="38"/>
      <c r="E121" s="38"/>
      <c r="F121" s="38"/>
      <c r="G121" s="38"/>
      <c r="H121" s="39"/>
      <c r="I121" s="67">
        <f>IF(OR('Long Term Vision'!$I121=1,$E121&lt;&gt;0),1,0)</f>
        <v>1</v>
      </c>
      <c r="J121" s="67">
        <f>IF(OR('Long Term Vision'!$J121=1,$F121&lt;&gt;0),1,0)</f>
        <v>1</v>
      </c>
      <c r="K121" s="67">
        <f>IF(AND('Long Term Vision'!$I121=1,$E121=0),1,0)</f>
        <v>1</v>
      </c>
    </row>
    <row r="122" spans="1:11" ht="30" hidden="1" outlineLevel="1" x14ac:dyDescent="0.25">
      <c r="A122" s="37" t="s">
        <v>152</v>
      </c>
      <c r="B122" s="38" t="s">
        <v>126</v>
      </c>
      <c r="C122" s="20" t="str">
        <f>IF('Long Term Vision'!$C122=0,"",'Long Term Vision'!$C122)</f>
        <v/>
      </c>
      <c r="D122" s="38"/>
      <c r="E122" s="38"/>
      <c r="F122" s="38"/>
      <c r="G122" s="38"/>
      <c r="H122" s="39"/>
      <c r="I122" s="67">
        <f>IF(OR('Long Term Vision'!$I122=1,$E122&lt;&gt;0),1,0)</f>
        <v>0</v>
      </c>
      <c r="J122" s="67">
        <f>IF(OR('Long Term Vision'!$J122=1,$F122&lt;&gt;0),1,0)</f>
        <v>0</v>
      </c>
      <c r="K122" s="67">
        <f>IF(AND('Long Term Vision'!$I122=1,$E122=0),1,0)</f>
        <v>0</v>
      </c>
    </row>
    <row r="123" spans="1:11" ht="30" hidden="1" outlineLevel="1" x14ac:dyDescent="0.25">
      <c r="A123" s="37" t="s">
        <v>152</v>
      </c>
      <c r="B123" s="38" t="s">
        <v>127</v>
      </c>
      <c r="C123" s="20" t="str">
        <f>IF('Long Term Vision'!$C123=0,"",'Long Term Vision'!$C123)</f>
        <v/>
      </c>
      <c r="D123" s="38"/>
      <c r="E123" s="38"/>
      <c r="F123" s="38"/>
      <c r="G123" s="38"/>
      <c r="H123" s="39"/>
      <c r="I123" s="67">
        <f>IF(OR('Long Term Vision'!$I123=1,$E123&lt;&gt;0),1,0)</f>
        <v>0</v>
      </c>
      <c r="J123" s="67">
        <f>IF(OR('Long Term Vision'!$J123=1,$F123&lt;&gt;0),1,0)</f>
        <v>0</v>
      </c>
      <c r="K123" s="67">
        <f>IF(AND('Long Term Vision'!$I123=1,$E123=0),1,0)</f>
        <v>0</v>
      </c>
    </row>
    <row r="124" spans="1:11" ht="45" hidden="1" outlineLevel="1" x14ac:dyDescent="0.25">
      <c r="A124" s="37" t="s">
        <v>152</v>
      </c>
      <c r="B124" s="38" t="s">
        <v>128</v>
      </c>
      <c r="C124" s="20" t="str">
        <f>IF('Long Term Vision'!$C124=0,"",'Long Term Vision'!$C124)</f>
        <v/>
      </c>
      <c r="D124" s="38"/>
      <c r="E124" s="38"/>
      <c r="F124" s="38"/>
      <c r="G124" s="38"/>
      <c r="H124" s="39"/>
      <c r="I124" s="67">
        <f>IF(OR('Long Term Vision'!$I124=1,$E124&lt;&gt;0),1,0)</f>
        <v>1</v>
      </c>
      <c r="J124" s="67">
        <f>IF(OR('Long Term Vision'!$J124=1,$F124&lt;&gt;0),1,0)</f>
        <v>1</v>
      </c>
      <c r="K124" s="67">
        <f>IF(AND('Long Term Vision'!$I124=1,$E124=0),1,0)</f>
        <v>1</v>
      </c>
    </row>
    <row r="125" spans="1:11" collapsed="1" x14ac:dyDescent="0.25">
      <c r="A125" s="37" t="s">
        <v>153</v>
      </c>
      <c r="B125" s="103" t="s">
        <v>129</v>
      </c>
      <c r="C125" s="103"/>
      <c r="D125" s="103"/>
      <c r="E125" s="103"/>
      <c r="F125" s="103"/>
      <c r="G125" s="103"/>
      <c r="H125" s="104"/>
      <c r="I125" s="67">
        <f>SUM(I126:I144)</f>
        <v>6</v>
      </c>
      <c r="J125" s="67">
        <f>SUM(J126:J144)</f>
        <v>0</v>
      </c>
      <c r="K125" s="67">
        <f>SUM(K126:K144)</f>
        <v>6</v>
      </c>
    </row>
    <row r="126" spans="1:11" ht="45" hidden="1" outlineLevel="1" x14ac:dyDescent="0.25">
      <c r="A126" s="37" t="s">
        <v>153</v>
      </c>
      <c r="B126" s="38" t="s">
        <v>130</v>
      </c>
      <c r="C126" s="20" t="str">
        <f>IF('Long Term Vision'!$C126=0,"",'Long Term Vision'!$C126)</f>
        <v/>
      </c>
      <c r="D126" s="38"/>
      <c r="E126" s="38"/>
      <c r="F126" s="38"/>
      <c r="G126" s="38"/>
      <c r="H126" s="39"/>
      <c r="I126" s="67">
        <f>IF(OR('Long Term Vision'!$I126=1,$E126&lt;&gt;0),1,0)</f>
        <v>1</v>
      </c>
      <c r="J126" s="67">
        <f>IF(OR('Long Term Vision'!$J126=1,$F126&lt;&gt;0),1,0)</f>
        <v>0</v>
      </c>
      <c r="K126" s="67">
        <f>IF(AND('Long Term Vision'!$I126=1,$E126=0),1,0)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IF(OR('Long Term Vision'!$I127=1,$E127&lt;&gt;0),1,0)</f>
        <v>0</v>
      </c>
      <c r="J127" s="67">
        <f>IF(OR('Long Term Vision'!$J127=1,$F127&lt;&gt;0),1,0)</f>
        <v>0</v>
      </c>
      <c r="K127" s="67">
        <f>IF(AND('Long Term Vision'!$I127=1,$E127=0),1,0)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IF(OR('Long Term Vision'!$I128=1,$E128&lt;&gt;0),1,0)</f>
        <v>0</v>
      </c>
      <c r="J128" s="67">
        <f>IF(OR('Long Term Vision'!$J128=1,$F128&lt;&gt;0),1,0)</f>
        <v>0</v>
      </c>
      <c r="K128" s="67">
        <f>IF(AND('Long Term Vision'!$I128=1,$E128=0),1,0)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IF(OR('Long Term Vision'!$I129=1,$E129&lt;&gt;0),1,0)</f>
        <v>0</v>
      </c>
      <c r="J129" s="67">
        <f>IF(OR('Long Term Vision'!$J129=1,$F129&lt;&gt;0),1,0)</f>
        <v>0</v>
      </c>
      <c r="K129" s="67">
        <f>IF(AND('Long Term Vision'!$I129=1,$E129=0),1,0)</f>
        <v>0</v>
      </c>
    </row>
    <row r="130" spans="1:11" ht="30" hidden="1" outlineLevel="1" x14ac:dyDescent="0.25">
      <c r="A130" s="37" t="s">
        <v>153</v>
      </c>
      <c r="B130" s="38" t="s">
        <v>134</v>
      </c>
      <c r="C130" s="20" t="str">
        <f>IF('Long Term Vision'!$C130=0,"",'Long Term Vision'!$C130)</f>
        <v/>
      </c>
      <c r="D130" s="38"/>
      <c r="E130" s="38"/>
      <c r="F130" s="38"/>
      <c r="G130" s="38"/>
      <c r="H130" s="39"/>
      <c r="I130" s="67">
        <f>IF(OR('Long Term Vision'!$I130=1,$E130&lt;&gt;0),1,0)</f>
        <v>1</v>
      </c>
      <c r="J130" s="67">
        <f>IF(OR('Long Term Vision'!$J130=1,$F130&lt;&gt;0),1,0)</f>
        <v>0</v>
      </c>
      <c r="K130" s="67">
        <f>IF(AND('Long Term Vision'!$I130=1,$E130=0),1,0)</f>
        <v>1</v>
      </c>
    </row>
    <row r="131" spans="1:11" ht="105" hidden="1" outlineLevel="1" x14ac:dyDescent="0.25">
      <c r="A131" s="37" t="s">
        <v>153</v>
      </c>
      <c r="B131" s="38" t="s">
        <v>135</v>
      </c>
      <c r="C131" s="20" t="str">
        <f>IF('Long Term Vision'!$C131=0,"",'Long Term Vision'!$C131)</f>
        <v/>
      </c>
      <c r="D131" s="38"/>
      <c r="E131" s="38"/>
      <c r="F131" s="38"/>
      <c r="G131" s="38"/>
      <c r="H131" s="39"/>
      <c r="I131" s="67">
        <f>IF(OR('Long Term Vision'!$I131=1,$E131&lt;&gt;0),1,0)</f>
        <v>1</v>
      </c>
      <c r="J131" s="67">
        <f>IF(OR('Long Term Vision'!$J131=1,$F131&lt;&gt;0),1,0)</f>
        <v>0</v>
      </c>
      <c r="K131" s="67">
        <f>IF(AND('Long Term Vision'!$I131=1,$E131=0),1,0)</f>
        <v>1</v>
      </c>
    </row>
    <row r="132" spans="1:11" ht="75" hidden="1" outlineLevel="1" x14ac:dyDescent="0.25">
      <c r="A132" s="37" t="s">
        <v>153</v>
      </c>
      <c r="B132" s="38" t="s">
        <v>136</v>
      </c>
      <c r="C132" s="20" t="str">
        <f>IF('Long Term Vision'!$C132=0,"",'Long Term Vision'!$C132)</f>
        <v/>
      </c>
      <c r="D132" s="38"/>
      <c r="E132" s="38"/>
      <c r="F132" s="38"/>
      <c r="G132" s="38"/>
      <c r="H132" s="39"/>
      <c r="I132" s="67">
        <f>IF(OR('Long Term Vision'!$I132=1,$E132&lt;&gt;0),1,0)</f>
        <v>0</v>
      </c>
      <c r="J132" s="67">
        <f>IF(OR('Long Term Vision'!$J132=1,$F132&lt;&gt;0),1,0)</f>
        <v>0</v>
      </c>
      <c r="K132" s="67">
        <f>IF(AND('Long Term Vision'!$I132=1,$E132=0),1,0)</f>
        <v>0</v>
      </c>
    </row>
    <row r="133" spans="1:11" ht="75" hidden="1" outlineLevel="1" x14ac:dyDescent="0.25">
      <c r="A133" s="37" t="s">
        <v>153</v>
      </c>
      <c r="B133" s="38" t="s">
        <v>137</v>
      </c>
      <c r="C133" s="20" t="str">
        <f>IF('Long Term Vision'!$C133=0,"",'Long Term Vision'!$C133)</f>
        <v/>
      </c>
      <c r="D133" s="38"/>
      <c r="E133" s="38"/>
      <c r="F133" s="38"/>
      <c r="G133" s="38"/>
      <c r="H133" s="39"/>
      <c r="I133" s="67">
        <f>IF(OR('Long Term Vision'!$I133=1,$E133&lt;&gt;0),1,0)</f>
        <v>0</v>
      </c>
      <c r="J133" s="67">
        <f>IF(OR('Long Term Vision'!$J133=1,$F133&lt;&gt;0),1,0)</f>
        <v>0</v>
      </c>
      <c r="K133" s="67">
        <f>IF(AND('Long Term Vision'!$I133=1,$E133=0),1,0)</f>
        <v>0</v>
      </c>
    </row>
    <row r="134" spans="1:11" ht="75" hidden="1" outlineLevel="1" x14ac:dyDescent="0.25">
      <c r="A134" s="37" t="s">
        <v>153</v>
      </c>
      <c r="B134" s="38" t="s">
        <v>138</v>
      </c>
      <c r="C134" s="20" t="str">
        <f>IF('Long Term Vision'!$C134=0,"",'Long Term Vision'!$C134)</f>
        <v/>
      </c>
      <c r="D134" s="38"/>
      <c r="E134" s="38"/>
      <c r="F134" s="38"/>
      <c r="G134" s="38"/>
      <c r="H134" s="39"/>
      <c r="I134" s="67">
        <f>IF(OR('Long Term Vision'!$I134=1,$E134&lt;&gt;0),1,0)</f>
        <v>0</v>
      </c>
      <c r="J134" s="67">
        <f>IF(OR('Long Term Vision'!$J134=1,$F134&lt;&gt;0),1,0)</f>
        <v>0</v>
      </c>
      <c r="K134" s="67">
        <f>IF(AND('Long Term Vision'!$I134=1,$E134=0),1,0)</f>
        <v>0</v>
      </c>
    </row>
    <row r="135" spans="1:11" ht="60" hidden="1" outlineLevel="1" x14ac:dyDescent="0.25">
      <c r="A135" s="37" t="s">
        <v>153</v>
      </c>
      <c r="B135" s="38" t="s">
        <v>139</v>
      </c>
      <c r="C135" s="20" t="str">
        <f>IF('Long Term Vision'!$C135=0,"",'Long Term Vision'!$C135)</f>
        <v/>
      </c>
      <c r="D135" s="38"/>
      <c r="E135" s="38"/>
      <c r="F135" s="38"/>
      <c r="G135" s="38"/>
      <c r="H135" s="39"/>
      <c r="I135" s="67">
        <f>IF(OR('Long Term Vision'!$I135=1,$E135&lt;&gt;0),1,0)</f>
        <v>0</v>
      </c>
      <c r="J135" s="67">
        <f>IF(OR('Long Term Vision'!$J135=1,$F135&lt;&gt;0),1,0)</f>
        <v>0</v>
      </c>
      <c r="K135" s="67">
        <f>IF(AND('Long Term Vision'!$I135=1,$E135=0),1,0)</f>
        <v>0</v>
      </c>
    </row>
    <row r="136" spans="1:11" ht="45" hidden="1" outlineLevel="1" x14ac:dyDescent="0.25">
      <c r="A136" s="37" t="s">
        <v>153</v>
      </c>
      <c r="B136" s="38" t="s">
        <v>140</v>
      </c>
      <c r="C136" s="20" t="str">
        <f>IF('Long Term Vision'!$C136=0,"",'Long Term Vision'!$C136)</f>
        <v/>
      </c>
      <c r="D136" s="38"/>
      <c r="E136" s="38"/>
      <c r="F136" s="38"/>
      <c r="G136" s="38"/>
      <c r="H136" s="39"/>
      <c r="I136" s="67">
        <f>IF(OR('Long Term Vision'!$I136=1,$E136&lt;&gt;0),1,0)</f>
        <v>1</v>
      </c>
      <c r="J136" s="67">
        <f>IF(OR('Long Term Vision'!$J136=1,$F136&lt;&gt;0),1,0)</f>
        <v>0</v>
      </c>
      <c r="K136" s="67">
        <f>IF(AND('Long Term Vision'!$I136=1,$E136=0),1,0)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IF(OR('Long Term Vision'!$I137=1,$E137&lt;&gt;0),1,0)</f>
        <v>0</v>
      </c>
      <c r="J137" s="67">
        <f>IF(OR('Long Term Vision'!$J137=1,$F137&lt;&gt;0),1,0)</f>
        <v>0</v>
      </c>
      <c r="K137" s="67">
        <f>IF(AND('Long Term Vision'!$I137=1,$E137=0),1,0)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IF(OR('Long Term Vision'!$I138=1,$E138&lt;&gt;0),1,0)</f>
        <v>0</v>
      </c>
      <c r="J138" s="67">
        <f>IF(OR('Long Term Vision'!$J138=1,$F138&lt;&gt;0),1,0)</f>
        <v>0</v>
      </c>
      <c r="K138" s="67">
        <f>IF(AND('Long Term Vision'!$I138=1,$E138=0),1,0)</f>
        <v>0</v>
      </c>
    </row>
    <row r="139" spans="1:11" ht="30" hidden="1" outlineLevel="1" x14ac:dyDescent="0.25">
      <c r="A139" s="37" t="s">
        <v>153</v>
      </c>
      <c r="B139" s="38" t="s">
        <v>143</v>
      </c>
      <c r="C139" s="20" t="str">
        <f>IF('Long Term Vision'!$C139=0,"",'Long Term Vision'!$C139)</f>
        <v/>
      </c>
      <c r="D139" s="38"/>
      <c r="E139" s="38"/>
      <c r="F139" s="38"/>
      <c r="G139" s="38"/>
      <c r="H139" s="39"/>
      <c r="I139" s="67">
        <f>IF(OR('Long Term Vision'!$I139=1,$E139&lt;&gt;0),1,0)</f>
        <v>1</v>
      </c>
      <c r="J139" s="67">
        <f>IF(OR('Long Term Vision'!$J139=1,$F139&lt;&gt;0),1,0)</f>
        <v>0</v>
      </c>
      <c r="K139" s="67">
        <f>IF(AND('Long Term Vision'!$I139=1,$E139=0),1,0)</f>
        <v>1</v>
      </c>
    </row>
    <row r="140" spans="1:11" ht="45" hidden="1" outlineLevel="1" x14ac:dyDescent="0.25">
      <c r="A140" s="37" t="s">
        <v>153</v>
      </c>
      <c r="B140" s="38" t="s">
        <v>144</v>
      </c>
      <c r="C140" s="20" t="str">
        <f>IF('Long Term Vision'!$C140=0,"",'Long Term Vision'!$C140)</f>
        <v/>
      </c>
      <c r="D140" s="38"/>
      <c r="E140" s="38"/>
      <c r="F140" s="38"/>
      <c r="G140" s="38"/>
      <c r="H140" s="39"/>
      <c r="I140" s="67">
        <f>IF(OR('Long Term Vision'!$I140=1,$E140&lt;&gt;0),1,0)</f>
        <v>0</v>
      </c>
      <c r="J140" s="67">
        <f>IF(OR('Long Term Vision'!$J140=1,$F140&lt;&gt;0),1,0)</f>
        <v>0</v>
      </c>
      <c r="K140" s="67">
        <f>IF(AND('Long Term Vision'!$I140=1,$E140=0),1,0)</f>
        <v>0</v>
      </c>
    </row>
    <row r="141" spans="1:11" ht="90" hidden="1" outlineLevel="1" x14ac:dyDescent="0.25">
      <c r="A141" s="37" t="s">
        <v>153</v>
      </c>
      <c r="B141" s="38" t="s">
        <v>145</v>
      </c>
      <c r="C141" s="20" t="str">
        <f>IF('Long Term Vision'!$C141=0,"",'Long Term Vision'!$C141)</f>
        <v/>
      </c>
      <c r="D141" s="38"/>
      <c r="E141" s="38"/>
      <c r="F141" s="38"/>
      <c r="G141" s="38"/>
      <c r="H141" s="39"/>
      <c r="I141" s="67">
        <f>IF(OR('Long Term Vision'!$I141=1,$E141&lt;&gt;0),1,0)</f>
        <v>0</v>
      </c>
      <c r="J141" s="67">
        <f>IF(OR('Long Term Vision'!$J141=1,$F141&lt;&gt;0),1,0)</f>
        <v>0</v>
      </c>
      <c r="K141" s="67">
        <f>IF(AND('Long Term Vision'!$I141=1,$E141=0),1,0)</f>
        <v>0</v>
      </c>
    </row>
    <row r="142" spans="1:11" ht="60" hidden="1" outlineLevel="1" x14ac:dyDescent="0.25">
      <c r="A142" s="37" t="s">
        <v>153</v>
      </c>
      <c r="B142" s="38" t="s">
        <v>146</v>
      </c>
      <c r="C142" s="20" t="str">
        <f>IF('Long Term Vision'!$C142=0,"",'Long Term Vision'!$C142)</f>
        <v/>
      </c>
      <c r="D142" s="38"/>
      <c r="E142" s="38"/>
      <c r="F142" s="38"/>
      <c r="G142" s="38"/>
      <c r="H142" s="39"/>
      <c r="I142" s="67">
        <f>IF(OR('Long Term Vision'!$I142=1,$E142&lt;&gt;0),1,0)</f>
        <v>1</v>
      </c>
      <c r="J142" s="67">
        <f>IF(OR('Long Term Vision'!$J142=1,$F142&lt;&gt;0),1,0)</f>
        <v>0</v>
      </c>
      <c r="K142" s="67">
        <f>IF(AND('Long Term Vision'!$I142=1,$E142=0),1,0)</f>
        <v>1</v>
      </c>
    </row>
    <row r="143" spans="1:11" ht="105" hidden="1" outlineLevel="1" x14ac:dyDescent="0.25">
      <c r="A143" s="37" t="s">
        <v>153</v>
      </c>
      <c r="B143" s="38" t="s">
        <v>147</v>
      </c>
      <c r="C143" s="20" t="str">
        <f>IF('Long Term Vision'!$C143=0,"",'Long Term Vision'!$C143)</f>
        <v/>
      </c>
      <c r="D143" s="38"/>
      <c r="E143" s="38"/>
      <c r="F143" s="38"/>
      <c r="G143" s="38"/>
      <c r="H143" s="39"/>
      <c r="I143" s="67">
        <f>IF(OR('Long Term Vision'!$I143=1,$E143&lt;&gt;0),1,0)</f>
        <v>0</v>
      </c>
      <c r="J143" s="67">
        <f>IF(OR('Long Term Vision'!$J143=1,$F143&lt;&gt;0),1,0)</f>
        <v>0</v>
      </c>
      <c r="K143" s="67">
        <f>IF(AND('Long Term Vision'!$I143=1,$E143=0),1,0)</f>
        <v>0</v>
      </c>
    </row>
    <row r="144" spans="1:11" ht="75.75" hidden="1" outlineLevel="1" thickBot="1" x14ac:dyDescent="0.3">
      <c r="A144" s="40" t="s">
        <v>153</v>
      </c>
      <c r="B144" s="41" t="s">
        <v>148</v>
      </c>
      <c r="C144" s="23" t="str">
        <f>IF('Long Term Vision'!$C144=0,"",'Long Term Vision'!$C144)</f>
        <v/>
      </c>
      <c r="D144" s="41"/>
      <c r="E144" s="41"/>
      <c r="F144" s="41"/>
      <c r="G144" s="41"/>
      <c r="H144" s="42"/>
      <c r="I144" s="67">
        <f>IF(OR('Long Term Vision'!$I144=1,$E144&lt;&gt;0),1,0)</f>
        <v>0</v>
      </c>
      <c r="J144" s="67">
        <f>IF(OR('Long Term Vision'!$J144=1,$F144&lt;&gt;0),1,0)</f>
        <v>0</v>
      </c>
      <c r="K144" s="67">
        <f>IF(AND('Long Term Vision'!$I144=1,$E144=0),1,0)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186</v>
      </c>
      <c r="C149" s="71">
        <f>SUM(K2,K8,K14,K24,K32,K39,K46,K55,K59,K67,K77,K81,K92,K98,K106,K114,K125)</f>
        <v>79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cfRule type="expression" dxfId="37" priority="38">
      <formula>$C3="NO"</formula>
    </cfRule>
  </conditionalFormatting>
  <conditionalFormatting sqref="C126:H144 C115:H124 C107:H113 C99:H105 C93:H97 C82:H91 C78:H80 C68:H76 C60:H66 C56:H58 C47:H54 C40:H45 C33:H38 C25:H31 C15:H23 C9:H13 C4:H7">
    <cfRule type="expression" dxfId="36" priority="37">
      <formula>$C4="NO"</formula>
    </cfRule>
  </conditionalFormatting>
  <conditionalFormatting sqref="I1:K1">
    <cfRule type="expression" dxfId="35" priority="36">
      <formula>$C1="NO"</formula>
    </cfRule>
  </conditionalFormatting>
  <conditionalFormatting sqref="B3">
    <cfRule type="expression" dxfId="34" priority="35">
      <formula>$K3=1</formula>
    </cfRule>
  </conditionalFormatting>
  <conditionalFormatting sqref="B4:B7">
    <cfRule type="expression" dxfId="33" priority="34">
      <formula>$C4="NO"</formula>
    </cfRule>
  </conditionalFormatting>
  <conditionalFormatting sqref="B4:B7">
    <cfRule type="expression" dxfId="32" priority="33">
      <formula>$K4=1</formula>
    </cfRule>
  </conditionalFormatting>
  <conditionalFormatting sqref="B9:B13">
    <cfRule type="expression" dxfId="31" priority="32">
      <formula>$C9="NO"</formula>
    </cfRule>
  </conditionalFormatting>
  <conditionalFormatting sqref="B9:B13">
    <cfRule type="expression" dxfId="30" priority="31">
      <formula>$K9=1</formula>
    </cfRule>
  </conditionalFormatting>
  <conditionalFormatting sqref="B15:B23">
    <cfRule type="expression" dxfId="29" priority="30">
      <formula>$C15="NO"</formula>
    </cfRule>
  </conditionalFormatting>
  <conditionalFormatting sqref="B15:B23">
    <cfRule type="expression" dxfId="28" priority="29">
      <formula>$K15=1</formula>
    </cfRule>
  </conditionalFormatting>
  <conditionalFormatting sqref="B25:B31">
    <cfRule type="expression" dxfId="27" priority="28">
      <formula>$C25="NO"</formula>
    </cfRule>
  </conditionalFormatting>
  <conditionalFormatting sqref="B25:B31">
    <cfRule type="expression" dxfId="26" priority="27">
      <formula>$K25=1</formula>
    </cfRule>
  </conditionalFormatting>
  <conditionalFormatting sqref="B33:B38">
    <cfRule type="expression" dxfId="25" priority="26">
      <formula>$C33="NO"</formula>
    </cfRule>
  </conditionalFormatting>
  <conditionalFormatting sqref="B33:B38">
    <cfRule type="expression" dxfId="24" priority="25">
      <formula>$K33=1</formula>
    </cfRule>
  </conditionalFormatting>
  <conditionalFormatting sqref="B40:B45">
    <cfRule type="expression" dxfId="23" priority="24">
      <formula>$C40="NO"</formula>
    </cfRule>
  </conditionalFormatting>
  <conditionalFormatting sqref="B40:B45">
    <cfRule type="expression" dxfId="22" priority="23">
      <formula>$K40=1</formula>
    </cfRule>
  </conditionalFormatting>
  <conditionalFormatting sqref="B47:B54">
    <cfRule type="expression" dxfId="21" priority="22">
      <formula>$C47="NO"</formula>
    </cfRule>
  </conditionalFormatting>
  <conditionalFormatting sqref="B47:B54">
    <cfRule type="expression" dxfId="20" priority="21">
      <formula>$K47=1</formula>
    </cfRule>
  </conditionalFormatting>
  <conditionalFormatting sqref="B56:B58">
    <cfRule type="expression" dxfId="19" priority="20">
      <formula>$C56="NO"</formula>
    </cfRule>
  </conditionalFormatting>
  <conditionalFormatting sqref="B56:B58">
    <cfRule type="expression" dxfId="18" priority="19">
      <formula>$K56=1</formula>
    </cfRule>
  </conditionalFormatting>
  <conditionalFormatting sqref="B60:B66">
    <cfRule type="expression" dxfId="17" priority="18">
      <formula>$C60="NO"</formula>
    </cfRule>
  </conditionalFormatting>
  <conditionalFormatting sqref="B60:B66">
    <cfRule type="expression" dxfId="16" priority="17">
      <formula>$K60=1</formula>
    </cfRule>
  </conditionalFormatting>
  <conditionalFormatting sqref="B68:B76">
    <cfRule type="expression" dxfId="15" priority="16">
      <formula>$C68="NO"</formula>
    </cfRule>
  </conditionalFormatting>
  <conditionalFormatting sqref="B68:B76">
    <cfRule type="expression" dxfId="14" priority="15">
      <formula>$K68=1</formula>
    </cfRule>
  </conditionalFormatting>
  <conditionalFormatting sqref="B78:B80">
    <cfRule type="expression" dxfId="13" priority="14">
      <formula>$C78="NO"</formula>
    </cfRule>
  </conditionalFormatting>
  <conditionalFormatting sqref="B78:B80">
    <cfRule type="expression" dxfId="12" priority="13">
      <formula>$K78=1</formula>
    </cfRule>
  </conditionalFormatting>
  <conditionalFormatting sqref="B82:B91">
    <cfRule type="expression" dxfId="11" priority="12">
      <formula>$C82="NO"</formula>
    </cfRule>
  </conditionalFormatting>
  <conditionalFormatting sqref="B82:B91">
    <cfRule type="expression" dxfId="10" priority="11">
      <formula>$K82=1</formula>
    </cfRule>
  </conditionalFormatting>
  <conditionalFormatting sqref="B93:B97">
    <cfRule type="expression" dxfId="9" priority="10">
      <formula>$C93="NO"</formula>
    </cfRule>
  </conditionalFormatting>
  <conditionalFormatting sqref="B93:B97">
    <cfRule type="expression" dxfId="8" priority="9">
      <formula>$K93=1</formula>
    </cfRule>
  </conditionalFormatting>
  <conditionalFormatting sqref="B99:B105">
    <cfRule type="expression" dxfId="7" priority="8">
      <formula>$C99="NO"</formula>
    </cfRule>
  </conditionalFormatting>
  <conditionalFormatting sqref="B99:B105">
    <cfRule type="expression" dxfId="6" priority="7">
      <formula>$K99=1</formula>
    </cfRule>
  </conditionalFormatting>
  <conditionalFormatting sqref="B107:B113">
    <cfRule type="expression" dxfId="5" priority="6">
      <formula>$C107="NO"</formula>
    </cfRule>
  </conditionalFormatting>
  <conditionalFormatting sqref="B107:B113">
    <cfRule type="expression" dxfId="4" priority="5">
      <formula>$K107=1</formula>
    </cfRule>
  </conditionalFormatting>
  <conditionalFormatting sqref="B115:B124">
    <cfRule type="expression" dxfId="3" priority="4">
      <formula>$C115="NO"</formula>
    </cfRule>
  </conditionalFormatting>
  <conditionalFormatting sqref="B115:B124">
    <cfRule type="expression" dxfId="2" priority="3">
      <formula>$K115=1</formula>
    </cfRule>
  </conditionalFormatting>
  <conditionalFormatting sqref="B126:B144">
    <cfRule type="expression" dxfId="1" priority="2">
      <formula>$C126="NO"</formula>
    </cfRule>
  </conditionalFormatting>
  <conditionalFormatting sqref="B126:B144">
    <cfRule type="expression" dxfId="0" priority="1">
      <formula>$K126=1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8"/>
  <sheetViews>
    <sheetView zoomScale="70" zoomScaleNormal="70" workbookViewId="0">
      <pane ySplit="1" topLeftCell="A59" activePane="bottomLeft" state="frozen"/>
      <selection pane="bottomLeft" activeCell="B179" sqref="B179"/>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1" width="0" style="33" hidden="1" customWidth="1"/>
    <col min="12" max="16384" width="9.140625" style="33"/>
  </cols>
  <sheetData>
    <row r="1" spans="1:11" ht="60" x14ac:dyDescent="0.25">
      <c r="A1" s="93" t="s">
        <v>0</v>
      </c>
      <c r="B1" s="94"/>
      <c r="C1" s="21" t="s">
        <v>179</v>
      </c>
      <c r="D1" s="78" t="s">
        <v>1</v>
      </c>
      <c r="E1" s="78" t="s">
        <v>2</v>
      </c>
      <c r="F1" s="78" t="s">
        <v>3</v>
      </c>
      <c r="G1" s="78" t="s">
        <v>4</v>
      </c>
      <c r="H1" s="36" t="s">
        <v>5</v>
      </c>
      <c r="I1" s="68" t="s">
        <v>182</v>
      </c>
      <c r="J1" s="68" t="s">
        <v>183</v>
      </c>
      <c r="K1" s="68" t="s">
        <v>184</v>
      </c>
    </row>
    <row r="2" spans="1:11" x14ac:dyDescent="0.25">
      <c r="A2" s="37" t="s">
        <v>149</v>
      </c>
      <c r="B2" s="95" t="s">
        <v>6</v>
      </c>
      <c r="C2" s="95"/>
      <c r="D2" s="95"/>
      <c r="E2" s="95"/>
      <c r="F2" s="95"/>
      <c r="G2" s="95"/>
      <c r="H2" s="96"/>
      <c r="I2" s="67">
        <f>SUM(I3:I7)</f>
        <v>4</v>
      </c>
      <c r="J2" s="67">
        <f>SUM(J3:J7)</f>
        <v>2</v>
      </c>
      <c r="K2" s="67">
        <f>SUM(K3:K7)</f>
        <v>0</v>
      </c>
    </row>
    <row r="3" spans="1:11" ht="45" hidden="1" outlineLevel="1" x14ac:dyDescent="0.25">
      <c r="A3" s="37" t="s">
        <v>149</v>
      </c>
      <c r="B3" s="38" t="s">
        <v>7</v>
      </c>
      <c r="C3" s="20" t="str">
        <f>IF('Long Term Vision'!$C3=0,"",'Long Term Vision'!$C3)</f>
        <v>NO</v>
      </c>
      <c r="D3" s="38"/>
      <c r="E3" s="38"/>
      <c r="F3" s="38"/>
      <c r="G3" s="38"/>
      <c r="H3" s="39"/>
      <c r="I3" s="67">
        <f>IF(OR('Long Term Vision'!$I3=1,$E3&lt;&gt;0),1,0)</f>
        <v>0</v>
      </c>
      <c r="J3" s="67">
        <f>IF(OR('Long Term Vision'!$J3=1,$F3&lt;&gt;0),1,0)</f>
        <v>0</v>
      </c>
      <c r="K3" s="67">
        <f>IF(AND('Long Term Vision'!$I3=1,$E3=0),1,0)</f>
        <v>0</v>
      </c>
    </row>
    <row r="4" spans="1:11" ht="75" hidden="1" outlineLevel="1" x14ac:dyDescent="0.25">
      <c r="A4" s="37" t="s">
        <v>149</v>
      </c>
      <c r="B4" s="38" t="s">
        <v>8</v>
      </c>
      <c r="C4" s="20" t="str">
        <f>IF('Long Term Vision'!$C4=0,"",'Long Term Vision'!$C4)</f>
        <v/>
      </c>
      <c r="D4" s="38" t="s">
        <v>423</v>
      </c>
      <c r="E4" s="38" t="s">
        <v>429</v>
      </c>
      <c r="F4" s="38" t="s">
        <v>576</v>
      </c>
      <c r="G4" s="38" t="s">
        <v>428</v>
      </c>
      <c r="H4" s="39"/>
      <c r="I4" s="67">
        <f>IF(OR('Long Term Vision'!$I4=1,$E4&lt;&gt;0),1,0)</f>
        <v>1</v>
      </c>
      <c r="J4" s="67">
        <f>IF(OR('Long Term Vision'!$J4=1,$F4&lt;&gt;0),1,0)</f>
        <v>1</v>
      </c>
      <c r="K4" s="67">
        <f>IF(AND('Long Term Vision'!$I4=1,$E4=0),1,0)</f>
        <v>0</v>
      </c>
    </row>
    <row r="5" spans="1:11" ht="120" hidden="1" outlineLevel="1" x14ac:dyDescent="0.25">
      <c r="A5" s="37" t="s">
        <v>149</v>
      </c>
      <c r="B5" s="38" t="s">
        <v>9</v>
      </c>
      <c r="C5" s="20" t="str">
        <f>IF('Long Term Vision'!$C5=0,"",'Long Term Vision'!$C5)</f>
        <v/>
      </c>
      <c r="D5" s="38" t="s">
        <v>423</v>
      </c>
      <c r="E5" s="38" t="s">
        <v>431</v>
      </c>
      <c r="F5" s="38" t="s">
        <v>427</v>
      </c>
      <c r="G5" s="38" t="s">
        <v>430</v>
      </c>
      <c r="H5" s="39"/>
      <c r="I5" s="67">
        <f>IF(OR('Long Term Vision'!$I5=1,$E5&lt;&gt;0),1,0)</f>
        <v>1</v>
      </c>
      <c r="J5" s="67">
        <f>IF(OR('Long Term Vision'!$J5=1,$F5&lt;&gt;0),1,0)</f>
        <v>1</v>
      </c>
      <c r="K5" s="67">
        <f>IF(AND('Long Term Vision'!$I5=1,$E5=0),1,0)</f>
        <v>0</v>
      </c>
    </row>
    <row r="6" spans="1:11" ht="150" hidden="1" outlineLevel="1" x14ac:dyDescent="0.25">
      <c r="A6" s="37" t="s">
        <v>149</v>
      </c>
      <c r="B6" s="38" t="s">
        <v>10</v>
      </c>
      <c r="C6" s="20" t="str">
        <f>IF('Long Term Vision'!$C6=0,"",'Long Term Vision'!$C6)</f>
        <v/>
      </c>
      <c r="D6" s="38" t="s">
        <v>529</v>
      </c>
      <c r="E6" s="38" t="s">
        <v>528</v>
      </c>
      <c r="F6" s="38"/>
      <c r="G6" s="38" t="s">
        <v>530</v>
      </c>
      <c r="H6" s="39"/>
      <c r="I6" s="67">
        <f>IF(OR('Long Term Vision'!$I6=1,$E6&lt;&gt;0),1,0)</f>
        <v>1</v>
      </c>
      <c r="J6" s="67">
        <f>IF(OR('Long Term Vision'!$J6=1,$F6&lt;&gt;0),1,0)</f>
        <v>0</v>
      </c>
      <c r="K6" s="67">
        <f>IF(AND('Long Term Vision'!$I6=1,$E6=0),1,0)</f>
        <v>0</v>
      </c>
    </row>
    <row r="7" spans="1:11" ht="60" hidden="1" outlineLevel="1" x14ac:dyDescent="0.25">
      <c r="A7" s="37" t="s">
        <v>149</v>
      </c>
      <c r="B7" s="38" t="s">
        <v>11</v>
      </c>
      <c r="C7" s="20" t="str">
        <f>IF('Long Term Vision'!$C7=0,"",'Long Term Vision'!$C7)</f>
        <v/>
      </c>
      <c r="D7" s="38" t="s">
        <v>464</v>
      </c>
      <c r="E7" s="38" t="s">
        <v>463</v>
      </c>
      <c r="F7" s="38"/>
      <c r="G7" s="38" t="s">
        <v>465</v>
      </c>
      <c r="H7" s="39"/>
      <c r="I7" s="67">
        <f>IF(OR('Long Term Vision'!$I7=1,$E7&lt;&gt;0),1,0)</f>
        <v>1</v>
      </c>
      <c r="J7" s="67">
        <f>IF(OR('Long Term Vision'!$J7=1,$F7&lt;&gt;0),1,0)</f>
        <v>0</v>
      </c>
      <c r="K7" s="67">
        <f>IF(AND('Long Term Vision'!$I7=1,$E7=0),1,0)</f>
        <v>0</v>
      </c>
    </row>
    <row r="8" spans="1:11" collapsed="1" x14ac:dyDescent="0.25">
      <c r="A8" s="37" t="s">
        <v>149</v>
      </c>
      <c r="B8" s="97" t="s">
        <v>12</v>
      </c>
      <c r="C8" s="97"/>
      <c r="D8" s="97"/>
      <c r="E8" s="97"/>
      <c r="F8" s="97"/>
      <c r="G8" s="97"/>
      <c r="H8" s="98"/>
      <c r="I8" s="67">
        <f>SUM(I9:I13)</f>
        <v>4</v>
      </c>
      <c r="J8" s="67">
        <f>SUM(J9:J13)</f>
        <v>1</v>
      </c>
      <c r="K8" s="67">
        <f>SUM(K9:K13)</f>
        <v>1</v>
      </c>
    </row>
    <row r="9" spans="1:11" ht="45" hidden="1" outlineLevel="1" x14ac:dyDescent="0.25">
      <c r="A9" s="37" t="s">
        <v>149</v>
      </c>
      <c r="B9" s="38" t="s">
        <v>13</v>
      </c>
      <c r="C9" s="20" t="str">
        <f>IF('Long Term Vision'!$C9=0,"",'Long Term Vision'!$C9)</f>
        <v/>
      </c>
      <c r="D9" s="38" t="s">
        <v>515</v>
      </c>
      <c r="E9" s="38" t="s">
        <v>516</v>
      </c>
      <c r="F9" s="38"/>
      <c r="G9" s="38" t="s">
        <v>517</v>
      </c>
      <c r="H9" s="39"/>
      <c r="I9" s="67">
        <f>IF(OR('Long Term Vision'!$I9=1,$E9&lt;&gt;0),1,0)</f>
        <v>1</v>
      </c>
      <c r="J9" s="67">
        <f>IF(OR('Long Term Vision'!$J9=1,$F9&lt;&gt;0),1,0)</f>
        <v>0</v>
      </c>
      <c r="K9" s="67">
        <f>IF(AND('Long Term Vision'!$I9=1,$E9=0),1,0)</f>
        <v>0</v>
      </c>
    </row>
    <row r="10" spans="1:11" ht="75" hidden="1" outlineLevel="1" x14ac:dyDescent="0.25">
      <c r="A10" s="37" t="s">
        <v>149</v>
      </c>
      <c r="B10" s="38" t="s">
        <v>14</v>
      </c>
      <c r="C10" s="20" t="str">
        <f>IF('Long Term Vision'!$C10=0,"",'Long Term Vision'!$C10)</f>
        <v/>
      </c>
      <c r="D10" s="38"/>
      <c r="E10" s="38"/>
      <c r="F10" s="38"/>
      <c r="G10" s="38"/>
      <c r="H10" s="39"/>
      <c r="I10" s="67">
        <f>IF(OR('Long Term Vision'!$I10=1,$E10&lt;&gt;0),1,0)</f>
        <v>1</v>
      </c>
      <c r="J10" s="67">
        <f>IF(OR('Long Term Vision'!$J10=1,$F10&lt;&gt;0),1,0)</f>
        <v>0</v>
      </c>
      <c r="K10" s="67">
        <f>IF(AND('Long Term Vision'!$I10=1,$E10=0),1,0)</f>
        <v>1</v>
      </c>
    </row>
    <row r="11" spans="1:11" ht="135" hidden="1" outlineLevel="1" x14ac:dyDescent="0.25">
      <c r="A11" s="37" t="s">
        <v>149</v>
      </c>
      <c r="B11" s="38" t="s">
        <v>15</v>
      </c>
      <c r="C11" s="20" t="str">
        <f>IF('Long Term Vision'!$C11=0,"",'Long Term Vision'!$C11)</f>
        <v/>
      </c>
      <c r="D11" s="38" t="s">
        <v>511</v>
      </c>
      <c r="E11" s="38" t="s">
        <v>518</v>
      </c>
      <c r="F11" s="38" t="s">
        <v>510</v>
      </c>
      <c r="G11" s="38" t="s">
        <v>519</v>
      </c>
      <c r="H11" s="39"/>
      <c r="I11" s="67">
        <f>IF(OR('Long Term Vision'!$I11=1,$E11&lt;&gt;0),1,0)</f>
        <v>1</v>
      </c>
      <c r="J11" s="67">
        <f>IF(OR('Long Term Vision'!$J11=1,$F11&lt;&gt;0),1,0)</f>
        <v>1</v>
      </c>
      <c r="K11" s="67">
        <f>IF(AND('Long Term Vision'!$I11=1,$E11=0),1,0)</f>
        <v>0</v>
      </c>
    </row>
    <row r="12" spans="1:11" ht="150" hidden="1" outlineLevel="1" x14ac:dyDescent="0.25">
      <c r="A12" s="37" t="s">
        <v>149</v>
      </c>
      <c r="B12" s="38" t="s">
        <v>16</v>
      </c>
      <c r="C12" s="20" t="str">
        <f>IF('Long Term Vision'!$C12=0,"",'Long Term Vision'!$C12)</f>
        <v/>
      </c>
      <c r="D12" s="38" t="s">
        <v>511</v>
      </c>
      <c r="E12" s="38" t="s">
        <v>513</v>
      </c>
      <c r="F12" s="38"/>
      <c r="G12" s="38" t="s">
        <v>512</v>
      </c>
      <c r="H12" s="39"/>
      <c r="I12" s="67">
        <f>IF(OR('Long Term Vision'!$I12=1,$E12&lt;&gt;0),1,0)</f>
        <v>1</v>
      </c>
      <c r="J12" s="67">
        <f>IF(OR('Long Term Vision'!$J12=1,$F12&lt;&gt;0),1,0)</f>
        <v>0</v>
      </c>
      <c r="K12" s="67">
        <f>IF(AND('Long Term Vision'!$I12=1,$E12=0),1,0)</f>
        <v>0</v>
      </c>
    </row>
    <row r="13" spans="1:11" ht="105" hidden="1" outlineLevel="1" x14ac:dyDescent="0.25">
      <c r="A13" s="37" t="s">
        <v>149</v>
      </c>
      <c r="B13" s="38" t="s">
        <v>17</v>
      </c>
      <c r="C13" s="20" t="str">
        <f>IF('Long Term Vision'!$C13=0,"",'Long Term Vision'!$C13)</f>
        <v/>
      </c>
      <c r="D13" s="38"/>
      <c r="E13" s="38"/>
      <c r="F13" s="38"/>
      <c r="G13" s="38"/>
      <c r="H13" s="39"/>
      <c r="I13" s="67">
        <f>IF(OR('Long Term Vision'!$I13=1,$E13&lt;&gt;0),1,0)</f>
        <v>0</v>
      </c>
      <c r="J13" s="67">
        <f>IF(OR('Long Term Vision'!$J13=1,$F13&lt;&gt;0),1,0)</f>
        <v>0</v>
      </c>
      <c r="K13" s="67">
        <f>IF(AND('Long Term Vision'!$I13=1,$E13=0),1,0)</f>
        <v>0</v>
      </c>
    </row>
    <row r="14" spans="1:11" collapsed="1" x14ac:dyDescent="0.25">
      <c r="A14" s="37" t="s">
        <v>149</v>
      </c>
      <c r="B14" s="99" t="s">
        <v>18</v>
      </c>
      <c r="C14" s="99"/>
      <c r="D14" s="99"/>
      <c r="E14" s="99"/>
      <c r="F14" s="99"/>
      <c r="G14" s="99"/>
      <c r="H14" s="100"/>
      <c r="I14" s="67">
        <f>SUM(I15:I23)</f>
        <v>6</v>
      </c>
      <c r="J14" s="67">
        <f>SUM(J15:J23)</f>
        <v>5</v>
      </c>
      <c r="K14" s="67">
        <f>SUM(K15:K23)</f>
        <v>1</v>
      </c>
    </row>
    <row r="15" spans="1:11" ht="30" hidden="1" outlineLevel="1" x14ac:dyDescent="0.25">
      <c r="A15" s="37" t="s">
        <v>149</v>
      </c>
      <c r="B15" s="38" t="s">
        <v>19</v>
      </c>
      <c r="C15" s="20" t="str">
        <f>IF('Long Term Vision'!$C15=0,"",'Long Term Vision'!$C15)</f>
        <v/>
      </c>
      <c r="D15" s="38"/>
      <c r="E15" s="38"/>
      <c r="F15" s="38" t="s">
        <v>390</v>
      </c>
      <c r="G15" s="38"/>
      <c r="H15" s="39"/>
      <c r="I15" s="67">
        <f>IF(OR('Long Term Vision'!$I15=1,$E15&lt;&gt;0),1,0)</f>
        <v>0</v>
      </c>
      <c r="J15" s="67">
        <f>IF(OR('Long Term Vision'!$J15=1,$F15&lt;&gt;0),1,0)</f>
        <v>1</v>
      </c>
      <c r="K15" s="67">
        <f>IF(AND('Long Term Vision'!$I15=1,$E15=0),1,0)</f>
        <v>0</v>
      </c>
    </row>
    <row r="16" spans="1:11" ht="60" hidden="1" outlineLevel="1" x14ac:dyDescent="0.25">
      <c r="A16" s="37" t="s">
        <v>149</v>
      </c>
      <c r="B16" s="38" t="s">
        <v>20</v>
      </c>
      <c r="C16" s="20" t="str">
        <f>IF('Long Term Vision'!$C16=0,"",'Long Term Vision'!$C16)</f>
        <v/>
      </c>
      <c r="D16" s="38" t="s">
        <v>393</v>
      </c>
      <c r="E16" s="38" t="s">
        <v>400</v>
      </c>
      <c r="F16" s="38" t="s">
        <v>391</v>
      </c>
      <c r="G16" s="38" t="s">
        <v>401</v>
      </c>
      <c r="H16" s="39"/>
      <c r="I16" s="67">
        <f>IF(OR('Long Term Vision'!$I16=1,$E16&lt;&gt;0),1,0)</f>
        <v>1</v>
      </c>
      <c r="J16" s="67">
        <f>IF(OR('Long Term Vision'!$J16=1,$F16&lt;&gt;0),1,0)</f>
        <v>1</v>
      </c>
      <c r="K16" s="67">
        <f>IF(AND('Long Term Vision'!$I16=1,$E16=0),1,0)</f>
        <v>0</v>
      </c>
    </row>
    <row r="17" spans="1:11" ht="45" hidden="1" outlineLevel="1" x14ac:dyDescent="0.25">
      <c r="A17" s="37" t="s">
        <v>149</v>
      </c>
      <c r="B17" s="38" t="s">
        <v>21</v>
      </c>
      <c r="C17" s="20" t="str">
        <f>IF('Long Term Vision'!$C17=0,"",'Long Term Vision'!$C17)</f>
        <v/>
      </c>
      <c r="D17" s="38"/>
      <c r="E17" s="38"/>
      <c r="F17" s="38"/>
      <c r="G17" s="38"/>
      <c r="H17" s="39"/>
      <c r="I17" s="67">
        <f>IF(OR('Long Term Vision'!$I17=1,$E17&lt;&gt;0),1,0)</f>
        <v>1</v>
      </c>
      <c r="J17" s="67">
        <f>IF(OR('Long Term Vision'!$J17=1,$F17&lt;&gt;0),1,0)</f>
        <v>1</v>
      </c>
      <c r="K17" s="67">
        <f>IF(AND('Long Term Vision'!$I17=1,$E17=0),1,0)</f>
        <v>1</v>
      </c>
    </row>
    <row r="18" spans="1:11" ht="165" hidden="1" outlineLevel="1" x14ac:dyDescent="0.25">
      <c r="A18" s="37" t="s">
        <v>149</v>
      </c>
      <c r="B18" s="38" t="s">
        <v>22</v>
      </c>
      <c r="C18" s="20" t="str">
        <f>IF('Long Term Vision'!$C18=0,"",'Long Term Vision'!$C18)</f>
        <v/>
      </c>
      <c r="D18" s="38" t="s">
        <v>393</v>
      </c>
      <c r="E18" s="38" t="s">
        <v>399</v>
      </c>
      <c r="F18" s="38" t="s">
        <v>392</v>
      </c>
      <c r="G18" s="38" t="s">
        <v>398</v>
      </c>
      <c r="H18" s="39"/>
      <c r="I18" s="67">
        <f>IF(OR('Long Term Vision'!$I18=1,$E18&lt;&gt;0),1,0)</f>
        <v>1</v>
      </c>
      <c r="J18" s="67">
        <f>IF(OR('Long Term Vision'!$J18=1,$F18&lt;&gt;0),1,0)</f>
        <v>1</v>
      </c>
      <c r="K18" s="67">
        <f>IF(AND('Long Term Vision'!$I18=1,$E18=0),1,0)</f>
        <v>0</v>
      </c>
    </row>
    <row r="19" spans="1:11" ht="30" hidden="1" outlineLevel="1" x14ac:dyDescent="0.25">
      <c r="A19" s="37" t="s">
        <v>149</v>
      </c>
      <c r="B19" s="38" t="s">
        <v>23</v>
      </c>
      <c r="C19" s="20" t="str">
        <f>IF('Long Term Vision'!$C19=0,"",'Long Term Vision'!$C19)</f>
        <v/>
      </c>
      <c r="D19" s="38"/>
      <c r="E19" s="38"/>
      <c r="F19" s="38"/>
      <c r="G19" s="38"/>
      <c r="H19" s="39"/>
      <c r="I19" s="67">
        <f>IF(OR('Long Term Vision'!$I19=1,$E19&lt;&gt;0),1,0)</f>
        <v>0</v>
      </c>
      <c r="J19" s="67">
        <f>IF(OR('Long Term Vision'!$J19=1,$F19&lt;&gt;0),1,0)</f>
        <v>0</v>
      </c>
      <c r="K19" s="67">
        <f>IF(AND('Long Term Vision'!$I19=1,$E19=0),1,0)</f>
        <v>0</v>
      </c>
    </row>
    <row r="20" spans="1:11" ht="60" hidden="1" outlineLevel="1" x14ac:dyDescent="0.25">
      <c r="A20" s="37" t="s">
        <v>149</v>
      </c>
      <c r="B20" s="38" t="s">
        <v>24</v>
      </c>
      <c r="C20" s="20" t="str">
        <f>IF('Long Term Vision'!$C20=0,"",'Long Term Vision'!$C20)</f>
        <v/>
      </c>
      <c r="D20" s="38" t="s">
        <v>488</v>
      </c>
      <c r="E20" s="38" t="s">
        <v>487</v>
      </c>
      <c r="F20" s="38"/>
      <c r="G20" s="38" t="s">
        <v>490</v>
      </c>
      <c r="H20" s="39" t="s">
        <v>583</v>
      </c>
      <c r="I20" s="67">
        <f>IF(OR('Long Term Vision'!$I20=1,$E20&lt;&gt;0),1,0)</f>
        <v>1</v>
      </c>
      <c r="J20" s="67">
        <f>IF(OR('Long Term Vision'!$J20=1,$F20&lt;&gt;0),1,0)</f>
        <v>0</v>
      </c>
      <c r="K20" s="67">
        <f>IF(AND('Long Term Vision'!$I20=1,$E20=0),1,0)</f>
        <v>0</v>
      </c>
    </row>
    <row r="21" spans="1:11" ht="90" hidden="1" outlineLevel="1" x14ac:dyDescent="0.25">
      <c r="A21" s="37" t="s">
        <v>149</v>
      </c>
      <c r="B21" s="38" t="s">
        <v>25</v>
      </c>
      <c r="C21" s="20" t="str">
        <f>IF('Long Term Vision'!$C21=0,"",'Long Term Vision'!$C21)</f>
        <v/>
      </c>
      <c r="D21" s="38" t="s">
        <v>393</v>
      </c>
      <c r="E21" s="38" t="s">
        <v>405</v>
      </c>
      <c r="F21" s="38" t="s">
        <v>389</v>
      </c>
      <c r="G21" s="38" t="s">
        <v>406</v>
      </c>
      <c r="H21" s="39"/>
      <c r="I21" s="67">
        <f>IF(OR('Long Term Vision'!$I21=1,$E21&lt;&gt;0),1,0)</f>
        <v>1</v>
      </c>
      <c r="J21" s="67">
        <f>IF(OR('Long Term Vision'!$J21=1,$F21&lt;&gt;0),1,0)</f>
        <v>1</v>
      </c>
      <c r="K21" s="67">
        <f>IF(AND('Long Term Vision'!$I21=1,$E21=0),1,0)</f>
        <v>0</v>
      </c>
    </row>
    <row r="22" spans="1:11" ht="135" hidden="1" outlineLevel="1" x14ac:dyDescent="0.25">
      <c r="A22" s="37" t="s">
        <v>149</v>
      </c>
      <c r="B22" s="38" t="s">
        <v>26</v>
      </c>
      <c r="C22" s="20" t="str">
        <f>IF('Long Term Vision'!$C22=0,"",'Long Term Vision'!$C22)</f>
        <v/>
      </c>
      <c r="D22" s="38" t="s">
        <v>393</v>
      </c>
      <c r="E22" s="38" t="s">
        <v>402</v>
      </c>
      <c r="F22" s="38"/>
      <c r="G22" s="38" t="s">
        <v>403</v>
      </c>
      <c r="H22" s="39"/>
      <c r="I22" s="67">
        <f>IF(OR('Long Term Vision'!$I22=1,$E22&lt;&gt;0),1,0)</f>
        <v>1</v>
      </c>
      <c r="J22" s="67">
        <f>IF(OR('Long Term Vision'!$J22=1,$F22&lt;&gt;0),1,0)</f>
        <v>0</v>
      </c>
      <c r="K22" s="67">
        <f>IF(AND('Long Term Vision'!$I22=1,$E22=0),1,0)</f>
        <v>0</v>
      </c>
    </row>
    <row r="23" spans="1:11" ht="45" hidden="1" outlineLevel="1" x14ac:dyDescent="0.25">
      <c r="A23" s="37" t="s">
        <v>149</v>
      </c>
      <c r="B23" s="38" t="s">
        <v>27</v>
      </c>
      <c r="C23" s="20" t="str">
        <f>IF('Long Term Vision'!$C23=0,"",'Long Term Vision'!$C23)</f>
        <v/>
      </c>
      <c r="D23" s="38"/>
      <c r="E23" s="38"/>
      <c r="F23" s="38"/>
      <c r="G23" s="38"/>
      <c r="H23" s="39"/>
      <c r="I23" s="67">
        <f>IF(OR('Long Term Vision'!$I23=1,$E23&lt;&gt;0),1,0)</f>
        <v>0</v>
      </c>
      <c r="J23" s="67">
        <f>IF(OR('Long Term Vision'!$J23=1,$F23&lt;&gt;0),1,0)</f>
        <v>0</v>
      </c>
      <c r="K23" s="67">
        <f>IF(AND('Long Term Vision'!$I23=1,$E23=0),1,0)</f>
        <v>0</v>
      </c>
    </row>
    <row r="24" spans="1:11" collapsed="1" x14ac:dyDescent="0.25">
      <c r="A24" s="37" t="s">
        <v>149</v>
      </c>
      <c r="B24" s="101" t="s">
        <v>28</v>
      </c>
      <c r="C24" s="101"/>
      <c r="D24" s="101"/>
      <c r="E24" s="101"/>
      <c r="F24" s="101"/>
      <c r="G24" s="101"/>
      <c r="H24" s="102"/>
      <c r="I24" s="67">
        <f>SUM(I25:I31)</f>
        <v>7</v>
      </c>
      <c r="J24" s="67">
        <f>SUM(J25:J31)</f>
        <v>4</v>
      </c>
      <c r="K24" s="67">
        <f>SUM(K25:K31)</f>
        <v>1</v>
      </c>
    </row>
    <row r="25" spans="1:11" ht="105" hidden="1" outlineLevel="1" x14ac:dyDescent="0.25">
      <c r="A25" s="37" t="s">
        <v>149</v>
      </c>
      <c r="B25" s="38" t="s">
        <v>29</v>
      </c>
      <c r="C25" s="20" t="str">
        <f>IF('Long Term Vision'!$C25=0,"",'Long Term Vision'!$C25)</f>
        <v/>
      </c>
      <c r="D25" s="38" t="s">
        <v>412</v>
      </c>
      <c r="E25" s="38" t="s">
        <v>417</v>
      </c>
      <c r="F25" s="38" t="s">
        <v>411</v>
      </c>
      <c r="G25" s="38" t="s">
        <v>419</v>
      </c>
      <c r="H25" s="39" t="s">
        <v>583</v>
      </c>
      <c r="I25" s="67">
        <f>IF(OR('Long Term Vision'!$I25=1,$E25&lt;&gt;0),1,0)</f>
        <v>1</v>
      </c>
      <c r="J25" s="67">
        <f>IF(OR('Long Term Vision'!$J25=1,$F25&lt;&gt;0),1,0)</f>
        <v>1</v>
      </c>
      <c r="K25" s="67">
        <f>IF(AND('Long Term Vision'!$I25=1,$E25=0),1,0)</f>
        <v>0</v>
      </c>
    </row>
    <row r="26" spans="1:11" ht="90" hidden="1" outlineLevel="1" x14ac:dyDescent="0.25">
      <c r="A26" s="37" t="s">
        <v>149</v>
      </c>
      <c r="B26" s="38" t="s">
        <v>30</v>
      </c>
      <c r="C26" s="20" t="str">
        <f>IF('Long Term Vision'!$C26=0,"",'Long Term Vision'!$C26)</f>
        <v/>
      </c>
      <c r="D26" s="38" t="s">
        <v>412</v>
      </c>
      <c r="E26" s="38" t="s">
        <v>413</v>
      </c>
      <c r="F26" s="38"/>
      <c r="G26" s="38" t="s">
        <v>414</v>
      </c>
      <c r="H26" s="39"/>
      <c r="I26" s="67">
        <f>IF(OR('Long Term Vision'!$I26=1,$E26&lt;&gt;0),1,0)</f>
        <v>1</v>
      </c>
      <c r="J26" s="67">
        <f>IF(OR('Long Term Vision'!$J26=1,$F26&lt;&gt;0),1,0)</f>
        <v>0</v>
      </c>
      <c r="K26" s="67">
        <f>IF(AND('Long Term Vision'!$I26=1,$E26=0),1,0)</f>
        <v>0</v>
      </c>
    </row>
    <row r="27" spans="1:11" ht="120" hidden="1" outlineLevel="1" x14ac:dyDescent="0.25">
      <c r="A27" s="37" t="s">
        <v>149</v>
      </c>
      <c r="B27" s="38" t="s">
        <v>31</v>
      </c>
      <c r="C27" s="20" t="str">
        <f>IF('Long Term Vision'!$C27=0,"",'Long Term Vision'!$C27)</f>
        <v/>
      </c>
      <c r="D27" s="38" t="s">
        <v>412</v>
      </c>
      <c r="E27" s="38" t="s">
        <v>418</v>
      </c>
      <c r="F27" s="38" t="s">
        <v>409</v>
      </c>
      <c r="G27" s="38" t="s">
        <v>416</v>
      </c>
      <c r="H27" s="39"/>
      <c r="I27" s="67">
        <f>IF(OR('Long Term Vision'!$I27=1,$E27&lt;&gt;0),1,0)</f>
        <v>1</v>
      </c>
      <c r="J27" s="67">
        <f>IF(OR('Long Term Vision'!$J27=1,$F27&lt;&gt;0),1,0)</f>
        <v>1</v>
      </c>
      <c r="K27" s="67">
        <f>IF(AND('Long Term Vision'!$I27=1,$E27=0),1,0)</f>
        <v>0</v>
      </c>
    </row>
    <row r="28" spans="1:11" ht="195" hidden="1" outlineLevel="1" x14ac:dyDescent="0.25">
      <c r="A28" s="37" t="s">
        <v>149</v>
      </c>
      <c r="B28" s="38" t="s">
        <v>32</v>
      </c>
      <c r="C28" s="20" t="str">
        <f>IF('Long Term Vision'!$C28=0,"",'Long Term Vision'!$C28)</f>
        <v/>
      </c>
      <c r="D28" s="38" t="s">
        <v>393</v>
      </c>
      <c r="E28" s="38" t="s">
        <v>415</v>
      </c>
      <c r="F28" s="38" t="s">
        <v>410</v>
      </c>
      <c r="G28" s="38" t="s">
        <v>404</v>
      </c>
      <c r="H28" s="39"/>
      <c r="I28" s="67">
        <f>IF(OR('Long Term Vision'!$I28=1,$E28&lt;&gt;0),1,0)</f>
        <v>1</v>
      </c>
      <c r="J28" s="67">
        <f>IF(OR('Long Term Vision'!$J28=1,$F28&lt;&gt;0),1,0)</f>
        <v>1</v>
      </c>
      <c r="K28" s="67">
        <f>IF(AND('Long Term Vision'!$I28=1,$E28=0),1,0)</f>
        <v>0</v>
      </c>
    </row>
    <row r="29" spans="1:11" ht="60" hidden="1" outlineLevel="1" x14ac:dyDescent="0.25">
      <c r="A29" s="37" t="s">
        <v>149</v>
      </c>
      <c r="B29" s="38" t="s">
        <v>33</v>
      </c>
      <c r="C29" s="20" t="str">
        <f>IF('Long Term Vision'!$C29=0,"",'Long Term Vision'!$C29)</f>
        <v/>
      </c>
      <c r="D29" s="38" t="s">
        <v>412</v>
      </c>
      <c r="E29" s="38" t="s">
        <v>417</v>
      </c>
      <c r="F29" s="38"/>
      <c r="G29" s="38" t="s">
        <v>419</v>
      </c>
      <c r="H29" s="39" t="s">
        <v>422</v>
      </c>
      <c r="I29" s="67">
        <f>IF(OR('Long Term Vision'!$I29=1,$E29&lt;&gt;0),1,0)</f>
        <v>1</v>
      </c>
      <c r="J29" s="67">
        <f>IF(OR('Long Term Vision'!$J29=1,$F29&lt;&gt;0),1,0)</f>
        <v>0</v>
      </c>
      <c r="K29" s="67">
        <f>IF(AND('Long Term Vision'!$I29=1,$E29=0),1,0)</f>
        <v>0</v>
      </c>
    </row>
    <row r="30" spans="1:11" ht="90" hidden="1" outlineLevel="1" x14ac:dyDescent="0.25">
      <c r="A30" s="37" t="s">
        <v>149</v>
      </c>
      <c r="B30" s="38" t="s">
        <v>34</v>
      </c>
      <c r="C30" s="20" t="str">
        <f>IF('Long Term Vision'!$C30=0,"",'Long Term Vision'!$C30)</f>
        <v/>
      </c>
      <c r="D30" s="38" t="s">
        <v>412</v>
      </c>
      <c r="E30" s="38" t="s">
        <v>420</v>
      </c>
      <c r="F30" s="38" t="s">
        <v>408</v>
      </c>
      <c r="G30" s="38" t="s">
        <v>421</v>
      </c>
      <c r="H30" s="39"/>
      <c r="I30" s="67">
        <f>IF(OR('Long Term Vision'!$I30=1,$E30&lt;&gt;0),1,0)</f>
        <v>1</v>
      </c>
      <c r="J30" s="67">
        <f>IF(OR('Long Term Vision'!$J30=1,$F30&lt;&gt;0),1,0)</f>
        <v>1</v>
      </c>
      <c r="K30" s="67">
        <f>IF(AND('Long Term Vision'!$I30=1,$E30=0),1,0)</f>
        <v>0</v>
      </c>
    </row>
    <row r="31" spans="1:11" ht="105" hidden="1" outlineLevel="1" x14ac:dyDescent="0.25">
      <c r="A31" s="37" t="s">
        <v>149</v>
      </c>
      <c r="B31" s="38" t="s">
        <v>35</v>
      </c>
      <c r="C31" s="20" t="str">
        <f>IF('Long Term Vision'!$C31=0,"",'Long Term Vision'!$C31)</f>
        <v/>
      </c>
      <c r="D31" s="38"/>
      <c r="E31" s="38"/>
      <c r="F31" s="38"/>
      <c r="G31" s="38"/>
      <c r="H31" s="39"/>
      <c r="I31" s="67">
        <f>IF(OR('Long Term Vision'!$I31=1,$E31&lt;&gt;0),1,0)</f>
        <v>1</v>
      </c>
      <c r="J31" s="67">
        <f>IF(OR('Long Term Vision'!$J31=1,$F31&lt;&gt;0),1,0)</f>
        <v>0</v>
      </c>
      <c r="K31" s="67">
        <f>IF(AND('Long Term Vision'!$I31=1,$E31=0),1,0)</f>
        <v>1</v>
      </c>
    </row>
    <row r="32" spans="1:11" collapsed="1" x14ac:dyDescent="0.25">
      <c r="A32" s="37" t="s">
        <v>149</v>
      </c>
      <c r="B32" s="91" t="s">
        <v>36</v>
      </c>
      <c r="C32" s="91"/>
      <c r="D32" s="91"/>
      <c r="E32" s="91"/>
      <c r="F32" s="91"/>
      <c r="G32" s="91"/>
      <c r="H32" s="92"/>
      <c r="I32" s="67">
        <f>SUM(I33:I38)</f>
        <v>4</v>
      </c>
      <c r="J32" s="67">
        <f>SUM(J33:J38)</f>
        <v>0</v>
      </c>
      <c r="K32" s="67">
        <f>SUM(K33:K38)</f>
        <v>1</v>
      </c>
    </row>
    <row r="33" spans="1:11" ht="30" hidden="1" outlineLevel="1" x14ac:dyDescent="0.25">
      <c r="A33" s="37" t="s">
        <v>149</v>
      </c>
      <c r="B33" s="38" t="s">
        <v>37</v>
      </c>
      <c r="C33" s="20" t="str">
        <f>IF('Long Term Vision'!$C33=0,"",'Long Term Vision'!$C33)</f>
        <v/>
      </c>
      <c r="D33" s="38"/>
      <c r="E33" s="38"/>
      <c r="F33" s="38"/>
      <c r="G33" s="38"/>
      <c r="H33" s="39"/>
      <c r="I33" s="67">
        <f>IF(OR('Long Term Vision'!$I33=1,$E33&lt;&gt;0),1,0)</f>
        <v>1</v>
      </c>
      <c r="J33" s="67">
        <f>IF(OR('Long Term Vision'!$J33=1,$F33&lt;&gt;0),1,0)</f>
        <v>0</v>
      </c>
      <c r="K33" s="67">
        <f>IF(AND('Long Term Vision'!$I33=1,$E33=0),1,0)</f>
        <v>1</v>
      </c>
    </row>
    <row r="34" spans="1:11" ht="45" hidden="1" outlineLevel="1" x14ac:dyDescent="0.25">
      <c r="A34" s="37" t="s">
        <v>149</v>
      </c>
      <c r="B34" s="38" t="s">
        <v>38</v>
      </c>
      <c r="C34" s="20" t="str">
        <f>IF('Long Term Vision'!$C34=0,"",'Long Term Vision'!$C34)</f>
        <v/>
      </c>
      <c r="D34" s="38" t="s">
        <v>450</v>
      </c>
      <c r="E34" s="38" t="s">
        <v>456</v>
      </c>
      <c r="F34" s="38"/>
      <c r="G34" s="38" t="s">
        <v>460</v>
      </c>
      <c r="H34" s="39"/>
      <c r="I34" s="67">
        <f>IF(OR('Long Term Vision'!$I34=1,$E34&lt;&gt;0),1,0)</f>
        <v>1</v>
      </c>
      <c r="J34" s="67">
        <f>IF(OR('Long Term Vision'!$J34=1,$F34&lt;&gt;0),1,0)</f>
        <v>0</v>
      </c>
      <c r="K34" s="67">
        <f>IF(AND('Long Term Vision'!$I34=1,$E34=0),1,0)</f>
        <v>0</v>
      </c>
    </row>
    <row r="35" spans="1:11" ht="30" hidden="1" outlineLevel="1" x14ac:dyDescent="0.25">
      <c r="A35" s="37" t="s">
        <v>149</v>
      </c>
      <c r="B35" s="38" t="s">
        <v>39</v>
      </c>
      <c r="C35" s="20" t="str">
        <f>IF('Long Term Vision'!$C35=0,"",'Long Term Vision'!$C35)</f>
        <v>NO</v>
      </c>
      <c r="D35" s="38"/>
      <c r="E35" s="38"/>
      <c r="F35" s="38"/>
      <c r="G35" s="38"/>
      <c r="H35" s="39"/>
      <c r="I35" s="67">
        <f>IF(OR('Long Term Vision'!$I35=1,$E35&lt;&gt;0),1,0)</f>
        <v>0</v>
      </c>
      <c r="J35" s="67">
        <f>IF(OR('Long Term Vision'!$J35=1,$F35&lt;&gt;0),1,0)</f>
        <v>0</v>
      </c>
      <c r="K35" s="67">
        <f>IF(AND('Long Term Vision'!$I35=1,$E35=0),1,0)</f>
        <v>0</v>
      </c>
    </row>
    <row r="36" spans="1:11" ht="60" hidden="1" outlineLevel="1" x14ac:dyDescent="0.25">
      <c r="A36" s="37" t="s">
        <v>149</v>
      </c>
      <c r="B36" s="38" t="s">
        <v>40</v>
      </c>
      <c r="C36" s="20" t="str">
        <f>IF('Long Term Vision'!$C36=0,"",'Long Term Vision'!$C36)</f>
        <v/>
      </c>
      <c r="D36" s="38"/>
      <c r="E36" s="38"/>
      <c r="F36" s="38"/>
      <c r="G36" s="38"/>
      <c r="H36" s="39"/>
      <c r="I36" s="67">
        <f>IF(OR('Long Term Vision'!$I36=1,$E36&lt;&gt;0),1,0)</f>
        <v>0</v>
      </c>
      <c r="J36" s="67">
        <f>IF(OR('Long Term Vision'!$J36=1,$F36&lt;&gt;0),1,0)</f>
        <v>0</v>
      </c>
      <c r="K36" s="67">
        <f>IF(AND('Long Term Vision'!$I36=1,$E36=0),1,0)</f>
        <v>0</v>
      </c>
    </row>
    <row r="37" spans="1:11" ht="45" hidden="1" outlineLevel="1" x14ac:dyDescent="0.25">
      <c r="A37" s="37" t="s">
        <v>149</v>
      </c>
      <c r="B37" s="38" t="s">
        <v>41</v>
      </c>
      <c r="C37" s="20" t="str">
        <f>IF('Long Term Vision'!$C37=0,"",'Long Term Vision'!$C37)</f>
        <v/>
      </c>
      <c r="D37" s="38" t="s">
        <v>450</v>
      </c>
      <c r="E37" s="38" t="s">
        <v>272</v>
      </c>
      <c r="F37" s="38"/>
      <c r="G37" s="38" t="s">
        <v>461</v>
      </c>
      <c r="H37" s="39" t="s">
        <v>462</v>
      </c>
      <c r="I37" s="67">
        <f>IF(OR('Long Term Vision'!$I37=1,$E37&lt;&gt;0),1,0)</f>
        <v>1</v>
      </c>
      <c r="J37" s="67">
        <f>IF(OR('Long Term Vision'!$J37=1,$F37&lt;&gt;0),1,0)</f>
        <v>0</v>
      </c>
      <c r="K37" s="67">
        <f>IF(AND('Long Term Vision'!$I37=1,$E37=0),1,0)</f>
        <v>0</v>
      </c>
    </row>
    <row r="38" spans="1:11" ht="75" hidden="1" outlineLevel="1" x14ac:dyDescent="0.25">
      <c r="A38" s="37" t="s">
        <v>149</v>
      </c>
      <c r="B38" s="38" t="s">
        <v>42</v>
      </c>
      <c r="C38" s="20" t="str">
        <f>IF('Long Term Vision'!$C38=0,"",'Long Term Vision'!$C38)</f>
        <v/>
      </c>
      <c r="D38" s="38" t="s">
        <v>393</v>
      </c>
      <c r="E38" s="38" t="s">
        <v>207</v>
      </c>
      <c r="F38" s="38"/>
      <c r="G38" s="38" t="s">
        <v>394</v>
      </c>
      <c r="H38" s="39"/>
      <c r="I38" s="67">
        <f>IF(OR('Long Term Vision'!$I38=1,$E38&lt;&gt;0),1,0)</f>
        <v>1</v>
      </c>
      <c r="J38" s="67">
        <f>IF(OR('Long Term Vision'!$J38=1,$F38&lt;&gt;0),1,0)</f>
        <v>0</v>
      </c>
      <c r="K38" s="67">
        <f>IF(AND('Long Term Vision'!$I38=1,$E38=0),1,0)</f>
        <v>0</v>
      </c>
    </row>
    <row r="39" spans="1:11" collapsed="1" x14ac:dyDescent="0.25">
      <c r="A39" s="37" t="s">
        <v>150</v>
      </c>
      <c r="B39" s="105" t="s">
        <v>43</v>
      </c>
      <c r="C39" s="105"/>
      <c r="D39" s="105"/>
      <c r="E39" s="105"/>
      <c r="F39" s="105"/>
      <c r="G39" s="105"/>
      <c r="H39" s="106"/>
      <c r="I39" s="67">
        <f>SUM(I40:I45)</f>
        <v>4</v>
      </c>
      <c r="J39" s="67">
        <f>SUM(J40:J45)</f>
        <v>1</v>
      </c>
      <c r="K39" s="67">
        <f>SUM(K40:K45)</f>
        <v>0</v>
      </c>
    </row>
    <row r="40" spans="1:11" ht="30" hidden="1" outlineLevel="1" x14ac:dyDescent="0.25">
      <c r="A40" s="37" t="s">
        <v>150</v>
      </c>
      <c r="B40" s="38" t="s">
        <v>44</v>
      </c>
      <c r="C40" s="20" t="str">
        <f>IF('Long Term Vision'!$C40=0,"",'Long Term Vision'!$C40)</f>
        <v/>
      </c>
      <c r="D40" s="38" t="s">
        <v>485</v>
      </c>
      <c r="E40" s="38" t="s">
        <v>492</v>
      </c>
      <c r="F40" s="38"/>
      <c r="G40" s="38" t="s">
        <v>493</v>
      </c>
      <c r="H40" s="39"/>
      <c r="I40" s="67">
        <f>IF(OR('Long Term Vision'!$I40=1,$E40&lt;&gt;0),1,0)</f>
        <v>1</v>
      </c>
      <c r="J40" s="67">
        <f>IF(OR('Long Term Vision'!$J40=1,$F40&lt;&gt;0),1,0)</f>
        <v>0</v>
      </c>
      <c r="K40" s="67">
        <f>IF(AND('Long Term Vision'!$I40=1,$E40=0),1,0)</f>
        <v>0</v>
      </c>
    </row>
    <row r="41" spans="1:11" ht="60" hidden="1" outlineLevel="1" x14ac:dyDescent="0.25">
      <c r="A41" s="37" t="s">
        <v>150</v>
      </c>
      <c r="B41" s="38" t="s">
        <v>45</v>
      </c>
      <c r="C41" s="20" t="str">
        <f>IF('Long Term Vision'!$C41=0,"",'Long Term Vision'!$C41)</f>
        <v/>
      </c>
      <c r="D41" s="38" t="s">
        <v>485</v>
      </c>
      <c r="E41" s="38" t="s">
        <v>492</v>
      </c>
      <c r="F41" s="38"/>
      <c r="G41" s="38" t="s">
        <v>493</v>
      </c>
      <c r="H41" s="39" t="s">
        <v>583</v>
      </c>
      <c r="I41" s="67">
        <f>IF(OR('Long Term Vision'!$I41=1,$E41&lt;&gt;0),1,0)</f>
        <v>1</v>
      </c>
      <c r="J41" s="67">
        <f>IF(OR('Long Term Vision'!$J41=1,$F41&lt;&gt;0),1,0)</f>
        <v>0</v>
      </c>
      <c r="K41" s="67">
        <f>IF(AND('Long Term Vision'!$I41=1,$E41=0),1,0)</f>
        <v>0</v>
      </c>
    </row>
    <row r="42" spans="1:11" ht="75" hidden="1" outlineLevel="1" x14ac:dyDescent="0.25">
      <c r="A42" s="37" t="s">
        <v>150</v>
      </c>
      <c r="B42" s="38" t="s">
        <v>46</v>
      </c>
      <c r="C42" s="20" t="str">
        <f>IF('Long Term Vision'!$C42=0,"",'Long Term Vision'!$C42)</f>
        <v/>
      </c>
      <c r="D42" s="38" t="s">
        <v>485</v>
      </c>
      <c r="E42" s="38" t="s">
        <v>494</v>
      </c>
      <c r="F42" s="38"/>
      <c r="G42" s="38" t="s">
        <v>493</v>
      </c>
      <c r="H42" s="39"/>
      <c r="I42" s="67">
        <f>IF(OR('Long Term Vision'!$I42=1,$E42&lt;&gt;0),1,0)</f>
        <v>1</v>
      </c>
      <c r="J42" s="67">
        <f>IF(OR('Long Term Vision'!$J42=1,$F42&lt;&gt;0),1,0)</f>
        <v>1</v>
      </c>
      <c r="K42" s="67">
        <f>IF(AND('Long Term Vision'!$I42=1,$E42=0),1,0)</f>
        <v>0</v>
      </c>
    </row>
    <row r="43" spans="1:11" ht="90" hidden="1" outlineLevel="1" x14ac:dyDescent="0.25">
      <c r="A43" s="37" t="s">
        <v>150</v>
      </c>
      <c r="B43" s="38" t="s">
        <v>47</v>
      </c>
      <c r="C43" s="20" t="str">
        <f>IF('Long Term Vision'!$C43=0,"",'Long Term Vision'!$C43)</f>
        <v/>
      </c>
      <c r="D43" s="38" t="s">
        <v>545</v>
      </c>
      <c r="E43" s="38" t="s">
        <v>544</v>
      </c>
      <c r="F43" s="38"/>
      <c r="G43" s="38" t="s">
        <v>546</v>
      </c>
      <c r="H43" s="39"/>
      <c r="I43" s="67">
        <f>IF(OR('Long Term Vision'!$I43=1,$E43&lt;&gt;0),1,0)</f>
        <v>1</v>
      </c>
      <c r="J43" s="67">
        <f>IF(OR('Long Term Vision'!$J43=1,$F43&lt;&gt;0),1,0)</f>
        <v>0</v>
      </c>
      <c r="K43" s="67">
        <f>IF(AND('Long Term Vision'!$I43=1,$E43=0),1,0)</f>
        <v>0</v>
      </c>
    </row>
    <row r="44" spans="1:11" ht="45" hidden="1" outlineLevel="1" x14ac:dyDescent="0.25">
      <c r="A44" s="37" t="s">
        <v>150</v>
      </c>
      <c r="B44" s="38" t="s">
        <v>48</v>
      </c>
      <c r="C44" s="20" t="str">
        <f>IF('Long Term Vision'!$C44=0,"",'Long Term Vision'!$C44)</f>
        <v/>
      </c>
      <c r="D44" s="38"/>
      <c r="E44" s="38"/>
      <c r="F44" s="38"/>
      <c r="G44" s="38"/>
      <c r="H44" s="39"/>
      <c r="I44" s="67">
        <f>IF(OR('Long Term Vision'!$I44=1,$E44&lt;&gt;0),1,0)</f>
        <v>0</v>
      </c>
      <c r="J44" s="67">
        <f>IF(OR('Long Term Vision'!$J44=1,$F44&lt;&gt;0),1,0)</f>
        <v>0</v>
      </c>
      <c r="K44" s="67">
        <f>IF(AND('Long Term Vision'!$I44=1,$E44=0),1,0)</f>
        <v>0</v>
      </c>
    </row>
    <row r="45" spans="1:11" ht="30" hidden="1" outlineLevel="1" x14ac:dyDescent="0.25">
      <c r="A45" s="37" t="s">
        <v>150</v>
      </c>
      <c r="B45" s="38" t="s">
        <v>49</v>
      </c>
      <c r="C45" s="20" t="str">
        <f>IF('Long Term Vision'!$C45=0,"",'Long Term Vision'!$C45)</f>
        <v/>
      </c>
      <c r="D45" s="38"/>
      <c r="E45" s="38"/>
      <c r="F45" s="38"/>
      <c r="G45" s="38"/>
      <c r="H45" s="39"/>
      <c r="I45" s="67">
        <f>IF(OR('Long Term Vision'!$I45=1,$E45&lt;&gt;0),1,0)</f>
        <v>0</v>
      </c>
      <c r="J45" s="67">
        <f>IF(OR('Long Term Vision'!$J45=1,$F45&lt;&gt;0),1,0)</f>
        <v>0</v>
      </c>
      <c r="K45" s="67">
        <f>IF(AND('Long Term Vision'!$I45=1,$E45=0),1,0)</f>
        <v>0</v>
      </c>
    </row>
    <row r="46" spans="1:11" collapsed="1" x14ac:dyDescent="0.25">
      <c r="A46" s="37" t="s">
        <v>150</v>
      </c>
      <c r="B46" s="107" t="s">
        <v>50</v>
      </c>
      <c r="C46" s="107"/>
      <c r="D46" s="107"/>
      <c r="E46" s="107"/>
      <c r="F46" s="107"/>
      <c r="G46" s="107"/>
      <c r="H46" s="108"/>
      <c r="I46" s="67">
        <f>SUM(I47:I54)</f>
        <v>6</v>
      </c>
      <c r="J46" s="67">
        <f>SUM(J47:J54)</f>
        <v>0</v>
      </c>
      <c r="K46" s="67">
        <f>SUM(K47:K54)</f>
        <v>1</v>
      </c>
    </row>
    <row r="47" spans="1:11" ht="75" hidden="1" outlineLevel="1" x14ac:dyDescent="0.25">
      <c r="A47" s="37" t="s">
        <v>150</v>
      </c>
      <c r="B47" s="38" t="s">
        <v>51</v>
      </c>
      <c r="C47" s="20" t="str">
        <f>IF('Long Term Vision'!$C47=0,"",'Long Term Vision'!$C47)</f>
        <v>NO</v>
      </c>
      <c r="D47" s="38"/>
      <c r="E47" s="38"/>
      <c r="F47" s="38"/>
      <c r="G47" s="38"/>
      <c r="H47" s="39"/>
      <c r="I47" s="67">
        <f>IF(OR('Long Term Vision'!$I47=1,$E47&lt;&gt;0),1,0)</f>
        <v>0</v>
      </c>
      <c r="J47" s="67">
        <f>IF(OR('Long Term Vision'!$J47=1,$F47&lt;&gt;0),1,0)</f>
        <v>0</v>
      </c>
      <c r="K47" s="67">
        <f>IF(AND('Long Term Vision'!$I47=1,$E47=0),1,0)</f>
        <v>0</v>
      </c>
    </row>
    <row r="48" spans="1:11" ht="60" hidden="1" outlineLevel="1" x14ac:dyDescent="0.25">
      <c r="A48" s="37" t="s">
        <v>150</v>
      </c>
      <c r="B48" s="38" t="s">
        <v>52</v>
      </c>
      <c r="C48" s="20" t="str">
        <f>IF('Long Term Vision'!$C48=0,"",'Long Term Vision'!$C48)</f>
        <v/>
      </c>
      <c r="D48" s="38" t="s">
        <v>538</v>
      </c>
      <c r="E48" s="38" t="s">
        <v>540</v>
      </c>
      <c r="F48" s="38"/>
      <c r="G48" s="38" t="s">
        <v>541</v>
      </c>
      <c r="H48" s="39" t="s">
        <v>583</v>
      </c>
      <c r="I48" s="67">
        <f>IF(OR('Long Term Vision'!$I48=1,$E48&lt;&gt;0),1,0)</f>
        <v>1</v>
      </c>
      <c r="J48" s="67">
        <f>IF(OR('Long Term Vision'!$J48=1,$F48&lt;&gt;0),1,0)</f>
        <v>0</v>
      </c>
      <c r="K48" s="67">
        <f>IF(AND('Long Term Vision'!$I48=1,$E48=0),1,0)</f>
        <v>0</v>
      </c>
    </row>
    <row r="49" spans="1:11" ht="60" hidden="1" outlineLevel="1" x14ac:dyDescent="0.25">
      <c r="A49" s="37" t="s">
        <v>150</v>
      </c>
      <c r="B49" s="38" t="s">
        <v>53</v>
      </c>
      <c r="C49" s="20" t="str">
        <f>IF('Long Term Vision'!$C49=0,"",'Long Term Vision'!$C49)</f>
        <v/>
      </c>
      <c r="D49" s="38" t="s">
        <v>538</v>
      </c>
      <c r="E49" s="38" t="s">
        <v>558</v>
      </c>
      <c r="F49" s="38"/>
      <c r="G49" s="38" t="s">
        <v>559</v>
      </c>
      <c r="H49" s="39"/>
      <c r="I49" s="67">
        <f>IF(OR('Long Term Vision'!$I49=1,$E49&lt;&gt;0),1,0)</f>
        <v>1</v>
      </c>
      <c r="J49" s="67">
        <f>IF(OR('Long Term Vision'!$J49=1,$F49&lt;&gt;0),1,0)</f>
        <v>0</v>
      </c>
      <c r="K49" s="67">
        <f>IF(AND('Long Term Vision'!$I49=1,$E49=0),1,0)</f>
        <v>0</v>
      </c>
    </row>
    <row r="50" spans="1:11" ht="90" hidden="1" outlineLevel="1" x14ac:dyDescent="0.25">
      <c r="A50" s="37" t="s">
        <v>150</v>
      </c>
      <c r="B50" s="38" t="s">
        <v>54</v>
      </c>
      <c r="C50" s="20" t="str">
        <f>IF('Long Term Vision'!$C50=0,"",'Long Term Vision'!$C50)</f>
        <v/>
      </c>
      <c r="D50" s="38" t="s">
        <v>538</v>
      </c>
      <c r="E50" s="38" t="s">
        <v>558</v>
      </c>
      <c r="F50" s="38"/>
      <c r="G50" s="38" t="s">
        <v>559</v>
      </c>
      <c r="H50" s="39"/>
      <c r="I50" s="67">
        <f>IF(OR('Long Term Vision'!$I50=1,$E50&lt;&gt;0),1,0)</f>
        <v>1</v>
      </c>
      <c r="J50" s="67">
        <f>IF(OR('Long Term Vision'!$J50=1,$F50&lt;&gt;0),1,0)</f>
        <v>0</v>
      </c>
      <c r="K50" s="67">
        <f>IF(AND('Long Term Vision'!$I50=1,$E50=0),1,0)</f>
        <v>0</v>
      </c>
    </row>
    <row r="51" spans="1:11" ht="60" hidden="1" outlineLevel="1" x14ac:dyDescent="0.25">
      <c r="A51" s="37" t="s">
        <v>150</v>
      </c>
      <c r="B51" s="38" t="s">
        <v>55</v>
      </c>
      <c r="C51" s="20" t="str">
        <f>IF('Long Term Vision'!$C51=0,"",'Long Term Vision'!$C51)</f>
        <v/>
      </c>
      <c r="D51" s="38" t="s">
        <v>538</v>
      </c>
      <c r="E51" s="38" t="s">
        <v>558</v>
      </c>
      <c r="F51" s="38"/>
      <c r="G51" s="38" t="s">
        <v>559</v>
      </c>
      <c r="H51" s="39"/>
      <c r="I51" s="67">
        <f>IF(OR('Long Term Vision'!$I51=1,$E51&lt;&gt;0),1,0)</f>
        <v>1</v>
      </c>
      <c r="J51" s="67">
        <f>IF(OR('Long Term Vision'!$J51=1,$F51&lt;&gt;0),1,0)</f>
        <v>0</v>
      </c>
      <c r="K51" s="67">
        <f>IF(AND('Long Term Vision'!$I51=1,$E51=0),1,0)</f>
        <v>0</v>
      </c>
    </row>
    <row r="52" spans="1:11" ht="60" hidden="1" outlineLevel="1" x14ac:dyDescent="0.25">
      <c r="A52" s="37" t="s">
        <v>150</v>
      </c>
      <c r="B52" s="38" t="s">
        <v>56</v>
      </c>
      <c r="C52" s="20" t="str">
        <f>IF('Long Term Vision'!$C52=0,"",'Long Term Vision'!$C52)</f>
        <v/>
      </c>
      <c r="D52" s="38" t="s">
        <v>526</v>
      </c>
      <c r="E52" s="38" t="s">
        <v>525</v>
      </c>
      <c r="F52" s="38"/>
      <c r="G52" s="38" t="s">
        <v>527</v>
      </c>
      <c r="H52" s="39"/>
      <c r="I52" s="67">
        <f>IF(OR('Long Term Vision'!$I52=1,$E52&lt;&gt;0),1,0)</f>
        <v>1</v>
      </c>
      <c r="J52" s="67">
        <f>IF(OR('Long Term Vision'!$J52=1,$F52&lt;&gt;0),1,0)</f>
        <v>0</v>
      </c>
      <c r="K52" s="67">
        <f>IF(AND('Long Term Vision'!$I52=1,$E52=0),1,0)</f>
        <v>0</v>
      </c>
    </row>
    <row r="53" spans="1:11" ht="30" hidden="1" outlineLevel="1" x14ac:dyDescent="0.25">
      <c r="A53" s="37" t="s">
        <v>150</v>
      </c>
      <c r="B53" s="38" t="s">
        <v>57</v>
      </c>
      <c r="C53" s="20" t="str">
        <f>IF('Long Term Vision'!$C53=0,"",'Long Term Vision'!$C53)</f>
        <v/>
      </c>
      <c r="D53" s="38"/>
      <c r="E53" s="38"/>
      <c r="F53" s="38"/>
      <c r="G53" s="38"/>
      <c r="H53" s="39"/>
      <c r="I53" s="67">
        <f>IF(OR('Long Term Vision'!$I53=1,$E53&lt;&gt;0),1,0)</f>
        <v>1</v>
      </c>
      <c r="J53" s="67">
        <f>IF(OR('Long Term Vision'!$J53=1,$F53&lt;&gt;0),1,0)</f>
        <v>0</v>
      </c>
      <c r="K53" s="67">
        <f>IF(AND('Long Term Vision'!$I53=1,$E53=0),1,0)</f>
        <v>1</v>
      </c>
    </row>
    <row r="54" spans="1:11" ht="45" hidden="1" outlineLevel="1" x14ac:dyDescent="0.25">
      <c r="A54" s="37" t="s">
        <v>150</v>
      </c>
      <c r="B54" s="38" t="s">
        <v>58</v>
      </c>
      <c r="C54" s="20" t="str">
        <f>IF('Long Term Vision'!$C54=0,"",'Long Term Vision'!$C54)</f>
        <v/>
      </c>
      <c r="D54" s="38"/>
      <c r="E54" s="38"/>
      <c r="F54" s="38"/>
      <c r="G54" s="38"/>
      <c r="H54" s="39"/>
      <c r="I54" s="67">
        <f>IF(OR('Long Term Vision'!$I54=1,$E54&lt;&gt;0),1,0)</f>
        <v>0</v>
      </c>
      <c r="J54" s="67">
        <f>IF(OR('Long Term Vision'!$J54=1,$F54&lt;&gt;0),1,0)</f>
        <v>0</v>
      </c>
      <c r="K54" s="67">
        <f>IF(AND('Long Term Vision'!$I54=1,$E54=0),1,0)</f>
        <v>0</v>
      </c>
    </row>
    <row r="55" spans="1:11" collapsed="1" x14ac:dyDescent="0.25">
      <c r="A55" s="37" t="s">
        <v>150</v>
      </c>
      <c r="B55" s="109" t="s">
        <v>59</v>
      </c>
      <c r="C55" s="109"/>
      <c r="D55" s="109"/>
      <c r="E55" s="109"/>
      <c r="F55" s="109"/>
      <c r="G55" s="109"/>
      <c r="H55" s="110"/>
      <c r="I55" s="67">
        <f>SUM(I56:I58)</f>
        <v>3</v>
      </c>
      <c r="J55" s="67">
        <f>SUM(J56:J58)</f>
        <v>2</v>
      </c>
      <c r="K55" s="67">
        <f>SUM(K56:K58)</f>
        <v>0</v>
      </c>
    </row>
    <row r="56" spans="1:11" ht="75" hidden="1" outlineLevel="1" x14ac:dyDescent="0.25">
      <c r="A56" s="37" t="s">
        <v>150</v>
      </c>
      <c r="B56" s="38" t="s">
        <v>60</v>
      </c>
      <c r="C56" s="20" t="str">
        <f>IF('Long Term Vision'!$C56=0,"",'Long Term Vision'!$C56)</f>
        <v/>
      </c>
      <c r="D56" s="38" t="s">
        <v>563</v>
      </c>
      <c r="E56" s="38" t="s">
        <v>569</v>
      </c>
      <c r="F56" s="38"/>
      <c r="G56" s="38" t="s">
        <v>568</v>
      </c>
      <c r="H56" s="39"/>
      <c r="I56" s="67">
        <f>IF(OR('Long Term Vision'!$I56=1,$E56&lt;&gt;0),1,0)</f>
        <v>1</v>
      </c>
      <c r="J56" s="67">
        <f>IF(OR('Long Term Vision'!$J56=1,$F56&lt;&gt;0),1,0)</f>
        <v>1</v>
      </c>
      <c r="K56" s="67">
        <f>IF(AND('Long Term Vision'!$I56=1,$E56=0),1,0)</f>
        <v>0</v>
      </c>
    </row>
    <row r="57" spans="1:11" ht="75" hidden="1" outlineLevel="1" x14ac:dyDescent="0.25">
      <c r="A57" s="37" t="s">
        <v>150</v>
      </c>
      <c r="B57" s="38" t="s">
        <v>61</v>
      </c>
      <c r="C57" s="20" t="str">
        <f>IF('Long Term Vision'!$C57=0,"",'Long Term Vision'!$C57)</f>
        <v/>
      </c>
      <c r="D57" s="38" t="s">
        <v>563</v>
      </c>
      <c r="E57" s="38" t="s">
        <v>567</v>
      </c>
      <c r="F57" s="38" t="s">
        <v>564</v>
      </c>
      <c r="G57" s="38" t="s">
        <v>570</v>
      </c>
      <c r="H57" s="39"/>
      <c r="I57" s="67">
        <f>IF(OR('Long Term Vision'!$I57=1,$E57&lt;&gt;0),1,0)</f>
        <v>1</v>
      </c>
      <c r="J57" s="67">
        <f>IF(OR('Long Term Vision'!$J57=1,$F57&lt;&gt;0),1,0)</f>
        <v>1</v>
      </c>
      <c r="K57" s="67">
        <f>IF(AND('Long Term Vision'!$I57=1,$E57=0),1,0)</f>
        <v>0</v>
      </c>
    </row>
    <row r="58" spans="1:11" ht="45" hidden="1" outlineLevel="1" x14ac:dyDescent="0.25">
      <c r="A58" s="37" t="s">
        <v>150</v>
      </c>
      <c r="B58" s="38" t="s">
        <v>62</v>
      </c>
      <c r="C58" s="20" t="str">
        <f>IF('Long Term Vision'!$C58=0,"",'Long Term Vision'!$C58)</f>
        <v/>
      </c>
      <c r="D58" s="38" t="s">
        <v>563</v>
      </c>
      <c r="E58" s="38" t="s">
        <v>571</v>
      </c>
      <c r="F58" s="38"/>
      <c r="G58" s="38" t="s">
        <v>572</v>
      </c>
      <c r="H58" s="39"/>
      <c r="I58" s="67">
        <f>IF(OR('Long Term Vision'!$I58=1,$E58&lt;&gt;0),1,0)</f>
        <v>1</v>
      </c>
      <c r="J58" s="67">
        <f>IF(OR('Long Term Vision'!$J58=1,$F58&lt;&gt;0),1,0)</f>
        <v>0</v>
      </c>
      <c r="K58" s="67">
        <f>IF(AND('Long Term Vision'!$I58=1,$E58=0),1,0)</f>
        <v>0</v>
      </c>
    </row>
    <row r="59" spans="1:11" collapsed="1" x14ac:dyDescent="0.25">
      <c r="A59" s="37" t="s">
        <v>150</v>
      </c>
      <c r="B59" s="111" t="s">
        <v>63</v>
      </c>
      <c r="C59" s="111"/>
      <c r="D59" s="111"/>
      <c r="E59" s="111"/>
      <c r="F59" s="111"/>
      <c r="G59" s="111"/>
      <c r="H59" s="112"/>
      <c r="I59" s="67">
        <f>SUM(I60:I66)</f>
        <v>3</v>
      </c>
      <c r="J59" s="67">
        <f>SUM(J60:J66)</f>
        <v>0</v>
      </c>
      <c r="K59" s="67">
        <f>SUM(K60:K66)</f>
        <v>0</v>
      </c>
    </row>
    <row r="60" spans="1:11" ht="45" hidden="1" outlineLevel="1" x14ac:dyDescent="0.25">
      <c r="A60" s="37" t="s">
        <v>150</v>
      </c>
      <c r="B60" s="38" t="s">
        <v>64</v>
      </c>
      <c r="C60" s="20" t="str">
        <f>IF('Long Term Vision'!$C60=0,"",'Long Term Vision'!$C60)</f>
        <v/>
      </c>
      <c r="D60" s="38"/>
      <c r="E60" s="38"/>
      <c r="F60" s="38"/>
      <c r="G60" s="38"/>
      <c r="H60" s="39"/>
      <c r="I60" s="67">
        <f>IF(OR('Long Term Vision'!$I60=1,$E60&lt;&gt;0),1,0)</f>
        <v>0</v>
      </c>
      <c r="J60" s="67">
        <f>IF(OR('Long Term Vision'!$J60=1,$F60&lt;&gt;0),1,0)</f>
        <v>0</v>
      </c>
      <c r="K60" s="67">
        <f>IF(AND('Long Term Vision'!$I60=1,$E60=0),1,0)</f>
        <v>0</v>
      </c>
    </row>
    <row r="61" spans="1:11" ht="105" hidden="1" outlineLevel="1" x14ac:dyDescent="0.25">
      <c r="A61" s="37" t="s">
        <v>150</v>
      </c>
      <c r="B61" s="38" t="s">
        <v>65</v>
      </c>
      <c r="C61" s="20" t="str">
        <f>IF('Long Term Vision'!$C61=0,"",'Long Term Vision'!$C61)</f>
        <v/>
      </c>
      <c r="D61" s="38" t="s">
        <v>548</v>
      </c>
      <c r="E61" s="38" t="s">
        <v>547</v>
      </c>
      <c r="F61" s="38"/>
      <c r="G61" s="38" t="s">
        <v>549</v>
      </c>
      <c r="H61" s="39"/>
      <c r="I61" s="67">
        <f>IF(OR('Long Term Vision'!$I61=1,$E61&lt;&gt;0),1,0)</f>
        <v>1</v>
      </c>
      <c r="J61" s="67">
        <f>IF(OR('Long Term Vision'!$J61=1,$F61&lt;&gt;0),1,0)</f>
        <v>0</v>
      </c>
      <c r="K61" s="67">
        <f>IF(AND('Long Term Vision'!$I61=1,$E61=0),1,0)</f>
        <v>0</v>
      </c>
    </row>
    <row r="62" spans="1:11" ht="30" hidden="1" outlineLevel="1" x14ac:dyDescent="0.25">
      <c r="A62" s="37" t="s">
        <v>150</v>
      </c>
      <c r="B62" s="38" t="s">
        <v>66</v>
      </c>
      <c r="C62" s="20" t="str">
        <f>IF('Long Term Vision'!$C62=0,"",'Long Term Vision'!$C62)</f>
        <v/>
      </c>
      <c r="D62" s="38"/>
      <c r="E62" s="38"/>
      <c r="F62" s="38"/>
      <c r="G62" s="38"/>
      <c r="H62" s="39"/>
      <c r="I62" s="67">
        <f>IF(OR('Long Term Vision'!$I62=1,$E62&lt;&gt;0),1,0)</f>
        <v>0</v>
      </c>
      <c r="J62" s="67">
        <f>IF(OR('Long Term Vision'!$J62=1,$F62&lt;&gt;0),1,0)</f>
        <v>0</v>
      </c>
      <c r="K62" s="67">
        <f>IF(AND('Long Term Vision'!$I62=1,$E62=0),1,0)</f>
        <v>0</v>
      </c>
    </row>
    <row r="63" spans="1:11" ht="105" hidden="1" outlineLevel="1" x14ac:dyDescent="0.25">
      <c r="A63" s="37" t="s">
        <v>150</v>
      </c>
      <c r="B63" s="38" t="s">
        <v>67</v>
      </c>
      <c r="C63" s="20" t="str">
        <f>IF('Long Term Vision'!$C63=0,"",'Long Term Vision'!$C63)</f>
        <v/>
      </c>
      <c r="D63" s="38" t="s">
        <v>515</v>
      </c>
      <c r="E63" s="38" t="s">
        <v>521</v>
      </c>
      <c r="F63" s="38"/>
      <c r="G63" s="38" t="s">
        <v>514</v>
      </c>
      <c r="H63" s="39"/>
      <c r="I63" s="67">
        <f>IF(OR('Long Term Vision'!$I63=1,$E63&lt;&gt;0),1,0)</f>
        <v>1</v>
      </c>
      <c r="J63" s="67">
        <f>IF(OR('Long Term Vision'!$J63=1,$F63&lt;&gt;0),1,0)</f>
        <v>0</v>
      </c>
      <c r="K63" s="67">
        <f>IF(AND('Long Term Vision'!$I63=1,$E63=0),1,0)</f>
        <v>0</v>
      </c>
    </row>
    <row r="64" spans="1:11" ht="75" hidden="1" outlineLevel="1" x14ac:dyDescent="0.25">
      <c r="A64" s="37" t="s">
        <v>150</v>
      </c>
      <c r="B64" s="38" t="s">
        <v>68</v>
      </c>
      <c r="C64" s="20" t="str">
        <f>IF('Long Term Vision'!$C64=0,"",'Long Term Vision'!$C64)</f>
        <v/>
      </c>
      <c r="D64" s="38" t="s">
        <v>515</v>
      </c>
      <c r="E64" s="38" t="s">
        <v>520</v>
      </c>
      <c r="F64" s="38"/>
      <c r="G64" s="38" t="s">
        <v>514</v>
      </c>
      <c r="H64" s="39" t="s">
        <v>583</v>
      </c>
      <c r="I64" s="67">
        <f>IF(OR('Long Term Vision'!$I64=1,$E64&lt;&gt;0),1,0)</f>
        <v>1</v>
      </c>
      <c r="J64" s="67">
        <f>IF(OR('Long Term Vision'!$J64=1,$F64&lt;&gt;0),1,0)</f>
        <v>0</v>
      </c>
      <c r="K64" s="67">
        <f>IF(AND('Long Term Vision'!$I64=1,$E64=0),1,0)</f>
        <v>0</v>
      </c>
    </row>
    <row r="65" spans="1:11" ht="120" hidden="1" outlineLevel="1" x14ac:dyDescent="0.25">
      <c r="A65" s="37" t="s">
        <v>150</v>
      </c>
      <c r="B65" s="38" t="s">
        <v>69</v>
      </c>
      <c r="C65" s="20" t="str">
        <f>IF('Long Term Vision'!$C65=0,"",'Long Term Vision'!$C65)</f>
        <v/>
      </c>
      <c r="D65" s="38"/>
      <c r="E65" s="38"/>
      <c r="F65" s="38"/>
      <c r="G65" s="38"/>
      <c r="H65" s="39"/>
      <c r="I65" s="67">
        <f>IF(OR('Long Term Vision'!$I65=1,$E65&lt;&gt;0),1,0)</f>
        <v>0</v>
      </c>
      <c r="J65" s="67">
        <f>IF(OR('Long Term Vision'!$J65=1,$F65&lt;&gt;0),1,0)</f>
        <v>0</v>
      </c>
      <c r="K65" s="67">
        <f>IF(AND('Long Term Vision'!$I65=1,$E65=0),1,0)</f>
        <v>0</v>
      </c>
    </row>
    <row r="66" spans="1:11" ht="60" hidden="1" outlineLevel="1" x14ac:dyDescent="0.25">
      <c r="A66" s="37" t="s">
        <v>150</v>
      </c>
      <c r="B66" s="38" t="s">
        <v>70</v>
      </c>
      <c r="C66" s="20" t="str">
        <f>IF('Long Term Vision'!$C66=0,"",'Long Term Vision'!$C66)</f>
        <v/>
      </c>
      <c r="D66" s="38"/>
      <c r="E66" s="38"/>
      <c r="F66" s="38"/>
      <c r="G66" s="38"/>
      <c r="H66" s="39"/>
      <c r="I66" s="67">
        <f>IF(OR('Long Term Vision'!$I66=1,$E66&lt;&gt;0),1,0)</f>
        <v>0</v>
      </c>
      <c r="J66" s="67">
        <f>IF(OR('Long Term Vision'!$J66=1,$F66&lt;&gt;0),1,0)</f>
        <v>0</v>
      </c>
      <c r="K66" s="67">
        <f>IF(AND('Long Term Vision'!$I66=1,$E66=0),1,0)</f>
        <v>0</v>
      </c>
    </row>
    <row r="67" spans="1:11" collapsed="1" x14ac:dyDescent="0.25">
      <c r="A67" s="37" t="s">
        <v>150</v>
      </c>
      <c r="B67" s="113" t="s">
        <v>72</v>
      </c>
      <c r="C67" s="113"/>
      <c r="D67" s="113"/>
      <c r="E67" s="113"/>
      <c r="F67" s="113"/>
      <c r="G67" s="113"/>
      <c r="H67" s="114"/>
      <c r="I67" s="67">
        <f>SUM(I68:I76)</f>
        <v>7</v>
      </c>
      <c r="J67" s="67">
        <f>SUM(J68:J76)</f>
        <v>1</v>
      </c>
      <c r="K67" s="67">
        <f>SUM(K68:K76)</f>
        <v>2</v>
      </c>
    </row>
    <row r="68" spans="1:11" ht="60" hidden="1" outlineLevel="1" x14ac:dyDescent="0.25">
      <c r="A68" s="37" t="s">
        <v>150</v>
      </c>
      <c r="B68" s="38" t="s">
        <v>71</v>
      </c>
      <c r="C68" s="20" t="str">
        <f>IF('Long Term Vision'!$C68=0,"",'Long Term Vision'!$C68)</f>
        <v/>
      </c>
      <c r="D68" s="38" t="s">
        <v>538</v>
      </c>
      <c r="E68" s="38" t="s">
        <v>540</v>
      </c>
      <c r="F68" s="38" t="s">
        <v>537</v>
      </c>
      <c r="G68" s="38" t="s">
        <v>541</v>
      </c>
      <c r="H68" s="39"/>
      <c r="I68" s="67">
        <f>IF(OR('Long Term Vision'!$I68=1,$E68&lt;&gt;0),1,0)</f>
        <v>1</v>
      </c>
      <c r="J68" s="67">
        <f>IF(OR('Long Term Vision'!$J68=1,$F68&lt;&gt;0),1,0)</f>
        <v>1</v>
      </c>
      <c r="K68" s="67">
        <f>IF(AND('Long Term Vision'!$I68=1,$E68=0),1,0)</f>
        <v>0</v>
      </c>
    </row>
    <row r="69" spans="1:11" ht="60" hidden="1" outlineLevel="1" x14ac:dyDescent="0.25">
      <c r="A69" s="37" t="s">
        <v>150</v>
      </c>
      <c r="B69" s="38" t="s">
        <v>73</v>
      </c>
      <c r="C69" s="20" t="str">
        <f>IF('Long Term Vision'!$C69=0,"",'Long Term Vision'!$C69)</f>
        <v/>
      </c>
      <c r="D69" s="38" t="s">
        <v>538</v>
      </c>
      <c r="E69" s="38" t="s">
        <v>550</v>
      </c>
      <c r="F69" s="38"/>
      <c r="G69" s="38" t="s">
        <v>551</v>
      </c>
      <c r="H69" s="39"/>
      <c r="I69" s="67">
        <f>IF(OR('Long Term Vision'!$I69=1,$E69&lt;&gt;0),1,0)</f>
        <v>1</v>
      </c>
      <c r="J69" s="67">
        <f>IF(OR('Long Term Vision'!$J69=1,$F69&lt;&gt;0),1,0)</f>
        <v>0</v>
      </c>
      <c r="K69" s="67">
        <f>IF(AND('Long Term Vision'!$I69=1,$E69=0),1,0)</f>
        <v>0</v>
      </c>
    </row>
    <row r="70" spans="1:11" ht="45" hidden="1" outlineLevel="1" x14ac:dyDescent="0.25">
      <c r="A70" s="37" t="s">
        <v>150</v>
      </c>
      <c r="B70" s="38" t="s">
        <v>74</v>
      </c>
      <c r="C70" s="20" t="str">
        <f>IF('Long Term Vision'!$C70=0,"",'Long Term Vision'!$C70)</f>
        <v/>
      </c>
      <c r="D70" s="38"/>
      <c r="E70" s="38"/>
      <c r="F70" s="38"/>
      <c r="G70" s="38"/>
      <c r="H70" s="39"/>
      <c r="I70" s="67">
        <f>IF(OR('Long Term Vision'!$I70=1,$E70&lt;&gt;0),1,0)</f>
        <v>1</v>
      </c>
      <c r="J70" s="67">
        <f>IF(OR('Long Term Vision'!$J70=1,$F70&lt;&gt;0),1,0)</f>
        <v>0</v>
      </c>
      <c r="K70" s="67">
        <f>IF(AND('Long Term Vision'!$I70=1,$E70=0),1,0)</f>
        <v>1</v>
      </c>
    </row>
    <row r="71" spans="1:11" ht="45" hidden="1" outlineLevel="1" x14ac:dyDescent="0.25">
      <c r="A71" s="37" t="s">
        <v>150</v>
      </c>
      <c r="B71" s="38" t="s">
        <v>75</v>
      </c>
      <c r="C71" s="20" t="str">
        <f>IF('Long Term Vision'!$C71=0,"",'Long Term Vision'!$C71)</f>
        <v/>
      </c>
      <c r="D71" s="38"/>
      <c r="E71" s="38"/>
      <c r="F71" s="38"/>
      <c r="G71" s="38"/>
      <c r="H71" s="39"/>
      <c r="I71" s="67">
        <f>IF(OR('Long Term Vision'!$I71=1,$E71&lt;&gt;0),1,0)</f>
        <v>0</v>
      </c>
      <c r="J71" s="67">
        <f>IF(OR('Long Term Vision'!$J71=1,$F71&lt;&gt;0),1,0)</f>
        <v>0</v>
      </c>
      <c r="K71" s="67">
        <f>IF(AND('Long Term Vision'!$I71=1,$E71=0),1,0)</f>
        <v>0</v>
      </c>
    </row>
    <row r="72" spans="1:11" ht="60" hidden="1" outlineLevel="1" x14ac:dyDescent="0.25">
      <c r="A72" s="37" t="s">
        <v>150</v>
      </c>
      <c r="B72" s="38" t="s">
        <v>76</v>
      </c>
      <c r="C72" s="20" t="str">
        <f>IF('Long Term Vision'!$C72=0,"",'Long Term Vision'!$C72)</f>
        <v/>
      </c>
      <c r="D72" s="38" t="s">
        <v>538</v>
      </c>
      <c r="E72" s="38" t="s">
        <v>542</v>
      </c>
      <c r="F72" s="38"/>
      <c r="G72" s="38" t="s">
        <v>543</v>
      </c>
      <c r="H72" s="39"/>
      <c r="I72" s="67">
        <f>IF(OR('Long Term Vision'!$I72=1,$E72&lt;&gt;0),1,0)</f>
        <v>1</v>
      </c>
      <c r="J72" s="67">
        <f>IF(OR('Long Term Vision'!$J72=1,$F72&lt;&gt;0),1,0)</f>
        <v>0</v>
      </c>
      <c r="K72" s="67">
        <f>IF(AND('Long Term Vision'!$I72=1,$E72=0),1,0)</f>
        <v>0</v>
      </c>
    </row>
    <row r="73" spans="1:11" ht="60" hidden="1" outlineLevel="1" x14ac:dyDescent="0.25">
      <c r="A73" s="37" t="s">
        <v>150</v>
      </c>
      <c r="B73" s="38" t="s">
        <v>77</v>
      </c>
      <c r="C73" s="20" t="str">
        <f>IF('Long Term Vision'!$C73=0,"",'Long Term Vision'!$C73)</f>
        <v/>
      </c>
      <c r="D73" s="38" t="s">
        <v>538</v>
      </c>
      <c r="E73" s="38" t="s">
        <v>552</v>
      </c>
      <c r="F73" s="38"/>
      <c r="G73" s="38" t="s">
        <v>553</v>
      </c>
      <c r="H73" s="39"/>
      <c r="I73" s="67">
        <f>IF(OR('Long Term Vision'!$I73=1,$E73&lt;&gt;0),1,0)</f>
        <v>1</v>
      </c>
      <c r="J73" s="67">
        <f>IF(OR('Long Term Vision'!$J73=1,$F73&lt;&gt;0),1,0)</f>
        <v>0</v>
      </c>
      <c r="K73" s="67">
        <f>IF(AND('Long Term Vision'!$I73=1,$E73=0),1,0)</f>
        <v>0</v>
      </c>
    </row>
    <row r="74" spans="1:11" ht="45" hidden="1" outlineLevel="1" x14ac:dyDescent="0.25">
      <c r="A74" s="37" t="s">
        <v>150</v>
      </c>
      <c r="B74" s="38" t="s">
        <v>78</v>
      </c>
      <c r="C74" s="20" t="str">
        <f>IF('Long Term Vision'!$C74=0,"",'Long Term Vision'!$C74)</f>
        <v/>
      </c>
      <c r="D74" s="38"/>
      <c r="E74" s="38"/>
      <c r="F74" s="38"/>
      <c r="G74" s="38"/>
      <c r="H74" s="39"/>
      <c r="I74" s="67">
        <f>IF(OR('Long Term Vision'!$I74=1,$E74&lt;&gt;0),1,0)</f>
        <v>0</v>
      </c>
      <c r="J74" s="67">
        <f>IF(OR('Long Term Vision'!$J74=1,$F74&lt;&gt;0),1,0)</f>
        <v>0</v>
      </c>
      <c r="K74" s="67">
        <f>IF(AND('Long Term Vision'!$I74=1,$E74=0),1,0)</f>
        <v>0</v>
      </c>
    </row>
    <row r="75" spans="1:11" ht="60" hidden="1" outlineLevel="1" x14ac:dyDescent="0.25">
      <c r="A75" s="37" t="s">
        <v>150</v>
      </c>
      <c r="B75" s="38" t="s">
        <v>79</v>
      </c>
      <c r="C75" s="20" t="str">
        <f>IF('Long Term Vision'!$C75=0,"",'Long Term Vision'!$C75)</f>
        <v/>
      </c>
      <c r="D75" s="38"/>
      <c r="E75" s="38"/>
      <c r="F75" s="38"/>
      <c r="G75" s="38"/>
      <c r="H75" s="39"/>
      <c r="I75" s="67">
        <f>IF(OR('Long Term Vision'!$I75=1,$E75&lt;&gt;0),1,0)</f>
        <v>1</v>
      </c>
      <c r="J75" s="67">
        <f>IF(OR('Long Term Vision'!$J75=1,$F75&lt;&gt;0),1,0)</f>
        <v>0</v>
      </c>
      <c r="K75" s="67">
        <f>IF(AND('Long Term Vision'!$I75=1,$E75=0),1,0)</f>
        <v>1</v>
      </c>
    </row>
    <row r="76" spans="1:11" ht="60" hidden="1" outlineLevel="1" x14ac:dyDescent="0.25">
      <c r="A76" s="37" t="s">
        <v>150</v>
      </c>
      <c r="B76" s="38" t="s">
        <v>80</v>
      </c>
      <c r="C76" s="20" t="str">
        <f>IF('Long Term Vision'!$C76=0,"",'Long Term Vision'!$C76)</f>
        <v/>
      </c>
      <c r="D76" s="38" t="s">
        <v>538</v>
      </c>
      <c r="E76" s="38" t="s">
        <v>554</v>
      </c>
      <c r="F76" s="38"/>
      <c r="G76" s="38" t="s">
        <v>539</v>
      </c>
      <c r="H76" s="39"/>
      <c r="I76" s="67">
        <f>IF(OR('Long Term Vision'!$I76=1,$E76&lt;&gt;0),1,0)</f>
        <v>1</v>
      </c>
      <c r="J76" s="67">
        <f>IF(OR('Long Term Vision'!$J76=1,$F76&lt;&gt;0),1,0)</f>
        <v>0</v>
      </c>
      <c r="K76" s="67">
        <f>IF(AND('Long Term Vision'!$I76=1,$E76=0),1,0)</f>
        <v>0</v>
      </c>
    </row>
    <row r="77" spans="1:11" collapsed="1" x14ac:dyDescent="0.25">
      <c r="A77" s="37" t="s">
        <v>151</v>
      </c>
      <c r="B77" s="115" t="s">
        <v>81</v>
      </c>
      <c r="C77" s="115"/>
      <c r="D77" s="115"/>
      <c r="E77" s="115"/>
      <c r="F77" s="115"/>
      <c r="G77" s="115"/>
      <c r="H77" s="116"/>
      <c r="I77" s="67">
        <f>SUM(I78:I80)</f>
        <v>2</v>
      </c>
      <c r="J77" s="67">
        <f>SUM(J78:J80)</f>
        <v>2</v>
      </c>
      <c r="K77" s="67">
        <f>SUM(K78:K80)</f>
        <v>0</v>
      </c>
    </row>
    <row r="78" spans="1:11" ht="30" hidden="1" outlineLevel="1" x14ac:dyDescent="0.25">
      <c r="A78" s="37" t="s">
        <v>151</v>
      </c>
      <c r="B78" s="38" t="s">
        <v>82</v>
      </c>
      <c r="C78" s="20" t="str">
        <f>IF('Long Term Vision'!$C78=0,"",'Long Term Vision'!$C78)</f>
        <v/>
      </c>
      <c r="D78" s="38"/>
      <c r="E78" s="38"/>
      <c r="F78" s="38"/>
      <c r="G78" s="38"/>
      <c r="H78" s="39"/>
      <c r="I78" s="67">
        <f>IF(OR('Long Term Vision'!$I78=1,$E78&lt;&gt;0),1,0)</f>
        <v>0</v>
      </c>
      <c r="J78" s="67">
        <f>IF(OR('Long Term Vision'!$J78=1,$F78&lt;&gt;0),1,0)</f>
        <v>0</v>
      </c>
      <c r="K78" s="67">
        <f>IF(AND('Long Term Vision'!$I78=1,$E78=0),1,0)</f>
        <v>0</v>
      </c>
    </row>
    <row r="79" spans="1:11" ht="30" hidden="1" outlineLevel="1" x14ac:dyDescent="0.25">
      <c r="A79" s="37" t="s">
        <v>151</v>
      </c>
      <c r="B79" s="38" t="s">
        <v>83</v>
      </c>
      <c r="C79" s="20" t="str">
        <f>IF('Long Term Vision'!$C79=0,"",'Long Term Vision'!$C79)</f>
        <v/>
      </c>
      <c r="D79" s="38" t="s">
        <v>497</v>
      </c>
      <c r="E79" s="38" t="s">
        <v>498</v>
      </c>
      <c r="F79" s="38" t="s">
        <v>495</v>
      </c>
      <c r="G79" s="38" t="s">
        <v>499</v>
      </c>
      <c r="H79" s="39" t="s">
        <v>500</v>
      </c>
      <c r="I79" s="67">
        <f>IF(OR('Long Term Vision'!$I79=1,$E79&lt;&gt;0),1,0)</f>
        <v>1</v>
      </c>
      <c r="J79" s="67">
        <f>IF(OR('Long Term Vision'!$J79=1,$F79&lt;&gt;0),1,0)</f>
        <v>1</v>
      </c>
      <c r="K79" s="67">
        <f>IF(AND('Long Term Vision'!$I79=1,$E79=0),1,0)</f>
        <v>0</v>
      </c>
    </row>
    <row r="80" spans="1:11" ht="45" hidden="1" outlineLevel="1" x14ac:dyDescent="0.25">
      <c r="A80" s="37" t="s">
        <v>151</v>
      </c>
      <c r="B80" s="38" t="s">
        <v>84</v>
      </c>
      <c r="C80" s="20" t="str">
        <f>IF('Long Term Vision'!$C80=0,"",'Long Term Vision'!$C80)</f>
        <v/>
      </c>
      <c r="D80" s="38" t="s">
        <v>497</v>
      </c>
      <c r="E80" s="38" t="s">
        <v>501</v>
      </c>
      <c r="F80" s="38" t="s">
        <v>496</v>
      </c>
      <c r="G80" s="38" t="s">
        <v>502</v>
      </c>
      <c r="H80" s="39"/>
      <c r="I80" s="67">
        <f>IF(OR('Long Term Vision'!$I80=1,$E80&lt;&gt;0),1,0)</f>
        <v>1</v>
      </c>
      <c r="J80" s="67">
        <f>IF(OR('Long Term Vision'!$J80=1,$F80&lt;&gt;0),1,0)</f>
        <v>1</v>
      </c>
      <c r="K80" s="67">
        <f>IF(AND('Long Term Vision'!$I80=1,$E80=0),1,0)</f>
        <v>0</v>
      </c>
    </row>
    <row r="81" spans="1:11" collapsed="1" x14ac:dyDescent="0.25">
      <c r="A81" s="37" t="s">
        <v>151</v>
      </c>
      <c r="B81" s="117" t="s">
        <v>85</v>
      </c>
      <c r="C81" s="117"/>
      <c r="D81" s="117"/>
      <c r="E81" s="117"/>
      <c r="F81" s="117"/>
      <c r="G81" s="117"/>
      <c r="H81" s="118"/>
      <c r="I81" s="67">
        <f>SUM(I82:I91)</f>
        <v>8</v>
      </c>
      <c r="J81" s="67">
        <f>SUM(J82:J91)</f>
        <v>5</v>
      </c>
      <c r="K81" s="67">
        <f>SUM(K82:K91)</f>
        <v>1</v>
      </c>
    </row>
    <row r="82" spans="1:11" ht="90" hidden="1" outlineLevel="1" x14ac:dyDescent="0.25">
      <c r="A82" s="37" t="s">
        <v>151</v>
      </c>
      <c r="B82" s="38" t="s">
        <v>86</v>
      </c>
      <c r="C82" s="20" t="str">
        <f>IF('Long Term Vision'!$C82=0,"",'Long Term Vision'!$C82)</f>
        <v/>
      </c>
      <c r="D82" s="38" t="s">
        <v>476</v>
      </c>
      <c r="E82" s="38" t="s">
        <v>479</v>
      </c>
      <c r="F82" s="38" t="s">
        <v>478</v>
      </c>
      <c r="G82" s="38" t="s">
        <v>477</v>
      </c>
      <c r="H82" s="39" t="s">
        <v>583</v>
      </c>
      <c r="I82" s="67">
        <f>IF(OR('Long Term Vision'!$I82=1,$E82&lt;&gt;0),1,0)</f>
        <v>1</v>
      </c>
      <c r="J82" s="67">
        <f>IF(OR('Long Term Vision'!$J82=1,$F82&lt;&gt;0),1,0)</f>
        <v>1</v>
      </c>
      <c r="K82" s="67">
        <f>IF(AND('Long Term Vision'!$I82=1,$E82=0),1,0)</f>
        <v>0</v>
      </c>
    </row>
    <row r="83" spans="1:11" ht="75" hidden="1" outlineLevel="1" x14ac:dyDescent="0.25">
      <c r="A83" s="37" t="s">
        <v>151</v>
      </c>
      <c r="B83" s="38" t="s">
        <v>87</v>
      </c>
      <c r="C83" s="20" t="str">
        <f>IF('Long Term Vision'!$C83=0,"",'Long Term Vision'!$C83)</f>
        <v/>
      </c>
      <c r="D83" s="38" t="s">
        <v>508</v>
      </c>
      <c r="E83" s="38" t="s">
        <v>507</v>
      </c>
      <c r="F83" s="38" t="s">
        <v>472</v>
      </c>
      <c r="G83" s="38" t="s">
        <v>509</v>
      </c>
      <c r="H83" s="39"/>
      <c r="I83" s="67">
        <f>IF(OR('Long Term Vision'!$I83=1,$E83&lt;&gt;0),1,0)</f>
        <v>1</v>
      </c>
      <c r="J83" s="67">
        <f>IF(OR('Long Term Vision'!$J83=1,$F83&lt;&gt;0),1,0)</f>
        <v>1</v>
      </c>
      <c r="K83" s="67">
        <f>IF(AND('Long Term Vision'!$I83=1,$E83=0),1,0)</f>
        <v>0</v>
      </c>
    </row>
    <row r="84" spans="1:11" ht="150" hidden="1" outlineLevel="1" x14ac:dyDescent="0.25">
      <c r="A84" s="37" t="s">
        <v>151</v>
      </c>
      <c r="B84" s="38" t="s">
        <v>88</v>
      </c>
      <c r="C84" s="20" t="str">
        <f>IF('Long Term Vision'!$C84=0,"",'Long Term Vision'!$C84)</f>
        <v/>
      </c>
      <c r="D84" s="38" t="s">
        <v>524</v>
      </c>
      <c r="E84" s="38" t="s">
        <v>522</v>
      </c>
      <c r="F84" s="38" t="s">
        <v>470</v>
      </c>
      <c r="G84" s="38" t="s">
        <v>523</v>
      </c>
      <c r="H84" s="39"/>
      <c r="I84" s="67">
        <f>IF(OR('Long Term Vision'!$I84=1,$E84&lt;&gt;0),1,0)</f>
        <v>1</v>
      </c>
      <c r="J84" s="67">
        <f>IF(OR('Long Term Vision'!$J84=1,$F84&lt;&gt;0),1,0)</f>
        <v>1</v>
      </c>
      <c r="K84" s="67">
        <f>IF(AND('Long Term Vision'!$I84=1,$E84=0),1,0)</f>
        <v>0</v>
      </c>
    </row>
    <row r="85" spans="1:11" ht="90" hidden="1" outlineLevel="1" x14ac:dyDescent="0.25">
      <c r="A85" s="37" t="s">
        <v>151</v>
      </c>
      <c r="B85" s="38" t="s">
        <v>89</v>
      </c>
      <c r="C85" s="20" t="str">
        <f>IF('Long Term Vision'!$C85=0,"",'Long Term Vision'!$C85)</f>
        <v>NO</v>
      </c>
      <c r="D85" s="38"/>
      <c r="E85" s="38"/>
      <c r="F85" s="38"/>
      <c r="G85" s="38"/>
      <c r="H85" s="39"/>
      <c r="I85" s="67">
        <f>IF(OR('Long Term Vision'!$I85=1,$E85&lt;&gt;0),1,0)</f>
        <v>0</v>
      </c>
      <c r="J85" s="67">
        <f>IF(OR('Long Term Vision'!$J85=1,$F85&lt;&gt;0),1,0)</f>
        <v>0</v>
      </c>
      <c r="K85" s="67">
        <f>IF(AND('Long Term Vision'!$I85=1,$E85=0),1,0)</f>
        <v>0</v>
      </c>
    </row>
    <row r="86" spans="1:11" ht="90" hidden="1" outlineLevel="1" x14ac:dyDescent="0.25">
      <c r="A86" s="37" t="s">
        <v>151</v>
      </c>
      <c r="B86" s="38" t="s">
        <v>90</v>
      </c>
      <c r="C86" s="20" t="str">
        <f>IF('Long Term Vision'!$C86=0,"",'Long Term Vision'!$C86)</f>
        <v/>
      </c>
      <c r="D86" s="38" t="s">
        <v>458</v>
      </c>
      <c r="E86" s="38" t="s">
        <v>457</v>
      </c>
      <c r="F86" s="38" t="s">
        <v>471</v>
      </c>
      <c r="G86" s="38" t="s">
        <v>459</v>
      </c>
      <c r="H86" s="39"/>
      <c r="I86" s="67">
        <f>IF(OR('Long Term Vision'!$I86=1,$E86&lt;&gt;0),1,0)</f>
        <v>1</v>
      </c>
      <c r="J86" s="67">
        <f>IF(OR('Long Term Vision'!$J86=1,$F86&lt;&gt;0),1,0)</f>
        <v>1</v>
      </c>
      <c r="K86" s="67">
        <f>IF(AND('Long Term Vision'!$I86=1,$E86=0),1,0)</f>
        <v>0</v>
      </c>
    </row>
    <row r="87" spans="1:11" ht="45" hidden="1" outlineLevel="1" x14ac:dyDescent="0.25">
      <c r="A87" s="37" t="s">
        <v>151</v>
      </c>
      <c r="B87" s="38" t="s">
        <v>91</v>
      </c>
      <c r="C87" s="20" t="str">
        <f>IF('Long Term Vision'!$C87=0,"",'Long Term Vision'!$C87)</f>
        <v/>
      </c>
      <c r="D87" s="38" t="s">
        <v>412</v>
      </c>
      <c r="E87" s="38" t="s">
        <v>417</v>
      </c>
      <c r="F87" s="38"/>
      <c r="G87" s="38" t="s">
        <v>419</v>
      </c>
      <c r="H87" s="39"/>
      <c r="I87" s="67">
        <f>IF(OR('Long Term Vision'!$I87=1,$E87&lt;&gt;0),1,0)</f>
        <v>1</v>
      </c>
      <c r="J87" s="67">
        <f>IF(OR('Long Term Vision'!$J87=1,$F87&lt;&gt;0),1,0)</f>
        <v>0</v>
      </c>
      <c r="K87" s="67">
        <f>IF(AND('Long Term Vision'!$I87=1,$E87=0),1,0)</f>
        <v>0</v>
      </c>
    </row>
    <row r="88" spans="1:11" ht="75" hidden="1" outlineLevel="1" x14ac:dyDescent="0.25">
      <c r="A88" s="37" t="s">
        <v>151</v>
      </c>
      <c r="B88" s="38" t="s">
        <v>92</v>
      </c>
      <c r="C88" s="20" t="str">
        <f>IF('Long Term Vision'!$C88=0,"",'Long Term Vision'!$C88)</f>
        <v/>
      </c>
      <c r="D88" s="38"/>
      <c r="E88" s="38"/>
      <c r="F88" s="38"/>
      <c r="G88" s="38"/>
      <c r="H88" s="39"/>
      <c r="I88" s="67">
        <f>IF(OR('Long Term Vision'!$I88=1,$E88&lt;&gt;0),1,0)</f>
        <v>0</v>
      </c>
      <c r="J88" s="67">
        <f>IF(OR('Long Term Vision'!$J88=1,$F88&lt;&gt;0),1,0)</f>
        <v>0</v>
      </c>
      <c r="K88" s="67">
        <f>IF(AND('Long Term Vision'!$I88=1,$E88=0),1,0)</f>
        <v>0</v>
      </c>
    </row>
    <row r="89" spans="1:11" ht="45" hidden="1" outlineLevel="1" x14ac:dyDescent="0.25">
      <c r="A89" s="37" t="s">
        <v>151</v>
      </c>
      <c r="B89" s="38" t="s">
        <v>93</v>
      </c>
      <c r="C89" s="20" t="str">
        <f>IF('Long Term Vision'!$C89=0,"",'Long Term Vision'!$C89)</f>
        <v/>
      </c>
      <c r="D89" s="38" t="s">
        <v>475</v>
      </c>
      <c r="E89" s="38" t="s">
        <v>482</v>
      </c>
      <c r="F89" s="38"/>
      <c r="G89" s="38" t="s">
        <v>483</v>
      </c>
      <c r="H89" s="39"/>
      <c r="I89" s="67">
        <f>IF(OR('Long Term Vision'!$I89=1,$E89&lt;&gt;0),1,0)</f>
        <v>1</v>
      </c>
      <c r="J89" s="67">
        <f>IF(OR('Long Term Vision'!$J89=1,$F89&lt;&gt;0),1,0)</f>
        <v>0</v>
      </c>
      <c r="K89" s="67">
        <f>IF(AND('Long Term Vision'!$I89=1,$E89=0),1,0)</f>
        <v>0</v>
      </c>
    </row>
    <row r="90" spans="1:11" ht="135" hidden="1" outlineLevel="1" x14ac:dyDescent="0.25">
      <c r="A90" s="37" t="s">
        <v>151</v>
      </c>
      <c r="B90" s="38" t="s">
        <v>94</v>
      </c>
      <c r="C90" s="20" t="str">
        <f>IF('Long Term Vision'!$C90=0,"",'Long Term Vision'!$C90)</f>
        <v/>
      </c>
      <c r="D90" s="38" t="s">
        <v>534</v>
      </c>
      <c r="E90" s="38" t="s">
        <v>536</v>
      </c>
      <c r="F90" s="38" t="s">
        <v>535</v>
      </c>
      <c r="G90" s="38"/>
      <c r="H90" s="39"/>
      <c r="I90" s="67">
        <f>IF(OR('Long Term Vision'!$I90=1,$E90&lt;&gt;0),1,0)</f>
        <v>1</v>
      </c>
      <c r="J90" s="67">
        <f>IF(OR('Long Term Vision'!$J90=1,$F90&lt;&gt;0),1,0)</f>
        <v>1</v>
      </c>
      <c r="K90" s="67">
        <f>IF(AND('Long Term Vision'!$I90=1,$E90=0),1,0)</f>
        <v>0</v>
      </c>
    </row>
    <row r="91" spans="1:11" ht="45" hidden="1" outlineLevel="1" x14ac:dyDescent="0.25">
      <c r="A91" s="37" t="s">
        <v>151</v>
      </c>
      <c r="B91" s="38" t="s">
        <v>95</v>
      </c>
      <c r="C91" s="20" t="str">
        <f>IF('Long Term Vision'!$C91=0,"",'Long Term Vision'!$C91)</f>
        <v/>
      </c>
      <c r="D91" s="38"/>
      <c r="E91" s="38"/>
      <c r="F91" s="38"/>
      <c r="G91" s="38"/>
      <c r="H91" s="39"/>
      <c r="I91" s="67">
        <f>IF(OR('Long Term Vision'!$I91=1,$E91&lt;&gt;0),1,0)</f>
        <v>1</v>
      </c>
      <c r="J91" s="67">
        <f>IF(OR('Long Term Vision'!$J91=1,$F91&lt;&gt;0),1,0)</f>
        <v>0</v>
      </c>
      <c r="K91" s="67">
        <f>IF(AND('Long Term Vision'!$I91=1,$E91=0),1,0)</f>
        <v>1</v>
      </c>
    </row>
    <row r="92" spans="1:11" collapsed="1" x14ac:dyDescent="0.25">
      <c r="A92" s="37" t="s">
        <v>151</v>
      </c>
      <c r="B92" s="119" t="s">
        <v>96</v>
      </c>
      <c r="C92" s="119"/>
      <c r="D92" s="119"/>
      <c r="E92" s="119"/>
      <c r="F92" s="119"/>
      <c r="G92" s="119"/>
      <c r="H92" s="120"/>
      <c r="I92" s="67">
        <f>SUM(I93:I97)</f>
        <v>4</v>
      </c>
      <c r="J92" s="67">
        <f>SUM(J93:J97)</f>
        <v>2</v>
      </c>
      <c r="K92" s="67">
        <f>SUM(K93:K97)</f>
        <v>0</v>
      </c>
    </row>
    <row r="93" spans="1:11" ht="60" hidden="1" outlineLevel="1" x14ac:dyDescent="0.25">
      <c r="A93" s="37" t="s">
        <v>151</v>
      </c>
      <c r="B93" s="38" t="s">
        <v>97</v>
      </c>
      <c r="C93" s="20" t="str">
        <f>IF('Long Term Vision'!$C93=0,"",'Long Term Vision'!$C93)</f>
        <v/>
      </c>
      <c r="D93" s="38" t="s">
        <v>485</v>
      </c>
      <c r="E93" s="38" t="s">
        <v>484</v>
      </c>
      <c r="F93" s="38" t="s">
        <v>309</v>
      </c>
      <c r="G93" s="38" t="s">
        <v>486</v>
      </c>
      <c r="H93" s="39"/>
      <c r="I93" s="67">
        <f>IF(OR('Long Term Vision'!$I93=1,$E93&lt;&gt;0),1,0)</f>
        <v>1</v>
      </c>
      <c r="J93" s="67">
        <f>IF(OR('Long Term Vision'!$J93=1,$F93&lt;&gt;0),1,0)</f>
        <v>1</v>
      </c>
      <c r="K93" s="67">
        <f>IF(AND('Long Term Vision'!$I93=1,$E93=0),1,0)</f>
        <v>0</v>
      </c>
    </row>
    <row r="94" spans="1:11" ht="60" hidden="1" outlineLevel="1" x14ac:dyDescent="0.25">
      <c r="A94" s="37" t="s">
        <v>151</v>
      </c>
      <c r="B94" s="38" t="s">
        <v>98</v>
      </c>
      <c r="C94" s="20" t="str">
        <f>IF('Long Term Vision'!$C94=0,"",'Long Term Vision'!$C94)</f>
        <v/>
      </c>
      <c r="D94" s="38"/>
      <c r="E94" s="38"/>
      <c r="F94" s="38"/>
      <c r="G94" s="38"/>
      <c r="H94" s="39"/>
      <c r="I94" s="67">
        <f>IF(OR('Long Term Vision'!$I94=1,$E94&lt;&gt;0),1,0)</f>
        <v>0</v>
      </c>
      <c r="J94" s="67">
        <f>IF(OR('Long Term Vision'!$J94=1,$F94&lt;&gt;0),1,0)</f>
        <v>0</v>
      </c>
      <c r="K94" s="67">
        <f>IF(AND('Long Term Vision'!$I94=1,$E94=0),1,0)</f>
        <v>0</v>
      </c>
    </row>
    <row r="95" spans="1:11" ht="60" hidden="1" outlineLevel="1" x14ac:dyDescent="0.25">
      <c r="A95" s="37" t="s">
        <v>151</v>
      </c>
      <c r="B95" s="38" t="s">
        <v>99</v>
      </c>
      <c r="C95" s="20" t="str">
        <f>IF('Long Term Vision'!$C95=0,"",'Long Term Vision'!$C95)</f>
        <v/>
      </c>
      <c r="D95" s="38" t="s">
        <v>475</v>
      </c>
      <c r="E95" s="38" t="s">
        <v>473</v>
      </c>
      <c r="F95" s="38"/>
      <c r="G95" s="38" t="s">
        <v>474</v>
      </c>
      <c r="H95" s="39"/>
      <c r="I95" s="67">
        <f>IF(OR('Long Term Vision'!$I95=1,$E95&lt;&gt;0),1,0)</f>
        <v>1</v>
      </c>
      <c r="J95" s="67">
        <f>IF(OR('Long Term Vision'!$J95=1,$F95&lt;&gt;0),1,0)</f>
        <v>0</v>
      </c>
      <c r="K95" s="67">
        <f>IF(AND('Long Term Vision'!$I95=1,$E95=0),1,0)</f>
        <v>0</v>
      </c>
    </row>
    <row r="96" spans="1:11" ht="75" hidden="1" outlineLevel="1" x14ac:dyDescent="0.25">
      <c r="A96" s="37" t="s">
        <v>151</v>
      </c>
      <c r="B96" s="38" t="s">
        <v>100</v>
      </c>
      <c r="C96" s="20" t="str">
        <f>IF('Long Term Vision'!$C96=0,"",'Long Term Vision'!$C96)</f>
        <v/>
      </c>
      <c r="D96" s="38" t="s">
        <v>556</v>
      </c>
      <c r="E96" s="38" t="s">
        <v>555</v>
      </c>
      <c r="F96" s="38"/>
      <c r="G96" s="38" t="s">
        <v>557</v>
      </c>
      <c r="H96" s="39"/>
      <c r="I96" s="67">
        <f>IF(OR('Long Term Vision'!$I96=1,$E96&lt;&gt;0),1,0)</f>
        <v>1</v>
      </c>
      <c r="J96" s="67">
        <f>IF(OR('Long Term Vision'!$J96=1,$F96&lt;&gt;0),1,0)</f>
        <v>0</v>
      </c>
      <c r="K96" s="67">
        <f>IF(AND('Long Term Vision'!$I96=1,$E96=0),1,0)</f>
        <v>0</v>
      </c>
    </row>
    <row r="97" spans="1:11" ht="90" hidden="1" outlineLevel="1" x14ac:dyDescent="0.25">
      <c r="A97" s="37" t="s">
        <v>151</v>
      </c>
      <c r="B97" s="38" t="s">
        <v>101</v>
      </c>
      <c r="C97" s="20" t="str">
        <f>IF('Long Term Vision'!$C97=0,"",'Long Term Vision'!$C97)</f>
        <v/>
      </c>
      <c r="D97" s="38" t="s">
        <v>504</v>
      </c>
      <c r="E97" s="38" t="s">
        <v>505</v>
      </c>
      <c r="F97" s="38" t="s">
        <v>503</v>
      </c>
      <c r="G97" s="38" t="s">
        <v>506</v>
      </c>
      <c r="H97" s="39"/>
      <c r="I97" s="67">
        <f>IF(OR('Long Term Vision'!$I97=1,$E97&lt;&gt;0),1,0)</f>
        <v>1</v>
      </c>
      <c r="J97" s="67">
        <f>IF(OR('Long Term Vision'!$J97=1,$F97&lt;&gt;0),1,0)</f>
        <v>1</v>
      </c>
      <c r="K97" s="67">
        <f>IF(AND('Long Term Vision'!$I97=1,$E97=0),1,0)</f>
        <v>0</v>
      </c>
    </row>
    <row r="98" spans="1:11" collapsed="1" x14ac:dyDescent="0.25">
      <c r="A98" s="37" t="s">
        <v>151</v>
      </c>
      <c r="B98" s="121" t="s">
        <v>102</v>
      </c>
      <c r="C98" s="121"/>
      <c r="D98" s="121"/>
      <c r="E98" s="121"/>
      <c r="F98" s="121"/>
      <c r="G98" s="121"/>
      <c r="H98" s="122"/>
      <c r="I98" s="67">
        <f>SUM(I99:I105)</f>
        <v>4</v>
      </c>
      <c r="J98" s="67">
        <f>SUM(J99:J105)</f>
        <v>2</v>
      </c>
      <c r="K98" s="67">
        <f>SUM(K99:K105)</f>
        <v>0</v>
      </c>
    </row>
    <row r="99" spans="1:11" ht="45" hidden="1" outlineLevel="1" x14ac:dyDescent="0.25">
      <c r="A99" s="37" t="s">
        <v>151</v>
      </c>
      <c r="B99" s="38" t="s">
        <v>103</v>
      </c>
      <c r="C99" s="20" t="str">
        <f>IF('Long Term Vision'!$C99=0,"",'Long Term Vision'!$C99)</f>
        <v/>
      </c>
      <c r="D99" s="38"/>
      <c r="E99" s="38"/>
      <c r="F99" s="38"/>
      <c r="G99" s="38"/>
      <c r="H99" s="39"/>
      <c r="I99" s="67">
        <f>IF(OR('Long Term Vision'!$I99=1,$E99&lt;&gt;0),1,0)</f>
        <v>0</v>
      </c>
      <c r="J99" s="67">
        <f>IF(OR('Long Term Vision'!$J99=1,$F99&lt;&gt;0),1,0)</f>
        <v>0</v>
      </c>
      <c r="K99" s="67">
        <f>IF(AND('Long Term Vision'!$I99=1,$E99=0),1,0)</f>
        <v>0</v>
      </c>
    </row>
    <row r="100" spans="1:11" ht="210" hidden="1" outlineLevel="1" x14ac:dyDescent="0.25">
      <c r="A100" s="37" t="s">
        <v>151</v>
      </c>
      <c r="B100" s="38" t="s">
        <v>104</v>
      </c>
      <c r="C100" s="20" t="str">
        <f>IF('Long Term Vision'!$C100=0,"",'Long Term Vision'!$C100)</f>
        <v/>
      </c>
      <c r="D100" s="38" t="s">
        <v>532</v>
      </c>
      <c r="E100" s="38" t="s">
        <v>531</v>
      </c>
      <c r="F100" s="38" t="s">
        <v>437</v>
      </c>
      <c r="G100" s="38" t="s">
        <v>533</v>
      </c>
      <c r="H100" s="39"/>
      <c r="I100" s="67">
        <f>IF(OR('Long Term Vision'!$I100=1,$E100&lt;&gt;0),1,0)</f>
        <v>1</v>
      </c>
      <c r="J100" s="67">
        <f>IF(OR('Long Term Vision'!$J100=1,$F100&lt;&gt;0),1,0)</f>
        <v>1</v>
      </c>
      <c r="K100" s="67">
        <f>IF(AND('Long Term Vision'!$I100=1,$E100=0),1,0)</f>
        <v>0</v>
      </c>
    </row>
    <row r="101" spans="1:11" ht="60" hidden="1" outlineLevel="1" x14ac:dyDescent="0.25">
      <c r="A101" s="37" t="s">
        <v>151</v>
      </c>
      <c r="B101" s="38" t="s">
        <v>105</v>
      </c>
      <c r="C101" s="20" t="str">
        <f>IF('Long Term Vision'!$C101=0,"",'Long Term Vision'!$C101)</f>
        <v/>
      </c>
      <c r="D101" s="38" t="s">
        <v>412</v>
      </c>
      <c r="E101" s="38" t="s">
        <v>417</v>
      </c>
      <c r="F101" s="38"/>
      <c r="G101" s="38" t="s">
        <v>419</v>
      </c>
      <c r="H101" s="39"/>
      <c r="I101" s="67">
        <f>IF(OR('Long Term Vision'!$I101=1,$E101&lt;&gt;0),1,0)</f>
        <v>1</v>
      </c>
      <c r="J101" s="67">
        <f>IF(OR('Long Term Vision'!$J101=1,$F101&lt;&gt;0),1,0)</f>
        <v>0</v>
      </c>
      <c r="K101" s="67">
        <f>IF(AND('Long Term Vision'!$I101=1,$E101=0),1,0)</f>
        <v>0</v>
      </c>
    </row>
    <row r="102" spans="1:11" ht="30" hidden="1" outlineLevel="1" x14ac:dyDescent="0.25">
      <c r="A102" s="37" t="s">
        <v>151</v>
      </c>
      <c r="B102" s="38" t="s">
        <v>106</v>
      </c>
      <c r="C102" s="20" t="str">
        <f>IF('Long Term Vision'!$C102=0,"",'Long Term Vision'!$C102)</f>
        <v/>
      </c>
      <c r="D102" s="38" t="s">
        <v>464</v>
      </c>
      <c r="E102" s="38" t="s">
        <v>466</v>
      </c>
      <c r="F102" s="38"/>
      <c r="G102" s="38" t="s">
        <v>467</v>
      </c>
      <c r="H102" s="39"/>
      <c r="I102" s="67">
        <f>IF(OR('Long Term Vision'!$I102=1,$E102&lt;&gt;0),1,0)</f>
        <v>1</v>
      </c>
      <c r="J102" s="67">
        <f>IF(OR('Long Term Vision'!$J102=1,$F102&lt;&gt;0),1,0)</f>
        <v>0</v>
      </c>
      <c r="K102" s="67">
        <f>IF(AND('Long Term Vision'!$I102=1,$E102=0),1,0)</f>
        <v>0</v>
      </c>
    </row>
    <row r="103" spans="1:11" ht="45" hidden="1" outlineLevel="1" x14ac:dyDescent="0.25">
      <c r="A103" s="37" t="s">
        <v>151</v>
      </c>
      <c r="B103" s="38" t="s">
        <v>107</v>
      </c>
      <c r="C103" s="20" t="str">
        <f>IF('Long Term Vision'!$C103=0,"",'Long Term Vision'!$C103)</f>
        <v>NO</v>
      </c>
      <c r="D103" s="38"/>
      <c r="E103" s="38"/>
      <c r="F103" s="38"/>
      <c r="G103" s="38"/>
      <c r="H103" s="39"/>
      <c r="I103" s="67">
        <f>IF(OR('Long Term Vision'!$I103=1,$E103&lt;&gt;0),1,0)</f>
        <v>0</v>
      </c>
      <c r="J103" s="67">
        <f>IF(OR('Long Term Vision'!$J103=1,$F103&lt;&gt;0),1,0)</f>
        <v>0</v>
      </c>
      <c r="K103" s="67">
        <f>IF(AND('Long Term Vision'!$I103=1,$E103=0),1,0)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IF(OR('Long Term Vision'!$I104=1,$E104&lt;&gt;0),1,0)</f>
        <v>0</v>
      </c>
      <c r="J104" s="67">
        <f>IF(OR('Long Term Vision'!$J104=1,$F104&lt;&gt;0),1,0)</f>
        <v>0</v>
      </c>
      <c r="K104" s="67">
        <f>IF(AND('Long Term Vision'!$I104=1,$E104=0),1,0)</f>
        <v>0</v>
      </c>
    </row>
    <row r="105" spans="1:11" ht="75" hidden="1" outlineLevel="1" x14ac:dyDescent="0.25">
      <c r="A105" s="37" t="s">
        <v>151</v>
      </c>
      <c r="B105" s="38" t="s">
        <v>109</v>
      </c>
      <c r="C105" s="20" t="str">
        <f>IF('Long Term Vision'!$C105=0,"",'Long Term Vision'!$C105)</f>
        <v/>
      </c>
      <c r="D105" s="38" t="s">
        <v>446</v>
      </c>
      <c r="E105" s="38" t="s">
        <v>444</v>
      </c>
      <c r="F105" s="38"/>
      <c r="G105" s="38" t="s">
        <v>445</v>
      </c>
      <c r="H105" s="39"/>
      <c r="I105" s="67">
        <f>IF(OR('Long Term Vision'!$I105=1,$E105&lt;&gt;0),1,0)</f>
        <v>1</v>
      </c>
      <c r="J105" s="67">
        <f>IF(OR('Long Term Vision'!$J105=1,$F105&lt;&gt;0),1,0)</f>
        <v>1</v>
      </c>
      <c r="K105" s="67">
        <f>IF(AND('Long Term Vision'!$I105=1,$E105=0),1,0)</f>
        <v>0</v>
      </c>
    </row>
    <row r="106" spans="1:11" collapsed="1" x14ac:dyDescent="0.25">
      <c r="A106" s="37" t="s">
        <v>151</v>
      </c>
      <c r="B106" s="123" t="s">
        <v>110</v>
      </c>
      <c r="C106" s="123"/>
      <c r="D106" s="123"/>
      <c r="E106" s="123"/>
      <c r="F106" s="123"/>
      <c r="G106" s="123"/>
      <c r="H106" s="124"/>
      <c r="I106" s="67">
        <f>SUM(I107:I113)</f>
        <v>7</v>
      </c>
      <c r="J106" s="67">
        <f>SUM(J107:J113)</f>
        <v>4</v>
      </c>
      <c r="K106" s="67">
        <f>SUM(K107:K113)</f>
        <v>1</v>
      </c>
    </row>
    <row r="107" spans="1:11" ht="150" hidden="1" outlineLevel="1" x14ac:dyDescent="0.25">
      <c r="A107" s="37" t="s">
        <v>151</v>
      </c>
      <c r="B107" s="38" t="s">
        <v>111</v>
      </c>
      <c r="C107" s="20" t="str">
        <f>IF('Long Term Vision'!$C107=0,"",'Long Term Vision'!$C107)</f>
        <v/>
      </c>
      <c r="D107" s="38" t="s">
        <v>579</v>
      </c>
      <c r="E107" s="38" t="s">
        <v>581</v>
      </c>
      <c r="F107" s="38" t="s">
        <v>387</v>
      </c>
      <c r="G107" s="38" t="s">
        <v>582</v>
      </c>
      <c r="H107" s="39"/>
      <c r="I107" s="67">
        <f>IF(OR('Long Term Vision'!$I107=1,$E107&lt;&gt;0),1,0)</f>
        <v>1</v>
      </c>
      <c r="J107" s="67">
        <f>IF(OR('Long Term Vision'!$J107=1,$F107&lt;&gt;0),1,0)</f>
        <v>1</v>
      </c>
      <c r="K107" s="67">
        <f>IF(AND('Long Term Vision'!$I107=1,$E107=0),1,0)</f>
        <v>0</v>
      </c>
    </row>
    <row r="108" spans="1:11" ht="75" hidden="1" outlineLevel="1" x14ac:dyDescent="0.25">
      <c r="A108" s="37" t="s">
        <v>151</v>
      </c>
      <c r="B108" s="38" t="s">
        <v>112</v>
      </c>
      <c r="C108" s="20" t="str">
        <f>IF('Long Term Vision'!$C108=0,"",'Long Term Vision'!$C108)</f>
        <v/>
      </c>
      <c r="D108" s="38" t="s">
        <v>485</v>
      </c>
      <c r="E108" s="38" t="s">
        <v>491</v>
      </c>
      <c r="F108" s="38"/>
      <c r="G108" s="38" t="s">
        <v>489</v>
      </c>
      <c r="H108" s="39"/>
      <c r="I108" s="67">
        <f>IF(OR('Long Term Vision'!$I108=1,$E108&lt;&gt;0),1,0)</f>
        <v>1</v>
      </c>
      <c r="J108" s="67">
        <f>IF(OR('Long Term Vision'!$J108=1,$F108&lt;&gt;0),1,0)</f>
        <v>0</v>
      </c>
      <c r="K108" s="67">
        <f>IF(AND('Long Term Vision'!$I108=1,$E108=0),1,0)</f>
        <v>0</v>
      </c>
    </row>
    <row r="109" spans="1:11" ht="45" hidden="1" outlineLevel="1" x14ac:dyDescent="0.25">
      <c r="A109" s="37" t="s">
        <v>151</v>
      </c>
      <c r="B109" s="38" t="s">
        <v>113</v>
      </c>
      <c r="C109" s="20" t="str">
        <f>IF('Long Term Vision'!$C109=0,"",'Long Term Vision'!$C109)</f>
        <v/>
      </c>
      <c r="D109" s="38" t="s">
        <v>578</v>
      </c>
      <c r="E109" s="38" t="s">
        <v>577</v>
      </c>
      <c r="F109" s="38"/>
      <c r="G109" s="38" t="s">
        <v>580</v>
      </c>
      <c r="H109" s="39"/>
      <c r="I109" s="67">
        <f>IF(OR('Long Term Vision'!$I109=1,$E109&lt;&gt;0),1,0)</f>
        <v>1</v>
      </c>
      <c r="J109" s="67">
        <f>IF(OR('Long Term Vision'!$J109=1,$F109&lt;&gt;0),1,0)</f>
        <v>1</v>
      </c>
      <c r="K109" s="67">
        <f>IF(AND('Long Term Vision'!$I109=1,$E109=0),1,0)</f>
        <v>0</v>
      </c>
    </row>
    <row r="110" spans="1:11" ht="90" hidden="1" outlineLevel="1" x14ac:dyDescent="0.25">
      <c r="A110" s="37" t="s">
        <v>151</v>
      </c>
      <c r="B110" s="38" t="s">
        <v>114</v>
      </c>
      <c r="C110" s="20" t="str">
        <f>IF('Long Term Vision'!$C110=0,"",'Long Term Vision'!$C110)</f>
        <v/>
      </c>
      <c r="D110" s="38" t="s">
        <v>432</v>
      </c>
      <c r="E110" s="38" t="s">
        <v>434</v>
      </c>
      <c r="F110" s="38" t="s">
        <v>433</v>
      </c>
      <c r="G110" s="38" t="s">
        <v>435</v>
      </c>
      <c r="H110" s="39"/>
      <c r="I110" s="67">
        <f>IF(OR('Long Term Vision'!$I110=1,$E110&lt;&gt;0),1,0)</f>
        <v>1</v>
      </c>
      <c r="J110" s="67">
        <f>IF(OR('Long Term Vision'!$J110=1,$F110&lt;&gt;0),1,0)</f>
        <v>1</v>
      </c>
      <c r="K110" s="67">
        <f>IF(AND('Long Term Vision'!$I110=1,$E110=0),1,0)</f>
        <v>0</v>
      </c>
    </row>
    <row r="111" spans="1:11" ht="75" hidden="1" outlineLevel="1" x14ac:dyDescent="0.25">
      <c r="A111" s="37" t="s">
        <v>151</v>
      </c>
      <c r="B111" s="38" t="s">
        <v>115</v>
      </c>
      <c r="C111" s="20" t="str">
        <f>IF('Long Term Vision'!$C111=0,"",'Long Term Vision'!$C111)</f>
        <v/>
      </c>
      <c r="D111" s="38" t="s">
        <v>563</v>
      </c>
      <c r="E111" s="38" t="s">
        <v>566</v>
      </c>
      <c r="F111" s="38" t="s">
        <v>562</v>
      </c>
      <c r="G111" s="38" t="s">
        <v>565</v>
      </c>
      <c r="H111" s="39"/>
      <c r="I111" s="67">
        <f>IF(OR('Long Term Vision'!$I111=1,$E111&lt;&gt;0),1,0)</f>
        <v>1</v>
      </c>
      <c r="J111" s="67">
        <f>IF(OR('Long Term Vision'!$J111=1,$F111&lt;&gt;0),1,0)</f>
        <v>1</v>
      </c>
      <c r="K111" s="67">
        <f>IF(AND('Long Term Vision'!$I111=1,$E111=0),1,0)</f>
        <v>0</v>
      </c>
    </row>
    <row r="112" spans="1:11" ht="45" hidden="1" outlineLevel="1" x14ac:dyDescent="0.25">
      <c r="A112" s="37" t="s">
        <v>151</v>
      </c>
      <c r="B112" s="38" t="s">
        <v>116</v>
      </c>
      <c r="C112" s="20" t="str">
        <f>IF('Long Term Vision'!$C112=0,"",'Long Term Vision'!$C112)</f>
        <v/>
      </c>
      <c r="D112" s="38" t="s">
        <v>556</v>
      </c>
      <c r="E112" s="38" t="s">
        <v>560</v>
      </c>
      <c r="F112" s="38"/>
      <c r="G112" s="38" t="s">
        <v>561</v>
      </c>
      <c r="H112" s="39"/>
      <c r="I112" s="67">
        <f>IF(OR('Long Term Vision'!$I112=1,$E112&lt;&gt;0),1,0)</f>
        <v>1</v>
      </c>
      <c r="J112" s="67">
        <f>IF(OR('Long Term Vision'!$J112=1,$F112&lt;&gt;0),1,0)</f>
        <v>0</v>
      </c>
      <c r="K112" s="67">
        <f>IF(AND('Long Term Vision'!$I112=1,$E112=0),1,0)</f>
        <v>0</v>
      </c>
    </row>
    <row r="113" spans="1:11" ht="45" hidden="1" outlineLevel="1" x14ac:dyDescent="0.25">
      <c r="A113" s="37" t="s">
        <v>151</v>
      </c>
      <c r="B113" s="38" t="s">
        <v>117</v>
      </c>
      <c r="C113" s="20" t="str">
        <f>IF('Long Term Vision'!$C113=0,"",'Long Term Vision'!$C113)</f>
        <v/>
      </c>
      <c r="D113" s="38"/>
      <c r="E113" s="38"/>
      <c r="F113" s="38"/>
      <c r="G113" s="38"/>
      <c r="H113" s="39"/>
      <c r="I113" s="67">
        <f>IF(OR('Long Term Vision'!$I113=1,$E113&lt;&gt;0),1,0)</f>
        <v>1</v>
      </c>
      <c r="J113" s="67">
        <f>IF(OR('Long Term Vision'!$J113=1,$F113&lt;&gt;0),1,0)</f>
        <v>0</v>
      </c>
      <c r="K113" s="67">
        <f>IF(AND('Long Term Vision'!$I113=1,$E113=0),1,0)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0</v>
      </c>
    </row>
    <row r="115" spans="1:11" ht="75" hidden="1" outlineLevel="1" x14ac:dyDescent="0.25">
      <c r="A115" s="37" t="s">
        <v>152</v>
      </c>
      <c r="B115" s="38" t="s">
        <v>119</v>
      </c>
      <c r="C115" s="20" t="str">
        <f>IF('Long Term Vision'!$C115=0,"",'Long Term Vision'!$C115)</f>
        <v/>
      </c>
      <c r="D115" s="38" t="s">
        <v>438</v>
      </c>
      <c r="E115" s="38" t="s">
        <v>439</v>
      </c>
      <c r="F115" s="38" t="s">
        <v>436</v>
      </c>
      <c r="G115" s="38" t="s">
        <v>440</v>
      </c>
      <c r="H115" s="39"/>
      <c r="I115" s="67">
        <f>IF(OR('Long Term Vision'!$I115=1,$E115&lt;&gt;0),1,0)</f>
        <v>1</v>
      </c>
      <c r="J115" s="67">
        <f>IF(OR('Long Term Vision'!$J115=1,$F115&lt;&gt;0),1,0)</f>
        <v>1</v>
      </c>
      <c r="K115" s="67">
        <f>IF(AND('Long Term Vision'!$I115=1,$E115=0),1,0)</f>
        <v>0</v>
      </c>
    </row>
    <row r="116" spans="1:11" ht="75" hidden="1" outlineLevel="1" x14ac:dyDescent="0.25">
      <c r="A116" s="37" t="s">
        <v>152</v>
      </c>
      <c r="B116" s="38" t="s">
        <v>120</v>
      </c>
      <c r="C116" s="20" t="str">
        <f>IF('Long Term Vision'!$C116=0,"",'Long Term Vision'!$C116)</f>
        <v/>
      </c>
      <c r="D116" s="38" t="s">
        <v>438</v>
      </c>
      <c r="E116" s="38" t="s">
        <v>439</v>
      </c>
      <c r="F116" s="38"/>
      <c r="G116" s="38" t="s">
        <v>440</v>
      </c>
      <c r="H116" s="39"/>
      <c r="I116" s="67">
        <f>IF(OR('Long Term Vision'!$I116=1,$E116&lt;&gt;0),1,0)</f>
        <v>1</v>
      </c>
      <c r="J116" s="67">
        <f>IF(OR('Long Term Vision'!$J116=1,$F116&lt;&gt;0),1,0)</f>
        <v>1</v>
      </c>
      <c r="K116" s="67">
        <f>IF(AND('Long Term Vision'!$I116=1,$E116=0),1,0)</f>
        <v>0</v>
      </c>
    </row>
    <row r="117" spans="1:11" ht="105" hidden="1" outlineLevel="1" x14ac:dyDescent="0.25">
      <c r="A117" s="37" t="s">
        <v>152</v>
      </c>
      <c r="B117" s="38" t="s">
        <v>121</v>
      </c>
      <c r="C117" s="20" t="str">
        <f>IF('Long Term Vision'!$C117=0,"",'Long Term Vision'!$C117)</f>
        <v/>
      </c>
      <c r="D117" s="38" t="s">
        <v>438</v>
      </c>
      <c r="E117" s="38" t="s">
        <v>441</v>
      </c>
      <c r="F117" s="38" t="s">
        <v>448</v>
      </c>
      <c r="G117" s="38" t="s">
        <v>440</v>
      </c>
      <c r="H117" s="39"/>
      <c r="I117" s="67">
        <f>IF(OR('Long Term Vision'!$I117=1,$E117&lt;&gt;0),1,0)</f>
        <v>1</v>
      </c>
      <c r="J117" s="67">
        <f>IF(OR('Long Term Vision'!$J117=1,$F117&lt;&gt;0),1,0)</f>
        <v>1</v>
      </c>
      <c r="K117" s="67">
        <f>IF(AND('Long Term Vision'!$I117=1,$E117=0),1,0)</f>
        <v>0</v>
      </c>
    </row>
    <row r="118" spans="1:11" ht="150" hidden="1" outlineLevel="1" x14ac:dyDescent="0.25">
      <c r="A118" s="37" t="s">
        <v>152</v>
      </c>
      <c r="B118" s="38" t="s">
        <v>122</v>
      </c>
      <c r="C118" s="20" t="str">
        <f>IF('Long Term Vision'!$C118=0,"",'Long Term Vision'!$C118)</f>
        <v/>
      </c>
      <c r="D118" s="38" t="s">
        <v>438</v>
      </c>
      <c r="E118" s="38" t="s">
        <v>442</v>
      </c>
      <c r="F118" s="38"/>
      <c r="G118" s="38" t="s">
        <v>443</v>
      </c>
      <c r="H118" s="39"/>
      <c r="I118" s="67">
        <f>IF(OR('Long Term Vision'!$I118=1,$E118&lt;&gt;0),1,0)</f>
        <v>1</v>
      </c>
      <c r="J118" s="67">
        <f>IF(OR('Long Term Vision'!$J118=1,$F118&lt;&gt;0),1,0)</f>
        <v>1</v>
      </c>
      <c r="K118" s="67">
        <f>IF(AND('Long Term Vision'!$I118=1,$E118=0),1,0)</f>
        <v>0</v>
      </c>
    </row>
    <row r="119" spans="1:11" ht="75" hidden="1" outlineLevel="1" x14ac:dyDescent="0.25">
      <c r="A119" s="37" t="s">
        <v>152</v>
      </c>
      <c r="B119" s="38" t="s">
        <v>123</v>
      </c>
      <c r="C119" s="20" t="str">
        <f>IF('Long Term Vision'!$C119=0,"",'Long Term Vision'!$C119)</f>
        <v/>
      </c>
      <c r="D119" s="38" t="s">
        <v>438</v>
      </c>
      <c r="E119" s="38" t="s">
        <v>439</v>
      </c>
      <c r="F119" s="38" t="s">
        <v>279</v>
      </c>
      <c r="G119" s="38"/>
      <c r="H119" s="39"/>
      <c r="I119" s="67">
        <f>IF(OR('Long Term Vision'!$I119=1,$E119&lt;&gt;0),1,0)</f>
        <v>1</v>
      </c>
      <c r="J119" s="67">
        <f>IF(OR('Long Term Vision'!$J119=1,$F119&lt;&gt;0),1,0)</f>
        <v>1</v>
      </c>
      <c r="K119" s="67">
        <f>IF(AND('Long Term Vision'!$I119=1,$E119=0),1,0)</f>
        <v>0</v>
      </c>
    </row>
    <row r="120" spans="1:11" ht="60" hidden="1" outlineLevel="1" x14ac:dyDescent="0.25">
      <c r="A120" s="37" t="s">
        <v>152</v>
      </c>
      <c r="B120" s="38" t="s">
        <v>124</v>
      </c>
      <c r="C120" s="20" t="str">
        <f>IF('Long Term Vision'!$C120=0,"",'Long Term Vision'!$C120)</f>
        <v/>
      </c>
      <c r="D120" s="38" t="s">
        <v>450</v>
      </c>
      <c r="E120" s="38" t="s">
        <v>454</v>
      </c>
      <c r="F120" s="38" t="s">
        <v>447</v>
      </c>
      <c r="G120" s="38" t="s">
        <v>455</v>
      </c>
      <c r="H120" s="39"/>
      <c r="I120" s="67">
        <f>IF(OR('Long Term Vision'!$I120=1,$E120&lt;&gt;0),1,0)</f>
        <v>1</v>
      </c>
      <c r="J120" s="67">
        <f>IF(OR('Long Term Vision'!$J120=1,$F120&lt;&gt;0),1,0)</f>
        <v>1</v>
      </c>
      <c r="K120" s="67">
        <f>IF(AND('Long Term Vision'!$I120=1,$E120=0),1,0)</f>
        <v>0</v>
      </c>
    </row>
    <row r="121" spans="1:11" ht="30" hidden="1" outlineLevel="1" x14ac:dyDescent="0.25">
      <c r="A121" s="37" t="s">
        <v>152</v>
      </c>
      <c r="B121" s="38" t="s">
        <v>125</v>
      </c>
      <c r="C121" s="20" t="str">
        <f>IF('Long Term Vision'!$C121=0,"",'Long Term Vision'!$C121)</f>
        <v/>
      </c>
      <c r="D121" s="38" t="s">
        <v>450</v>
      </c>
      <c r="E121" s="38" t="s">
        <v>449</v>
      </c>
      <c r="F121" s="38" t="s">
        <v>275</v>
      </c>
      <c r="G121" s="38" t="s">
        <v>451</v>
      </c>
      <c r="H121" s="39"/>
      <c r="I121" s="67">
        <f>IF(OR('Long Term Vision'!$I121=1,$E121&lt;&gt;0),1,0)</f>
        <v>1</v>
      </c>
      <c r="J121" s="67">
        <f>IF(OR('Long Term Vision'!$J121=1,$F121&lt;&gt;0),1,0)</f>
        <v>1</v>
      </c>
      <c r="K121" s="67">
        <f>IF(AND('Long Term Vision'!$I121=1,$E121=0),1,0)</f>
        <v>0</v>
      </c>
    </row>
    <row r="122" spans="1:11" ht="30" hidden="1" outlineLevel="1" x14ac:dyDescent="0.25">
      <c r="A122" s="37" t="s">
        <v>152</v>
      </c>
      <c r="B122" s="38" t="s">
        <v>126</v>
      </c>
      <c r="C122" s="20" t="str">
        <f>IF('Long Term Vision'!$C122=0,"",'Long Term Vision'!$C122)</f>
        <v/>
      </c>
      <c r="D122" s="38"/>
      <c r="E122" s="38"/>
      <c r="F122" s="38"/>
      <c r="G122" s="38"/>
      <c r="H122" s="39"/>
      <c r="I122" s="67">
        <f>IF(OR('Long Term Vision'!$I122=1,$E122&lt;&gt;0),1,0)</f>
        <v>0</v>
      </c>
      <c r="J122" s="67">
        <f>IF(OR('Long Term Vision'!$J122=1,$F122&lt;&gt;0),1,0)</f>
        <v>0</v>
      </c>
      <c r="K122" s="67">
        <f>IF(AND('Long Term Vision'!$I122=1,$E122=0),1,0)</f>
        <v>0</v>
      </c>
    </row>
    <row r="123" spans="1:11" ht="60" hidden="1" outlineLevel="1" x14ac:dyDescent="0.25">
      <c r="A123" s="37" t="s">
        <v>152</v>
      </c>
      <c r="B123" s="38" t="s">
        <v>127</v>
      </c>
      <c r="C123" s="20" t="str">
        <f>IF('Long Term Vision'!$C123=0,"",'Long Term Vision'!$C123)</f>
        <v/>
      </c>
      <c r="D123" s="38" t="s">
        <v>393</v>
      </c>
      <c r="E123" s="38" t="s">
        <v>397</v>
      </c>
      <c r="F123" s="38"/>
      <c r="G123" s="38" t="s">
        <v>396</v>
      </c>
      <c r="H123" s="39"/>
      <c r="I123" s="67">
        <f>IF(OR('Long Term Vision'!$I123=1,$E123&lt;&gt;0),1,0)</f>
        <v>1</v>
      </c>
      <c r="J123" s="67">
        <f>IF(OR('Long Term Vision'!$J123=1,$F123&lt;&gt;0),1,0)</f>
        <v>0</v>
      </c>
      <c r="K123" s="67">
        <f>IF(AND('Long Term Vision'!$I123=1,$E123=0),1,0)</f>
        <v>0</v>
      </c>
    </row>
    <row r="124" spans="1:11" ht="60" hidden="1" outlineLevel="1" x14ac:dyDescent="0.25">
      <c r="A124" s="37" t="s">
        <v>152</v>
      </c>
      <c r="B124" s="38" t="s">
        <v>128</v>
      </c>
      <c r="C124" s="20" t="str">
        <f>IF('Long Term Vision'!$C124=0,"",'Long Term Vision'!$C124)</f>
        <v/>
      </c>
      <c r="D124" s="38" t="s">
        <v>450</v>
      </c>
      <c r="E124" s="38" t="s">
        <v>452</v>
      </c>
      <c r="F124" s="38"/>
      <c r="G124" s="38" t="s">
        <v>453</v>
      </c>
      <c r="H124" s="39"/>
      <c r="I124" s="67">
        <f>IF(OR('Long Term Vision'!$I124=1,$E124&lt;&gt;0),1,0)</f>
        <v>1</v>
      </c>
      <c r="J124" s="67">
        <f>IF(OR('Long Term Vision'!$J124=1,$F124&lt;&gt;0),1,0)</f>
        <v>1</v>
      </c>
      <c r="K124" s="67">
        <f>IF(AND('Long Term Vision'!$I124=1,$E124=0),1,0)</f>
        <v>0</v>
      </c>
    </row>
    <row r="125" spans="1:11" collapsed="1" x14ac:dyDescent="0.25">
      <c r="A125" s="37" t="s">
        <v>153</v>
      </c>
      <c r="B125" s="103" t="s">
        <v>129</v>
      </c>
      <c r="C125" s="103"/>
      <c r="D125" s="103"/>
      <c r="E125" s="103"/>
      <c r="F125" s="103"/>
      <c r="G125" s="103"/>
      <c r="H125" s="104"/>
      <c r="I125" s="67">
        <f>SUM(I126:I144)</f>
        <v>7</v>
      </c>
      <c r="J125" s="67">
        <f>SUM(J126:J144)</f>
        <v>0</v>
      </c>
      <c r="K125" s="67">
        <f>SUM(K126:K144)</f>
        <v>3</v>
      </c>
    </row>
    <row r="126" spans="1:11" ht="60" hidden="1" outlineLevel="1" x14ac:dyDescent="0.25">
      <c r="A126" s="37" t="s">
        <v>153</v>
      </c>
      <c r="B126" s="38" t="s">
        <v>130</v>
      </c>
      <c r="C126" s="20" t="str">
        <f>IF('Long Term Vision'!$C126=0,"",'Long Term Vision'!$C126)</f>
        <v/>
      </c>
      <c r="D126" s="38" t="s">
        <v>464</v>
      </c>
      <c r="E126" s="38" t="s">
        <v>468</v>
      </c>
      <c r="F126" s="38"/>
      <c r="G126" s="38" t="s">
        <v>469</v>
      </c>
      <c r="H126" s="39"/>
      <c r="I126" s="67">
        <f>IF(OR('Long Term Vision'!$I126=1,$E126&lt;&gt;0),1,0)</f>
        <v>1</v>
      </c>
      <c r="J126" s="67">
        <f>IF(OR('Long Term Vision'!$J126=1,$F126&lt;&gt;0),1,0)</f>
        <v>0</v>
      </c>
      <c r="K126" s="67">
        <f>IF(AND('Long Term Vision'!$I126=1,$E126=0),1,0)</f>
        <v>0</v>
      </c>
    </row>
    <row r="127" spans="1:11" ht="105" hidden="1" outlineLevel="1" x14ac:dyDescent="0.25">
      <c r="A127" s="37" t="s">
        <v>153</v>
      </c>
      <c r="B127" s="38" t="s">
        <v>131</v>
      </c>
      <c r="C127" s="20" t="str">
        <f>IF('Long Term Vision'!$C127=0,"",'Long Term Vision'!$C127)</f>
        <v>NO</v>
      </c>
      <c r="D127" s="38"/>
      <c r="E127" s="38"/>
      <c r="F127" s="38"/>
      <c r="G127" s="38"/>
      <c r="H127" s="39"/>
      <c r="I127" s="67">
        <f>IF(OR('Long Term Vision'!$I127=1,$E127&lt;&gt;0),1,0)</f>
        <v>0</v>
      </c>
      <c r="J127" s="67">
        <f>IF(OR('Long Term Vision'!$J127=1,$F127&lt;&gt;0),1,0)</f>
        <v>0</v>
      </c>
      <c r="K127" s="67">
        <f>IF(AND('Long Term Vision'!$I127=1,$E127=0),1,0)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IF(OR('Long Term Vision'!$I128=1,$E128&lt;&gt;0),1,0)</f>
        <v>0</v>
      </c>
      <c r="J128" s="67">
        <f>IF(OR('Long Term Vision'!$J128=1,$F128&lt;&gt;0),1,0)</f>
        <v>0</v>
      </c>
      <c r="K128" s="67">
        <f>IF(AND('Long Term Vision'!$I128=1,$E128=0),1,0)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IF(OR('Long Term Vision'!$I129=1,$E129&lt;&gt;0),1,0)</f>
        <v>0</v>
      </c>
      <c r="J129" s="67">
        <f>IF(OR('Long Term Vision'!$J129=1,$F129&lt;&gt;0),1,0)</f>
        <v>0</v>
      </c>
      <c r="K129" s="67">
        <f>IF(AND('Long Term Vision'!$I129=1,$E129=0),1,0)</f>
        <v>0</v>
      </c>
    </row>
    <row r="130" spans="1:11" ht="30" hidden="1" outlineLevel="1" x14ac:dyDescent="0.25">
      <c r="A130" s="37" t="s">
        <v>153</v>
      </c>
      <c r="B130" s="38" t="s">
        <v>134</v>
      </c>
      <c r="C130" s="20" t="str">
        <f>IF('Long Term Vision'!$C130=0,"",'Long Term Vision'!$C130)</f>
        <v/>
      </c>
      <c r="D130" s="38"/>
      <c r="E130" s="38"/>
      <c r="F130" s="38"/>
      <c r="G130" s="38"/>
      <c r="H130" s="39"/>
      <c r="I130" s="67">
        <f>IF(OR('Long Term Vision'!$I130=1,$E130&lt;&gt;0),1,0)</f>
        <v>1</v>
      </c>
      <c r="J130" s="67">
        <f>IF(OR('Long Term Vision'!$J130=1,$F130&lt;&gt;0),1,0)</f>
        <v>0</v>
      </c>
      <c r="K130" s="67">
        <f>IF(AND('Long Term Vision'!$I130=1,$E130=0),1,0)</f>
        <v>1</v>
      </c>
    </row>
    <row r="131" spans="1:11" ht="105" hidden="1" outlineLevel="1" x14ac:dyDescent="0.25">
      <c r="A131" s="37" t="s">
        <v>153</v>
      </c>
      <c r="B131" s="38" t="s">
        <v>135</v>
      </c>
      <c r="C131" s="20" t="str">
        <f>IF('Long Term Vision'!$C131=0,"",'Long Term Vision'!$C131)</f>
        <v/>
      </c>
      <c r="D131" s="38"/>
      <c r="E131" s="38"/>
      <c r="F131" s="38"/>
      <c r="G131" s="38"/>
      <c r="H131" s="39"/>
      <c r="I131" s="67">
        <f>IF(OR('Long Term Vision'!$I131=1,$E131&lt;&gt;0),1,0)</f>
        <v>1</v>
      </c>
      <c r="J131" s="67">
        <f>IF(OR('Long Term Vision'!$J131=1,$F131&lt;&gt;0),1,0)</f>
        <v>0</v>
      </c>
      <c r="K131" s="67">
        <f>IF(AND('Long Term Vision'!$I131=1,$E131=0),1,0)</f>
        <v>1</v>
      </c>
    </row>
    <row r="132" spans="1:11" ht="75" hidden="1" outlineLevel="1" x14ac:dyDescent="0.25">
      <c r="A132" s="37" t="s">
        <v>153</v>
      </c>
      <c r="B132" s="38" t="s">
        <v>136</v>
      </c>
      <c r="C132" s="20" t="str">
        <f>IF('Long Term Vision'!$C132=0,"",'Long Term Vision'!$C132)</f>
        <v/>
      </c>
      <c r="D132" s="38"/>
      <c r="E132" s="38"/>
      <c r="F132" s="38"/>
      <c r="G132" s="38"/>
      <c r="H132" s="39"/>
      <c r="I132" s="67">
        <f>IF(OR('Long Term Vision'!$I132=1,$E132&lt;&gt;0),1,0)</f>
        <v>0</v>
      </c>
      <c r="J132" s="67">
        <f>IF(OR('Long Term Vision'!$J132=1,$F132&lt;&gt;0),1,0)</f>
        <v>0</v>
      </c>
      <c r="K132" s="67">
        <f>IF(AND('Long Term Vision'!$I132=1,$E132=0),1,0)</f>
        <v>0</v>
      </c>
    </row>
    <row r="133" spans="1:11" ht="75" hidden="1" outlineLevel="1" x14ac:dyDescent="0.25">
      <c r="A133" s="37" t="s">
        <v>153</v>
      </c>
      <c r="B133" s="38" t="s">
        <v>137</v>
      </c>
      <c r="C133" s="20" t="str">
        <f>IF('Long Term Vision'!$C133=0,"",'Long Term Vision'!$C133)</f>
        <v/>
      </c>
      <c r="D133" s="38"/>
      <c r="E133" s="38"/>
      <c r="F133" s="38"/>
      <c r="G133" s="38"/>
      <c r="H133" s="39"/>
      <c r="I133" s="67">
        <f>IF(OR('Long Term Vision'!$I133=1,$E133&lt;&gt;0),1,0)</f>
        <v>0</v>
      </c>
      <c r="J133" s="67">
        <f>IF(OR('Long Term Vision'!$J133=1,$F133&lt;&gt;0),1,0)</f>
        <v>0</v>
      </c>
      <c r="K133" s="67">
        <f>IF(AND('Long Term Vision'!$I133=1,$E133=0),1,0)</f>
        <v>0</v>
      </c>
    </row>
    <row r="134" spans="1:11" ht="75" hidden="1" outlineLevel="1" x14ac:dyDescent="0.25">
      <c r="A134" s="37" t="s">
        <v>153</v>
      </c>
      <c r="B134" s="38" t="s">
        <v>138</v>
      </c>
      <c r="C134" s="20" t="str">
        <f>IF('Long Term Vision'!$C134=0,"",'Long Term Vision'!$C134)</f>
        <v/>
      </c>
      <c r="D134" s="38"/>
      <c r="E134" s="38"/>
      <c r="F134" s="38"/>
      <c r="G134" s="38"/>
      <c r="H134" s="39"/>
      <c r="I134" s="67">
        <f>IF(OR('Long Term Vision'!$I134=1,$E134&lt;&gt;0),1,0)</f>
        <v>0</v>
      </c>
      <c r="J134" s="67">
        <f>IF(OR('Long Term Vision'!$J134=1,$F134&lt;&gt;0),1,0)</f>
        <v>0</v>
      </c>
      <c r="K134" s="67">
        <f>IF(AND('Long Term Vision'!$I134=1,$E134=0),1,0)</f>
        <v>0</v>
      </c>
    </row>
    <row r="135" spans="1:11" ht="60" hidden="1" outlineLevel="1" x14ac:dyDescent="0.25">
      <c r="A135" s="37" t="s">
        <v>153</v>
      </c>
      <c r="B135" s="38" t="s">
        <v>139</v>
      </c>
      <c r="C135" s="20" t="str">
        <f>IF('Long Term Vision'!$C135=0,"",'Long Term Vision'!$C135)</f>
        <v/>
      </c>
      <c r="D135" s="38"/>
      <c r="E135" s="38"/>
      <c r="F135" s="38"/>
      <c r="G135" s="38"/>
      <c r="H135" s="39"/>
      <c r="I135" s="67">
        <f>IF(OR('Long Term Vision'!$I135=1,$E135&lt;&gt;0),1,0)</f>
        <v>0</v>
      </c>
      <c r="J135" s="67">
        <f>IF(OR('Long Term Vision'!$J135=1,$F135&lt;&gt;0),1,0)</f>
        <v>0</v>
      </c>
      <c r="K135" s="67">
        <f>IF(AND('Long Term Vision'!$I135=1,$E135=0),1,0)</f>
        <v>0</v>
      </c>
    </row>
    <row r="136" spans="1:11" ht="75" hidden="1" outlineLevel="1" x14ac:dyDescent="0.25">
      <c r="A136" s="37" t="s">
        <v>153</v>
      </c>
      <c r="B136" s="38" t="s">
        <v>140</v>
      </c>
      <c r="C136" s="20" t="str">
        <f>IF('Long Term Vision'!$C136=0,"",'Long Term Vision'!$C136)</f>
        <v/>
      </c>
      <c r="D136" s="38" t="s">
        <v>475</v>
      </c>
      <c r="E136" s="38" t="s">
        <v>480</v>
      </c>
      <c r="F136" s="38"/>
      <c r="G136" s="38" t="s">
        <v>481</v>
      </c>
      <c r="H136" s="39" t="s">
        <v>583</v>
      </c>
      <c r="I136" s="67">
        <f>IF(OR('Long Term Vision'!$I136=1,$E136&lt;&gt;0),1,0)</f>
        <v>1</v>
      </c>
      <c r="J136" s="67">
        <f>IF(OR('Long Term Vision'!$J136=1,$F136&lt;&gt;0),1,0)</f>
        <v>0</v>
      </c>
      <c r="K136" s="67">
        <f>IF(AND('Long Term Vision'!$I136=1,$E136=0),1,0)</f>
        <v>0</v>
      </c>
    </row>
    <row r="137" spans="1:11" ht="105" hidden="1" outlineLevel="1" x14ac:dyDescent="0.25">
      <c r="A137" s="37" t="s">
        <v>153</v>
      </c>
      <c r="B137" s="38" t="s">
        <v>141</v>
      </c>
      <c r="C137" s="20" t="str">
        <f>IF('Long Term Vision'!$C137=0,"",'Long Term Vision'!$C137)</f>
        <v>NO</v>
      </c>
      <c r="D137" s="38"/>
      <c r="E137" s="38"/>
      <c r="F137" s="38"/>
      <c r="G137" s="38"/>
      <c r="H137" s="39"/>
      <c r="I137" s="67">
        <f>IF(OR('Long Term Vision'!$I137=1,$E137&lt;&gt;0),1,0)</f>
        <v>0</v>
      </c>
      <c r="J137" s="67">
        <f>IF(OR('Long Term Vision'!$J137=1,$F137&lt;&gt;0),1,0)</f>
        <v>0</v>
      </c>
      <c r="K137" s="67">
        <f>IF(AND('Long Term Vision'!$I137=1,$E137=0),1,0)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IF(OR('Long Term Vision'!$I138=1,$E138&lt;&gt;0),1,0)</f>
        <v>0</v>
      </c>
      <c r="J138" s="67">
        <f>IF(OR('Long Term Vision'!$J138=1,$F138&lt;&gt;0),1,0)</f>
        <v>0</v>
      </c>
      <c r="K138" s="67">
        <f>IF(AND('Long Term Vision'!$I138=1,$E138=0),1,0)</f>
        <v>0</v>
      </c>
    </row>
    <row r="139" spans="1:11" ht="30" hidden="1" outlineLevel="1" x14ac:dyDescent="0.25">
      <c r="A139" s="37" t="s">
        <v>153</v>
      </c>
      <c r="B139" s="38" t="s">
        <v>143</v>
      </c>
      <c r="C139" s="20" t="str">
        <f>IF('Long Term Vision'!$C139=0,"",'Long Term Vision'!$C139)</f>
        <v/>
      </c>
      <c r="D139" s="38" t="s">
        <v>574</v>
      </c>
      <c r="E139" s="38" t="s">
        <v>573</v>
      </c>
      <c r="F139" s="38"/>
      <c r="G139" s="38" t="s">
        <v>575</v>
      </c>
      <c r="H139" s="39"/>
      <c r="I139" s="67">
        <f>IF(OR('Long Term Vision'!$I139=1,$E139&lt;&gt;0),1,0)</f>
        <v>1</v>
      </c>
      <c r="J139" s="67">
        <f>IF(OR('Long Term Vision'!$J139=1,$F139&lt;&gt;0),1,0)</f>
        <v>0</v>
      </c>
      <c r="K139" s="67">
        <f>IF(AND('Long Term Vision'!$I139=1,$E139=0),1,0)</f>
        <v>0</v>
      </c>
    </row>
    <row r="140" spans="1:11" ht="45" hidden="1" outlineLevel="1" x14ac:dyDescent="0.25">
      <c r="A140" s="37" t="s">
        <v>153</v>
      </c>
      <c r="B140" s="38" t="s">
        <v>144</v>
      </c>
      <c r="C140" s="20" t="str">
        <f>IF('Long Term Vision'!$C140=0,"",'Long Term Vision'!$C140)</f>
        <v/>
      </c>
      <c r="D140" s="38"/>
      <c r="E140" s="38"/>
      <c r="F140" s="38"/>
      <c r="G140" s="38"/>
      <c r="H140" s="39"/>
      <c r="I140" s="67">
        <f>IF(OR('Long Term Vision'!$I140=1,$E140&lt;&gt;0),1,0)</f>
        <v>0</v>
      </c>
      <c r="J140" s="67">
        <f>IF(OR('Long Term Vision'!$J140=1,$F140&lt;&gt;0),1,0)</f>
        <v>0</v>
      </c>
      <c r="K140" s="67">
        <f>IF(AND('Long Term Vision'!$I140=1,$E140=0),1,0)</f>
        <v>0</v>
      </c>
    </row>
    <row r="141" spans="1:11" ht="90" hidden="1" outlineLevel="1" x14ac:dyDescent="0.25">
      <c r="A141" s="37" t="s">
        <v>153</v>
      </c>
      <c r="B141" s="38" t="s">
        <v>145</v>
      </c>
      <c r="C141" s="20" t="str">
        <f>IF('Long Term Vision'!$C141=0,"",'Long Term Vision'!$C141)</f>
        <v/>
      </c>
      <c r="D141" s="38"/>
      <c r="E141" s="38"/>
      <c r="F141" s="38"/>
      <c r="G141" s="38"/>
      <c r="H141" s="39"/>
      <c r="I141" s="67">
        <f>IF(OR('Long Term Vision'!$I141=1,$E141&lt;&gt;0),1,0)</f>
        <v>0</v>
      </c>
      <c r="J141" s="67">
        <f>IF(OR('Long Term Vision'!$J141=1,$F141&lt;&gt;0),1,0)</f>
        <v>0</v>
      </c>
      <c r="K141" s="67">
        <f>IF(AND('Long Term Vision'!$I141=1,$E141=0),1,0)</f>
        <v>0</v>
      </c>
    </row>
    <row r="142" spans="1:11" ht="60" hidden="1" outlineLevel="1" x14ac:dyDescent="0.25">
      <c r="A142" s="37" t="s">
        <v>153</v>
      </c>
      <c r="B142" s="38" t="s">
        <v>146</v>
      </c>
      <c r="C142" s="20" t="str">
        <f>IF('Long Term Vision'!$C142=0,"",'Long Term Vision'!$C142)</f>
        <v/>
      </c>
      <c r="D142" s="38"/>
      <c r="E142" s="38"/>
      <c r="F142" s="38"/>
      <c r="G142" s="38"/>
      <c r="H142" s="39"/>
      <c r="I142" s="67">
        <f>IF(OR('Long Term Vision'!$I142=1,$E142&lt;&gt;0),1,0)</f>
        <v>1</v>
      </c>
      <c r="J142" s="67">
        <f>IF(OR('Long Term Vision'!$J142=1,$F142&lt;&gt;0),1,0)</f>
        <v>0</v>
      </c>
      <c r="K142" s="67">
        <f>IF(AND('Long Term Vision'!$I142=1,$E142=0),1,0)</f>
        <v>1</v>
      </c>
    </row>
    <row r="143" spans="1:11" ht="105" hidden="1" outlineLevel="1" x14ac:dyDescent="0.25">
      <c r="A143" s="37" t="s">
        <v>153</v>
      </c>
      <c r="B143" s="38" t="s">
        <v>147</v>
      </c>
      <c r="C143" s="20" t="str">
        <f>IF('Long Term Vision'!$C143=0,"",'Long Term Vision'!$C143)</f>
        <v/>
      </c>
      <c r="D143" s="38"/>
      <c r="E143" s="38"/>
      <c r="F143" s="38"/>
      <c r="G143" s="38"/>
      <c r="H143" s="39"/>
      <c r="I143" s="67">
        <f>IF(OR('Long Term Vision'!$I143=1,$E143&lt;&gt;0),1,0)</f>
        <v>0</v>
      </c>
      <c r="J143" s="67">
        <f>IF(OR('Long Term Vision'!$J143=1,$F143&lt;&gt;0),1,0)</f>
        <v>0</v>
      </c>
      <c r="K143" s="67">
        <f>IF(AND('Long Term Vision'!$I143=1,$E143=0),1,0)</f>
        <v>0</v>
      </c>
    </row>
    <row r="144" spans="1:11" ht="105.75" hidden="1" outlineLevel="1" thickBot="1" x14ac:dyDescent="0.3">
      <c r="A144" s="40" t="s">
        <v>153</v>
      </c>
      <c r="B144" s="41" t="s">
        <v>148</v>
      </c>
      <c r="C144" s="23" t="str">
        <f>IF('Long Term Vision'!$C144=0,"",'Long Term Vision'!$C144)</f>
        <v/>
      </c>
      <c r="D144" s="41" t="s">
        <v>393</v>
      </c>
      <c r="E144" s="41" t="s">
        <v>395</v>
      </c>
      <c r="F144" s="41"/>
      <c r="G144" s="41" t="s">
        <v>396</v>
      </c>
      <c r="H144" s="42"/>
      <c r="I144" s="67">
        <f>IF(OR('Long Term Vision'!$I144=1,$E144&lt;&gt;0),1,0)</f>
        <v>1</v>
      </c>
      <c r="J144" s="67">
        <f>IF(OR('Long Term Vision'!$J144=1,$F144&lt;&gt;0),1,0)</f>
        <v>0</v>
      </c>
      <c r="K144" s="67">
        <f>IF(AND('Long Term Vision'!$I144=1,$E144=0),1,0)</f>
        <v>0</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65"/>
      <c r="D148" s="65"/>
      <c r="E148" s="65"/>
      <c r="F148" s="65"/>
      <c r="G148" s="65"/>
      <c r="H148" s="65"/>
    </row>
    <row r="149" spans="1:9" ht="15.75" thickBot="1" x14ac:dyDescent="0.3">
      <c r="A149" s="65"/>
      <c r="B149" s="72" t="s">
        <v>407</v>
      </c>
      <c r="C149" s="65"/>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4</v>
      </c>
      <c r="E155" s="54">
        <f>COUNTA(F$3:F$7)</f>
        <v>2</v>
      </c>
      <c r="F155" s="55">
        <f t="shared" ref="F155:F171" si="0">$D155/$C155</f>
        <v>1</v>
      </c>
      <c r="G155" s="73">
        <f t="shared" ref="G155:G171" si="1">IFERROR($E155/$D155,"N/A")</f>
        <v>0.5</v>
      </c>
      <c r="H155" s="65"/>
      <c r="I155" s="66"/>
    </row>
    <row r="156" spans="1:9" x14ac:dyDescent="0.25">
      <c r="A156" s="47">
        <v>2</v>
      </c>
      <c r="B156" s="48" t="s">
        <v>158</v>
      </c>
      <c r="C156" s="49">
        <f>'Long Term Vision'!$C156</f>
        <v>5</v>
      </c>
      <c r="D156" s="49">
        <f>COUNTA(E$9:E$13)</f>
        <v>3</v>
      </c>
      <c r="E156" s="49">
        <f>COUNTA(F$9:F$13)</f>
        <v>1</v>
      </c>
      <c r="F156" s="50">
        <f t="shared" si="0"/>
        <v>0.6</v>
      </c>
      <c r="G156" s="74">
        <f t="shared" si="1"/>
        <v>0.33333333333333331</v>
      </c>
      <c r="H156" s="65"/>
      <c r="I156" s="66"/>
    </row>
    <row r="157" spans="1:9" x14ac:dyDescent="0.25">
      <c r="A157" s="52">
        <v>3</v>
      </c>
      <c r="B157" s="53" t="s">
        <v>159</v>
      </c>
      <c r="C157" s="54">
        <f>'Long Term Vision'!$C157</f>
        <v>9</v>
      </c>
      <c r="D157" s="54">
        <f>COUNTA(E$15:E$23)</f>
        <v>5</v>
      </c>
      <c r="E157" s="54">
        <f>COUNTA(F$15:F$23)</f>
        <v>4</v>
      </c>
      <c r="F157" s="55">
        <f t="shared" si="0"/>
        <v>0.55555555555555558</v>
      </c>
      <c r="G157" s="73">
        <f t="shared" si="1"/>
        <v>0.8</v>
      </c>
      <c r="H157" s="65"/>
      <c r="I157" s="66"/>
    </row>
    <row r="158" spans="1:9" x14ac:dyDescent="0.25">
      <c r="A158" s="47">
        <v>4</v>
      </c>
      <c r="B158" s="48" t="s">
        <v>160</v>
      </c>
      <c r="C158" s="49">
        <f>'Long Term Vision'!$C158</f>
        <v>7</v>
      </c>
      <c r="D158" s="49">
        <f>COUNTA(E$25:E$31)</f>
        <v>6</v>
      </c>
      <c r="E158" s="49">
        <f>COUNTA(F$25:F$31)</f>
        <v>4</v>
      </c>
      <c r="F158" s="50">
        <f t="shared" si="0"/>
        <v>0.8571428571428571</v>
      </c>
      <c r="G158" s="74">
        <f t="shared" si="1"/>
        <v>0.66666666666666663</v>
      </c>
      <c r="H158" s="65"/>
      <c r="I158" s="66"/>
    </row>
    <row r="159" spans="1:9" x14ac:dyDescent="0.25">
      <c r="A159" s="52">
        <v>5</v>
      </c>
      <c r="B159" s="53" t="s">
        <v>161</v>
      </c>
      <c r="C159" s="54">
        <f>'Long Term Vision'!$C159</f>
        <v>5</v>
      </c>
      <c r="D159" s="54">
        <f>COUNTA(E$33:E$38)</f>
        <v>3</v>
      </c>
      <c r="E159" s="54">
        <f>COUNTA(F$33:F$38)</f>
        <v>0</v>
      </c>
      <c r="F159" s="55">
        <f t="shared" si="0"/>
        <v>0.6</v>
      </c>
      <c r="G159" s="73">
        <f t="shared" si="1"/>
        <v>0</v>
      </c>
      <c r="H159" s="65"/>
      <c r="I159" s="66"/>
    </row>
    <row r="160" spans="1:9" x14ac:dyDescent="0.25">
      <c r="A160" s="47">
        <v>6</v>
      </c>
      <c r="B160" s="48" t="s">
        <v>162</v>
      </c>
      <c r="C160" s="49">
        <f>'Long Term Vision'!$C160</f>
        <v>6</v>
      </c>
      <c r="D160" s="49">
        <f>COUNTA(E$40:E$45)</f>
        <v>4</v>
      </c>
      <c r="E160" s="49">
        <f>COUNTA(F$40:F$45)</f>
        <v>0</v>
      </c>
      <c r="F160" s="50">
        <f t="shared" si="0"/>
        <v>0.66666666666666663</v>
      </c>
      <c r="G160" s="74">
        <f t="shared" si="1"/>
        <v>0</v>
      </c>
      <c r="H160" s="65"/>
      <c r="I160" s="66"/>
    </row>
    <row r="161" spans="1:9" x14ac:dyDescent="0.25">
      <c r="A161" s="52">
        <v>7</v>
      </c>
      <c r="B161" s="53" t="s">
        <v>163</v>
      </c>
      <c r="C161" s="54">
        <f>'Long Term Vision'!$C161</f>
        <v>3</v>
      </c>
      <c r="D161" s="54">
        <f>COUNTA(E$78:E$80)</f>
        <v>2</v>
      </c>
      <c r="E161" s="54">
        <f>COUNTA(F$78:F$80)</f>
        <v>2</v>
      </c>
      <c r="F161" s="55">
        <f t="shared" si="0"/>
        <v>0.66666666666666663</v>
      </c>
      <c r="G161" s="73">
        <f t="shared" si="1"/>
        <v>1</v>
      </c>
      <c r="H161" s="65"/>
      <c r="I161" s="66"/>
    </row>
    <row r="162" spans="1:9" x14ac:dyDescent="0.25">
      <c r="A162" s="47">
        <v>8</v>
      </c>
      <c r="B162" s="48" t="s">
        <v>164</v>
      </c>
      <c r="C162" s="49">
        <f>'Long Term Vision'!$C162</f>
        <v>9</v>
      </c>
      <c r="D162" s="49">
        <f>COUNTA(E$82:E$91)</f>
        <v>7</v>
      </c>
      <c r="E162" s="49">
        <f>COUNTA(F$82:F$91)</f>
        <v>5</v>
      </c>
      <c r="F162" s="50">
        <f t="shared" si="0"/>
        <v>0.77777777777777779</v>
      </c>
      <c r="G162" s="74">
        <f t="shared" si="1"/>
        <v>0.7142857142857143</v>
      </c>
      <c r="H162" s="65"/>
      <c r="I162" s="66"/>
    </row>
    <row r="163" spans="1:9" x14ac:dyDescent="0.25">
      <c r="A163" s="52">
        <v>9</v>
      </c>
      <c r="B163" s="53" t="s">
        <v>165</v>
      </c>
      <c r="C163" s="54">
        <f>'Long Term Vision'!$C163</f>
        <v>5</v>
      </c>
      <c r="D163" s="54">
        <f>COUNTA(E$93:E$97)</f>
        <v>4</v>
      </c>
      <c r="E163" s="54">
        <f>COUNTA(F$93:F$97)</f>
        <v>2</v>
      </c>
      <c r="F163" s="55">
        <f t="shared" si="0"/>
        <v>0.8</v>
      </c>
      <c r="G163" s="73">
        <f t="shared" si="1"/>
        <v>0.5</v>
      </c>
      <c r="H163" s="65"/>
      <c r="I163" s="66"/>
    </row>
    <row r="164" spans="1:9" x14ac:dyDescent="0.25">
      <c r="A164" s="47">
        <v>10</v>
      </c>
      <c r="B164" s="48" t="s">
        <v>166</v>
      </c>
      <c r="C164" s="49">
        <f>'Long Term Vision'!$C164</f>
        <v>5</v>
      </c>
      <c r="D164" s="49">
        <f>COUNTA(E$99:E$105)</f>
        <v>4</v>
      </c>
      <c r="E164" s="49">
        <f>COUNTA(F$99:F$105)</f>
        <v>1</v>
      </c>
      <c r="F164" s="50">
        <f t="shared" si="0"/>
        <v>0.8</v>
      </c>
      <c r="G164" s="74">
        <f t="shared" si="1"/>
        <v>0.25</v>
      </c>
      <c r="H164" s="65"/>
      <c r="I164" s="66"/>
    </row>
    <row r="165" spans="1:9" x14ac:dyDescent="0.25">
      <c r="A165" s="52">
        <v>11</v>
      </c>
      <c r="B165" s="53" t="s">
        <v>167</v>
      </c>
      <c r="C165" s="54">
        <f>'Long Term Vision'!$C165</f>
        <v>7</v>
      </c>
      <c r="D165" s="54">
        <f>COUNTA(E$107:E$113)</f>
        <v>6</v>
      </c>
      <c r="E165" s="54">
        <f>COUNTA(F$107:F$113)</f>
        <v>3</v>
      </c>
      <c r="F165" s="55">
        <f t="shared" si="0"/>
        <v>0.8571428571428571</v>
      </c>
      <c r="G165" s="73">
        <f t="shared" si="1"/>
        <v>0.5</v>
      </c>
      <c r="H165" s="65"/>
      <c r="I165" s="66"/>
    </row>
    <row r="166" spans="1:9" x14ac:dyDescent="0.25">
      <c r="A166" s="47">
        <v>12</v>
      </c>
      <c r="B166" s="48" t="s">
        <v>168</v>
      </c>
      <c r="C166" s="49">
        <f>'Long Term Vision'!$C166</f>
        <v>7</v>
      </c>
      <c r="D166" s="49">
        <f>COUNTA(E$47:E$54)</f>
        <v>5</v>
      </c>
      <c r="E166" s="49">
        <f>COUNTA(F$47:F$54)</f>
        <v>0</v>
      </c>
      <c r="F166" s="50">
        <f t="shared" si="0"/>
        <v>0.7142857142857143</v>
      </c>
      <c r="G166" s="74">
        <f t="shared" si="1"/>
        <v>0</v>
      </c>
      <c r="H166" s="65"/>
      <c r="I166" s="66"/>
    </row>
    <row r="167" spans="1:9" x14ac:dyDescent="0.25">
      <c r="A167" s="52">
        <v>13</v>
      </c>
      <c r="B167" s="53" t="s">
        <v>169</v>
      </c>
      <c r="C167" s="54">
        <f>'Long Term Vision'!$C167</f>
        <v>3</v>
      </c>
      <c r="D167" s="54">
        <f>COUNTA(E$56:E$58)</f>
        <v>3</v>
      </c>
      <c r="E167" s="54">
        <f>COUNTA(F$56:F$58)</f>
        <v>1</v>
      </c>
      <c r="F167" s="55">
        <f t="shared" si="0"/>
        <v>1</v>
      </c>
      <c r="G167" s="73">
        <f t="shared" si="1"/>
        <v>0.33333333333333331</v>
      </c>
      <c r="H167" s="65"/>
    </row>
    <row r="168" spans="1:9" x14ac:dyDescent="0.25">
      <c r="A168" s="47">
        <v>14</v>
      </c>
      <c r="B168" s="48" t="s">
        <v>170</v>
      </c>
      <c r="C168" s="49">
        <f>'Long Term Vision'!$C168</f>
        <v>7</v>
      </c>
      <c r="D168" s="49">
        <f>COUNTA(E$60:E$66)</f>
        <v>3</v>
      </c>
      <c r="E168" s="49">
        <f>COUNTA(F$60:F$66)</f>
        <v>0</v>
      </c>
      <c r="F168" s="50">
        <f t="shared" si="0"/>
        <v>0.42857142857142855</v>
      </c>
      <c r="G168" s="74">
        <f t="shared" si="1"/>
        <v>0</v>
      </c>
      <c r="H168" s="65"/>
    </row>
    <row r="169" spans="1:9" x14ac:dyDescent="0.25">
      <c r="A169" s="52">
        <v>15</v>
      </c>
      <c r="B169" s="53" t="s">
        <v>171</v>
      </c>
      <c r="C169" s="54">
        <f>'Long Term Vision'!$C169</f>
        <v>9</v>
      </c>
      <c r="D169" s="54">
        <f>COUNTA(E$68:E$76)</f>
        <v>5</v>
      </c>
      <c r="E169" s="54">
        <f>COUNTA(F$68:F$76)</f>
        <v>1</v>
      </c>
      <c r="F169" s="55">
        <f t="shared" si="0"/>
        <v>0.55555555555555558</v>
      </c>
      <c r="G169" s="73">
        <f t="shared" si="1"/>
        <v>0.2</v>
      </c>
      <c r="H169" s="65"/>
    </row>
    <row r="170" spans="1:9" x14ac:dyDescent="0.25">
      <c r="A170" s="47">
        <v>16</v>
      </c>
      <c r="B170" s="48" t="s">
        <v>172</v>
      </c>
      <c r="C170" s="49">
        <f>'Long Term Vision'!$C170</f>
        <v>10</v>
      </c>
      <c r="D170" s="49">
        <f>COUNTA(E$115:E$124)</f>
        <v>9</v>
      </c>
      <c r="E170" s="49">
        <f>COUNTA(F$115:F$124)</f>
        <v>5</v>
      </c>
      <c r="F170" s="50">
        <f t="shared" si="0"/>
        <v>0.9</v>
      </c>
      <c r="G170" s="74">
        <f t="shared" si="1"/>
        <v>0.55555555555555558</v>
      </c>
      <c r="H170" s="65"/>
    </row>
    <row r="171" spans="1:9" ht="15.75" thickBot="1" x14ac:dyDescent="0.3">
      <c r="A171" s="56">
        <v>17</v>
      </c>
      <c r="B171" s="57" t="s">
        <v>173</v>
      </c>
      <c r="C171" s="58">
        <f>'Long Term Vision'!$C171</f>
        <v>14</v>
      </c>
      <c r="D171" s="58">
        <f>COUNTA(E$126:E$144)</f>
        <v>4</v>
      </c>
      <c r="E171" s="58">
        <f>COUNTA(F$126:F$144)</f>
        <v>0</v>
      </c>
      <c r="F171" s="59">
        <f t="shared" si="0"/>
        <v>0.2857142857142857</v>
      </c>
      <c r="G171" s="75">
        <f t="shared" si="1"/>
        <v>0</v>
      </c>
      <c r="H171" s="65"/>
    </row>
    <row r="172" spans="1:9" x14ac:dyDescent="0.25">
      <c r="A172" s="65"/>
      <c r="B172" s="65"/>
      <c r="C172" s="65"/>
      <c r="D172" s="65"/>
      <c r="E172" s="61" t="s">
        <v>149</v>
      </c>
      <c r="F172" s="62">
        <f>SUM($D$155:$D$159)/SUM($C$155:$C$159)</f>
        <v>0.7</v>
      </c>
      <c r="G172" s="76">
        <f>IFERROR(SUM($E$155:$E$159)/SUM($D$155:$D$159),"N/A")</f>
        <v>0.52380952380952384</v>
      </c>
      <c r="H172" s="65"/>
    </row>
    <row r="173" spans="1:9" x14ac:dyDescent="0.25">
      <c r="A173" s="65"/>
      <c r="B173" s="65"/>
      <c r="C173" s="65"/>
      <c r="D173" s="65"/>
      <c r="E173" s="60" t="s">
        <v>150</v>
      </c>
      <c r="F173" s="55">
        <f>SUM($D$160,$D$166:$D$169)/SUM($C$160,$C$166:$C$169)</f>
        <v>0.625</v>
      </c>
      <c r="G173" s="73">
        <f>IFERROR(SUM($E$160,$E$166:$E$169)/SUM($D$160,$D$166:$D$169),"N/A")</f>
        <v>0.1</v>
      </c>
      <c r="H173" s="65"/>
    </row>
    <row r="174" spans="1:9" x14ac:dyDescent="0.25">
      <c r="A174" s="65"/>
      <c r="B174" s="65"/>
      <c r="C174" s="65"/>
      <c r="D174" s="65"/>
      <c r="E174" s="63" t="s">
        <v>151</v>
      </c>
      <c r="F174" s="50">
        <f>SUM($D$161:$D$165)/SUM($C$161:$C$165)</f>
        <v>0.7931034482758621</v>
      </c>
      <c r="G174" s="74">
        <f>IFERROR(SUM($E$161:$E$165)/SUM($D$161:$D$165),"N/A")</f>
        <v>0.56521739130434778</v>
      </c>
      <c r="H174" s="65"/>
    </row>
    <row r="175" spans="1:9" x14ac:dyDescent="0.25">
      <c r="A175" s="65"/>
      <c r="B175" s="65"/>
      <c r="C175" s="65"/>
      <c r="D175" s="65"/>
      <c r="E175" s="60" t="s">
        <v>152</v>
      </c>
      <c r="F175" s="55">
        <f>$D$170/$C$170</f>
        <v>0.9</v>
      </c>
      <c r="G175" s="73">
        <f>IFERROR($E$170/$D$170,"N/A")</f>
        <v>0.55555555555555558</v>
      </c>
      <c r="H175" s="65"/>
    </row>
    <row r="176" spans="1:9" ht="15.75" thickBot="1" x14ac:dyDescent="0.3">
      <c r="A176" s="65"/>
      <c r="B176" s="65"/>
      <c r="C176" s="65"/>
      <c r="D176" s="65"/>
      <c r="E176" s="64" t="s">
        <v>181</v>
      </c>
      <c r="F176" s="51">
        <f>$D$171/$C$171</f>
        <v>0.2857142857142857</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B4:B7">
    <cfRule type="expression" dxfId="1449" priority="36">
      <formula>$C3="NO"</formula>
    </cfRule>
  </conditionalFormatting>
  <conditionalFormatting sqref="C93:H97 C78:H80 C56:H58 C15:H23 C25:H31 C4:H7 C115:H124 C33:H38 C99:H105 C126:H144 C40:H45 C9:H13 C60:H66 C82:H91 C68:H76 C47:H54 C107:H113">
    <cfRule type="expression" dxfId="1448" priority="35">
      <formula>$C4="NO"</formula>
    </cfRule>
  </conditionalFormatting>
  <conditionalFormatting sqref="I1:K1">
    <cfRule type="expression" dxfId="1447" priority="34">
      <formula>$C1="NO"</formula>
    </cfRule>
  </conditionalFormatting>
  <conditionalFormatting sqref="B3:B7">
    <cfRule type="expression" dxfId="1446" priority="33">
      <formula>$K3=1</formula>
    </cfRule>
  </conditionalFormatting>
  <conditionalFormatting sqref="B9:B13">
    <cfRule type="expression" dxfId="1445" priority="32">
      <formula>$C9="NO"</formula>
    </cfRule>
  </conditionalFormatting>
  <conditionalFormatting sqref="B9:B13">
    <cfRule type="expression" dxfId="1444" priority="31">
      <formula>$K9=1</formula>
    </cfRule>
  </conditionalFormatting>
  <conditionalFormatting sqref="B15:B23">
    <cfRule type="expression" dxfId="1443" priority="30">
      <formula>$C15="NO"</formula>
    </cfRule>
  </conditionalFormatting>
  <conditionalFormatting sqref="B15:B23">
    <cfRule type="expression" dxfId="1442" priority="29">
      <formula>$K15=1</formula>
    </cfRule>
  </conditionalFormatting>
  <conditionalFormatting sqref="B25:B31">
    <cfRule type="expression" dxfId="1441" priority="28">
      <formula>$C25="NO"</formula>
    </cfRule>
  </conditionalFormatting>
  <conditionalFormatting sqref="B25:B31">
    <cfRule type="expression" dxfId="1440" priority="27">
      <formula>$K25=1</formula>
    </cfRule>
  </conditionalFormatting>
  <conditionalFormatting sqref="B33:B38">
    <cfRule type="expression" dxfId="1439" priority="26">
      <formula>$C33="NO"</formula>
    </cfRule>
  </conditionalFormatting>
  <conditionalFormatting sqref="B33:B38">
    <cfRule type="expression" dxfId="1438" priority="25">
      <formula>$K33=1</formula>
    </cfRule>
  </conditionalFormatting>
  <conditionalFormatting sqref="B40:B45">
    <cfRule type="expression" dxfId="1437" priority="24">
      <formula>$C40="NO"</formula>
    </cfRule>
  </conditionalFormatting>
  <conditionalFormatting sqref="B40:B45">
    <cfRule type="expression" dxfId="1436" priority="23">
      <formula>$K40=1</formula>
    </cfRule>
  </conditionalFormatting>
  <conditionalFormatting sqref="B47:B54">
    <cfRule type="expression" dxfId="1435" priority="22">
      <formula>$C47="NO"</formula>
    </cfRule>
  </conditionalFormatting>
  <conditionalFormatting sqref="B47:B54">
    <cfRule type="expression" dxfId="1434" priority="21">
      <formula>$K47=1</formula>
    </cfRule>
  </conditionalFormatting>
  <conditionalFormatting sqref="B56:B58">
    <cfRule type="expression" dxfId="1433" priority="20">
      <formula>$C56="NO"</formula>
    </cfRule>
  </conditionalFormatting>
  <conditionalFormatting sqref="B56:B58">
    <cfRule type="expression" dxfId="1432" priority="19">
      <formula>$K56=1</formula>
    </cfRule>
  </conditionalFormatting>
  <conditionalFormatting sqref="B60:B66">
    <cfRule type="expression" dxfId="1431" priority="18">
      <formula>$C60="NO"</formula>
    </cfRule>
  </conditionalFormatting>
  <conditionalFormatting sqref="B60:B66">
    <cfRule type="expression" dxfId="1430" priority="17">
      <formula>$K60=1</formula>
    </cfRule>
  </conditionalFormatting>
  <conditionalFormatting sqref="B68:B76">
    <cfRule type="expression" dxfId="1429" priority="16">
      <formula>$C68="NO"</formula>
    </cfRule>
  </conditionalFormatting>
  <conditionalFormatting sqref="B68:B76">
    <cfRule type="expression" dxfId="1428" priority="15">
      <formula>$K68=1</formula>
    </cfRule>
  </conditionalFormatting>
  <conditionalFormatting sqref="B78:B80">
    <cfRule type="expression" dxfId="1427" priority="14">
      <formula>$C78="NO"</formula>
    </cfRule>
  </conditionalFormatting>
  <conditionalFormatting sqref="B78:B80">
    <cfRule type="expression" dxfId="1426" priority="13">
      <formula>$K78=1</formula>
    </cfRule>
  </conditionalFormatting>
  <conditionalFormatting sqref="B82:B91">
    <cfRule type="expression" dxfId="1425" priority="12">
      <formula>$C82="NO"</formula>
    </cfRule>
  </conditionalFormatting>
  <conditionalFormatting sqref="B82:B91">
    <cfRule type="expression" dxfId="1424" priority="11">
      <formula>$K82=1</formula>
    </cfRule>
  </conditionalFormatting>
  <conditionalFormatting sqref="B93:B97">
    <cfRule type="expression" dxfId="1423" priority="10">
      <formula>$C93="NO"</formula>
    </cfRule>
  </conditionalFormatting>
  <conditionalFormatting sqref="B93:B97">
    <cfRule type="expression" dxfId="1422" priority="9">
      <formula>$K93=1</formula>
    </cfRule>
  </conditionalFormatting>
  <conditionalFormatting sqref="B99:B105">
    <cfRule type="expression" dxfId="1421" priority="8">
      <formula>$C99="NO"</formula>
    </cfRule>
  </conditionalFormatting>
  <conditionalFormatting sqref="B99:B105">
    <cfRule type="expression" dxfId="1420" priority="7">
      <formula>$K99=1</formula>
    </cfRule>
  </conditionalFormatting>
  <conditionalFormatting sqref="B107:B113">
    <cfRule type="expression" dxfId="1419" priority="6">
      <formula>$C107="NO"</formula>
    </cfRule>
  </conditionalFormatting>
  <conditionalFormatting sqref="B107:B113">
    <cfRule type="expression" dxfId="1418" priority="5">
      <formula>$K107=1</formula>
    </cfRule>
  </conditionalFormatting>
  <conditionalFormatting sqref="B115:B124">
    <cfRule type="expression" dxfId="1417" priority="4">
      <formula>$C115="NO"</formula>
    </cfRule>
  </conditionalFormatting>
  <conditionalFormatting sqref="B115:B124">
    <cfRule type="expression" dxfId="1416" priority="3">
      <formula>$K115=1</formula>
    </cfRule>
  </conditionalFormatting>
  <conditionalFormatting sqref="B126:B144">
    <cfRule type="expression" dxfId="1415" priority="2">
      <formula>$C126="NO"</formula>
    </cfRule>
  </conditionalFormatting>
  <conditionalFormatting sqref="B126:B144">
    <cfRule type="expression" dxfId="1414" priority="1">
      <formula>$K126=1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8" sqref="E188"/>
      <selection pane="topRight" activeCell="E188" sqref="E188"/>
      <selection pane="bottomLeft" activeCell="E188" sqref="E188"/>
      <selection pane="bottomRight" activeCell="I126" sqref="I126:K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2</v>
      </c>
      <c r="K2" s="67">
        <f>SUM(K3:K7)</f>
        <v>4</v>
      </c>
    </row>
    <row r="3" spans="1:12" ht="45" hidden="1" outlineLevel="1" x14ac:dyDescent="0.25">
      <c r="A3" s="37" t="s">
        <v>149</v>
      </c>
      <c r="B3" s="38" t="s">
        <v>7</v>
      </c>
      <c r="C3" s="20" t="str">
        <f>IF('Long Term Vision'!$C3=0,"",'Long Term Vision'!$C3)</f>
        <v>NO</v>
      </c>
      <c r="D3" s="38"/>
      <c r="E3" s="38"/>
      <c r="F3" s="38"/>
      <c r="G3" s="38"/>
      <c r="H3" s="39"/>
      <c r="I3" s="67">
        <f>IF(OR('Mid-term Plan'!$I3=1,$E3&lt;&gt;0),1,0)</f>
        <v>0</v>
      </c>
      <c r="J3" s="67">
        <f>IF(OR('Mid-term Plan'!$J3=1,$F3&lt;&gt;0),1,0)</f>
        <v>0</v>
      </c>
      <c r="K3" s="67">
        <f>IF(AND('Mid-term Plan'!$I3=1,$E3=0),1,0)</f>
        <v>0</v>
      </c>
    </row>
    <row r="4" spans="1:12" ht="45" hidden="1" outlineLevel="1" x14ac:dyDescent="0.25">
      <c r="A4" s="37" t="s">
        <v>149</v>
      </c>
      <c r="B4" s="38" t="s">
        <v>8</v>
      </c>
      <c r="C4" s="20" t="str">
        <f>IF('Long Term Vision'!$C4=0,"",'Long Term Vision'!$C4)</f>
        <v/>
      </c>
      <c r="D4" s="38"/>
      <c r="E4" s="38"/>
      <c r="F4" s="38"/>
      <c r="G4" s="38"/>
      <c r="H4" s="39"/>
      <c r="I4" s="67">
        <f>IF(OR('Mid-term Plan'!$I4=1,$E4&lt;&gt;0),1,0)</f>
        <v>1</v>
      </c>
      <c r="J4" s="67">
        <f>IF(OR('Mid-term Plan'!$J4=1,$F4&lt;&gt;0),1,0)</f>
        <v>1</v>
      </c>
      <c r="K4" s="67">
        <f>IF(AND('Mid-term Plan'!$I4=1,$E4=0),1,0)</f>
        <v>1</v>
      </c>
    </row>
    <row r="5" spans="1:12" ht="45" hidden="1" outlineLevel="1" x14ac:dyDescent="0.25">
      <c r="A5" s="37" t="s">
        <v>149</v>
      </c>
      <c r="B5" s="38" t="s">
        <v>9</v>
      </c>
      <c r="C5" s="20" t="str">
        <f>IF('Long Term Vision'!$C5=0,"",'Long Term Vision'!$C5)</f>
        <v/>
      </c>
      <c r="D5" s="38"/>
      <c r="E5" s="38"/>
      <c r="F5" s="38"/>
      <c r="G5" s="38"/>
      <c r="H5" s="39"/>
      <c r="I5" s="67">
        <f>IF(OR('Mid-term Plan'!$I5=1,$E5&lt;&gt;0),1,0)</f>
        <v>1</v>
      </c>
      <c r="J5" s="67">
        <f>IF(OR('Mid-term Plan'!$J5=1,$F5&lt;&gt;0),1,0)</f>
        <v>1</v>
      </c>
      <c r="K5" s="67">
        <f>IF(AND('Mid-term Plan'!$I5=1,$E5=0),1,0)</f>
        <v>1</v>
      </c>
    </row>
    <row r="6" spans="1:12" ht="90" hidden="1" outlineLevel="1" x14ac:dyDescent="0.25">
      <c r="A6" s="37" t="s">
        <v>149</v>
      </c>
      <c r="B6" s="38" t="s">
        <v>10</v>
      </c>
      <c r="C6" s="20" t="str">
        <f>IF('Long Term Vision'!$C6=0,"",'Long Term Vision'!$C6)</f>
        <v/>
      </c>
      <c r="D6" s="38"/>
      <c r="E6" s="38"/>
      <c r="F6" s="38"/>
      <c r="G6" s="38"/>
      <c r="H6" s="39"/>
      <c r="I6" s="67">
        <f>IF(OR('Mid-term Plan'!$I6=1,$E6&lt;&gt;0),1,0)</f>
        <v>1</v>
      </c>
      <c r="J6" s="67">
        <f>IF(OR('Mid-term Plan'!$J6=1,$F6&lt;&gt;0),1,0)</f>
        <v>0</v>
      </c>
      <c r="K6" s="67">
        <f>IF(AND('Mid-term Plan'!$I6=1,$E6=0),1,0)</f>
        <v>1</v>
      </c>
    </row>
    <row r="7" spans="1:12" ht="60" hidden="1" outlineLevel="1" x14ac:dyDescent="0.25">
      <c r="A7" s="37" t="s">
        <v>149</v>
      </c>
      <c r="B7" s="38" t="s">
        <v>11</v>
      </c>
      <c r="C7" s="20" t="str">
        <f>IF('Long Term Vision'!$C7=0,"",'Long Term Vision'!$C7)</f>
        <v/>
      </c>
      <c r="D7" s="38"/>
      <c r="E7" s="38"/>
      <c r="F7" s="38"/>
      <c r="G7" s="38"/>
      <c r="H7" s="39"/>
      <c r="I7" s="67">
        <f>IF(OR('Mid-term Plan'!$I7=1,$E7&lt;&gt;0),1,0)</f>
        <v>1</v>
      </c>
      <c r="J7" s="67">
        <f>IF(OR('Mid-term Plan'!$J7=1,$F7&lt;&gt;0),1,0)</f>
        <v>0</v>
      </c>
      <c r="K7" s="67">
        <f>IF(AND('Mid-term Plan'!$I7=1,$E7=0),1,0)</f>
        <v>1</v>
      </c>
    </row>
    <row r="8" spans="1:12" collapsed="1" x14ac:dyDescent="0.25">
      <c r="A8" s="37" t="s">
        <v>149</v>
      </c>
      <c r="B8" s="97" t="s">
        <v>12</v>
      </c>
      <c r="C8" s="97"/>
      <c r="D8" s="97"/>
      <c r="E8" s="97"/>
      <c r="F8" s="97"/>
      <c r="G8" s="97"/>
      <c r="H8" s="98"/>
      <c r="I8" s="67">
        <f>SUM(I9:I13)</f>
        <v>4</v>
      </c>
      <c r="J8" s="67">
        <f>SUM(J9:J13)</f>
        <v>1</v>
      </c>
      <c r="K8" s="67">
        <f>SUM(K9:K13)</f>
        <v>4</v>
      </c>
    </row>
    <row r="9" spans="1:12" ht="45" hidden="1" outlineLevel="1" x14ac:dyDescent="0.25">
      <c r="A9" s="37" t="s">
        <v>149</v>
      </c>
      <c r="B9" s="38" t="s">
        <v>13</v>
      </c>
      <c r="C9" s="20" t="str">
        <f>IF('Long Term Vision'!$C9=0,"",'Long Term Vision'!$C9)</f>
        <v/>
      </c>
      <c r="D9" s="38"/>
      <c r="E9" s="38"/>
      <c r="F9" s="38"/>
      <c r="G9" s="38"/>
      <c r="H9" s="39"/>
      <c r="I9" s="67">
        <f>IF(OR('Mid-term Plan'!$I9=1,$E9&lt;&gt;0),1,0)</f>
        <v>1</v>
      </c>
      <c r="J9" s="67">
        <f>IF(OR('Mid-term Plan'!$J9=1,$F9&lt;&gt;0),1,0)</f>
        <v>0</v>
      </c>
      <c r="K9" s="67">
        <f>IF(AND('Mid-term Plan'!$I9=1,$E9=0),1,0)</f>
        <v>1</v>
      </c>
    </row>
    <row r="10" spans="1:12" ht="75" hidden="1" outlineLevel="1" x14ac:dyDescent="0.25">
      <c r="A10" s="37" t="s">
        <v>149</v>
      </c>
      <c r="B10" s="38" t="s">
        <v>14</v>
      </c>
      <c r="C10" s="20" t="str">
        <f>IF('Long Term Vision'!$C10=0,"",'Long Term Vision'!$C10)</f>
        <v/>
      </c>
      <c r="D10" s="38"/>
      <c r="E10" s="38"/>
      <c r="F10" s="38"/>
      <c r="G10" s="38"/>
      <c r="H10" s="39"/>
      <c r="I10" s="67">
        <f>IF(OR('Mid-term Plan'!$I10=1,$E10&lt;&gt;0),1,0)</f>
        <v>1</v>
      </c>
      <c r="J10" s="67">
        <f>IF(OR('Mid-term Plan'!$J10=1,$F10&lt;&gt;0),1,0)</f>
        <v>0</v>
      </c>
      <c r="K10" s="67">
        <f>IF(AND('Mid-term Plan'!$I10=1,$E10=0),1,0)</f>
        <v>1</v>
      </c>
    </row>
    <row r="11" spans="1:12" ht="90" hidden="1" outlineLevel="1" x14ac:dyDescent="0.25">
      <c r="A11" s="37" t="s">
        <v>149</v>
      </c>
      <c r="B11" s="38" t="s">
        <v>15</v>
      </c>
      <c r="C11" s="20" t="str">
        <f>IF('Long Term Vision'!$C11=0,"",'Long Term Vision'!$C11)</f>
        <v/>
      </c>
      <c r="D11" s="38"/>
      <c r="E11" s="38"/>
      <c r="F11" s="38"/>
      <c r="G11" s="38"/>
      <c r="H11" s="39"/>
      <c r="I11" s="67">
        <f>IF(OR('Mid-term Plan'!$I11=1,$E11&lt;&gt;0),1,0)</f>
        <v>1</v>
      </c>
      <c r="J11" s="67">
        <f>IF(OR('Mid-term Plan'!$J11=1,$F11&lt;&gt;0),1,0)</f>
        <v>1</v>
      </c>
      <c r="K11" s="67">
        <f>IF(AND('Mid-term Plan'!$I11=1,$E11=0),1,0)</f>
        <v>1</v>
      </c>
    </row>
    <row r="12" spans="1:12" ht="90" hidden="1" outlineLevel="1" x14ac:dyDescent="0.25">
      <c r="A12" s="37" t="s">
        <v>149</v>
      </c>
      <c r="B12" s="38" t="s">
        <v>16</v>
      </c>
      <c r="C12" s="20" t="str">
        <f>IF('Long Term Vision'!$C12=0,"",'Long Term Vision'!$C12)</f>
        <v/>
      </c>
      <c r="D12" s="38"/>
      <c r="E12" s="38"/>
      <c r="F12" s="38"/>
      <c r="G12" s="38"/>
      <c r="H12" s="39"/>
      <c r="I12" s="67">
        <f>IF(OR('Mid-term Plan'!$I12=1,$E12&lt;&gt;0),1,0)</f>
        <v>1</v>
      </c>
      <c r="J12" s="67">
        <f>IF(OR('Mid-term Plan'!$J12=1,$F12&lt;&gt;0),1,0)</f>
        <v>0</v>
      </c>
      <c r="K12" s="67">
        <f>IF(AND('Mid-term Plan'!$I12=1,$E12=0),1,0)</f>
        <v>1</v>
      </c>
    </row>
    <row r="13" spans="1:12" ht="105" hidden="1" outlineLevel="1" x14ac:dyDescent="0.25">
      <c r="A13" s="37" t="s">
        <v>149</v>
      </c>
      <c r="B13" s="38" t="s">
        <v>17</v>
      </c>
      <c r="C13" s="20" t="str">
        <f>IF('Long Term Vision'!$C13=0,"",'Long Term Vision'!$C13)</f>
        <v/>
      </c>
      <c r="D13" s="38"/>
      <c r="E13" s="38"/>
      <c r="F13" s="38"/>
      <c r="G13" s="38"/>
      <c r="H13" s="39"/>
      <c r="I13" s="67">
        <f>IF(OR('Mid-term Plan'!$I13=1,$E13&lt;&gt;0),1,0)</f>
        <v>0</v>
      </c>
      <c r="J13" s="67">
        <f>IF(OR('Mid-term Plan'!$J13=1,$F13&lt;&gt;0),1,0)</f>
        <v>0</v>
      </c>
      <c r="K13" s="67">
        <f>IF(AND('Mid-term Plan'!$I13=1,$E13=0),1,0)</f>
        <v>0</v>
      </c>
    </row>
    <row r="14" spans="1:12" collapsed="1" x14ac:dyDescent="0.25">
      <c r="A14" s="37" t="s">
        <v>149</v>
      </c>
      <c r="B14" s="99" t="s">
        <v>18</v>
      </c>
      <c r="C14" s="99"/>
      <c r="D14" s="99"/>
      <c r="E14" s="99"/>
      <c r="F14" s="99"/>
      <c r="G14" s="99"/>
      <c r="H14" s="100"/>
      <c r="I14" s="67">
        <f>SUM(I15:I23)</f>
        <v>6</v>
      </c>
      <c r="J14" s="67">
        <f>SUM(J15:J23)</f>
        <v>5</v>
      </c>
      <c r="K14" s="67">
        <f>SUM(K15:K23)</f>
        <v>6</v>
      </c>
    </row>
    <row r="15" spans="1:12" ht="30" hidden="1" outlineLevel="1" x14ac:dyDescent="0.25">
      <c r="A15" s="37" t="s">
        <v>149</v>
      </c>
      <c r="B15" s="38" t="s">
        <v>19</v>
      </c>
      <c r="C15" s="20" t="str">
        <f>IF('Long Term Vision'!$C15=0,"",'Long Term Vision'!$C15)</f>
        <v/>
      </c>
      <c r="D15" s="38"/>
      <c r="E15" s="38"/>
      <c r="F15" s="38"/>
      <c r="G15" s="38"/>
      <c r="H15" s="39"/>
      <c r="I15" s="67">
        <f>IF(OR('Mid-term Plan'!$I15=1,$E15&lt;&gt;0),1,0)</f>
        <v>0</v>
      </c>
      <c r="J15" s="67">
        <f>IF(OR('Mid-term Plan'!$J15=1,$F15&lt;&gt;0),1,0)</f>
        <v>1</v>
      </c>
      <c r="K15" s="67">
        <f>IF(AND('Mid-term Plan'!$I15=1,$E15=0),1,0)</f>
        <v>0</v>
      </c>
    </row>
    <row r="16" spans="1:12" ht="60" hidden="1" outlineLevel="1" x14ac:dyDescent="0.25">
      <c r="A16" s="37" t="s">
        <v>149</v>
      </c>
      <c r="B16" s="38" t="s">
        <v>20</v>
      </c>
      <c r="C16" s="20" t="str">
        <f>IF('Long Term Vision'!$C16=0,"",'Long Term Vision'!$C16)</f>
        <v/>
      </c>
      <c r="D16" s="38"/>
      <c r="E16" s="38"/>
      <c r="F16" s="38"/>
      <c r="G16" s="38"/>
      <c r="H16" s="39"/>
      <c r="I16" s="67">
        <f>IF(OR('Mid-term Plan'!$I16=1,$E16&lt;&gt;0),1,0)</f>
        <v>1</v>
      </c>
      <c r="J16" s="67">
        <f>IF(OR('Mid-term Plan'!$J16=1,$F16&lt;&gt;0),1,0)</f>
        <v>1</v>
      </c>
      <c r="K16" s="67">
        <f>IF(AND('Mid-term Plan'!$I16=1,$E16=0),1,0)</f>
        <v>1</v>
      </c>
    </row>
    <row r="17" spans="1:11" ht="45" hidden="1" outlineLevel="1" x14ac:dyDescent="0.25">
      <c r="A17" s="37" t="s">
        <v>149</v>
      </c>
      <c r="B17" s="38" t="s">
        <v>21</v>
      </c>
      <c r="C17" s="20" t="str">
        <f>IF('Long Term Vision'!$C17=0,"",'Long Term Vision'!$C17)</f>
        <v/>
      </c>
      <c r="D17" s="38"/>
      <c r="E17" s="38"/>
      <c r="F17" s="38"/>
      <c r="G17" s="38"/>
      <c r="H17" s="39"/>
      <c r="I17" s="67">
        <f>IF(OR('Mid-term Plan'!$I17=1,$E17&lt;&gt;0),1,0)</f>
        <v>1</v>
      </c>
      <c r="J17" s="67">
        <f>IF(OR('Mid-term Plan'!$J17=1,$F17&lt;&gt;0),1,0)</f>
        <v>1</v>
      </c>
      <c r="K17" s="67">
        <f>IF(AND('Mid-term Plan'!$I17=1,$E17=0),1,0)</f>
        <v>1</v>
      </c>
    </row>
    <row r="18" spans="1:11" ht="45" hidden="1" outlineLevel="1" x14ac:dyDescent="0.25">
      <c r="A18" s="37" t="s">
        <v>149</v>
      </c>
      <c r="B18" s="38" t="s">
        <v>22</v>
      </c>
      <c r="C18" s="20" t="str">
        <f>IF('Long Term Vision'!$C18=0,"",'Long Term Vision'!$C18)</f>
        <v/>
      </c>
      <c r="D18" s="38"/>
      <c r="E18" s="38"/>
      <c r="F18" s="38"/>
      <c r="G18" s="38"/>
      <c r="H18" s="39"/>
      <c r="I18" s="67">
        <f>IF(OR('Mid-term Plan'!$I18=1,$E18&lt;&gt;0),1,0)</f>
        <v>1</v>
      </c>
      <c r="J18" s="67">
        <f>IF(OR('Mid-term Plan'!$J18=1,$F18&lt;&gt;0),1,0)</f>
        <v>1</v>
      </c>
      <c r="K18" s="67">
        <f>IF(AND('Mid-term Plan'!$I18=1,$E18=0),1,0)</f>
        <v>1</v>
      </c>
    </row>
    <row r="19" spans="1:11" ht="30" hidden="1" outlineLevel="1" x14ac:dyDescent="0.25">
      <c r="A19" s="37" t="s">
        <v>149</v>
      </c>
      <c r="B19" s="38" t="s">
        <v>23</v>
      </c>
      <c r="C19" s="20" t="str">
        <f>IF('Long Term Vision'!$C19=0,"",'Long Term Vision'!$C19)</f>
        <v/>
      </c>
      <c r="D19" s="38"/>
      <c r="E19" s="38"/>
      <c r="F19" s="38"/>
      <c r="G19" s="38"/>
      <c r="H19" s="39"/>
      <c r="I19" s="67">
        <f>IF(OR('Mid-term Plan'!$I19=1,$E19&lt;&gt;0),1,0)</f>
        <v>0</v>
      </c>
      <c r="J19" s="67">
        <f>IF(OR('Mid-term Plan'!$J19=1,$F19&lt;&gt;0),1,0)</f>
        <v>0</v>
      </c>
      <c r="K19" s="67">
        <f>IF(AND('Mid-term Plan'!$I19=1,$E19=0),1,0)</f>
        <v>0</v>
      </c>
    </row>
    <row r="20" spans="1:11" ht="30" hidden="1" outlineLevel="1" x14ac:dyDescent="0.25">
      <c r="A20" s="37" t="s">
        <v>149</v>
      </c>
      <c r="B20" s="38" t="s">
        <v>24</v>
      </c>
      <c r="C20" s="20" t="str">
        <f>IF('Long Term Vision'!$C20=0,"",'Long Term Vision'!$C20)</f>
        <v/>
      </c>
      <c r="D20" s="38"/>
      <c r="E20" s="38"/>
      <c r="F20" s="38"/>
      <c r="G20" s="38"/>
      <c r="H20" s="39"/>
      <c r="I20" s="67">
        <f>IF(OR('Mid-term Plan'!$I20=1,$E20&lt;&gt;0),1,0)</f>
        <v>1</v>
      </c>
      <c r="J20" s="67">
        <f>IF(OR('Mid-term Plan'!$J20=1,$F20&lt;&gt;0),1,0)</f>
        <v>0</v>
      </c>
      <c r="K20" s="67">
        <f>IF(AND('Mid-term Plan'!$I20=1,$E20=0),1,0)</f>
        <v>1</v>
      </c>
    </row>
    <row r="21" spans="1:11" ht="60" hidden="1" outlineLevel="1" x14ac:dyDescent="0.25">
      <c r="A21" s="37" t="s">
        <v>149</v>
      </c>
      <c r="B21" s="38" t="s">
        <v>25</v>
      </c>
      <c r="C21" s="20" t="str">
        <f>IF('Long Term Vision'!$C21=0,"",'Long Term Vision'!$C21)</f>
        <v/>
      </c>
      <c r="D21" s="38"/>
      <c r="E21" s="38"/>
      <c r="F21" s="38"/>
      <c r="G21" s="38"/>
      <c r="H21" s="39"/>
      <c r="I21" s="67">
        <f>IF(OR('Mid-term Plan'!$I21=1,$E21&lt;&gt;0),1,0)</f>
        <v>1</v>
      </c>
      <c r="J21" s="67">
        <f>IF(OR('Mid-term Plan'!$J21=1,$F21&lt;&gt;0),1,0)</f>
        <v>1</v>
      </c>
      <c r="K21" s="67">
        <f>IF(AND('Mid-term Plan'!$I21=1,$E21=0),1,0)</f>
        <v>1</v>
      </c>
    </row>
    <row r="22" spans="1:11" ht="60" hidden="1" outlineLevel="1" x14ac:dyDescent="0.25">
      <c r="A22" s="37" t="s">
        <v>149</v>
      </c>
      <c r="B22" s="38" t="s">
        <v>26</v>
      </c>
      <c r="C22" s="20" t="str">
        <f>IF('Long Term Vision'!$C22=0,"",'Long Term Vision'!$C22)</f>
        <v/>
      </c>
      <c r="D22" s="38"/>
      <c r="E22" s="38"/>
      <c r="F22" s="38"/>
      <c r="G22" s="38"/>
      <c r="H22" s="39"/>
      <c r="I22" s="67">
        <f>IF(OR('Mid-term Plan'!$I22=1,$E22&lt;&gt;0),1,0)</f>
        <v>1</v>
      </c>
      <c r="J22" s="67">
        <f>IF(OR('Mid-term Plan'!$J22=1,$F22&lt;&gt;0),1,0)</f>
        <v>0</v>
      </c>
      <c r="K22" s="67">
        <f>IF(AND('Mid-term Plan'!$I22=1,$E22=0),1,0)</f>
        <v>1</v>
      </c>
    </row>
    <row r="23" spans="1:11" ht="45" hidden="1" outlineLevel="1" x14ac:dyDescent="0.25">
      <c r="A23" s="37" t="s">
        <v>149</v>
      </c>
      <c r="B23" s="38" t="s">
        <v>27</v>
      </c>
      <c r="C23" s="20" t="str">
        <f>IF('Long Term Vision'!$C23=0,"",'Long Term Vision'!$C23)</f>
        <v/>
      </c>
      <c r="D23" s="38"/>
      <c r="E23" s="38"/>
      <c r="F23" s="38"/>
      <c r="G23" s="38"/>
      <c r="H23" s="39"/>
      <c r="I23" s="67">
        <f>IF(OR('Mid-term Plan'!$I23=1,$E23&lt;&gt;0),1,0)</f>
        <v>0</v>
      </c>
      <c r="J23" s="67">
        <f>IF(OR('Mid-term Plan'!$J23=1,$F23&lt;&gt;0),1,0)</f>
        <v>0</v>
      </c>
      <c r="K23" s="67">
        <f>IF(AND('Mid-term Plan'!$I23=1,$E23=0),1,0)</f>
        <v>0</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IF(OR('Mid-term Plan'!$I25=1,$E25&lt;&gt;0),1,0)</f>
        <v>1</v>
      </c>
      <c r="J25" s="67">
        <f>IF(OR('Mid-term Plan'!$J25=1,$F25&lt;&gt;0),1,0)</f>
        <v>1</v>
      </c>
      <c r="K25" s="67">
        <f>IF(AND('Mid-term Plan'!$I25=1,$E25=0),1,0)</f>
        <v>1</v>
      </c>
    </row>
    <row r="26" spans="1:11" ht="45" hidden="1" outlineLevel="1" x14ac:dyDescent="0.25">
      <c r="A26" s="37" t="s">
        <v>149</v>
      </c>
      <c r="B26" s="38" t="s">
        <v>30</v>
      </c>
      <c r="C26" s="20" t="str">
        <f>IF('Long Term Vision'!$C26=0,"",'Long Term Vision'!$C26)</f>
        <v/>
      </c>
      <c r="D26" s="38"/>
      <c r="E26" s="38"/>
      <c r="F26" s="38"/>
      <c r="G26" s="38"/>
      <c r="H26" s="39"/>
      <c r="I26" s="67">
        <f>IF(OR('Mid-term Plan'!$I26=1,$E26&lt;&gt;0),1,0)</f>
        <v>1</v>
      </c>
      <c r="J26" s="67">
        <f>IF(OR('Mid-term Plan'!$J26=1,$F26&lt;&gt;0),1,0)</f>
        <v>0</v>
      </c>
      <c r="K26" s="67">
        <f>IF(AND('Mid-term Plan'!$I26=1,$E26=0),1,0)</f>
        <v>1</v>
      </c>
    </row>
    <row r="27" spans="1:11" ht="45" hidden="1" outlineLevel="1" x14ac:dyDescent="0.25">
      <c r="A27" s="37" t="s">
        <v>149</v>
      </c>
      <c r="B27" s="38" t="s">
        <v>31</v>
      </c>
      <c r="C27" s="20" t="str">
        <f>IF('Long Term Vision'!$C27=0,"",'Long Term Vision'!$C27)</f>
        <v/>
      </c>
      <c r="D27" s="38"/>
      <c r="E27" s="38"/>
      <c r="F27" s="38"/>
      <c r="G27" s="38"/>
      <c r="H27" s="39"/>
      <c r="I27" s="67">
        <f>IF(OR('Mid-term Plan'!$I27=1,$E27&lt;&gt;0),1,0)</f>
        <v>1</v>
      </c>
      <c r="J27" s="67">
        <f>IF(OR('Mid-term Plan'!$J27=1,$F27&lt;&gt;0),1,0)</f>
        <v>1</v>
      </c>
      <c r="K27" s="67">
        <f>IF(AND('Mid-term Plan'!$I27=1,$E27=0),1,0)</f>
        <v>1</v>
      </c>
    </row>
    <row r="28" spans="1:11" ht="60" hidden="1" outlineLevel="1" x14ac:dyDescent="0.25">
      <c r="A28" s="37" t="s">
        <v>149</v>
      </c>
      <c r="B28" s="38" t="s">
        <v>32</v>
      </c>
      <c r="C28" s="20" t="str">
        <f>IF('Long Term Vision'!$C28=0,"",'Long Term Vision'!$C28)</f>
        <v/>
      </c>
      <c r="D28" s="38"/>
      <c r="E28" s="38"/>
      <c r="F28" s="38"/>
      <c r="G28" s="38"/>
      <c r="H28" s="39"/>
      <c r="I28" s="67">
        <f>IF(OR('Mid-term Plan'!$I28=1,$E28&lt;&gt;0),1,0)</f>
        <v>1</v>
      </c>
      <c r="J28" s="67">
        <f>IF(OR('Mid-term Plan'!$J28=1,$F28&lt;&gt;0),1,0)</f>
        <v>1</v>
      </c>
      <c r="K28" s="67">
        <f>IF(AND('Mid-term Plan'!$I28=1,$E28=0),1,0)</f>
        <v>1</v>
      </c>
    </row>
    <row r="29" spans="1:11" ht="60" hidden="1" outlineLevel="1" x14ac:dyDescent="0.25">
      <c r="A29" s="37" t="s">
        <v>149</v>
      </c>
      <c r="B29" s="38" t="s">
        <v>33</v>
      </c>
      <c r="C29" s="20" t="str">
        <f>IF('Long Term Vision'!$C29=0,"",'Long Term Vision'!$C29)</f>
        <v/>
      </c>
      <c r="D29" s="38"/>
      <c r="E29" s="38"/>
      <c r="F29" s="38"/>
      <c r="G29" s="38"/>
      <c r="H29" s="39"/>
      <c r="I29" s="67">
        <f>IF(OR('Mid-term Plan'!$I29=1,$E29&lt;&gt;0),1,0)</f>
        <v>1</v>
      </c>
      <c r="J29" s="67">
        <f>IF(OR('Mid-term Plan'!$J29=1,$F29&lt;&gt;0),1,0)</f>
        <v>0</v>
      </c>
      <c r="K29" s="67">
        <f>IF(AND('Mid-term Plan'!$I29=1,$E29=0),1,0)</f>
        <v>1</v>
      </c>
    </row>
    <row r="30" spans="1:11" ht="30" hidden="1" outlineLevel="1" x14ac:dyDescent="0.25">
      <c r="A30" s="37" t="s">
        <v>149</v>
      </c>
      <c r="B30" s="38" t="s">
        <v>34</v>
      </c>
      <c r="C30" s="20" t="str">
        <f>IF('Long Term Vision'!$C30=0,"",'Long Term Vision'!$C30)</f>
        <v/>
      </c>
      <c r="D30" s="38"/>
      <c r="E30" s="38"/>
      <c r="F30" s="38"/>
      <c r="G30" s="38"/>
      <c r="H30" s="39"/>
      <c r="I30" s="67">
        <f>IF(OR('Mid-term Plan'!$I30=1,$E30&lt;&gt;0),1,0)</f>
        <v>1</v>
      </c>
      <c r="J30" s="67">
        <f>IF(OR('Mid-term Plan'!$J30=1,$F30&lt;&gt;0),1,0)</f>
        <v>1</v>
      </c>
      <c r="K30" s="67">
        <f>IF(AND('Mid-term Plan'!$I30=1,$E30=0),1,0)</f>
        <v>1</v>
      </c>
    </row>
    <row r="31" spans="1:11" ht="105" hidden="1" outlineLevel="1" x14ac:dyDescent="0.25">
      <c r="A31" s="37" t="s">
        <v>149</v>
      </c>
      <c r="B31" s="38" t="s">
        <v>35</v>
      </c>
      <c r="C31" s="20" t="str">
        <f>IF('Long Term Vision'!$C31=0,"",'Long Term Vision'!$C31)</f>
        <v/>
      </c>
      <c r="D31" s="38"/>
      <c r="E31" s="38"/>
      <c r="F31" s="38"/>
      <c r="G31" s="38"/>
      <c r="H31" s="39"/>
      <c r="I31" s="67">
        <f>IF(OR('Mid-term Plan'!$I31=1,$E31&lt;&gt;0),1,0)</f>
        <v>1</v>
      </c>
      <c r="J31" s="67">
        <f>IF(OR('Mid-term Plan'!$J31=1,$F31&lt;&gt;0),1,0)</f>
        <v>0</v>
      </c>
      <c r="K31" s="67">
        <f>IF(AND('Mid-term Plan'!$I31=1,$E31=0),1,0)</f>
        <v>1</v>
      </c>
    </row>
    <row r="32" spans="1:11" collapsed="1" x14ac:dyDescent="0.25">
      <c r="A32" s="37" t="s">
        <v>149</v>
      </c>
      <c r="B32" s="91" t="s">
        <v>36</v>
      </c>
      <c r="C32" s="91"/>
      <c r="D32" s="91"/>
      <c r="E32" s="91"/>
      <c r="F32" s="91"/>
      <c r="G32" s="91"/>
      <c r="H32" s="92"/>
      <c r="I32" s="67">
        <f>SUM(I33:I38)</f>
        <v>4</v>
      </c>
      <c r="J32" s="67">
        <f>SUM(J33:J38)</f>
        <v>0</v>
      </c>
      <c r="K32" s="67">
        <f>SUM(K33:K38)</f>
        <v>4</v>
      </c>
    </row>
    <row r="33" spans="1:11" ht="30" hidden="1" outlineLevel="1" x14ac:dyDescent="0.25">
      <c r="A33" s="37" t="s">
        <v>149</v>
      </c>
      <c r="B33" s="38" t="s">
        <v>37</v>
      </c>
      <c r="C33" s="20" t="str">
        <f>IF('Long Term Vision'!$C33=0,"",'Long Term Vision'!$C33)</f>
        <v/>
      </c>
      <c r="D33" s="38"/>
      <c r="E33" s="38"/>
      <c r="F33" s="38"/>
      <c r="G33" s="38"/>
      <c r="H33" s="39"/>
      <c r="I33" s="67">
        <f>IF(OR('Mid-term Plan'!$I33=1,$E33&lt;&gt;0),1,0)</f>
        <v>1</v>
      </c>
      <c r="J33" s="67">
        <f>IF(OR('Mid-term Plan'!$J33=1,$F33&lt;&gt;0),1,0)</f>
        <v>0</v>
      </c>
      <c r="K33" s="67">
        <f>IF(AND('Mid-term Plan'!$I33=1,$E33=0),1,0)</f>
        <v>1</v>
      </c>
    </row>
    <row r="34" spans="1:11" ht="45" hidden="1" outlineLevel="1" x14ac:dyDescent="0.25">
      <c r="A34" s="37" t="s">
        <v>149</v>
      </c>
      <c r="B34" s="38" t="s">
        <v>38</v>
      </c>
      <c r="C34" s="20" t="str">
        <f>IF('Long Term Vision'!$C34=0,"",'Long Term Vision'!$C34)</f>
        <v/>
      </c>
      <c r="D34" s="38"/>
      <c r="E34" s="38"/>
      <c r="F34" s="38"/>
      <c r="G34" s="38"/>
      <c r="H34" s="39"/>
      <c r="I34" s="67">
        <f>IF(OR('Mid-term Plan'!$I34=1,$E34&lt;&gt;0),1,0)</f>
        <v>1</v>
      </c>
      <c r="J34" s="67">
        <f>IF(OR('Mid-term Plan'!$J34=1,$F34&lt;&gt;0),1,0)</f>
        <v>0</v>
      </c>
      <c r="K34" s="67">
        <f>IF(AND('Mid-term Plan'!$I34=1,$E34=0),1,0)</f>
        <v>1</v>
      </c>
    </row>
    <row r="35" spans="1:11" ht="30" hidden="1" outlineLevel="1" x14ac:dyDescent="0.25">
      <c r="A35" s="37" t="s">
        <v>149</v>
      </c>
      <c r="B35" s="38" t="s">
        <v>39</v>
      </c>
      <c r="C35" s="20" t="str">
        <f>IF('Long Term Vision'!$C35=0,"",'Long Term Vision'!$C35)</f>
        <v>NO</v>
      </c>
      <c r="D35" s="38"/>
      <c r="E35" s="38"/>
      <c r="F35" s="38"/>
      <c r="G35" s="38"/>
      <c r="H35" s="39"/>
      <c r="I35" s="67">
        <f>IF(OR('Mid-term Plan'!$I35=1,$E35&lt;&gt;0),1,0)</f>
        <v>0</v>
      </c>
      <c r="J35" s="67">
        <f>IF(OR('Mid-term Plan'!$J35=1,$F35&lt;&gt;0),1,0)</f>
        <v>0</v>
      </c>
      <c r="K35" s="67">
        <f>IF(AND('Mid-term Plan'!$I35=1,$E35=0),1,0)</f>
        <v>0</v>
      </c>
    </row>
    <row r="36" spans="1:11" ht="60" hidden="1" outlineLevel="1" x14ac:dyDescent="0.25">
      <c r="A36" s="37" t="s">
        <v>149</v>
      </c>
      <c r="B36" s="38" t="s">
        <v>40</v>
      </c>
      <c r="C36" s="20" t="str">
        <f>IF('Long Term Vision'!$C36=0,"",'Long Term Vision'!$C36)</f>
        <v/>
      </c>
      <c r="D36" s="38"/>
      <c r="E36" s="38"/>
      <c r="F36" s="38"/>
      <c r="G36" s="38"/>
      <c r="H36" s="39"/>
      <c r="I36" s="67">
        <f>IF(OR('Mid-term Plan'!$I36=1,$E36&lt;&gt;0),1,0)</f>
        <v>0</v>
      </c>
      <c r="J36" s="67">
        <f>IF(OR('Mid-term Plan'!$J36=1,$F36&lt;&gt;0),1,0)</f>
        <v>0</v>
      </c>
      <c r="K36" s="67">
        <f>IF(AND('Mid-term Plan'!$I36=1,$E36=0),1,0)</f>
        <v>0</v>
      </c>
    </row>
    <row r="37" spans="1:11" ht="45" hidden="1" outlineLevel="1" x14ac:dyDescent="0.25">
      <c r="A37" s="37" t="s">
        <v>149</v>
      </c>
      <c r="B37" s="38" t="s">
        <v>41</v>
      </c>
      <c r="C37" s="20" t="str">
        <f>IF('Long Term Vision'!$C37=0,"",'Long Term Vision'!$C37)</f>
        <v/>
      </c>
      <c r="D37" s="38"/>
      <c r="E37" s="38"/>
      <c r="F37" s="38"/>
      <c r="G37" s="38"/>
      <c r="H37" s="39"/>
      <c r="I37" s="67">
        <f>IF(OR('Mid-term Plan'!$I37=1,$E37&lt;&gt;0),1,0)</f>
        <v>1</v>
      </c>
      <c r="J37" s="67">
        <f>IF(OR('Mid-term Plan'!$J37=1,$F37&lt;&gt;0),1,0)</f>
        <v>0</v>
      </c>
      <c r="K37" s="67">
        <f>IF(AND('Mid-term Plan'!$I37=1,$E37=0),1,0)</f>
        <v>1</v>
      </c>
    </row>
    <row r="38" spans="1:11" ht="75" hidden="1" outlineLevel="1" x14ac:dyDescent="0.25">
      <c r="A38" s="37" t="s">
        <v>149</v>
      </c>
      <c r="B38" s="38" t="s">
        <v>42</v>
      </c>
      <c r="C38" s="20" t="str">
        <f>IF('Long Term Vision'!$C38=0,"",'Long Term Vision'!$C38)</f>
        <v/>
      </c>
      <c r="D38" s="38"/>
      <c r="E38" s="38"/>
      <c r="F38" s="38"/>
      <c r="G38" s="38"/>
      <c r="H38" s="39"/>
      <c r="I38" s="67">
        <f>IF(OR('Mid-term Plan'!$I38=1,$E38&lt;&gt;0),1,0)</f>
        <v>1</v>
      </c>
      <c r="J38" s="67">
        <f>IF(OR('Mid-term Plan'!$J38=1,$F38&lt;&gt;0),1,0)</f>
        <v>0</v>
      </c>
      <c r="K38" s="67">
        <f>IF(AND('Mid-term Plan'!$I38=1,$E38=0),1,0)</f>
        <v>1</v>
      </c>
    </row>
    <row r="39" spans="1:11" collapsed="1" x14ac:dyDescent="0.25">
      <c r="A39" s="37" t="s">
        <v>150</v>
      </c>
      <c r="B39" s="105" t="s">
        <v>43</v>
      </c>
      <c r="C39" s="105"/>
      <c r="D39" s="105"/>
      <c r="E39" s="105"/>
      <c r="F39" s="105"/>
      <c r="G39" s="105"/>
      <c r="H39" s="106"/>
      <c r="I39" s="67">
        <f>SUM(I40:I45)</f>
        <v>4</v>
      </c>
      <c r="J39" s="67">
        <f>SUM(J40:J45)</f>
        <v>1</v>
      </c>
      <c r="K39" s="67">
        <f>SUM(K40:K45)</f>
        <v>4</v>
      </c>
    </row>
    <row r="40" spans="1:11" ht="30" hidden="1" outlineLevel="1" x14ac:dyDescent="0.25">
      <c r="A40" s="37" t="s">
        <v>150</v>
      </c>
      <c r="B40" s="38" t="s">
        <v>44</v>
      </c>
      <c r="C40" s="20" t="str">
        <f>IF('Long Term Vision'!$C40=0,"",'Long Term Vision'!$C40)</f>
        <v/>
      </c>
      <c r="D40" s="38"/>
      <c r="E40" s="38"/>
      <c r="F40" s="38"/>
      <c r="G40" s="38"/>
      <c r="H40" s="39"/>
      <c r="I40" s="67">
        <f>IF(OR('Mid-term Plan'!$I40=1,$E40&lt;&gt;0),1,0)</f>
        <v>1</v>
      </c>
      <c r="J40" s="67">
        <f>IF(OR('Mid-term Plan'!$J40=1,$F40&lt;&gt;0),1,0)</f>
        <v>0</v>
      </c>
      <c r="K40" s="67">
        <f>IF(AND('Mid-term Plan'!$I40=1,$E40=0),1,0)</f>
        <v>1</v>
      </c>
    </row>
    <row r="41" spans="1:11" ht="60" hidden="1" outlineLevel="1" x14ac:dyDescent="0.25">
      <c r="A41" s="37" t="s">
        <v>150</v>
      </c>
      <c r="B41" s="38" t="s">
        <v>45</v>
      </c>
      <c r="C41" s="20" t="str">
        <f>IF('Long Term Vision'!$C41=0,"",'Long Term Vision'!$C41)</f>
        <v/>
      </c>
      <c r="D41" s="38"/>
      <c r="E41" s="38"/>
      <c r="F41" s="38"/>
      <c r="G41" s="38"/>
      <c r="H41" s="39"/>
      <c r="I41" s="67">
        <f>IF(OR('Mid-term Plan'!$I41=1,$E41&lt;&gt;0),1,0)</f>
        <v>1</v>
      </c>
      <c r="J41" s="67">
        <f>IF(OR('Mid-term Plan'!$J41=1,$F41&lt;&gt;0),1,0)</f>
        <v>0</v>
      </c>
      <c r="K41" s="67">
        <f>IF(AND('Mid-term Plan'!$I41=1,$E41=0),1,0)</f>
        <v>1</v>
      </c>
    </row>
    <row r="42" spans="1:11" ht="75" hidden="1" outlineLevel="1" x14ac:dyDescent="0.25">
      <c r="A42" s="37" t="s">
        <v>150</v>
      </c>
      <c r="B42" s="38" t="s">
        <v>46</v>
      </c>
      <c r="C42" s="20" t="str">
        <f>IF('Long Term Vision'!$C42=0,"",'Long Term Vision'!$C42)</f>
        <v/>
      </c>
      <c r="D42" s="38"/>
      <c r="E42" s="38"/>
      <c r="F42" s="38"/>
      <c r="G42" s="38"/>
      <c r="H42" s="39"/>
      <c r="I42" s="67">
        <f>IF(OR('Mid-term Plan'!$I42=1,$E42&lt;&gt;0),1,0)</f>
        <v>1</v>
      </c>
      <c r="J42" s="67">
        <f>IF(OR('Mid-term Plan'!$J42=1,$F42&lt;&gt;0),1,0)</f>
        <v>1</v>
      </c>
      <c r="K42" s="67">
        <f>IF(AND('Mid-term Plan'!$I42=1,$E42=0),1,0)</f>
        <v>1</v>
      </c>
    </row>
    <row r="43" spans="1:11" ht="60" hidden="1" outlineLevel="1" x14ac:dyDescent="0.25">
      <c r="A43" s="37" t="s">
        <v>150</v>
      </c>
      <c r="B43" s="38" t="s">
        <v>47</v>
      </c>
      <c r="C43" s="20" t="str">
        <f>IF('Long Term Vision'!$C43=0,"",'Long Term Vision'!$C43)</f>
        <v/>
      </c>
      <c r="D43" s="38"/>
      <c r="E43" s="38"/>
      <c r="F43" s="38"/>
      <c r="G43" s="38"/>
      <c r="H43" s="39"/>
      <c r="I43" s="67">
        <f>IF(OR('Mid-term Plan'!$I43=1,$E43&lt;&gt;0),1,0)</f>
        <v>1</v>
      </c>
      <c r="J43" s="67">
        <f>IF(OR('Mid-term Plan'!$J43=1,$F43&lt;&gt;0),1,0)</f>
        <v>0</v>
      </c>
      <c r="K43" s="67">
        <f>IF(AND('Mid-term Plan'!$I43=1,$E43=0),1,0)</f>
        <v>1</v>
      </c>
    </row>
    <row r="44" spans="1:11" ht="45" hidden="1" outlineLevel="1" x14ac:dyDescent="0.25">
      <c r="A44" s="37" t="s">
        <v>150</v>
      </c>
      <c r="B44" s="38" t="s">
        <v>48</v>
      </c>
      <c r="C44" s="20" t="str">
        <f>IF('Long Term Vision'!$C44=0,"",'Long Term Vision'!$C44)</f>
        <v/>
      </c>
      <c r="D44" s="38"/>
      <c r="E44" s="38"/>
      <c r="F44" s="38"/>
      <c r="G44" s="38"/>
      <c r="H44" s="39"/>
      <c r="I44" s="67">
        <f>IF(OR('Mid-term Plan'!$I44=1,$E44&lt;&gt;0),1,0)</f>
        <v>0</v>
      </c>
      <c r="J44" s="67">
        <f>IF(OR('Mid-term Plan'!$J44=1,$F44&lt;&gt;0),1,0)</f>
        <v>0</v>
      </c>
      <c r="K44" s="67">
        <f>IF(AND('Mid-term Plan'!$I44=1,$E44=0),1,0)</f>
        <v>0</v>
      </c>
    </row>
    <row r="45" spans="1:11" ht="30" hidden="1" outlineLevel="1" x14ac:dyDescent="0.25">
      <c r="A45" s="37" t="s">
        <v>150</v>
      </c>
      <c r="B45" s="38" t="s">
        <v>49</v>
      </c>
      <c r="C45" s="20" t="str">
        <f>IF('Long Term Vision'!$C45=0,"",'Long Term Vision'!$C45)</f>
        <v/>
      </c>
      <c r="D45" s="38"/>
      <c r="E45" s="38"/>
      <c r="F45" s="38"/>
      <c r="G45" s="38"/>
      <c r="H45" s="39"/>
      <c r="I45" s="67">
        <f>IF(OR('Mid-term Plan'!$I45=1,$E45&lt;&gt;0),1,0)</f>
        <v>0</v>
      </c>
      <c r="J45" s="67">
        <f>IF(OR('Mid-term Plan'!$J45=1,$F45&lt;&gt;0),1,0)</f>
        <v>0</v>
      </c>
      <c r="K45" s="67">
        <f>IF(AND('Mid-term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IF(OR('Mid-term Plan'!$I47=1,$E47&lt;&gt;0),1,0)</f>
        <v>0</v>
      </c>
      <c r="J47" s="67">
        <f>IF(OR('Mid-term Plan'!$J47=1,$F47&lt;&gt;0),1,0)</f>
        <v>0</v>
      </c>
      <c r="K47" s="67">
        <f>IF(AND('Mid-term Plan'!$I47=1,$E47=0),1,0)</f>
        <v>0</v>
      </c>
    </row>
    <row r="48" spans="1:11" ht="30" hidden="1" outlineLevel="1" x14ac:dyDescent="0.25">
      <c r="A48" s="37" t="s">
        <v>150</v>
      </c>
      <c r="B48" s="38" t="s">
        <v>52</v>
      </c>
      <c r="C48" s="20" t="str">
        <f>IF('Long Term Vision'!$C48=0,"",'Long Term Vision'!$C48)</f>
        <v/>
      </c>
      <c r="D48" s="38"/>
      <c r="E48" s="38"/>
      <c r="F48" s="38"/>
      <c r="G48" s="38"/>
      <c r="H48" s="39"/>
      <c r="I48" s="67">
        <f>IF(OR('Mid-term Plan'!$I48=1,$E48&lt;&gt;0),1,0)</f>
        <v>1</v>
      </c>
      <c r="J48" s="67">
        <f>IF(OR('Mid-term Plan'!$J48=1,$F48&lt;&gt;0),1,0)</f>
        <v>0</v>
      </c>
      <c r="K48" s="67">
        <f>IF(AND('Mid-term Plan'!$I48=1,$E48=0),1,0)</f>
        <v>1</v>
      </c>
    </row>
    <row r="49" spans="1:11" ht="45" hidden="1" outlineLevel="1" x14ac:dyDescent="0.25">
      <c r="A49" s="37" t="s">
        <v>150</v>
      </c>
      <c r="B49" s="38" t="s">
        <v>53</v>
      </c>
      <c r="C49" s="20" t="str">
        <f>IF('Long Term Vision'!$C49=0,"",'Long Term Vision'!$C49)</f>
        <v/>
      </c>
      <c r="D49" s="38"/>
      <c r="E49" s="38"/>
      <c r="F49" s="38"/>
      <c r="G49" s="38"/>
      <c r="H49" s="39"/>
      <c r="I49" s="67">
        <f>IF(OR('Mid-term Plan'!$I49=1,$E49&lt;&gt;0),1,0)</f>
        <v>1</v>
      </c>
      <c r="J49" s="67">
        <f>IF(OR('Mid-term Plan'!$J49=1,$F49&lt;&gt;0),1,0)</f>
        <v>0</v>
      </c>
      <c r="K49" s="67">
        <f>IF(AND('Mid-term Plan'!$I49=1,$E49=0),1,0)</f>
        <v>1</v>
      </c>
    </row>
    <row r="50" spans="1:11" ht="90" hidden="1" outlineLevel="1" x14ac:dyDescent="0.25">
      <c r="A50" s="37" t="s">
        <v>150</v>
      </c>
      <c r="B50" s="38" t="s">
        <v>54</v>
      </c>
      <c r="C50" s="20" t="str">
        <f>IF('Long Term Vision'!$C50=0,"",'Long Term Vision'!$C50)</f>
        <v/>
      </c>
      <c r="D50" s="38"/>
      <c r="E50" s="38"/>
      <c r="F50" s="38"/>
      <c r="G50" s="38"/>
      <c r="H50" s="39"/>
      <c r="I50" s="67">
        <f>IF(OR('Mid-term Plan'!$I50=1,$E50&lt;&gt;0),1,0)</f>
        <v>1</v>
      </c>
      <c r="J50" s="67">
        <f>IF(OR('Mid-term Plan'!$J50=1,$F50&lt;&gt;0),1,0)</f>
        <v>0</v>
      </c>
      <c r="K50" s="67">
        <f>IF(AND('Mid-term Plan'!$I50=1,$E50=0),1,0)</f>
        <v>1</v>
      </c>
    </row>
    <row r="51" spans="1:11" ht="30" hidden="1" outlineLevel="1" x14ac:dyDescent="0.25">
      <c r="A51" s="37" t="s">
        <v>150</v>
      </c>
      <c r="B51" s="38" t="s">
        <v>55</v>
      </c>
      <c r="C51" s="20" t="str">
        <f>IF('Long Term Vision'!$C51=0,"",'Long Term Vision'!$C51)</f>
        <v/>
      </c>
      <c r="D51" s="38"/>
      <c r="E51" s="38"/>
      <c r="F51" s="38"/>
      <c r="G51" s="38"/>
      <c r="H51" s="39"/>
      <c r="I51" s="67">
        <f>IF(OR('Mid-term Plan'!$I51=1,$E51&lt;&gt;0),1,0)</f>
        <v>1</v>
      </c>
      <c r="J51" s="67">
        <f>IF(OR('Mid-term Plan'!$J51=1,$F51&lt;&gt;0),1,0)</f>
        <v>0</v>
      </c>
      <c r="K51" s="67">
        <f>IF(AND('Mid-term Plan'!$I51=1,$E51=0),1,0)</f>
        <v>1</v>
      </c>
    </row>
    <row r="52" spans="1:11" ht="45" hidden="1" outlineLevel="1" x14ac:dyDescent="0.25">
      <c r="A52" s="37" t="s">
        <v>150</v>
      </c>
      <c r="B52" s="38" t="s">
        <v>56</v>
      </c>
      <c r="C52" s="20" t="str">
        <f>IF('Long Term Vision'!$C52=0,"",'Long Term Vision'!$C52)</f>
        <v/>
      </c>
      <c r="D52" s="38"/>
      <c r="E52" s="38"/>
      <c r="F52" s="38"/>
      <c r="G52" s="38"/>
      <c r="H52" s="39"/>
      <c r="I52" s="67">
        <f>IF(OR('Mid-term Plan'!$I52=1,$E52&lt;&gt;0),1,0)</f>
        <v>1</v>
      </c>
      <c r="J52" s="67">
        <f>IF(OR('Mid-term Plan'!$J52=1,$F52&lt;&gt;0),1,0)</f>
        <v>0</v>
      </c>
      <c r="K52" s="67">
        <f>IF(AND('Mid-term Plan'!$I52=1,$E52=0),1,0)</f>
        <v>1</v>
      </c>
    </row>
    <row r="53" spans="1:11" ht="30" hidden="1" outlineLevel="1" x14ac:dyDescent="0.25">
      <c r="A53" s="37" t="s">
        <v>150</v>
      </c>
      <c r="B53" s="38" t="s">
        <v>57</v>
      </c>
      <c r="C53" s="20" t="str">
        <f>IF('Long Term Vision'!$C53=0,"",'Long Term Vision'!$C53)</f>
        <v/>
      </c>
      <c r="D53" s="38"/>
      <c r="E53" s="38"/>
      <c r="F53" s="38"/>
      <c r="G53" s="38"/>
      <c r="H53" s="39"/>
      <c r="I53" s="67">
        <f>IF(OR('Mid-term Plan'!$I53=1,$E53&lt;&gt;0),1,0)</f>
        <v>1</v>
      </c>
      <c r="J53" s="67">
        <f>IF(OR('Mid-term Plan'!$J53=1,$F53&lt;&gt;0),1,0)</f>
        <v>0</v>
      </c>
      <c r="K53" s="67">
        <f>IF(AND('Mid-term Plan'!$I53=1,$E53=0),1,0)</f>
        <v>1</v>
      </c>
    </row>
    <row r="54" spans="1:11" ht="45" hidden="1" outlineLevel="1" x14ac:dyDescent="0.25">
      <c r="A54" s="37" t="s">
        <v>150</v>
      </c>
      <c r="B54" s="38" t="s">
        <v>58</v>
      </c>
      <c r="C54" s="20" t="str">
        <f>IF('Long Term Vision'!$C54=0,"",'Long Term Vision'!$C54)</f>
        <v/>
      </c>
      <c r="D54" s="38"/>
      <c r="E54" s="38"/>
      <c r="F54" s="38"/>
      <c r="G54" s="38"/>
      <c r="H54" s="39"/>
      <c r="I54" s="67">
        <f>IF(OR('Mid-term Plan'!$I54=1,$E54&lt;&gt;0),1,0)</f>
        <v>0</v>
      </c>
      <c r="J54" s="67">
        <f>IF(OR('Mid-term Plan'!$J54=1,$F54&lt;&gt;0),1,0)</f>
        <v>0</v>
      </c>
      <c r="K54" s="67">
        <f>IF(AND('Mid-term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IF(OR('Mid-term Plan'!$I56=1,$E56&lt;&gt;0),1,0)</f>
        <v>1</v>
      </c>
      <c r="J56" s="67">
        <f>IF(OR('Mid-term Plan'!$J56=1,$F56&lt;&gt;0),1,0)</f>
        <v>1</v>
      </c>
      <c r="K56" s="67">
        <f>IF(AND('Mid-term Plan'!$I56=1,$E56=0),1,0)</f>
        <v>1</v>
      </c>
    </row>
    <row r="57" spans="1:11" ht="30" hidden="1" outlineLevel="1" x14ac:dyDescent="0.25">
      <c r="A57" s="37" t="s">
        <v>150</v>
      </c>
      <c r="B57" s="38" t="s">
        <v>61</v>
      </c>
      <c r="C57" s="20" t="str">
        <f>IF('Long Term Vision'!$C57=0,"",'Long Term Vision'!$C57)</f>
        <v/>
      </c>
      <c r="D57" s="38"/>
      <c r="E57" s="38"/>
      <c r="F57" s="38"/>
      <c r="G57" s="38"/>
      <c r="H57" s="39"/>
      <c r="I57" s="67">
        <f>IF(OR('Mid-term Plan'!$I57=1,$E57&lt;&gt;0),1,0)</f>
        <v>1</v>
      </c>
      <c r="J57" s="67">
        <f>IF(OR('Mid-term Plan'!$J57=1,$F57&lt;&gt;0),1,0)</f>
        <v>1</v>
      </c>
      <c r="K57" s="67">
        <f>IF(AND('Mid-term Plan'!$I57=1,$E57=0),1,0)</f>
        <v>1</v>
      </c>
    </row>
    <row r="58" spans="1:11" ht="45" hidden="1" outlineLevel="1" x14ac:dyDescent="0.25">
      <c r="A58" s="37" t="s">
        <v>150</v>
      </c>
      <c r="B58" s="38" t="s">
        <v>62</v>
      </c>
      <c r="C58" s="20" t="str">
        <f>IF('Long Term Vision'!$C58=0,"",'Long Term Vision'!$C58)</f>
        <v/>
      </c>
      <c r="D58" s="38"/>
      <c r="E58" s="38"/>
      <c r="F58" s="38"/>
      <c r="G58" s="38"/>
      <c r="H58" s="39"/>
      <c r="I58" s="67">
        <f>IF(OR('Mid-term Plan'!$I58=1,$E58&lt;&gt;0),1,0)</f>
        <v>1</v>
      </c>
      <c r="J58" s="67">
        <f>IF(OR('Mid-term Plan'!$J58=1,$F58&lt;&gt;0),1,0)</f>
        <v>0</v>
      </c>
      <c r="K58" s="67">
        <f>IF(AND('Mid-term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IF(OR('Mid-term Plan'!$I60=1,$E60&lt;&gt;0),1,0)</f>
        <v>0</v>
      </c>
      <c r="J60" s="67">
        <f>IF(OR('Mid-term Plan'!$J60=1,$F60&lt;&gt;0),1,0)</f>
        <v>0</v>
      </c>
      <c r="K60" s="67">
        <f>IF(AND('Mid-term Plan'!$I60=1,$E60=0),1,0)</f>
        <v>0</v>
      </c>
    </row>
    <row r="61" spans="1:11" ht="60" hidden="1" outlineLevel="1" x14ac:dyDescent="0.25">
      <c r="A61" s="37" t="s">
        <v>150</v>
      </c>
      <c r="B61" s="38" t="s">
        <v>65</v>
      </c>
      <c r="C61" s="20" t="str">
        <f>IF('Long Term Vision'!$C61=0,"",'Long Term Vision'!$C61)</f>
        <v/>
      </c>
      <c r="D61" s="38"/>
      <c r="E61" s="38"/>
      <c r="F61" s="38"/>
      <c r="G61" s="38"/>
      <c r="H61" s="39"/>
      <c r="I61" s="67">
        <f>IF(OR('Mid-term Plan'!$I61=1,$E61&lt;&gt;0),1,0)</f>
        <v>1</v>
      </c>
      <c r="J61" s="67">
        <f>IF(OR('Mid-term Plan'!$J61=1,$F61&lt;&gt;0),1,0)</f>
        <v>0</v>
      </c>
      <c r="K61" s="67">
        <f>IF(AND('Mid-term Plan'!$I61=1,$E61=0),1,0)</f>
        <v>1</v>
      </c>
    </row>
    <row r="62" spans="1:11" ht="30" hidden="1" outlineLevel="1" x14ac:dyDescent="0.25">
      <c r="A62" s="37" t="s">
        <v>150</v>
      </c>
      <c r="B62" s="38" t="s">
        <v>66</v>
      </c>
      <c r="C62" s="20" t="str">
        <f>IF('Long Term Vision'!$C62=0,"",'Long Term Vision'!$C62)</f>
        <v/>
      </c>
      <c r="D62" s="38"/>
      <c r="E62" s="38"/>
      <c r="F62" s="38"/>
      <c r="G62" s="38"/>
      <c r="H62" s="39"/>
      <c r="I62" s="67">
        <f>IF(OR('Mid-term Plan'!$I62=1,$E62&lt;&gt;0),1,0)</f>
        <v>0</v>
      </c>
      <c r="J62" s="67">
        <f>IF(OR('Mid-term Plan'!$J62=1,$F62&lt;&gt;0),1,0)</f>
        <v>0</v>
      </c>
      <c r="K62" s="67">
        <f>IF(AND('Mid-term Plan'!$I62=1,$E62=0),1,0)</f>
        <v>0</v>
      </c>
    </row>
    <row r="63" spans="1:11" ht="90" hidden="1" outlineLevel="1" x14ac:dyDescent="0.25">
      <c r="A63" s="37" t="s">
        <v>150</v>
      </c>
      <c r="B63" s="38" t="s">
        <v>67</v>
      </c>
      <c r="C63" s="20" t="str">
        <f>IF('Long Term Vision'!$C63=0,"",'Long Term Vision'!$C63)</f>
        <v/>
      </c>
      <c r="D63" s="38"/>
      <c r="E63" s="38"/>
      <c r="F63" s="38"/>
      <c r="G63" s="38"/>
      <c r="H63" s="39"/>
      <c r="I63" s="67">
        <f>IF(OR('Mid-term Plan'!$I63=1,$E63&lt;&gt;0),1,0)</f>
        <v>1</v>
      </c>
      <c r="J63" s="67">
        <f>IF(OR('Mid-term Plan'!$J63=1,$F63&lt;&gt;0),1,0)</f>
        <v>0</v>
      </c>
      <c r="K63" s="67">
        <f>IF(AND('Mid-term Plan'!$I63=1,$E63=0),1,0)</f>
        <v>1</v>
      </c>
    </row>
    <row r="64" spans="1:11" ht="45" hidden="1" outlineLevel="1" x14ac:dyDescent="0.25">
      <c r="A64" s="37" t="s">
        <v>150</v>
      </c>
      <c r="B64" s="38" t="s">
        <v>68</v>
      </c>
      <c r="C64" s="20" t="str">
        <f>IF('Long Term Vision'!$C64=0,"",'Long Term Vision'!$C64)</f>
        <v/>
      </c>
      <c r="D64" s="38"/>
      <c r="E64" s="38"/>
      <c r="F64" s="38"/>
      <c r="G64" s="38"/>
      <c r="H64" s="39"/>
      <c r="I64" s="67">
        <f>IF(OR('Mid-term Plan'!$I64=1,$E64&lt;&gt;0),1,0)</f>
        <v>1</v>
      </c>
      <c r="J64" s="67">
        <f>IF(OR('Mid-term Plan'!$J64=1,$F64&lt;&gt;0),1,0)</f>
        <v>0</v>
      </c>
      <c r="K64" s="67">
        <f>IF(AND('Mid-term Plan'!$I64=1,$E64=0),1,0)</f>
        <v>1</v>
      </c>
    </row>
    <row r="65" spans="1:11" ht="120" hidden="1" outlineLevel="1" x14ac:dyDescent="0.25">
      <c r="A65" s="37" t="s">
        <v>150</v>
      </c>
      <c r="B65" s="38" t="s">
        <v>69</v>
      </c>
      <c r="C65" s="20" t="str">
        <f>IF('Long Term Vision'!$C65=0,"",'Long Term Vision'!$C65)</f>
        <v/>
      </c>
      <c r="D65" s="38"/>
      <c r="E65" s="38"/>
      <c r="F65" s="38"/>
      <c r="G65" s="38"/>
      <c r="H65" s="39"/>
      <c r="I65" s="67">
        <f>IF(OR('Mid-term Plan'!$I65=1,$E65&lt;&gt;0),1,0)</f>
        <v>0</v>
      </c>
      <c r="J65" s="67">
        <f>IF(OR('Mid-term Plan'!$J65=1,$F65&lt;&gt;0),1,0)</f>
        <v>0</v>
      </c>
      <c r="K65" s="67">
        <f>IF(AND('Mid-term Plan'!$I65=1,$E65=0),1,0)</f>
        <v>0</v>
      </c>
    </row>
    <row r="66" spans="1:11" ht="60" hidden="1" outlineLevel="1" x14ac:dyDescent="0.25">
      <c r="A66" s="37" t="s">
        <v>150</v>
      </c>
      <c r="B66" s="38" t="s">
        <v>70</v>
      </c>
      <c r="C66" s="20" t="str">
        <f>IF('Long Term Vision'!$C66=0,"",'Long Term Vision'!$C66)</f>
        <v/>
      </c>
      <c r="D66" s="38"/>
      <c r="E66" s="38"/>
      <c r="F66" s="38"/>
      <c r="G66" s="38"/>
      <c r="H66" s="39"/>
      <c r="I66" s="67">
        <f>IF(OR('Mid-term Plan'!$I66=1,$E66&lt;&gt;0),1,0)</f>
        <v>0</v>
      </c>
      <c r="J66" s="67">
        <f>IF(OR('Mid-term Plan'!$J66=1,$F66&lt;&gt;0),1,0)</f>
        <v>0</v>
      </c>
      <c r="K66" s="67">
        <f>IF(AND('Mid-term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IF(OR('Mid-term Plan'!$I68=1,$E68&lt;&gt;0),1,0)</f>
        <v>1</v>
      </c>
      <c r="J68" s="67">
        <f>IF(OR('Mid-term Plan'!$J68=1,$F68&lt;&gt;0),1,0)</f>
        <v>1</v>
      </c>
      <c r="K68" s="67">
        <f>IF(AND('Mid-term Plan'!$I68=1,$E68=0),1,0)</f>
        <v>1</v>
      </c>
    </row>
    <row r="69" spans="1:11" ht="60" hidden="1" outlineLevel="1" x14ac:dyDescent="0.25">
      <c r="A69" s="37" t="s">
        <v>150</v>
      </c>
      <c r="B69" s="38" t="s">
        <v>73</v>
      </c>
      <c r="C69" s="20" t="str">
        <f>IF('Long Term Vision'!$C69=0,"",'Long Term Vision'!$C69)</f>
        <v/>
      </c>
      <c r="D69" s="38"/>
      <c r="E69" s="38"/>
      <c r="F69" s="38"/>
      <c r="G69" s="38"/>
      <c r="H69" s="39"/>
      <c r="I69" s="67">
        <f>IF(OR('Mid-term Plan'!$I69=1,$E69&lt;&gt;0),1,0)</f>
        <v>1</v>
      </c>
      <c r="J69" s="67">
        <f>IF(OR('Mid-term Plan'!$J69=1,$F69&lt;&gt;0),1,0)</f>
        <v>0</v>
      </c>
      <c r="K69" s="67">
        <f>IF(AND('Mid-term Plan'!$I69=1,$E69=0),1,0)</f>
        <v>1</v>
      </c>
    </row>
    <row r="70" spans="1:11" ht="45" hidden="1" outlineLevel="1" x14ac:dyDescent="0.25">
      <c r="A70" s="37" t="s">
        <v>150</v>
      </c>
      <c r="B70" s="38" t="s">
        <v>74</v>
      </c>
      <c r="C70" s="20" t="str">
        <f>IF('Long Term Vision'!$C70=0,"",'Long Term Vision'!$C70)</f>
        <v/>
      </c>
      <c r="D70" s="38"/>
      <c r="E70" s="38"/>
      <c r="F70" s="38"/>
      <c r="G70" s="38"/>
      <c r="H70" s="39"/>
      <c r="I70" s="67">
        <f>IF(OR('Mid-term Plan'!$I70=1,$E70&lt;&gt;0),1,0)</f>
        <v>1</v>
      </c>
      <c r="J70" s="67">
        <f>IF(OR('Mid-term Plan'!$J70=1,$F70&lt;&gt;0),1,0)</f>
        <v>0</v>
      </c>
      <c r="K70" s="67">
        <f>IF(AND('Mid-term Plan'!$I70=1,$E70=0),1,0)</f>
        <v>1</v>
      </c>
    </row>
    <row r="71" spans="1:11" ht="45" hidden="1" outlineLevel="1" x14ac:dyDescent="0.25">
      <c r="A71" s="37" t="s">
        <v>150</v>
      </c>
      <c r="B71" s="38" t="s">
        <v>75</v>
      </c>
      <c r="C71" s="20" t="str">
        <f>IF('Long Term Vision'!$C71=0,"",'Long Term Vision'!$C71)</f>
        <v/>
      </c>
      <c r="D71" s="38"/>
      <c r="E71" s="38"/>
      <c r="F71" s="38"/>
      <c r="G71" s="38"/>
      <c r="H71" s="39"/>
      <c r="I71" s="67">
        <f>IF(OR('Mid-term Plan'!$I71=1,$E71&lt;&gt;0),1,0)</f>
        <v>0</v>
      </c>
      <c r="J71" s="67">
        <f>IF(OR('Mid-term Plan'!$J71=1,$F71&lt;&gt;0),1,0)</f>
        <v>0</v>
      </c>
      <c r="K71" s="67">
        <f>IF(AND('Mid-term Plan'!$I71=1,$E71=0),1,0)</f>
        <v>0</v>
      </c>
    </row>
    <row r="72" spans="1:11" ht="45" hidden="1" outlineLevel="1" x14ac:dyDescent="0.25">
      <c r="A72" s="37" t="s">
        <v>150</v>
      </c>
      <c r="B72" s="38" t="s">
        <v>76</v>
      </c>
      <c r="C72" s="20" t="str">
        <f>IF('Long Term Vision'!$C72=0,"",'Long Term Vision'!$C72)</f>
        <v/>
      </c>
      <c r="D72" s="38"/>
      <c r="E72" s="38"/>
      <c r="F72" s="38"/>
      <c r="G72" s="38"/>
      <c r="H72" s="39"/>
      <c r="I72" s="67">
        <f>IF(OR('Mid-term Plan'!$I72=1,$E72&lt;&gt;0),1,0)</f>
        <v>1</v>
      </c>
      <c r="J72" s="67">
        <f>IF(OR('Mid-term Plan'!$J72=1,$F72&lt;&gt;0),1,0)</f>
        <v>0</v>
      </c>
      <c r="K72" s="67">
        <f>IF(AND('Mid-term Plan'!$I72=1,$E72=0),1,0)</f>
        <v>1</v>
      </c>
    </row>
    <row r="73" spans="1:11" ht="45" hidden="1" outlineLevel="1" x14ac:dyDescent="0.25">
      <c r="A73" s="37" t="s">
        <v>150</v>
      </c>
      <c r="B73" s="38" t="s">
        <v>77</v>
      </c>
      <c r="C73" s="20" t="str">
        <f>IF('Long Term Vision'!$C73=0,"",'Long Term Vision'!$C73)</f>
        <v/>
      </c>
      <c r="D73" s="38"/>
      <c r="E73" s="38"/>
      <c r="F73" s="38"/>
      <c r="G73" s="38"/>
      <c r="H73" s="39"/>
      <c r="I73" s="67">
        <f>IF(OR('Mid-term Plan'!$I73=1,$E73&lt;&gt;0),1,0)</f>
        <v>1</v>
      </c>
      <c r="J73" s="67">
        <f>IF(OR('Mid-term Plan'!$J73=1,$F73&lt;&gt;0),1,0)</f>
        <v>0</v>
      </c>
      <c r="K73" s="67">
        <f>IF(AND('Mid-term Plan'!$I73=1,$E73=0),1,0)</f>
        <v>1</v>
      </c>
    </row>
    <row r="74" spans="1:11" ht="45" hidden="1" outlineLevel="1" x14ac:dyDescent="0.25">
      <c r="A74" s="37" t="s">
        <v>150</v>
      </c>
      <c r="B74" s="38" t="s">
        <v>78</v>
      </c>
      <c r="C74" s="20" t="str">
        <f>IF('Long Term Vision'!$C74=0,"",'Long Term Vision'!$C74)</f>
        <v/>
      </c>
      <c r="D74" s="38"/>
      <c r="E74" s="38"/>
      <c r="F74" s="38"/>
      <c r="G74" s="38"/>
      <c r="H74" s="39"/>
      <c r="I74" s="67">
        <f>IF(OR('Mid-term Plan'!$I74=1,$E74&lt;&gt;0),1,0)</f>
        <v>0</v>
      </c>
      <c r="J74" s="67">
        <f>IF(OR('Mid-term Plan'!$J74=1,$F74&lt;&gt;0),1,0)</f>
        <v>0</v>
      </c>
      <c r="K74" s="67">
        <f>IF(AND('Mid-term Plan'!$I74=1,$E74=0),1,0)</f>
        <v>0</v>
      </c>
    </row>
    <row r="75" spans="1:11" ht="60" hidden="1" outlineLevel="1" x14ac:dyDescent="0.25">
      <c r="A75" s="37" t="s">
        <v>150</v>
      </c>
      <c r="B75" s="38" t="s">
        <v>79</v>
      </c>
      <c r="C75" s="20" t="str">
        <f>IF('Long Term Vision'!$C75=0,"",'Long Term Vision'!$C75)</f>
        <v/>
      </c>
      <c r="D75" s="38"/>
      <c r="E75" s="38"/>
      <c r="F75" s="38"/>
      <c r="G75" s="38"/>
      <c r="H75" s="39"/>
      <c r="I75" s="67">
        <f>IF(OR('Mid-term Plan'!$I75=1,$E75&lt;&gt;0),1,0)</f>
        <v>1</v>
      </c>
      <c r="J75" s="67">
        <f>IF(OR('Mid-term Plan'!$J75=1,$F75&lt;&gt;0),1,0)</f>
        <v>0</v>
      </c>
      <c r="K75" s="67">
        <f>IF(AND('Mid-term Plan'!$I75=1,$E75=0),1,0)</f>
        <v>1</v>
      </c>
    </row>
    <row r="76" spans="1:11" ht="45" hidden="1" outlineLevel="1" x14ac:dyDescent="0.25">
      <c r="A76" s="37" t="s">
        <v>150</v>
      </c>
      <c r="B76" s="38" t="s">
        <v>80</v>
      </c>
      <c r="C76" s="20" t="str">
        <f>IF('Long Term Vision'!$C76=0,"",'Long Term Vision'!$C76)</f>
        <v/>
      </c>
      <c r="D76" s="38"/>
      <c r="E76" s="38"/>
      <c r="F76" s="38"/>
      <c r="G76" s="38"/>
      <c r="H76" s="39"/>
      <c r="I76" s="67">
        <f>IF(OR('Mid-term Plan'!$I76=1,$E76&lt;&gt;0),1,0)</f>
        <v>1</v>
      </c>
      <c r="J76" s="67">
        <f>IF(OR('Mid-term Plan'!$J76=1,$F76&lt;&gt;0),1,0)</f>
        <v>0</v>
      </c>
      <c r="K76" s="67">
        <f>IF(AND('Mid-term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IF(OR('Mid-term Plan'!$I78=1,$E78&lt;&gt;0),1,0)</f>
        <v>0</v>
      </c>
      <c r="J78" s="67">
        <f>IF(OR('Mid-term Plan'!$J78=1,$F78&lt;&gt;0),1,0)</f>
        <v>0</v>
      </c>
      <c r="K78" s="67">
        <f>IF(AND('Mid-term Plan'!$I78=1,$E78=0),1,0)</f>
        <v>0</v>
      </c>
    </row>
    <row r="79" spans="1:11" ht="30" hidden="1" outlineLevel="1" x14ac:dyDescent="0.25">
      <c r="A79" s="37" t="s">
        <v>151</v>
      </c>
      <c r="B79" s="38" t="s">
        <v>83</v>
      </c>
      <c r="C79" s="20" t="str">
        <f>IF('Long Term Vision'!$C79=0,"",'Long Term Vision'!$C79)</f>
        <v/>
      </c>
      <c r="D79" s="38"/>
      <c r="E79" s="38"/>
      <c r="F79" s="38"/>
      <c r="G79" s="38"/>
      <c r="H79" s="39"/>
      <c r="I79" s="67">
        <f>IF(OR('Mid-term Plan'!$I79=1,$E79&lt;&gt;0),1,0)</f>
        <v>1</v>
      </c>
      <c r="J79" s="67">
        <f>IF(OR('Mid-term Plan'!$J79=1,$F79&lt;&gt;0),1,0)</f>
        <v>1</v>
      </c>
      <c r="K79" s="67">
        <f>IF(AND('Mid-term Plan'!$I79=1,$E79=0),1,0)</f>
        <v>1</v>
      </c>
    </row>
    <row r="80" spans="1:11" ht="30" hidden="1" outlineLevel="1" x14ac:dyDescent="0.25">
      <c r="A80" s="37" t="s">
        <v>151</v>
      </c>
      <c r="B80" s="38" t="s">
        <v>84</v>
      </c>
      <c r="C80" s="20" t="str">
        <f>IF('Long Term Vision'!$C80=0,"",'Long Term Vision'!$C80)</f>
        <v/>
      </c>
      <c r="D80" s="38"/>
      <c r="E80" s="38"/>
      <c r="F80" s="38"/>
      <c r="G80" s="38"/>
      <c r="H80" s="39"/>
      <c r="I80" s="67">
        <f>IF(OR('Mid-term Plan'!$I80=1,$E80&lt;&gt;0),1,0)</f>
        <v>1</v>
      </c>
      <c r="J80" s="67">
        <f>IF(OR('Mid-term Plan'!$J80=1,$F80&lt;&gt;0),1,0)</f>
        <v>1</v>
      </c>
      <c r="K80" s="67">
        <f>IF(AND('Mid-term Plan'!$I80=1,$E80=0),1,0)</f>
        <v>1</v>
      </c>
    </row>
    <row r="81" spans="1:11" collapsed="1" x14ac:dyDescent="0.25">
      <c r="A81" s="37" t="s">
        <v>151</v>
      </c>
      <c r="B81" s="117" t="s">
        <v>85</v>
      </c>
      <c r="C81" s="117"/>
      <c r="D81" s="117"/>
      <c r="E81" s="117"/>
      <c r="F81" s="117"/>
      <c r="G81" s="117"/>
      <c r="H81" s="118"/>
      <c r="I81" s="67">
        <f>SUM(I82:I91)</f>
        <v>8</v>
      </c>
      <c r="J81" s="67">
        <f>SUM(J82:J91)</f>
        <v>5</v>
      </c>
      <c r="K81" s="67">
        <f>SUM(K82:K91)</f>
        <v>8</v>
      </c>
    </row>
    <row r="82" spans="1:11" ht="60" hidden="1" outlineLevel="1" x14ac:dyDescent="0.25">
      <c r="A82" s="37" t="s">
        <v>151</v>
      </c>
      <c r="B82" s="38" t="s">
        <v>86</v>
      </c>
      <c r="C82" s="20" t="str">
        <f>IF('Long Term Vision'!$C82=0,"",'Long Term Vision'!$C82)</f>
        <v/>
      </c>
      <c r="D82" s="38"/>
      <c r="E82" s="38"/>
      <c r="F82" s="38"/>
      <c r="G82" s="38"/>
      <c r="H82" s="39"/>
      <c r="I82" s="67">
        <f>IF(OR('Mid-term Plan'!$I82=1,$E82&lt;&gt;0),1,0)</f>
        <v>1</v>
      </c>
      <c r="J82" s="67">
        <f>IF(OR('Mid-term Plan'!$J82=1,$F82&lt;&gt;0),1,0)</f>
        <v>1</v>
      </c>
      <c r="K82" s="67">
        <f>IF(AND('Mid-term Plan'!$I82=1,$E82=0),1,0)</f>
        <v>1</v>
      </c>
    </row>
    <row r="83" spans="1:11" ht="60" hidden="1" outlineLevel="1" x14ac:dyDescent="0.25">
      <c r="A83" s="37" t="s">
        <v>151</v>
      </c>
      <c r="B83" s="38" t="s">
        <v>87</v>
      </c>
      <c r="C83" s="20" t="str">
        <f>IF('Long Term Vision'!$C83=0,"",'Long Term Vision'!$C83)</f>
        <v/>
      </c>
      <c r="D83" s="38"/>
      <c r="E83" s="38"/>
      <c r="F83" s="38"/>
      <c r="G83" s="38"/>
      <c r="H83" s="39"/>
      <c r="I83" s="67">
        <f>IF(OR('Mid-term Plan'!$I83=1,$E83&lt;&gt;0),1,0)</f>
        <v>1</v>
      </c>
      <c r="J83" s="67">
        <f>IF(OR('Mid-term Plan'!$J83=1,$F83&lt;&gt;0),1,0)</f>
        <v>1</v>
      </c>
      <c r="K83" s="67">
        <f>IF(AND('Mid-term Plan'!$I83=1,$E83=0),1,0)</f>
        <v>1</v>
      </c>
    </row>
    <row r="84" spans="1:11" ht="75" hidden="1" outlineLevel="1" x14ac:dyDescent="0.25">
      <c r="A84" s="37" t="s">
        <v>151</v>
      </c>
      <c r="B84" s="38" t="s">
        <v>88</v>
      </c>
      <c r="C84" s="20" t="str">
        <f>IF('Long Term Vision'!$C84=0,"",'Long Term Vision'!$C84)</f>
        <v/>
      </c>
      <c r="D84" s="38"/>
      <c r="E84" s="38"/>
      <c r="F84" s="38"/>
      <c r="G84" s="38"/>
      <c r="H84" s="39"/>
      <c r="I84" s="67">
        <f>IF(OR('Mid-term Plan'!$I84=1,$E84&lt;&gt;0),1,0)</f>
        <v>1</v>
      </c>
      <c r="J84" s="67">
        <f>IF(OR('Mid-term Plan'!$J84=1,$F84&lt;&gt;0),1,0)</f>
        <v>1</v>
      </c>
      <c r="K84" s="67">
        <f>IF(AND('Mid-term Plan'!$I84=1,$E84=0),1,0)</f>
        <v>1</v>
      </c>
    </row>
    <row r="85" spans="1:11" ht="90" hidden="1" outlineLevel="1" x14ac:dyDescent="0.25">
      <c r="A85" s="37" t="s">
        <v>151</v>
      </c>
      <c r="B85" s="38" t="s">
        <v>89</v>
      </c>
      <c r="C85" s="20" t="str">
        <f>IF('Long Term Vision'!$C85=0,"",'Long Term Vision'!$C85)</f>
        <v>NO</v>
      </c>
      <c r="D85" s="38"/>
      <c r="E85" s="38"/>
      <c r="F85" s="38"/>
      <c r="G85" s="38"/>
      <c r="H85" s="39"/>
      <c r="I85" s="67">
        <f>IF(OR('Mid-term Plan'!$I85=1,$E85&lt;&gt;0),1,0)</f>
        <v>0</v>
      </c>
      <c r="J85" s="67">
        <f>IF(OR('Mid-term Plan'!$J85=1,$F85&lt;&gt;0),1,0)</f>
        <v>0</v>
      </c>
      <c r="K85" s="67">
        <f>IF(AND('Mid-term Plan'!$I85=1,$E85=0),1,0)</f>
        <v>0</v>
      </c>
    </row>
    <row r="86" spans="1:11" ht="45" hidden="1" outlineLevel="1" x14ac:dyDescent="0.25">
      <c r="A86" s="37" t="s">
        <v>151</v>
      </c>
      <c r="B86" s="38" t="s">
        <v>90</v>
      </c>
      <c r="C86" s="20" t="str">
        <f>IF('Long Term Vision'!$C86=0,"",'Long Term Vision'!$C86)</f>
        <v/>
      </c>
      <c r="D86" s="38"/>
      <c r="E86" s="38"/>
      <c r="F86" s="38"/>
      <c r="G86" s="38"/>
      <c r="H86" s="39"/>
      <c r="I86" s="67">
        <f>IF(OR('Mid-term Plan'!$I86=1,$E86&lt;&gt;0),1,0)</f>
        <v>1</v>
      </c>
      <c r="J86" s="67">
        <f>IF(OR('Mid-term Plan'!$J86=1,$F86&lt;&gt;0),1,0)</f>
        <v>1</v>
      </c>
      <c r="K86" s="67">
        <f>IF(AND('Mid-term Plan'!$I86=1,$E86=0),1,0)</f>
        <v>1</v>
      </c>
    </row>
    <row r="87" spans="1:11" ht="30" hidden="1" outlineLevel="1" x14ac:dyDescent="0.25">
      <c r="A87" s="37" t="s">
        <v>151</v>
      </c>
      <c r="B87" s="38" t="s">
        <v>91</v>
      </c>
      <c r="C87" s="20" t="str">
        <f>IF('Long Term Vision'!$C87=0,"",'Long Term Vision'!$C87)</f>
        <v/>
      </c>
      <c r="D87" s="38"/>
      <c r="E87" s="38"/>
      <c r="F87" s="38"/>
      <c r="G87" s="38"/>
      <c r="H87" s="39"/>
      <c r="I87" s="67">
        <f>IF(OR('Mid-term Plan'!$I87=1,$E87&lt;&gt;0),1,0)</f>
        <v>1</v>
      </c>
      <c r="J87" s="67">
        <f>IF(OR('Mid-term Plan'!$J87=1,$F87&lt;&gt;0),1,0)</f>
        <v>0</v>
      </c>
      <c r="K87" s="67">
        <f>IF(AND('Mid-term Plan'!$I87=1,$E87=0),1,0)</f>
        <v>1</v>
      </c>
    </row>
    <row r="88" spans="1:11" ht="75" hidden="1" outlineLevel="1" x14ac:dyDescent="0.25">
      <c r="A88" s="37" t="s">
        <v>151</v>
      </c>
      <c r="B88" s="38" t="s">
        <v>92</v>
      </c>
      <c r="C88" s="20" t="str">
        <f>IF('Long Term Vision'!$C88=0,"",'Long Term Vision'!$C88)</f>
        <v/>
      </c>
      <c r="D88" s="38"/>
      <c r="E88" s="38"/>
      <c r="F88" s="38"/>
      <c r="G88" s="38"/>
      <c r="H88" s="39"/>
      <c r="I88" s="67">
        <f>IF(OR('Mid-term Plan'!$I88=1,$E88&lt;&gt;0),1,0)</f>
        <v>0</v>
      </c>
      <c r="J88" s="67">
        <f>IF(OR('Mid-term Plan'!$J88=1,$F88&lt;&gt;0),1,0)</f>
        <v>0</v>
      </c>
      <c r="K88" s="67">
        <f>IF(AND('Mid-term Plan'!$I88=1,$E88=0),1,0)</f>
        <v>0</v>
      </c>
    </row>
    <row r="89" spans="1:11" ht="45" hidden="1" outlineLevel="1" x14ac:dyDescent="0.25">
      <c r="A89" s="37" t="s">
        <v>151</v>
      </c>
      <c r="B89" s="38" t="s">
        <v>93</v>
      </c>
      <c r="C89" s="20" t="str">
        <f>IF('Long Term Vision'!$C89=0,"",'Long Term Vision'!$C89)</f>
        <v/>
      </c>
      <c r="D89" s="38"/>
      <c r="E89" s="38"/>
      <c r="F89" s="38"/>
      <c r="G89" s="38"/>
      <c r="H89" s="39"/>
      <c r="I89" s="67">
        <f>IF(OR('Mid-term Plan'!$I89=1,$E89&lt;&gt;0),1,0)</f>
        <v>1</v>
      </c>
      <c r="J89" s="67">
        <f>IF(OR('Mid-term Plan'!$J89=1,$F89&lt;&gt;0),1,0)</f>
        <v>0</v>
      </c>
      <c r="K89" s="67">
        <f>IF(AND('Mid-term Plan'!$I89=1,$E89=0),1,0)</f>
        <v>1</v>
      </c>
    </row>
    <row r="90" spans="1:11" ht="45" hidden="1" outlineLevel="1" x14ac:dyDescent="0.25">
      <c r="A90" s="37" t="s">
        <v>151</v>
      </c>
      <c r="B90" s="38" t="s">
        <v>94</v>
      </c>
      <c r="C90" s="20" t="str">
        <f>IF('Long Term Vision'!$C90=0,"",'Long Term Vision'!$C90)</f>
        <v/>
      </c>
      <c r="D90" s="38"/>
      <c r="E90" s="38"/>
      <c r="F90" s="38"/>
      <c r="G90" s="38"/>
      <c r="H90" s="39"/>
      <c r="I90" s="67">
        <f>IF(OR('Mid-term Plan'!$I90=1,$E90&lt;&gt;0),1,0)</f>
        <v>1</v>
      </c>
      <c r="J90" s="67">
        <f>IF(OR('Mid-term Plan'!$J90=1,$F90&lt;&gt;0),1,0)</f>
        <v>1</v>
      </c>
      <c r="K90" s="67">
        <f>IF(AND('Mid-term Plan'!$I90=1,$E90=0),1,0)</f>
        <v>1</v>
      </c>
    </row>
    <row r="91" spans="1:11" ht="45" hidden="1" outlineLevel="1" x14ac:dyDescent="0.25">
      <c r="A91" s="37" t="s">
        <v>151</v>
      </c>
      <c r="B91" s="38" t="s">
        <v>95</v>
      </c>
      <c r="C91" s="20" t="str">
        <f>IF('Long Term Vision'!$C91=0,"",'Long Term Vision'!$C91)</f>
        <v/>
      </c>
      <c r="D91" s="38"/>
      <c r="E91" s="38"/>
      <c r="F91" s="38"/>
      <c r="G91" s="38"/>
      <c r="H91" s="39"/>
      <c r="I91" s="67">
        <f>IF(OR('Mid-term Plan'!$I91=1,$E91&lt;&gt;0),1,0)</f>
        <v>1</v>
      </c>
      <c r="J91" s="67">
        <f>IF(OR('Mid-term Plan'!$J91=1,$F91&lt;&gt;0),1,0)</f>
        <v>0</v>
      </c>
      <c r="K91" s="67">
        <f>IF(AND('Mid-term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IF(OR('Mid-term Plan'!$I93=1,$E93&lt;&gt;0),1,0)</f>
        <v>1</v>
      </c>
      <c r="J93" s="67">
        <f>IF(OR('Mid-term Plan'!$J93=1,$F93&lt;&gt;0),1,0)</f>
        <v>1</v>
      </c>
      <c r="K93" s="67">
        <f>IF(AND('Mid-term Plan'!$I93=1,$E93=0),1,0)</f>
        <v>1</v>
      </c>
    </row>
    <row r="94" spans="1:11" ht="60" hidden="1" outlineLevel="1" x14ac:dyDescent="0.25">
      <c r="A94" s="37" t="s">
        <v>151</v>
      </c>
      <c r="B94" s="38" t="s">
        <v>98</v>
      </c>
      <c r="C94" s="20" t="str">
        <f>IF('Long Term Vision'!$C94=0,"",'Long Term Vision'!$C94)</f>
        <v/>
      </c>
      <c r="D94" s="38"/>
      <c r="E94" s="38"/>
      <c r="F94" s="38"/>
      <c r="G94" s="38"/>
      <c r="H94" s="39"/>
      <c r="I94" s="67">
        <f>IF(OR('Mid-term Plan'!$I94=1,$E94&lt;&gt;0),1,0)</f>
        <v>0</v>
      </c>
      <c r="J94" s="67">
        <f>IF(OR('Mid-term Plan'!$J94=1,$F94&lt;&gt;0),1,0)</f>
        <v>0</v>
      </c>
      <c r="K94" s="67">
        <f>IF(AND('Mid-term Plan'!$I94=1,$E94=0),1,0)</f>
        <v>0</v>
      </c>
    </row>
    <row r="95" spans="1:11" ht="60" hidden="1" outlineLevel="1" x14ac:dyDescent="0.25">
      <c r="A95" s="37" t="s">
        <v>151</v>
      </c>
      <c r="B95" s="38" t="s">
        <v>99</v>
      </c>
      <c r="C95" s="20" t="str">
        <f>IF('Long Term Vision'!$C95=0,"",'Long Term Vision'!$C95)</f>
        <v/>
      </c>
      <c r="D95" s="38"/>
      <c r="E95" s="38"/>
      <c r="F95" s="38"/>
      <c r="G95" s="38"/>
      <c r="H95" s="39"/>
      <c r="I95" s="67">
        <f>IF(OR('Mid-term Plan'!$I95=1,$E95&lt;&gt;0),1,0)</f>
        <v>1</v>
      </c>
      <c r="J95" s="67">
        <f>IF(OR('Mid-term Plan'!$J95=1,$F95&lt;&gt;0),1,0)</f>
        <v>0</v>
      </c>
      <c r="K95" s="67">
        <f>IF(AND('Mid-term Plan'!$I95=1,$E95=0),1,0)</f>
        <v>1</v>
      </c>
    </row>
    <row r="96" spans="1:11" ht="75" hidden="1" outlineLevel="1" x14ac:dyDescent="0.25">
      <c r="A96" s="37" t="s">
        <v>151</v>
      </c>
      <c r="B96" s="38" t="s">
        <v>100</v>
      </c>
      <c r="C96" s="20" t="str">
        <f>IF('Long Term Vision'!$C96=0,"",'Long Term Vision'!$C96)</f>
        <v/>
      </c>
      <c r="D96" s="38"/>
      <c r="E96" s="38"/>
      <c r="F96" s="38"/>
      <c r="G96" s="38"/>
      <c r="H96" s="39"/>
      <c r="I96" s="67">
        <f>IF(OR('Mid-term Plan'!$I96=1,$E96&lt;&gt;0),1,0)</f>
        <v>1</v>
      </c>
      <c r="J96" s="67">
        <f>IF(OR('Mid-term Plan'!$J96=1,$F96&lt;&gt;0),1,0)</f>
        <v>0</v>
      </c>
      <c r="K96" s="67">
        <f>IF(AND('Mid-term Plan'!$I96=1,$E96=0),1,0)</f>
        <v>1</v>
      </c>
    </row>
    <row r="97" spans="1:11" ht="90" hidden="1" outlineLevel="1" x14ac:dyDescent="0.25">
      <c r="A97" s="37" t="s">
        <v>151</v>
      </c>
      <c r="B97" s="38" t="s">
        <v>101</v>
      </c>
      <c r="C97" s="20" t="str">
        <f>IF('Long Term Vision'!$C97=0,"",'Long Term Vision'!$C97)</f>
        <v/>
      </c>
      <c r="D97" s="38"/>
      <c r="E97" s="38"/>
      <c r="F97" s="38"/>
      <c r="G97" s="38"/>
      <c r="H97" s="39"/>
      <c r="I97" s="67">
        <f>IF(OR('Mid-term Plan'!$I97=1,$E97&lt;&gt;0),1,0)</f>
        <v>1</v>
      </c>
      <c r="J97" s="67">
        <f>IF(OR('Mid-term Plan'!$J97=1,$F97&lt;&gt;0),1,0)</f>
        <v>1</v>
      </c>
      <c r="K97" s="67">
        <f>IF(AND('Mid-term Plan'!$I97=1,$E97=0),1,0)</f>
        <v>1</v>
      </c>
    </row>
    <row r="98" spans="1:11" collapsed="1" x14ac:dyDescent="0.25">
      <c r="A98" s="37" t="s">
        <v>151</v>
      </c>
      <c r="B98" s="121" t="s">
        <v>102</v>
      </c>
      <c r="C98" s="121"/>
      <c r="D98" s="121"/>
      <c r="E98" s="121"/>
      <c r="F98" s="121"/>
      <c r="G98" s="121"/>
      <c r="H98" s="122"/>
      <c r="I98" s="67">
        <f>SUM(I99:I105)</f>
        <v>4</v>
      </c>
      <c r="J98" s="67">
        <f>SUM(J99:J105)</f>
        <v>2</v>
      </c>
      <c r="K98" s="67">
        <f>SUM(K99:K105)</f>
        <v>4</v>
      </c>
    </row>
    <row r="99" spans="1:11" ht="45" hidden="1" outlineLevel="1" x14ac:dyDescent="0.25">
      <c r="A99" s="37" t="s">
        <v>151</v>
      </c>
      <c r="B99" s="38" t="s">
        <v>103</v>
      </c>
      <c r="C99" s="20" t="str">
        <f>IF('Long Term Vision'!$C99=0,"",'Long Term Vision'!$C99)</f>
        <v/>
      </c>
      <c r="D99" s="38"/>
      <c r="E99" s="38"/>
      <c r="F99" s="38"/>
      <c r="G99" s="38"/>
      <c r="H99" s="39"/>
      <c r="I99" s="67">
        <f>IF(OR('Mid-term Plan'!$I99=1,$E99&lt;&gt;0),1,0)</f>
        <v>0</v>
      </c>
      <c r="J99" s="67">
        <f>IF(OR('Mid-term Plan'!$J99=1,$F99&lt;&gt;0),1,0)</f>
        <v>0</v>
      </c>
      <c r="K99" s="67">
        <f>IF(AND('Mid-term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IF(OR('Mid-term Plan'!$I100=1,$E100&lt;&gt;0),1,0)</f>
        <v>1</v>
      </c>
      <c r="J100" s="67">
        <f>IF(OR('Mid-term Plan'!$J100=1,$F100&lt;&gt;0),1,0)</f>
        <v>1</v>
      </c>
      <c r="K100" s="67">
        <f>IF(AND('Mid-term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IF(OR('Mid-term Plan'!$I101=1,$E101&lt;&gt;0),1,0)</f>
        <v>1</v>
      </c>
      <c r="J101" s="67">
        <f>IF(OR('Mid-term Plan'!$J101=1,$F101&lt;&gt;0),1,0)</f>
        <v>0</v>
      </c>
      <c r="K101" s="67">
        <f>IF(AND('Mid-term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IF(OR('Mid-term Plan'!$I102=1,$E102&lt;&gt;0),1,0)</f>
        <v>1</v>
      </c>
      <c r="J102" s="67">
        <f>IF(OR('Mid-term Plan'!$J102=1,$F102&lt;&gt;0),1,0)</f>
        <v>0</v>
      </c>
      <c r="K102" s="67">
        <f>IF(AND('Mid-term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IF(OR('Mid-term Plan'!$I103=1,$E103&lt;&gt;0),1,0)</f>
        <v>0</v>
      </c>
      <c r="J103" s="67">
        <f>IF(OR('Mid-term Plan'!$J103=1,$F103&lt;&gt;0),1,0)</f>
        <v>0</v>
      </c>
      <c r="K103" s="67">
        <f>IF(AND('Mid-term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IF(OR('Mid-term Plan'!$I104=1,$E104&lt;&gt;0),1,0)</f>
        <v>0</v>
      </c>
      <c r="J104" s="67">
        <f>IF(OR('Mid-term Plan'!$J104=1,$F104&lt;&gt;0),1,0)</f>
        <v>0</v>
      </c>
      <c r="K104" s="67">
        <f>IF(AND('Mid-term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IF(OR('Mid-term Plan'!$I105=1,$E105&lt;&gt;0),1,0)</f>
        <v>1</v>
      </c>
      <c r="J105" s="67">
        <f>IF(OR('Mid-term Plan'!$J105=1,$F105&lt;&gt;0),1,0)</f>
        <v>1</v>
      </c>
      <c r="K105" s="67">
        <f>IF(AND('Mid-term Plan'!$I105=1,$E105=0),1,0)</f>
        <v>1</v>
      </c>
    </row>
    <row r="106" spans="1:11" collapsed="1" x14ac:dyDescent="0.25">
      <c r="A106" s="37" t="s">
        <v>151</v>
      </c>
      <c r="B106" s="123" t="s">
        <v>110</v>
      </c>
      <c r="C106" s="123"/>
      <c r="D106" s="123"/>
      <c r="E106" s="123"/>
      <c r="F106" s="123"/>
      <c r="G106" s="123"/>
      <c r="H106" s="124"/>
      <c r="I106" s="67">
        <f>SUM(I107:I113)</f>
        <v>7</v>
      </c>
      <c r="J106" s="67">
        <f>SUM(J107:J113)</f>
        <v>4</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IF(OR('Mid-term Plan'!$I107=1,$E107&lt;&gt;0),1,0)</f>
        <v>1</v>
      </c>
      <c r="J107" s="67">
        <f>IF(OR('Mid-term Plan'!$J107=1,$F107&lt;&gt;0),1,0)</f>
        <v>1</v>
      </c>
      <c r="K107" s="67">
        <f>IF(AND('Mid-term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IF(OR('Mid-term Plan'!$I108=1,$E108&lt;&gt;0),1,0)</f>
        <v>1</v>
      </c>
      <c r="J108" s="67">
        <f>IF(OR('Mid-term Plan'!$J108=1,$F108&lt;&gt;0),1,0)</f>
        <v>0</v>
      </c>
      <c r="K108" s="67">
        <f>IF(AND('Mid-term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IF(OR('Mid-term Plan'!$I109=1,$E109&lt;&gt;0),1,0)</f>
        <v>1</v>
      </c>
      <c r="J109" s="67">
        <f>IF(OR('Mid-term Plan'!$J109=1,$F109&lt;&gt;0),1,0)</f>
        <v>1</v>
      </c>
      <c r="K109" s="67">
        <f>IF(AND('Mid-term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IF(OR('Mid-term Plan'!$I110=1,$E110&lt;&gt;0),1,0)</f>
        <v>1</v>
      </c>
      <c r="J110" s="67">
        <f>IF(OR('Mid-term Plan'!$J110=1,$F110&lt;&gt;0),1,0)</f>
        <v>1</v>
      </c>
      <c r="K110" s="67">
        <f>IF(AND('Mid-term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IF(OR('Mid-term Plan'!$I111=1,$E111&lt;&gt;0),1,0)</f>
        <v>1</v>
      </c>
      <c r="J111" s="67">
        <f>IF(OR('Mid-term Plan'!$J111=1,$F111&lt;&gt;0),1,0)</f>
        <v>1</v>
      </c>
      <c r="K111" s="67">
        <f>IF(AND('Mid-term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IF(OR('Mid-term Plan'!$I112=1,$E112&lt;&gt;0),1,0)</f>
        <v>1</v>
      </c>
      <c r="J112" s="67">
        <f>IF(OR('Mid-term Plan'!$J112=1,$F112&lt;&gt;0),1,0)</f>
        <v>0</v>
      </c>
      <c r="K112" s="67">
        <f>IF(AND('Mid-term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IF(OR('Mid-term Plan'!$I113=1,$E113&lt;&gt;0),1,0)</f>
        <v>1</v>
      </c>
      <c r="J113" s="67">
        <f>IF(OR('Mid-term Plan'!$J113=1,$F113&lt;&gt;0),1,0)</f>
        <v>0</v>
      </c>
      <c r="K113" s="67">
        <f>IF(AND('Mid-term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IF(OR('Mid-term Plan'!$I115=1,$E115&lt;&gt;0),1,0)</f>
        <v>1</v>
      </c>
      <c r="J115" s="67">
        <f>IF(OR('Mid-term Plan'!$J115=1,$F115&lt;&gt;0),1,0)</f>
        <v>1</v>
      </c>
      <c r="K115" s="67">
        <f>IF(AND('Mid-term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IF(OR('Mid-term Plan'!$I116=1,$E116&lt;&gt;0),1,0)</f>
        <v>1</v>
      </c>
      <c r="J116" s="67">
        <f>IF(OR('Mid-term Plan'!$J116=1,$F116&lt;&gt;0),1,0)</f>
        <v>1</v>
      </c>
      <c r="K116" s="67">
        <f>IF(AND('Mid-term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IF(OR('Mid-term Plan'!$I117=1,$E117&lt;&gt;0),1,0)</f>
        <v>1</v>
      </c>
      <c r="J117" s="67">
        <f>IF(OR('Mid-term Plan'!$J117=1,$F117&lt;&gt;0),1,0)</f>
        <v>1</v>
      </c>
      <c r="K117" s="67">
        <f>IF(AND('Mid-term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IF(OR('Mid-term Plan'!$I118=1,$E118&lt;&gt;0),1,0)</f>
        <v>1</v>
      </c>
      <c r="J118" s="67">
        <f>IF(OR('Mid-term Plan'!$J118=1,$F118&lt;&gt;0),1,0)</f>
        <v>1</v>
      </c>
      <c r="K118" s="67">
        <f>IF(AND('Mid-term Plan'!$I118=1,$E118=0),1,0)</f>
        <v>1</v>
      </c>
    </row>
    <row r="119" spans="1:11" hidden="1" outlineLevel="1" x14ac:dyDescent="0.25">
      <c r="A119" s="37" t="s">
        <v>152</v>
      </c>
      <c r="B119" s="38" t="s">
        <v>123</v>
      </c>
      <c r="C119" s="20" t="str">
        <f>IF('Long Term Vision'!$C119=0,"",'Long Term Vision'!$C119)</f>
        <v/>
      </c>
      <c r="D119" s="38"/>
      <c r="E119" s="38"/>
      <c r="F119" s="38"/>
      <c r="G119" s="38"/>
      <c r="H119" s="39"/>
      <c r="I119" s="67">
        <f>IF(OR('Mid-term Plan'!$I119=1,$E119&lt;&gt;0),1,0)</f>
        <v>1</v>
      </c>
      <c r="J119" s="67">
        <f>IF(OR('Mid-term Plan'!$J119=1,$F119&lt;&gt;0),1,0)</f>
        <v>1</v>
      </c>
      <c r="K119" s="67">
        <f>IF(AND('Mid-term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IF(OR('Mid-term Plan'!$I120=1,$E120&lt;&gt;0),1,0)</f>
        <v>1</v>
      </c>
      <c r="J120" s="67">
        <f>IF(OR('Mid-term Plan'!$J120=1,$F120&lt;&gt;0),1,0)</f>
        <v>1</v>
      </c>
      <c r="K120" s="67">
        <f>IF(AND('Mid-term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IF(OR('Mid-term Plan'!$I121=1,$E121&lt;&gt;0),1,0)</f>
        <v>1</v>
      </c>
      <c r="J121" s="67">
        <f>IF(OR('Mid-term Plan'!$J121=1,$F121&lt;&gt;0),1,0)</f>
        <v>1</v>
      </c>
      <c r="K121" s="67">
        <f>IF(AND('Mid-term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IF(OR('Mid-term Plan'!$I122=1,$E122&lt;&gt;0),1,0)</f>
        <v>0</v>
      </c>
      <c r="J122" s="67">
        <f>IF(OR('Mid-term Plan'!$J122=1,$F122&lt;&gt;0),1,0)</f>
        <v>0</v>
      </c>
      <c r="K122" s="67">
        <f>IF(AND('Mid-term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IF(OR('Mid-term Plan'!$I123=1,$E123&lt;&gt;0),1,0)</f>
        <v>1</v>
      </c>
      <c r="J123" s="67">
        <f>IF(OR('Mid-term Plan'!$J123=1,$F123&lt;&gt;0),1,0)</f>
        <v>0</v>
      </c>
      <c r="K123" s="67">
        <f>IF(AND('Mid-term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IF(OR('Mid-term Plan'!$I124=1,$E124&lt;&gt;0),1,0)</f>
        <v>1</v>
      </c>
      <c r="J124" s="67">
        <f>IF(OR('Mid-term Plan'!$J124=1,$F124&lt;&gt;0),1,0)</f>
        <v>1</v>
      </c>
      <c r="K124" s="67">
        <f>IF(AND('Mid-term Plan'!$I124=1,$E124=0),1,0)</f>
        <v>1</v>
      </c>
    </row>
    <row r="125" spans="1:11" collapsed="1" x14ac:dyDescent="0.25">
      <c r="A125" s="37" t="s">
        <v>153</v>
      </c>
      <c r="B125" s="103" t="s">
        <v>129</v>
      </c>
      <c r="C125" s="103"/>
      <c r="D125" s="103"/>
      <c r="E125" s="103"/>
      <c r="F125" s="103"/>
      <c r="G125" s="103"/>
      <c r="H125" s="104"/>
      <c r="I125" s="67">
        <f>SUM(I126:I144)</f>
        <v>7</v>
      </c>
      <c r="J125" s="67">
        <f>SUM(J126:J144)</f>
        <v>0</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IF(OR('Mid-term Plan'!$I126=1,$E126&lt;&gt;0),1,0)</f>
        <v>1</v>
      </c>
      <c r="J126" s="67">
        <f>IF(OR('Mid-term Plan'!$J126=1,$F126&lt;&gt;0),1,0)</f>
        <v>0</v>
      </c>
      <c r="K126" s="67">
        <f>IF(AND('Mid-term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IF(OR('Mid-term Plan'!$I127=1,$E127&lt;&gt;0),1,0)</f>
        <v>0</v>
      </c>
      <c r="J127" s="67">
        <f>IF(OR('Mid-term Plan'!$J127=1,$F127&lt;&gt;0),1,0)</f>
        <v>0</v>
      </c>
      <c r="K127" s="67">
        <f>IF(AND('Mid-term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IF(OR('Mid-term Plan'!$I128=1,$E128&lt;&gt;0),1,0)</f>
        <v>0</v>
      </c>
      <c r="J128" s="67">
        <f>IF(OR('Mid-term Plan'!$J128=1,$F128&lt;&gt;0),1,0)</f>
        <v>0</v>
      </c>
      <c r="K128" s="67">
        <f>IF(AND('Mid-term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IF(OR('Mid-term Plan'!$I129=1,$E129&lt;&gt;0),1,0)</f>
        <v>0</v>
      </c>
      <c r="J129" s="67">
        <f>IF(OR('Mid-term Plan'!$J129=1,$F129&lt;&gt;0),1,0)</f>
        <v>0</v>
      </c>
      <c r="K129" s="67">
        <f>IF(AND('Mid-term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IF(OR('Mid-term Plan'!$I130=1,$E130&lt;&gt;0),1,0)</f>
        <v>1</v>
      </c>
      <c r="J130" s="67">
        <f>IF(OR('Mid-term Plan'!$J130=1,$F130&lt;&gt;0),1,0)</f>
        <v>0</v>
      </c>
      <c r="K130" s="67">
        <f>IF(AND('Mid-term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IF(OR('Mid-term Plan'!$I131=1,$E131&lt;&gt;0),1,0)</f>
        <v>1</v>
      </c>
      <c r="J131" s="67">
        <f>IF(OR('Mid-term Plan'!$J131=1,$F131&lt;&gt;0),1,0)</f>
        <v>0</v>
      </c>
      <c r="K131" s="67">
        <f>IF(AND('Mid-term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IF(OR('Mid-term Plan'!$I132=1,$E132&lt;&gt;0),1,0)</f>
        <v>0</v>
      </c>
      <c r="J132" s="67">
        <f>IF(OR('Mid-term Plan'!$J132=1,$F132&lt;&gt;0),1,0)</f>
        <v>0</v>
      </c>
      <c r="K132" s="67">
        <f>IF(AND('Mid-term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IF(OR('Mid-term Plan'!$I133=1,$E133&lt;&gt;0),1,0)</f>
        <v>0</v>
      </c>
      <c r="J133" s="67">
        <f>IF(OR('Mid-term Plan'!$J133=1,$F133&lt;&gt;0),1,0)</f>
        <v>0</v>
      </c>
      <c r="K133" s="67">
        <f>IF(AND('Mid-term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IF(OR('Mid-term Plan'!$I134=1,$E134&lt;&gt;0),1,0)</f>
        <v>0</v>
      </c>
      <c r="J134" s="67">
        <f>IF(OR('Mid-term Plan'!$J134=1,$F134&lt;&gt;0),1,0)</f>
        <v>0</v>
      </c>
      <c r="K134" s="67">
        <f>IF(AND('Mid-term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IF(OR('Mid-term Plan'!$I135=1,$E135&lt;&gt;0),1,0)</f>
        <v>0</v>
      </c>
      <c r="J135" s="67">
        <f>IF(OR('Mid-term Plan'!$J135=1,$F135&lt;&gt;0),1,0)</f>
        <v>0</v>
      </c>
      <c r="K135" s="67">
        <f>IF(AND('Mid-term Plan'!$I135=1,$E135=0),1,0)</f>
        <v>0</v>
      </c>
    </row>
    <row r="136" spans="1:11" ht="45" hidden="1" outlineLevel="1" x14ac:dyDescent="0.25">
      <c r="A136" s="37" t="s">
        <v>153</v>
      </c>
      <c r="B136" s="38" t="s">
        <v>140</v>
      </c>
      <c r="C136" s="20" t="str">
        <f>IF('Long Term Vision'!$C136=0,"",'Long Term Vision'!$C136)</f>
        <v/>
      </c>
      <c r="D136" s="38"/>
      <c r="E136" s="38"/>
      <c r="F136" s="38"/>
      <c r="G136" s="38"/>
      <c r="H136" s="39"/>
      <c r="I136" s="67">
        <f>IF(OR('Mid-term Plan'!$I136=1,$E136&lt;&gt;0),1,0)</f>
        <v>1</v>
      </c>
      <c r="J136" s="67">
        <f>IF(OR('Mid-term Plan'!$J136=1,$F136&lt;&gt;0),1,0)</f>
        <v>0</v>
      </c>
      <c r="K136" s="67">
        <f>IF(AND('Mid-term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IF(OR('Mid-term Plan'!$I137=1,$E137&lt;&gt;0),1,0)</f>
        <v>0</v>
      </c>
      <c r="J137" s="67">
        <f>IF(OR('Mid-term Plan'!$J137=1,$F137&lt;&gt;0),1,0)</f>
        <v>0</v>
      </c>
      <c r="K137" s="67">
        <f>IF(AND('Mid-term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IF(OR('Mid-term Plan'!$I138=1,$E138&lt;&gt;0),1,0)</f>
        <v>0</v>
      </c>
      <c r="J138" s="67">
        <f>IF(OR('Mid-term Plan'!$J138=1,$F138&lt;&gt;0),1,0)</f>
        <v>0</v>
      </c>
      <c r="K138" s="67">
        <f>IF(AND('Mid-term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IF(OR('Mid-term Plan'!$I139=1,$E139&lt;&gt;0),1,0)</f>
        <v>1</v>
      </c>
      <c r="J139" s="67">
        <f>IF(OR('Mid-term Plan'!$J139=1,$F139&lt;&gt;0),1,0)</f>
        <v>0</v>
      </c>
      <c r="K139" s="67">
        <f>IF(AND('Mid-term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IF(OR('Mid-term Plan'!$I140=1,$E140&lt;&gt;0),1,0)</f>
        <v>0</v>
      </c>
      <c r="J140" s="67">
        <f>IF(OR('Mid-term Plan'!$J140=1,$F140&lt;&gt;0),1,0)</f>
        <v>0</v>
      </c>
      <c r="K140" s="67">
        <f>IF(AND('Mid-term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IF(OR('Mid-term Plan'!$I141=1,$E141&lt;&gt;0),1,0)</f>
        <v>0</v>
      </c>
      <c r="J141" s="67">
        <f>IF(OR('Mid-term Plan'!$J141=1,$F141&lt;&gt;0),1,0)</f>
        <v>0</v>
      </c>
      <c r="K141" s="67">
        <f>IF(AND('Mid-term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IF(OR('Mid-term Plan'!$I142=1,$E142&lt;&gt;0),1,0)</f>
        <v>1</v>
      </c>
      <c r="J142" s="67">
        <f>IF(OR('Mid-term Plan'!$J142=1,$F142&lt;&gt;0),1,0)</f>
        <v>0</v>
      </c>
      <c r="K142" s="67">
        <f>IF(AND('Mid-term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IF(OR('Mid-term Plan'!$I143=1,$E143&lt;&gt;0),1,0)</f>
        <v>0</v>
      </c>
      <c r="J143" s="67">
        <f>IF(OR('Mid-term Plan'!$J143=1,$F143&lt;&gt;0),1,0)</f>
        <v>0</v>
      </c>
      <c r="K143" s="67">
        <f>IF(AND('Mid-term Plan'!$I143=1,$E143=0),1,0)</f>
        <v>0</v>
      </c>
    </row>
    <row r="144" spans="1:11" ht="75.75" hidden="1" outlineLevel="1" thickBot="1" x14ac:dyDescent="0.3">
      <c r="A144" s="40" t="s">
        <v>153</v>
      </c>
      <c r="B144" s="41" t="s">
        <v>148</v>
      </c>
      <c r="C144" s="23" t="str">
        <f>IF('Long Term Vision'!$C144=0,"",'Long Term Vision'!$C144)</f>
        <v/>
      </c>
      <c r="D144" s="41"/>
      <c r="E144" s="41"/>
      <c r="F144" s="41"/>
      <c r="G144" s="41"/>
      <c r="H144" s="42"/>
      <c r="I144" s="67">
        <f>IF(OR('Mid-term Plan'!$I144=1,$E144&lt;&gt;0),1,0)</f>
        <v>1</v>
      </c>
      <c r="J144" s="67">
        <f>IF(OR('Mid-term Plan'!$J144=1,$F144&lt;&gt;0),1,0)</f>
        <v>0</v>
      </c>
      <c r="K144" s="67">
        <f>IF(AND('Mid-term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1325</v>
      </c>
      <c r="C149" s="71">
        <f>SUM(K2,K8,K14,K24,K32,K39,K46,K55,K59,K67,K77,K81,K92,K98,K106,K114,K125)</f>
        <v>89</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413" priority="38">
      <formula>$C3="NO"</formula>
    </cfRule>
  </conditionalFormatting>
  <conditionalFormatting sqref="C126:H144 C115:H124 C107:H113 C99:H105 C93:H97 C82:H91 C78:H80 C68:H76 C60:H66 C56:H58 C47:H54 C40:H45 C33:H38 C25:H31 C15:H23 C9:H13 C4:H7">
    <cfRule type="expression" dxfId="1412" priority="37">
      <formula>$C4="NO"</formula>
    </cfRule>
  </conditionalFormatting>
  <conditionalFormatting sqref="I1:K1">
    <cfRule type="expression" dxfId="1411" priority="36">
      <formula>$C1="NO"</formula>
    </cfRule>
  </conditionalFormatting>
  <conditionalFormatting sqref="B3">
    <cfRule type="expression" dxfId="1410" priority="35">
      <formula>$K3=1</formula>
    </cfRule>
  </conditionalFormatting>
  <conditionalFormatting sqref="B4:B7">
    <cfRule type="expression" dxfId="1409" priority="34">
      <formula>$C4="NO"</formula>
    </cfRule>
  </conditionalFormatting>
  <conditionalFormatting sqref="B4:B7">
    <cfRule type="expression" dxfId="1408" priority="33">
      <formula>$K4=1</formula>
    </cfRule>
  </conditionalFormatting>
  <conditionalFormatting sqref="B9:B13">
    <cfRule type="expression" dxfId="1407" priority="32">
      <formula>$C9="NO"</formula>
    </cfRule>
  </conditionalFormatting>
  <conditionalFormatting sqref="B9:B13">
    <cfRule type="expression" dxfId="1406" priority="31">
      <formula>$K9=1</formula>
    </cfRule>
  </conditionalFormatting>
  <conditionalFormatting sqref="B15:B23">
    <cfRule type="expression" dxfId="1405" priority="30">
      <formula>$C15="NO"</formula>
    </cfRule>
  </conditionalFormatting>
  <conditionalFormatting sqref="B15:B23">
    <cfRule type="expression" dxfId="1404" priority="29">
      <formula>$K15=1</formula>
    </cfRule>
  </conditionalFormatting>
  <conditionalFormatting sqref="B25:B31">
    <cfRule type="expression" dxfId="1403" priority="28">
      <formula>$C25="NO"</formula>
    </cfRule>
  </conditionalFormatting>
  <conditionalFormatting sqref="B25:B31">
    <cfRule type="expression" dxfId="1402" priority="27">
      <formula>$K25=1</formula>
    </cfRule>
  </conditionalFormatting>
  <conditionalFormatting sqref="B33:B38">
    <cfRule type="expression" dxfId="1401" priority="26">
      <formula>$C33="NO"</formula>
    </cfRule>
  </conditionalFormatting>
  <conditionalFormatting sqref="B33:B38">
    <cfRule type="expression" dxfId="1400" priority="25">
      <formula>$K33=1</formula>
    </cfRule>
  </conditionalFormatting>
  <conditionalFormatting sqref="B40:B45">
    <cfRule type="expression" dxfId="1399" priority="24">
      <formula>$C40="NO"</formula>
    </cfRule>
  </conditionalFormatting>
  <conditionalFormatting sqref="B40:B45">
    <cfRule type="expression" dxfId="1398" priority="23">
      <formula>$K40=1</formula>
    </cfRule>
  </conditionalFormatting>
  <conditionalFormatting sqref="B47:B54">
    <cfRule type="expression" dxfId="1397" priority="22">
      <formula>$C47="NO"</formula>
    </cfRule>
  </conditionalFormatting>
  <conditionalFormatting sqref="B47:B54">
    <cfRule type="expression" dxfId="1396" priority="21">
      <formula>$K47=1</formula>
    </cfRule>
  </conditionalFormatting>
  <conditionalFormatting sqref="B56:B58">
    <cfRule type="expression" dxfId="1395" priority="20">
      <formula>$C56="NO"</formula>
    </cfRule>
  </conditionalFormatting>
  <conditionalFormatting sqref="B56:B58">
    <cfRule type="expression" dxfId="1394" priority="19">
      <formula>$K56=1</formula>
    </cfRule>
  </conditionalFormatting>
  <conditionalFormatting sqref="B60:B66">
    <cfRule type="expression" dxfId="1393" priority="18">
      <formula>$C60="NO"</formula>
    </cfRule>
  </conditionalFormatting>
  <conditionalFormatting sqref="B60:B66">
    <cfRule type="expression" dxfId="1392" priority="17">
      <formula>$K60=1</formula>
    </cfRule>
  </conditionalFormatting>
  <conditionalFormatting sqref="B68:B76">
    <cfRule type="expression" dxfId="1391" priority="16">
      <formula>$C68="NO"</formula>
    </cfRule>
  </conditionalFormatting>
  <conditionalFormatting sqref="B68:B76">
    <cfRule type="expression" dxfId="1390" priority="15">
      <formula>$K68=1</formula>
    </cfRule>
  </conditionalFormatting>
  <conditionalFormatting sqref="B78:B80">
    <cfRule type="expression" dxfId="1389" priority="14">
      <formula>$C78="NO"</formula>
    </cfRule>
  </conditionalFormatting>
  <conditionalFormatting sqref="B78:B80">
    <cfRule type="expression" dxfId="1388" priority="13">
      <formula>$K78=1</formula>
    </cfRule>
  </conditionalFormatting>
  <conditionalFormatting sqref="B82:B91">
    <cfRule type="expression" dxfId="1387" priority="12">
      <formula>$C82="NO"</formula>
    </cfRule>
  </conditionalFormatting>
  <conditionalFormatting sqref="B82:B91">
    <cfRule type="expression" dxfId="1386" priority="11">
      <formula>$K82=1</formula>
    </cfRule>
  </conditionalFormatting>
  <conditionalFormatting sqref="B93:B97">
    <cfRule type="expression" dxfId="1385" priority="10">
      <formula>$C93="NO"</formula>
    </cfRule>
  </conditionalFormatting>
  <conditionalFormatting sqref="B93:B97">
    <cfRule type="expression" dxfId="1384" priority="9">
      <formula>$K93=1</formula>
    </cfRule>
  </conditionalFormatting>
  <conditionalFormatting sqref="B99:B105">
    <cfRule type="expression" dxfId="1383" priority="8">
      <formula>$C99="NO"</formula>
    </cfRule>
  </conditionalFormatting>
  <conditionalFormatting sqref="B99:B105">
    <cfRule type="expression" dxfId="1382" priority="7">
      <formula>$K99=1</formula>
    </cfRule>
  </conditionalFormatting>
  <conditionalFormatting sqref="B107:B113">
    <cfRule type="expression" dxfId="1381" priority="6">
      <formula>$C107="NO"</formula>
    </cfRule>
  </conditionalFormatting>
  <conditionalFormatting sqref="B107:B113">
    <cfRule type="expression" dxfId="1380" priority="5">
      <formula>$K107=1</formula>
    </cfRule>
  </conditionalFormatting>
  <conditionalFormatting sqref="B115:B124">
    <cfRule type="expression" dxfId="1379" priority="4">
      <formula>$C115="NO"</formula>
    </cfRule>
  </conditionalFormatting>
  <conditionalFormatting sqref="B115:B124">
    <cfRule type="expression" dxfId="1378" priority="3">
      <formula>$K115=1</formula>
    </cfRule>
  </conditionalFormatting>
  <conditionalFormatting sqref="B126:B144">
    <cfRule type="expression" dxfId="1377" priority="2">
      <formula>$C126="NO"</formula>
    </cfRule>
  </conditionalFormatting>
  <conditionalFormatting sqref="B126:B144">
    <cfRule type="expression" dxfId="1376" priority="1">
      <formula>$K126=1</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I137" sqref="I137"/>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3" t="s">
        <v>1</v>
      </c>
      <c r="E1" s="83" t="s">
        <v>2</v>
      </c>
      <c r="F1" s="83" t="s">
        <v>3</v>
      </c>
      <c r="G1" s="83"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2</v>
      </c>
      <c r="K2" s="67">
        <f>SUM(K3:K7)</f>
        <v>3</v>
      </c>
    </row>
    <row r="3" spans="1:12" ht="45" hidden="1" outlineLevel="1" x14ac:dyDescent="0.25">
      <c r="A3" s="37" t="s">
        <v>149</v>
      </c>
      <c r="B3" s="38" t="s">
        <v>7</v>
      </c>
      <c r="C3" s="20" t="str">
        <f>IF('Long Term Vision'!$C3=0,"",'Long Term Vision'!$C3)</f>
        <v>NO</v>
      </c>
      <c r="D3" s="38"/>
      <c r="E3" s="38"/>
      <c r="F3" s="38"/>
      <c r="G3" s="38"/>
      <c r="H3" s="39"/>
      <c r="I3" s="67">
        <f>IF(OR('03_Poverty Reduction'!$I3=1,$E3&lt;&gt;0),1,0)</f>
        <v>0</v>
      </c>
      <c r="J3" s="67">
        <f>IF(OR('03_Poverty Reduction'!$J3=1,$F3&lt;&gt;0),1,0)</f>
        <v>0</v>
      </c>
      <c r="K3" s="67">
        <f>IF(AND('03_Poverty Reduction'!$I3=1,$E3=0),1,0)</f>
        <v>0</v>
      </c>
    </row>
    <row r="4" spans="1:12" ht="45" hidden="1" outlineLevel="1" x14ac:dyDescent="0.25">
      <c r="A4" s="37" t="s">
        <v>149</v>
      </c>
      <c r="B4" s="38" t="s">
        <v>8</v>
      </c>
      <c r="C4" s="20" t="s">
        <v>1055</v>
      </c>
      <c r="D4" s="38"/>
      <c r="E4" s="38"/>
      <c r="F4" s="38"/>
      <c r="G4" s="38"/>
      <c r="H4" s="39"/>
      <c r="I4" s="67">
        <f>IF(OR('03_Poverty Reduction'!$I4=1,$E4&lt;&gt;0),1,0)</f>
        <v>1</v>
      </c>
      <c r="J4" s="67">
        <f>IF(OR('03_Poverty Reduction'!$J4=1,$F4&lt;&gt;0),1,0)</f>
        <v>1</v>
      </c>
      <c r="K4" s="67">
        <f>IF(AND('03_Poverty Reduction'!$I4=1,$E4=0),1,0)</f>
        <v>1</v>
      </c>
    </row>
    <row r="5" spans="1:12" ht="45" hidden="1" outlineLevel="1" x14ac:dyDescent="0.25">
      <c r="A5" s="37" t="s">
        <v>149</v>
      </c>
      <c r="B5" s="38" t="s">
        <v>9</v>
      </c>
      <c r="C5" s="20" t="s">
        <v>1055</v>
      </c>
      <c r="D5" s="38"/>
      <c r="E5" s="38"/>
      <c r="F5" s="38"/>
      <c r="G5" s="38"/>
      <c r="H5" s="39"/>
      <c r="I5" s="67">
        <f>IF(OR('03_Poverty Reduction'!$I5=1,$E5&lt;&gt;0),1,0)</f>
        <v>1</v>
      </c>
      <c r="J5" s="67">
        <f>IF(OR('03_Poverty Reduction'!$J5=1,$F5&lt;&gt;0),1,0)</f>
        <v>1</v>
      </c>
      <c r="K5" s="67">
        <f>IF(AND('03_Poverty Reduction'!$I5=1,$E5=0),1,0)</f>
        <v>1</v>
      </c>
    </row>
    <row r="6" spans="1:12" ht="90" hidden="1" outlineLevel="1" x14ac:dyDescent="0.25">
      <c r="A6" s="37" t="s">
        <v>149</v>
      </c>
      <c r="B6" s="38" t="s">
        <v>10</v>
      </c>
      <c r="C6" s="20" t="s">
        <v>1055</v>
      </c>
      <c r="D6" s="38" t="s">
        <v>1053</v>
      </c>
      <c r="E6" s="38" t="s">
        <v>1054</v>
      </c>
      <c r="F6" s="38"/>
      <c r="G6" s="38"/>
      <c r="H6" s="39"/>
      <c r="I6" s="67">
        <f>IF(OR('03_Poverty Reduction'!$I6=1,$E6&lt;&gt;0),1,0)</f>
        <v>1</v>
      </c>
      <c r="J6" s="67">
        <f>IF(OR('03_Poverty Reduction'!$J6=1,$F6&lt;&gt;0),1,0)</f>
        <v>0</v>
      </c>
      <c r="K6" s="67">
        <f>IF(AND('03_Poverty Reduction'!$I6=1,$E6=0),1,0)</f>
        <v>0</v>
      </c>
    </row>
    <row r="7" spans="1:12" ht="60" hidden="1" outlineLevel="1" x14ac:dyDescent="0.25">
      <c r="A7" s="37" t="s">
        <v>149</v>
      </c>
      <c r="B7" s="38" t="s">
        <v>11</v>
      </c>
      <c r="C7" s="20" t="s">
        <v>1055</v>
      </c>
      <c r="D7" s="38"/>
      <c r="E7" s="38"/>
      <c r="F7" s="38"/>
      <c r="G7" s="38"/>
      <c r="H7" s="39"/>
      <c r="I7" s="67">
        <f>IF(OR('03_Poverty Reduction'!$I7=1,$E7&lt;&gt;0),1,0)</f>
        <v>1</v>
      </c>
      <c r="J7" s="67">
        <f>IF(OR('03_Poverty Reduction'!$J7=1,$F7&lt;&gt;0),1,0)</f>
        <v>0</v>
      </c>
      <c r="K7" s="67">
        <f>IF(AND('03_Poverty Reduction'!$I7=1,$E7=0),1,0)</f>
        <v>1</v>
      </c>
    </row>
    <row r="8" spans="1:12" collapsed="1" x14ac:dyDescent="0.25">
      <c r="A8" s="37" t="s">
        <v>149</v>
      </c>
      <c r="B8" s="97" t="s">
        <v>12</v>
      </c>
      <c r="C8" s="97"/>
      <c r="D8" s="97"/>
      <c r="E8" s="97"/>
      <c r="F8" s="97"/>
      <c r="G8" s="97"/>
      <c r="H8" s="98"/>
      <c r="I8" s="67">
        <f>SUM(I9:I13)</f>
        <v>4</v>
      </c>
      <c r="J8" s="67">
        <f>SUM(J9:J13)</f>
        <v>1</v>
      </c>
      <c r="K8" s="67">
        <f>SUM(K9:K13)</f>
        <v>4</v>
      </c>
    </row>
    <row r="9" spans="1:12" ht="45" hidden="1" outlineLevel="1" x14ac:dyDescent="0.25">
      <c r="A9" s="37" t="s">
        <v>149</v>
      </c>
      <c r="B9" s="38" t="s">
        <v>13</v>
      </c>
      <c r="C9" s="20" t="str">
        <f>IF('Long Term Vision'!$C9=0,"",'Long Term Vision'!$C9)</f>
        <v/>
      </c>
      <c r="D9" s="38"/>
      <c r="E9" s="38"/>
      <c r="F9" s="38"/>
      <c r="G9" s="38"/>
      <c r="H9" s="39"/>
      <c r="I9" s="67">
        <f>IF(OR('03_Poverty Reduction'!$I9=1,$E9&lt;&gt;0),1,0)</f>
        <v>1</v>
      </c>
      <c r="J9" s="67">
        <f>IF(OR('03_Poverty Reduction'!$J9=1,$F9&lt;&gt;0),1,0)</f>
        <v>0</v>
      </c>
      <c r="K9" s="67">
        <f>IF(AND('03_Poverty Reduction'!$I9=1,$E9=0),1,0)</f>
        <v>1</v>
      </c>
    </row>
    <row r="10" spans="1:12" ht="75" hidden="1" outlineLevel="1" x14ac:dyDescent="0.25">
      <c r="A10" s="37" t="s">
        <v>149</v>
      </c>
      <c r="B10" s="38" t="s">
        <v>14</v>
      </c>
      <c r="C10" s="20" t="str">
        <f>IF('Long Term Vision'!$C10=0,"",'Long Term Vision'!$C10)</f>
        <v/>
      </c>
      <c r="D10" s="38"/>
      <c r="E10" s="38"/>
      <c r="F10" s="38"/>
      <c r="G10" s="38"/>
      <c r="H10" s="39"/>
      <c r="I10" s="67">
        <f>IF(OR('03_Poverty Reduction'!$I10=1,$E10&lt;&gt;0),1,0)</f>
        <v>1</v>
      </c>
      <c r="J10" s="67">
        <f>IF(OR('03_Poverty Reduction'!$J10=1,$F10&lt;&gt;0),1,0)</f>
        <v>0</v>
      </c>
      <c r="K10" s="67">
        <f>IF(AND('03_Poverty Reduction'!$I10=1,$E10=0),1,0)</f>
        <v>1</v>
      </c>
    </row>
    <row r="11" spans="1:12" ht="90" hidden="1" outlineLevel="1" x14ac:dyDescent="0.25">
      <c r="A11" s="37" t="s">
        <v>149</v>
      </c>
      <c r="B11" s="38" t="s">
        <v>15</v>
      </c>
      <c r="C11" s="20" t="str">
        <f>IF('Long Term Vision'!$C11=0,"",'Long Term Vision'!$C11)</f>
        <v/>
      </c>
      <c r="D11" s="38"/>
      <c r="E11" s="38"/>
      <c r="F11" s="38"/>
      <c r="G11" s="38"/>
      <c r="H11" s="39"/>
      <c r="I11" s="67">
        <f>IF(OR('03_Poverty Reduction'!$I11=1,$E11&lt;&gt;0),1,0)</f>
        <v>1</v>
      </c>
      <c r="J11" s="67">
        <f>IF(OR('03_Poverty Reduction'!$J11=1,$F11&lt;&gt;0),1,0)</f>
        <v>1</v>
      </c>
      <c r="K11" s="67">
        <f>IF(AND('03_Poverty Reduction'!$I11=1,$E11=0),1,0)</f>
        <v>1</v>
      </c>
    </row>
    <row r="12" spans="1:12" ht="90" hidden="1" outlineLevel="1" x14ac:dyDescent="0.25">
      <c r="A12" s="37" t="s">
        <v>149</v>
      </c>
      <c r="B12" s="38" t="s">
        <v>16</v>
      </c>
      <c r="C12" s="20" t="str">
        <f>IF('Long Term Vision'!$C12=0,"",'Long Term Vision'!$C12)</f>
        <v/>
      </c>
      <c r="D12" s="38"/>
      <c r="E12" s="38"/>
      <c r="F12" s="38"/>
      <c r="G12" s="38"/>
      <c r="H12" s="39"/>
      <c r="I12" s="67">
        <f>IF(OR('03_Poverty Reduction'!$I12=1,$E12&lt;&gt;0),1,0)</f>
        <v>1</v>
      </c>
      <c r="J12" s="67">
        <f>IF(OR('03_Poverty Reduction'!$J12=1,$F12&lt;&gt;0),1,0)</f>
        <v>0</v>
      </c>
      <c r="K12" s="67">
        <f>IF(AND('03_Poverty Reduction'!$I12=1,$E12=0),1,0)</f>
        <v>1</v>
      </c>
    </row>
    <row r="13" spans="1:12" ht="105" hidden="1" outlineLevel="1" x14ac:dyDescent="0.25">
      <c r="A13" s="37" t="s">
        <v>149</v>
      </c>
      <c r="B13" s="38" t="s">
        <v>17</v>
      </c>
      <c r="C13" s="20" t="str">
        <f>IF('Long Term Vision'!$C13=0,"",'Long Term Vision'!$C13)</f>
        <v/>
      </c>
      <c r="D13" s="38"/>
      <c r="E13" s="38"/>
      <c r="F13" s="38"/>
      <c r="G13" s="38"/>
      <c r="H13" s="39"/>
      <c r="I13" s="67">
        <f>IF(OR('03_Poverty Reduction'!$I13=1,$E13&lt;&gt;0),1,0)</f>
        <v>0</v>
      </c>
      <c r="J13" s="67">
        <f>IF(OR('03_Poverty Reduction'!$J13=1,$F13&lt;&gt;0),1,0)</f>
        <v>0</v>
      </c>
      <c r="K13" s="67">
        <f>IF(AND('03_Poverty Reduction'!$I13=1,$E13=0),1,0)</f>
        <v>0</v>
      </c>
    </row>
    <row r="14" spans="1:12" collapsed="1" x14ac:dyDescent="0.25">
      <c r="A14" s="37" t="s">
        <v>149</v>
      </c>
      <c r="B14" s="99" t="s">
        <v>18</v>
      </c>
      <c r="C14" s="99"/>
      <c r="D14" s="99"/>
      <c r="E14" s="99"/>
      <c r="F14" s="99"/>
      <c r="G14" s="99"/>
      <c r="H14" s="100"/>
      <c r="I14" s="67">
        <f>SUM(I15:I23)</f>
        <v>6</v>
      </c>
      <c r="J14" s="67">
        <f>SUM(J15:J23)</f>
        <v>5</v>
      </c>
      <c r="K14" s="67">
        <f>SUM(K15:K23)</f>
        <v>6</v>
      </c>
    </row>
    <row r="15" spans="1:12" ht="30" hidden="1" outlineLevel="1" x14ac:dyDescent="0.25">
      <c r="A15" s="37" t="s">
        <v>149</v>
      </c>
      <c r="B15" s="38" t="s">
        <v>19</v>
      </c>
      <c r="C15" s="20" t="str">
        <f>IF('Long Term Vision'!$C15=0,"",'Long Term Vision'!$C15)</f>
        <v/>
      </c>
      <c r="D15" s="38"/>
      <c r="E15" s="38"/>
      <c r="F15" s="38"/>
      <c r="G15" s="38"/>
      <c r="H15" s="39"/>
      <c r="I15" s="67">
        <f>IF(OR('03_Poverty Reduction'!$I15=1,$E15&lt;&gt;0),1,0)</f>
        <v>0</v>
      </c>
      <c r="J15" s="67">
        <f>IF(OR('03_Poverty Reduction'!$J15=1,$F15&lt;&gt;0),1,0)</f>
        <v>1</v>
      </c>
      <c r="K15" s="67">
        <f>IF(AND('03_Poverty Reduction'!$I15=1,$E15=0),1,0)</f>
        <v>0</v>
      </c>
    </row>
    <row r="16" spans="1:12" ht="60" hidden="1" outlineLevel="1" x14ac:dyDescent="0.25">
      <c r="A16" s="37" t="s">
        <v>149</v>
      </c>
      <c r="B16" s="38" t="s">
        <v>20</v>
      </c>
      <c r="C16" s="20" t="str">
        <f>IF('Long Term Vision'!$C16=0,"",'Long Term Vision'!$C16)</f>
        <v/>
      </c>
      <c r="D16" s="38"/>
      <c r="E16" s="38"/>
      <c r="F16" s="38"/>
      <c r="G16" s="38"/>
      <c r="H16" s="39"/>
      <c r="I16" s="67">
        <f>IF(OR('03_Poverty Reduction'!$I16=1,$E16&lt;&gt;0),1,0)</f>
        <v>1</v>
      </c>
      <c r="J16" s="67">
        <f>IF(OR('03_Poverty Reduction'!$J16=1,$F16&lt;&gt;0),1,0)</f>
        <v>1</v>
      </c>
      <c r="K16" s="67">
        <f>IF(AND('03_Poverty Reduction'!$I16=1,$E16=0),1,0)</f>
        <v>1</v>
      </c>
    </row>
    <row r="17" spans="1:11" ht="45" hidden="1" outlineLevel="1" x14ac:dyDescent="0.25">
      <c r="A17" s="37" t="s">
        <v>149</v>
      </c>
      <c r="B17" s="38" t="s">
        <v>21</v>
      </c>
      <c r="C17" s="20" t="str">
        <f>IF('Long Term Vision'!$C17=0,"",'Long Term Vision'!$C17)</f>
        <v/>
      </c>
      <c r="D17" s="38"/>
      <c r="E17" s="38"/>
      <c r="F17" s="38"/>
      <c r="G17" s="38"/>
      <c r="H17" s="39"/>
      <c r="I17" s="67">
        <f>IF(OR('03_Poverty Reduction'!$I17=1,$E17&lt;&gt;0),1,0)</f>
        <v>1</v>
      </c>
      <c r="J17" s="67">
        <f>IF(OR('03_Poverty Reduction'!$J17=1,$F17&lt;&gt;0),1,0)</f>
        <v>1</v>
      </c>
      <c r="K17" s="67">
        <f>IF(AND('03_Poverty Reduction'!$I17=1,$E17=0),1,0)</f>
        <v>1</v>
      </c>
    </row>
    <row r="18" spans="1:11" ht="45" hidden="1" outlineLevel="1" x14ac:dyDescent="0.25">
      <c r="A18" s="37" t="s">
        <v>149</v>
      </c>
      <c r="B18" s="38" t="s">
        <v>22</v>
      </c>
      <c r="C18" s="20" t="str">
        <f>IF('Long Term Vision'!$C18=0,"",'Long Term Vision'!$C18)</f>
        <v/>
      </c>
      <c r="D18" s="38"/>
      <c r="E18" s="38"/>
      <c r="F18" s="38"/>
      <c r="G18" s="38"/>
      <c r="H18" s="39"/>
      <c r="I18" s="67">
        <f>IF(OR('03_Poverty Reduction'!$I18=1,$E18&lt;&gt;0),1,0)</f>
        <v>1</v>
      </c>
      <c r="J18" s="67">
        <f>IF(OR('03_Poverty Reduction'!$J18=1,$F18&lt;&gt;0),1,0)</f>
        <v>1</v>
      </c>
      <c r="K18" s="67">
        <f>IF(AND('03_Poverty Reduction'!$I18=1,$E18=0),1,0)</f>
        <v>1</v>
      </c>
    </row>
    <row r="19" spans="1:11" ht="30" hidden="1" outlineLevel="1" x14ac:dyDescent="0.25">
      <c r="A19" s="37" t="s">
        <v>149</v>
      </c>
      <c r="B19" s="38" t="s">
        <v>23</v>
      </c>
      <c r="C19" s="20" t="str">
        <f>IF('Long Term Vision'!$C19=0,"",'Long Term Vision'!$C19)</f>
        <v/>
      </c>
      <c r="D19" s="38"/>
      <c r="E19" s="38"/>
      <c r="F19" s="38"/>
      <c r="G19" s="38"/>
      <c r="H19" s="39"/>
      <c r="I19" s="67">
        <f>IF(OR('03_Poverty Reduction'!$I19=1,$E19&lt;&gt;0),1,0)</f>
        <v>0</v>
      </c>
      <c r="J19" s="67">
        <f>IF(OR('03_Poverty Reduction'!$J19=1,$F19&lt;&gt;0),1,0)</f>
        <v>0</v>
      </c>
      <c r="K19" s="67">
        <f>IF(AND('03_Poverty Reduction'!$I19=1,$E19=0),1,0)</f>
        <v>0</v>
      </c>
    </row>
    <row r="20" spans="1:11" ht="30" hidden="1" outlineLevel="1" x14ac:dyDescent="0.25">
      <c r="A20" s="37" t="s">
        <v>149</v>
      </c>
      <c r="B20" s="38" t="s">
        <v>24</v>
      </c>
      <c r="C20" s="20" t="str">
        <f>IF('Long Term Vision'!$C20=0,"",'Long Term Vision'!$C20)</f>
        <v/>
      </c>
      <c r="D20" s="38"/>
      <c r="E20" s="38"/>
      <c r="F20" s="38"/>
      <c r="G20" s="38"/>
      <c r="H20" s="39"/>
      <c r="I20" s="67">
        <f>IF(OR('03_Poverty Reduction'!$I20=1,$E20&lt;&gt;0),1,0)</f>
        <v>1</v>
      </c>
      <c r="J20" s="67">
        <f>IF(OR('03_Poverty Reduction'!$J20=1,$F20&lt;&gt;0),1,0)</f>
        <v>0</v>
      </c>
      <c r="K20" s="67">
        <f>IF(AND('03_Poverty Reduction'!$I20=1,$E20=0),1,0)</f>
        <v>1</v>
      </c>
    </row>
    <row r="21" spans="1:11" ht="60" hidden="1" outlineLevel="1" x14ac:dyDescent="0.25">
      <c r="A21" s="37" t="s">
        <v>149</v>
      </c>
      <c r="B21" s="38" t="s">
        <v>25</v>
      </c>
      <c r="C21" s="20" t="str">
        <f>IF('Long Term Vision'!$C21=0,"",'Long Term Vision'!$C21)</f>
        <v/>
      </c>
      <c r="D21" s="38"/>
      <c r="E21" s="38"/>
      <c r="F21" s="38"/>
      <c r="G21" s="38"/>
      <c r="H21" s="39"/>
      <c r="I21" s="67">
        <f>IF(OR('03_Poverty Reduction'!$I21=1,$E21&lt;&gt;0),1,0)</f>
        <v>1</v>
      </c>
      <c r="J21" s="67">
        <f>IF(OR('03_Poverty Reduction'!$J21=1,$F21&lt;&gt;0),1,0)</f>
        <v>1</v>
      </c>
      <c r="K21" s="67">
        <f>IF(AND('03_Poverty Reduction'!$I21=1,$E21=0),1,0)</f>
        <v>1</v>
      </c>
    </row>
    <row r="22" spans="1:11" ht="60" hidden="1" outlineLevel="1" x14ac:dyDescent="0.25">
      <c r="A22" s="37" t="s">
        <v>149</v>
      </c>
      <c r="B22" s="38" t="s">
        <v>26</v>
      </c>
      <c r="C22" s="20" t="str">
        <f>IF('Long Term Vision'!$C22=0,"",'Long Term Vision'!$C22)</f>
        <v/>
      </c>
      <c r="D22" s="38"/>
      <c r="E22" s="38"/>
      <c r="F22" s="38"/>
      <c r="G22" s="38"/>
      <c r="H22" s="39"/>
      <c r="I22" s="67">
        <f>IF(OR('03_Poverty Reduction'!$I22=1,$E22&lt;&gt;0),1,0)</f>
        <v>1</v>
      </c>
      <c r="J22" s="67">
        <f>IF(OR('03_Poverty Reduction'!$J22=1,$F22&lt;&gt;0),1,0)</f>
        <v>0</v>
      </c>
      <c r="K22" s="67">
        <f>IF(AND('03_Poverty Reduction'!$I22=1,$E22=0),1,0)</f>
        <v>1</v>
      </c>
    </row>
    <row r="23" spans="1:11" ht="45" hidden="1" outlineLevel="1" x14ac:dyDescent="0.25">
      <c r="A23" s="37" t="s">
        <v>149</v>
      </c>
      <c r="B23" s="38" t="s">
        <v>27</v>
      </c>
      <c r="C23" s="20" t="str">
        <f>IF('Long Term Vision'!$C23=0,"",'Long Term Vision'!$C23)</f>
        <v/>
      </c>
      <c r="D23" s="38"/>
      <c r="E23" s="38"/>
      <c r="F23" s="38"/>
      <c r="G23" s="38"/>
      <c r="H23" s="39"/>
      <c r="I23" s="67">
        <f>IF(OR('03_Poverty Reduction'!$I23=1,$E23&lt;&gt;0),1,0)</f>
        <v>0</v>
      </c>
      <c r="J23" s="67">
        <f>IF(OR('03_Poverty Reduction'!$J23=1,$F23&lt;&gt;0),1,0)</f>
        <v>0</v>
      </c>
      <c r="K23" s="67">
        <f>IF(AND('03_Poverty Reduction'!$I23=1,$E23=0),1,0)</f>
        <v>0</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IF(OR('03_Poverty Reduction'!$I25=1,$E25&lt;&gt;0),1,0)</f>
        <v>1</v>
      </c>
      <c r="J25" s="67">
        <f>IF(OR('03_Poverty Reduction'!$J25=1,$F25&lt;&gt;0),1,0)</f>
        <v>1</v>
      </c>
      <c r="K25" s="67">
        <f>IF(AND('03_Poverty Reduction'!$I25=1,$E25=0),1,0)</f>
        <v>1</v>
      </c>
    </row>
    <row r="26" spans="1:11" ht="45" hidden="1" outlineLevel="1" x14ac:dyDescent="0.25">
      <c r="A26" s="37" t="s">
        <v>149</v>
      </c>
      <c r="B26" s="38" t="s">
        <v>30</v>
      </c>
      <c r="C26" s="20" t="str">
        <f>IF('Long Term Vision'!$C26=0,"",'Long Term Vision'!$C26)</f>
        <v/>
      </c>
      <c r="D26" s="38"/>
      <c r="E26" s="38"/>
      <c r="F26" s="38"/>
      <c r="G26" s="38"/>
      <c r="H26" s="39"/>
      <c r="I26" s="67">
        <f>IF(OR('03_Poverty Reduction'!$I26=1,$E26&lt;&gt;0),1,0)</f>
        <v>1</v>
      </c>
      <c r="J26" s="67">
        <f>IF(OR('03_Poverty Reduction'!$J26=1,$F26&lt;&gt;0),1,0)</f>
        <v>0</v>
      </c>
      <c r="K26" s="67">
        <f>IF(AND('03_Poverty Reduction'!$I26=1,$E26=0),1,0)</f>
        <v>1</v>
      </c>
    </row>
    <row r="27" spans="1:11" ht="45" hidden="1" outlineLevel="1" x14ac:dyDescent="0.25">
      <c r="A27" s="37" t="s">
        <v>149</v>
      </c>
      <c r="B27" s="38" t="s">
        <v>31</v>
      </c>
      <c r="C27" s="20" t="str">
        <f>IF('Long Term Vision'!$C27=0,"",'Long Term Vision'!$C27)</f>
        <v/>
      </c>
      <c r="D27" s="38"/>
      <c r="E27" s="38"/>
      <c r="F27" s="38"/>
      <c r="G27" s="38"/>
      <c r="H27" s="39"/>
      <c r="I27" s="67">
        <f>IF(OR('03_Poverty Reduction'!$I27=1,$E27&lt;&gt;0),1,0)</f>
        <v>1</v>
      </c>
      <c r="J27" s="67">
        <f>IF(OR('03_Poverty Reduction'!$J27=1,$F27&lt;&gt;0),1,0)</f>
        <v>1</v>
      </c>
      <c r="K27" s="67">
        <f>IF(AND('03_Poverty Reduction'!$I27=1,$E27=0),1,0)</f>
        <v>1</v>
      </c>
    </row>
    <row r="28" spans="1:11" ht="60" hidden="1" outlineLevel="1" x14ac:dyDescent="0.25">
      <c r="A28" s="37" t="s">
        <v>149</v>
      </c>
      <c r="B28" s="38" t="s">
        <v>32</v>
      </c>
      <c r="C28" s="20" t="str">
        <f>IF('Long Term Vision'!$C28=0,"",'Long Term Vision'!$C28)</f>
        <v/>
      </c>
      <c r="D28" s="38"/>
      <c r="E28" s="38"/>
      <c r="F28" s="38"/>
      <c r="G28" s="38"/>
      <c r="H28" s="39"/>
      <c r="I28" s="67">
        <f>IF(OR('03_Poverty Reduction'!$I28=1,$E28&lt;&gt;0),1,0)</f>
        <v>1</v>
      </c>
      <c r="J28" s="67">
        <f>IF(OR('03_Poverty Reduction'!$J28=1,$F28&lt;&gt;0),1,0)</f>
        <v>1</v>
      </c>
      <c r="K28" s="67">
        <f>IF(AND('03_Poverty Reduction'!$I28=1,$E28=0),1,0)</f>
        <v>1</v>
      </c>
    </row>
    <row r="29" spans="1:11" ht="60" hidden="1" outlineLevel="1" x14ac:dyDescent="0.25">
      <c r="A29" s="37" t="s">
        <v>149</v>
      </c>
      <c r="B29" s="38" t="s">
        <v>33</v>
      </c>
      <c r="C29" s="20" t="str">
        <f>IF('Long Term Vision'!$C29=0,"",'Long Term Vision'!$C29)</f>
        <v/>
      </c>
      <c r="D29" s="38"/>
      <c r="E29" s="38"/>
      <c r="F29" s="38"/>
      <c r="G29" s="38"/>
      <c r="H29" s="39"/>
      <c r="I29" s="67">
        <f>IF(OR('03_Poverty Reduction'!$I29=1,$E29&lt;&gt;0),1,0)</f>
        <v>1</v>
      </c>
      <c r="J29" s="67">
        <f>IF(OR('03_Poverty Reduction'!$J29=1,$F29&lt;&gt;0),1,0)</f>
        <v>0</v>
      </c>
      <c r="K29" s="67">
        <f>IF(AND('03_Poverty Reduction'!$I29=1,$E29=0),1,0)</f>
        <v>1</v>
      </c>
    </row>
    <row r="30" spans="1:11" ht="30" hidden="1" outlineLevel="1" x14ac:dyDescent="0.25">
      <c r="A30" s="37" t="s">
        <v>149</v>
      </c>
      <c r="B30" s="38" t="s">
        <v>34</v>
      </c>
      <c r="C30" s="20" t="str">
        <f>IF('Long Term Vision'!$C30=0,"",'Long Term Vision'!$C30)</f>
        <v/>
      </c>
      <c r="D30" s="38"/>
      <c r="E30" s="38"/>
      <c r="F30" s="38"/>
      <c r="G30" s="38"/>
      <c r="H30" s="39"/>
      <c r="I30" s="67">
        <f>IF(OR('03_Poverty Reduction'!$I30=1,$E30&lt;&gt;0),1,0)</f>
        <v>1</v>
      </c>
      <c r="J30" s="67">
        <f>IF(OR('03_Poverty Reduction'!$J30=1,$F30&lt;&gt;0),1,0)</f>
        <v>1</v>
      </c>
      <c r="K30" s="67">
        <f>IF(AND('03_Poverty Reduction'!$I30=1,$E30=0),1,0)</f>
        <v>1</v>
      </c>
    </row>
    <row r="31" spans="1:11" ht="105" hidden="1" outlineLevel="1" x14ac:dyDescent="0.25">
      <c r="A31" s="37" t="s">
        <v>149</v>
      </c>
      <c r="B31" s="38" t="s">
        <v>35</v>
      </c>
      <c r="C31" s="20" t="str">
        <f>IF('Long Term Vision'!$C31=0,"",'Long Term Vision'!$C31)</f>
        <v/>
      </c>
      <c r="D31" s="38"/>
      <c r="E31" s="38"/>
      <c r="F31" s="38"/>
      <c r="G31" s="38"/>
      <c r="H31" s="39"/>
      <c r="I31" s="67">
        <f>IF(OR('03_Poverty Reduction'!$I31=1,$E31&lt;&gt;0),1,0)</f>
        <v>1</v>
      </c>
      <c r="J31" s="67">
        <f>IF(OR('03_Poverty Reduction'!$J31=1,$F31&lt;&gt;0),1,0)</f>
        <v>0</v>
      </c>
      <c r="K31" s="67">
        <f>IF(AND('03_Poverty Reduction'!$I31=1,$E31=0),1,0)</f>
        <v>1</v>
      </c>
    </row>
    <row r="32" spans="1:11" collapsed="1" x14ac:dyDescent="0.25">
      <c r="A32" s="37" t="s">
        <v>149</v>
      </c>
      <c r="B32" s="91" t="s">
        <v>36</v>
      </c>
      <c r="C32" s="91"/>
      <c r="D32" s="91"/>
      <c r="E32" s="91"/>
      <c r="F32" s="91"/>
      <c r="G32" s="91"/>
      <c r="H32" s="92"/>
      <c r="I32" s="67">
        <f>SUM(I33:I38)</f>
        <v>5</v>
      </c>
      <c r="J32" s="67">
        <f>SUM(J33:J38)</f>
        <v>1</v>
      </c>
      <c r="K32" s="67">
        <f>SUM(K33:K38)</f>
        <v>1</v>
      </c>
    </row>
    <row r="33" spans="1:11" ht="150" hidden="1" outlineLevel="1" x14ac:dyDescent="0.25">
      <c r="A33" s="37" t="s">
        <v>149</v>
      </c>
      <c r="B33" s="38" t="s">
        <v>37</v>
      </c>
      <c r="C33" s="20" t="s">
        <v>1055</v>
      </c>
      <c r="D33" s="38" t="s">
        <v>1056</v>
      </c>
      <c r="E33" s="38" t="s">
        <v>1057</v>
      </c>
      <c r="F33" s="38"/>
      <c r="G33" s="38"/>
      <c r="H33" s="39"/>
      <c r="I33" s="67">
        <f>IF(OR('03_Poverty Reduction'!$I33=1,$E33&lt;&gt;0),1,0)</f>
        <v>1</v>
      </c>
      <c r="J33" s="67">
        <f>IF(OR('03_Poverty Reduction'!$J33=1,$F33&lt;&gt;0),1,0)</f>
        <v>0</v>
      </c>
      <c r="K33" s="67">
        <f>IF(AND('03_Poverty Reduction'!$I33=1,$E33=0),1,0)</f>
        <v>0</v>
      </c>
    </row>
    <row r="34" spans="1:11" ht="45" hidden="1" outlineLevel="1" x14ac:dyDescent="0.25">
      <c r="A34" s="37" t="s">
        <v>149</v>
      </c>
      <c r="B34" s="38" t="s">
        <v>38</v>
      </c>
      <c r="C34" s="20" t="s">
        <v>1055</v>
      </c>
      <c r="D34" s="38"/>
      <c r="E34" s="38"/>
      <c r="F34" s="38"/>
      <c r="G34" s="38"/>
      <c r="H34" s="39"/>
      <c r="I34" s="67">
        <f>IF(OR('03_Poverty Reduction'!$I34=1,$E34&lt;&gt;0),1,0)</f>
        <v>1</v>
      </c>
      <c r="J34" s="67">
        <f>IF(OR('03_Poverty Reduction'!$J34=1,$F34&lt;&gt;0),1,0)</f>
        <v>0</v>
      </c>
      <c r="K34" s="67">
        <f>IF(AND('03_Poverty Reduction'!$I34=1,$E34=0),1,0)</f>
        <v>1</v>
      </c>
    </row>
    <row r="35" spans="1:11" ht="30" hidden="1" outlineLevel="1" x14ac:dyDescent="0.25">
      <c r="A35" s="37" t="s">
        <v>149</v>
      </c>
      <c r="B35" s="38" t="s">
        <v>39</v>
      </c>
      <c r="C35" s="20" t="str">
        <f>IF('Long Term Vision'!$C35=0,"",'Long Term Vision'!$C35)</f>
        <v>NO</v>
      </c>
      <c r="D35" s="38"/>
      <c r="E35" s="38"/>
      <c r="F35" s="38"/>
      <c r="G35" s="38"/>
      <c r="H35" s="39"/>
      <c r="I35" s="67">
        <f>IF(OR('03_Poverty Reduction'!$I35=1,$E35&lt;&gt;0),1,0)</f>
        <v>0</v>
      </c>
      <c r="J35" s="67">
        <f>IF(OR('03_Poverty Reduction'!$J35=1,$F35&lt;&gt;0),1,0)</f>
        <v>0</v>
      </c>
      <c r="K35" s="67">
        <f>IF(AND('03_Poverty Reduction'!$I35=1,$E35=0),1,0)</f>
        <v>0</v>
      </c>
    </row>
    <row r="36" spans="1:11" ht="105" hidden="1" outlineLevel="1" x14ac:dyDescent="0.25">
      <c r="A36" s="37" t="s">
        <v>149</v>
      </c>
      <c r="B36" s="38" t="s">
        <v>40</v>
      </c>
      <c r="C36" s="20" t="s">
        <v>1055</v>
      </c>
      <c r="D36" s="38" t="s">
        <v>1058</v>
      </c>
      <c r="E36" s="38" t="s">
        <v>1059</v>
      </c>
      <c r="F36" s="38" t="s">
        <v>1060</v>
      </c>
      <c r="G36" s="38"/>
      <c r="H36" s="39"/>
      <c r="I36" s="67">
        <f>IF(OR('03_Poverty Reduction'!$I36=1,$E36&lt;&gt;0),1,0)</f>
        <v>1</v>
      </c>
      <c r="J36" s="67">
        <f>IF(OR('03_Poverty Reduction'!$J36=1,$F36&lt;&gt;0),1,0)</f>
        <v>1</v>
      </c>
      <c r="K36" s="67">
        <f>IF(AND('03_Poverty Reduction'!$I36=1,$E36=0),1,0)</f>
        <v>0</v>
      </c>
    </row>
    <row r="37" spans="1:11" ht="60" hidden="1" outlineLevel="1" x14ac:dyDescent="0.25">
      <c r="A37" s="37" t="s">
        <v>149</v>
      </c>
      <c r="B37" s="38" t="s">
        <v>41</v>
      </c>
      <c r="C37" s="20" t="s">
        <v>1055</v>
      </c>
      <c r="D37" s="38" t="s">
        <v>1061</v>
      </c>
      <c r="E37" s="38" t="s">
        <v>1062</v>
      </c>
      <c r="F37" s="38"/>
      <c r="G37" s="38"/>
      <c r="H37" s="39"/>
      <c r="I37" s="67">
        <f>IF(OR('03_Poverty Reduction'!$I37=1,$E37&lt;&gt;0),1,0)</f>
        <v>1</v>
      </c>
      <c r="J37" s="67">
        <f>IF(OR('03_Poverty Reduction'!$J37=1,$F37&lt;&gt;0),1,0)</f>
        <v>0</v>
      </c>
      <c r="K37" s="67">
        <f>IF(AND('03_Poverty Reduction'!$I37=1,$E37=0),1,0)</f>
        <v>0</v>
      </c>
    </row>
    <row r="38" spans="1:11" ht="75" hidden="1" outlineLevel="1" x14ac:dyDescent="0.25">
      <c r="A38" s="37" t="s">
        <v>149</v>
      </c>
      <c r="B38" s="38" t="s">
        <v>42</v>
      </c>
      <c r="C38" s="20" t="s">
        <v>1055</v>
      </c>
      <c r="D38" s="38" t="s">
        <v>1063</v>
      </c>
      <c r="E38" s="38" t="s">
        <v>1064</v>
      </c>
      <c r="F38" s="38"/>
      <c r="G38" s="38"/>
      <c r="H38" s="39"/>
      <c r="I38" s="67">
        <f>IF(OR('03_Poverty Reduction'!$I38=1,$E38&lt;&gt;0),1,0)</f>
        <v>1</v>
      </c>
      <c r="J38" s="67">
        <f>IF(OR('03_Poverty Reduction'!$J38=1,$F38&lt;&gt;0),1,0)</f>
        <v>0</v>
      </c>
      <c r="K38" s="67">
        <f>IF(AND('03_Poverty Reduction'!$I38=1,$E38=0),1,0)</f>
        <v>0</v>
      </c>
    </row>
    <row r="39" spans="1:11" collapsed="1" x14ac:dyDescent="0.25">
      <c r="A39" s="37" t="s">
        <v>150</v>
      </c>
      <c r="B39" s="105" t="s">
        <v>43</v>
      </c>
      <c r="C39" s="105"/>
      <c r="D39" s="105"/>
      <c r="E39" s="105"/>
      <c r="F39" s="105"/>
      <c r="G39" s="105"/>
      <c r="H39" s="106"/>
      <c r="I39" s="67">
        <f>SUM(I40:I45)</f>
        <v>4</v>
      </c>
      <c r="J39" s="67">
        <f>SUM(J40:J45)</f>
        <v>1</v>
      </c>
      <c r="K39" s="67">
        <f>SUM(K40:K45)</f>
        <v>3</v>
      </c>
    </row>
    <row r="40" spans="1:11" ht="60" hidden="1" outlineLevel="1" x14ac:dyDescent="0.25">
      <c r="A40" s="37" t="s">
        <v>150</v>
      </c>
      <c r="B40" s="38" t="s">
        <v>44</v>
      </c>
      <c r="C40" s="20" t="s">
        <v>1055</v>
      </c>
      <c r="D40" s="38" t="s">
        <v>1053</v>
      </c>
      <c r="E40" s="38" t="s">
        <v>1065</v>
      </c>
      <c r="F40" s="38"/>
      <c r="G40" s="38"/>
      <c r="H40" s="39"/>
      <c r="I40" s="67">
        <f>IF(OR('03_Poverty Reduction'!$I40=1,$E40&lt;&gt;0),1,0)</f>
        <v>1</v>
      </c>
      <c r="J40" s="67">
        <f>IF(OR('03_Poverty Reduction'!$J40=1,$F40&lt;&gt;0),1,0)</f>
        <v>0</v>
      </c>
      <c r="K40" s="67">
        <f>IF(AND('03_Poverty Reduction'!$I40=1,$E40=0),1,0)</f>
        <v>0</v>
      </c>
    </row>
    <row r="41" spans="1:11" ht="60" hidden="1" outlineLevel="1" x14ac:dyDescent="0.25">
      <c r="A41" s="37" t="s">
        <v>150</v>
      </c>
      <c r="B41" s="38" t="s">
        <v>45</v>
      </c>
      <c r="C41" s="20" t="s">
        <v>1055</v>
      </c>
      <c r="D41" s="38"/>
      <c r="E41" s="38"/>
      <c r="F41" s="38"/>
      <c r="G41" s="38"/>
      <c r="H41" s="39"/>
      <c r="I41" s="67">
        <f>IF(OR('03_Poverty Reduction'!$I41=1,$E41&lt;&gt;0),1,0)</f>
        <v>1</v>
      </c>
      <c r="J41" s="67">
        <f>IF(OR('03_Poverty Reduction'!$J41=1,$F41&lt;&gt;0),1,0)</f>
        <v>0</v>
      </c>
      <c r="K41" s="67">
        <f>IF(AND('03_Poverty Reduction'!$I41=1,$E41=0),1,0)</f>
        <v>1</v>
      </c>
    </row>
    <row r="42" spans="1:11" ht="75" hidden="1" outlineLevel="1" x14ac:dyDescent="0.25">
      <c r="A42" s="37" t="s">
        <v>150</v>
      </c>
      <c r="B42" s="38" t="s">
        <v>46</v>
      </c>
      <c r="C42" s="20" t="s">
        <v>1055</v>
      </c>
      <c r="D42" s="38"/>
      <c r="E42" s="38"/>
      <c r="F42" s="38"/>
      <c r="G42" s="38"/>
      <c r="H42" s="39"/>
      <c r="I42" s="67">
        <f>IF(OR('03_Poverty Reduction'!$I42=1,$E42&lt;&gt;0),1,0)</f>
        <v>1</v>
      </c>
      <c r="J42" s="67">
        <f>IF(OR('03_Poverty Reduction'!$J42=1,$F42&lt;&gt;0),1,0)</f>
        <v>1</v>
      </c>
      <c r="K42" s="67">
        <f>IF(AND('03_Poverty Reduction'!$I42=1,$E42=0),1,0)</f>
        <v>1</v>
      </c>
    </row>
    <row r="43" spans="1:11" ht="60" hidden="1" outlineLevel="1" x14ac:dyDescent="0.25">
      <c r="A43" s="37" t="s">
        <v>150</v>
      </c>
      <c r="B43" s="38" t="s">
        <v>47</v>
      </c>
      <c r="C43" s="20" t="s">
        <v>1055</v>
      </c>
      <c r="D43" s="38"/>
      <c r="E43" s="38"/>
      <c r="F43" s="38"/>
      <c r="G43" s="38"/>
      <c r="H43" s="39"/>
      <c r="I43" s="67">
        <f>IF(OR('03_Poverty Reduction'!$I43=1,$E43&lt;&gt;0),1,0)</f>
        <v>1</v>
      </c>
      <c r="J43" s="67">
        <f>IF(OR('03_Poverty Reduction'!$J43=1,$F43&lt;&gt;0),1,0)</f>
        <v>0</v>
      </c>
      <c r="K43" s="67">
        <f>IF(AND('03_Poverty Reduction'!$I43=1,$E43=0),1,0)</f>
        <v>1</v>
      </c>
    </row>
    <row r="44" spans="1:11" ht="45" hidden="1" outlineLevel="1" x14ac:dyDescent="0.25">
      <c r="A44" s="37" t="s">
        <v>150</v>
      </c>
      <c r="B44" s="38" t="s">
        <v>48</v>
      </c>
      <c r="C44" s="20" t="s">
        <v>1055</v>
      </c>
      <c r="D44" s="38"/>
      <c r="E44" s="38"/>
      <c r="F44" s="38"/>
      <c r="G44" s="38"/>
      <c r="H44" s="39"/>
      <c r="I44" s="67">
        <f>IF(OR('03_Poverty Reduction'!$I44=1,$E44&lt;&gt;0),1,0)</f>
        <v>0</v>
      </c>
      <c r="J44" s="67">
        <f>IF(OR('03_Poverty Reduction'!$J44=1,$F44&lt;&gt;0),1,0)</f>
        <v>0</v>
      </c>
      <c r="K44" s="67">
        <f>IF(AND('03_Poverty Reduction'!$I44=1,$E44=0),1,0)</f>
        <v>0</v>
      </c>
    </row>
    <row r="45" spans="1:11" ht="30" hidden="1" outlineLevel="1" x14ac:dyDescent="0.25">
      <c r="A45" s="37" t="s">
        <v>150</v>
      </c>
      <c r="B45" s="38" t="s">
        <v>49</v>
      </c>
      <c r="C45" s="20" t="s">
        <v>1055</v>
      </c>
      <c r="D45" s="38"/>
      <c r="E45" s="38"/>
      <c r="F45" s="38"/>
      <c r="G45" s="38"/>
      <c r="H45" s="39"/>
      <c r="I45" s="67">
        <f>IF(OR('03_Poverty Reduction'!$I45=1,$E45&lt;&gt;0),1,0)</f>
        <v>0</v>
      </c>
      <c r="J45" s="67">
        <f>IF(OR('03_Poverty Reduction'!$J45=1,$F45&lt;&gt;0),1,0)</f>
        <v>0</v>
      </c>
      <c r="K45" s="67">
        <f>IF(AND('03_Poverty Reduction'!$I45=1,$E45=0),1,0)</f>
        <v>0</v>
      </c>
    </row>
    <row r="46" spans="1:11" collapsed="1" x14ac:dyDescent="0.25">
      <c r="A46" s="37" t="s">
        <v>150</v>
      </c>
      <c r="B46" s="107" t="s">
        <v>50</v>
      </c>
      <c r="C46" s="107"/>
      <c r="D46" s="107"/>
      <c r="E46" s="107"/>
      <c r="F46" s="107"/>
      <c r="G46" s="107"/>
      <c r="H46" s="108"/>
      <c r="I46" s="67">
        <f>SUM(I47:I54)</f>
        <v>6</v>
      </c>
      <c r="J46" s="67">
        <f>SUM(J47:J54)</f>
        <v>0</v>
      </c>
      <c r="K46" s="67">
        <f>SUM(K47:K54)</f>
        <v>5</v>
      </c>
    </row>
    <row r="47" spans="1:11" ht="75" hidden="1" outlineLevel="1" x14ac:dyDescent="0.25">
      <c r="A47" s="37" t="s">
        <v>150</v>
      </c>
      <c r="B47" s="38" t="s">
        <v>51</v>
      </c>
      <c r="C47" s="20" t="str">
        <f>IF('Long Term Vision'!$C47=0,"",'Long Term Vision'!$C47)</f>
        <v>NO</v>
      </c>
      <c r="D47" s="38"/>
      <c r="E47" s="38"/>
      <c r="F47" s="38"/>
      <c r="G47" s="38"/>
      <c r="H47" s="39"/>
      <c r="I47" s="67">
        <f>IF(OR('03_Poverty Reduction'!$I47=1,$E47&lt;&gt;0),1,0)</f>
        <v>0</v>
      </c>
      <c r="J47" s="67">
        <f>IF(OR('03_Poverty Reduction'!$J47=1,$F47&lt;&gt;0),1,0)</f>
        <v>0</v>
      </c>
      <c r="K47" s="67">
        <f>IF(AND('03_Poverty Reduction'!$I47=1,$E47=0),1,0)</f>
        <v>0</v>
      </c>
    </row>
    <row r="48" spans="1:11" ht="60" hidden="1" outlineLevel="1" x14ac:dyDescent="0.25">
      <c r="A48" s="37" t="s">
        <v>150</v>
      </c>
      <c r="B48" s="38" t="s">
        <v>52</v>
      </c>
      <c r="C48" s="20" t="s">
        <v>1055</v>
      </c>
      <c r="D48" s="38" t="s">
        <v>1053</v>
      </c>
      <c r="E48" s="38" t="s">
        <v>1065</v>
      </c>
      <c r="F48" s="38"/>
      <c r="G48" s="38"/>
      <c r="H48" s="39"/>
      <c r="I48" s="67">
        <f>IF(OR('03_Poverty Reduction'!$I48=1,$E48&lt;&gt;0),1,0)</f>
        <v>1</v>
      </c>
      <c r="J48" s="67">
        <f>IF(OR('03_Poverty Reduction'!$J48=1,$F48&lt;&gt;0),1,0)</f>
        <v>0</v>
      </c>
      <c r="K48" s="67">
        <f>IF(AND('03_Poverty Reduction'!$I48=1,$E48=0),1,0)</f>
        <v>0</v>
      </c>
    </row>
    <row r="49" spans="1:11" ht="45" hidden="1" outlineLevel="1" x14ac:dyDescent="0.25">
      <c r="A49" s="37" t="s">
        <v>150</v>
      </c>
      <c r="B49" s="38" t="s">
        <v>53</v>
      </c>
      <c r="C49" s="20" t="s">
        <v>1055</v>
      </c>
      <c r="D49" s="38"/>
      <c r="E49" s="38"/>
      <c r="F49" s="38"/>
      <c r="G49" s="38"/>
      <c r="H49" s="39"/>
      <c r="I49" s="67">
        <f>IF(OR('03_Poverty Reduction'!$I49=1,$E49&lt;&gt;0),1,0)</f>
        <v>1</v>
      </c>
      <c r="J49" s="67">
        <f>IF(OR('03_Poverty Reduction'!$J49=1,$F49&lt;&gt;0),1,0)</f>
        <v>0</v>
      </c>
      <c r="K49" s="67">
        <f>IF(AND('03_Poverty Reduction'!$I49=1,$E49=0),1,0)</f>
        <v>1</v>
      </c>
    </row>
    <row r="50" spans="1:11" ht="90" hidden="1" outlineLevel="1" x14ac:dyDescent="0.25">
      <c r="A50" s="37" t="s">
        <v>150</v>
      </c>
      <c r="B50" s="38" t="s">
        <v>54</v>
      </c>
      <c r="C50" s="20" t="s">
        <v>1055</v>
      </c>
      <c r="D50" s="38"/>
      <c r="E50" s="38"/>
      <c r="F50" s="38"/>
      <c r="G50" s="38"/>
      <c r="H50" s="39"/>
      <c r="I50" s="67">
        <f>IF(OR('03_Poverty Reduction'!$I50=1,$E50&lt;&gt;0),1,0)</f>
        <v>1</v>
      </c>
      <c r="J50" s="67">
        <f>IF(OR('03_Poverty Reduction'!$J50=1,$F50&lt;&gt;0),1,0)</f>
        <v>0</v>
      </c>
      <c r="K50" s="67">
        <f>IF(AND('03_Poverty Reduction'!$I50=1,$E50=0),1,0)</f>
        <v>1</v>
      </c>
    </row>
    <row r="51" spans="1:11" ht="30" hidden="1" outlineLevel="1" x14ac:dyDescent="0.25">
      <c r="A51" s="37" t="s">
        <v>150</v>
      </c>
      <c r="B51" s="38" t="s">
        <v>55</v>
      </c>
      <c r="C51" s="20" t="s">
        <v>1055</v>
      </c>
      <c r="D51" s="38"/>
      <c r="E51" s="38"/>
      <c r="F51" s="38"/>
      <c r="G51" s="38"/>
      <c r="H51" s="39"/>
      <c r="I51" s="67">
        <f>IF(OR('03_Poverty Reduction'!$I51=1,$E51&lt;&gt;0),1,0)</f>
        <v>1</v>
      </c>
      <c r="J51" s="67">
        <f>IF(OR('03_Poverty Reduction'!$J51=1,$F51&lt;&gt;0),1,0)</f>
        <v>0</v>
      </c>
      <c r="K51" s="67">
        <f>IF(AND('03_Poverty Reduction'!$I51=1,$E51=0),1,0)</f>
        <v>1</v>
      </c>
    </row>
    <row r="52" spans="1:11" ht="45" hidden="1" outlineLevel="1" x14ac:dyDescent="0.25">
      <c r="A52" s="37" t="s">
        <v>150</v>
      </c>
      <c r="B52" s="38" t="s">
        <v>56</v>
      </c>
      <c r="C52" s="20" t="s">
        <v>1055</v>
      </c>
      <c r="D52" s="38"/>
      <c r="E52" s="38"/>
      <c r="F52" s="38"/>
      <c r="G52" s="38"/>
      <c r="H52" s="39"/>
      <c r="I52" s="67">
        <f>IF(OR('03_Poverty Reduction'!$I52=1,$E52&lt;&gt;0),1,0)</f>
        <v>1</v>
      </c>
      <c r="J52" s="67">
        <f>IF(OR('03_Poverty Reduction'!$J52=1,$F52&lt;&gt;0),1,0)</f>
        <v>0</v>
      </c>
      <c r="K52" s="67">
        <f>IF(AND('03_Poverty Reduction'!$I52=1,$E52=0),1,0)</f>
        <v>1</v>
      </c>
    </row>
    <row r="53" spans="1:11" ht="30" hidden="1" outlineLevel="1" x14ac:dyDescent="0.25">
      <c r="A53" s="37" t="s">
        <v>150</v>
      </c>
      <c r="B53" s="38" t="s">
        <v>57</v>
      </c>
      <c r="C53" s="20" t="s">
        <v>1055</v>
      </c>
      <c r="D53" s="38"/>
      <c r="E53" s="38"/>
      <c r="F53" s="38"/>
      <c r="G53" s="38"/>
      <c r="H53" s="39"/>
      <c r="I53" s="67">
        <f>IF(OR('03_Poverty Reduction'!$I53=1,$E53&lt;&gt;0),1,0)</f>
        <v>1</v>
      </c>
      <c r="J53" s="67">
        <f>IF(OR('03_Poverty Reduction'!$J53=1,$F53&lt;&gt;0),1,0)</f>
        <v>0</v>
      </c>
      <c r="K53" s="67">
        <f>IF(AND('03_Poverty Reduction'!$I53=1,$E53=0),1,0)</f>
        <v>1</v>
      </c>
    </row>
    <row r="54" spans="1:11" ht="45" hidden="1" outlineLevel="1" x14ac:dyDescent="0.25">
      <c r="A54" s="37" t="s">
        <v>150</v>
      </c>
      <c r="B54" s="38" t="s">
        <v>58</v>
      </c>
      <c r="C54" s="20" t="s">
        <v>1055</v>
      </c>
      <c r="D54" s="38"/>
      <c r="E54" s="38"/>
      <c r="F54" s="38"/>
      <c r="G54" s="38"/>
      <c r="H54" s="39"/>
      <c r="I54" s="67">
        <f>IF(OR('03_Poverty Reduction'!$I54=1,$E54&lt;&gt;0),1,0)</f>
        <v>0</v>
      </c>
      <c r="J54" s="67">
        <f>IF(OR('03_Poverty Reduction'!$J54=1,$F54&lt;&gt;0),1,0)</f>
        <v>0</v>
      </c>
      <c r="K54" s="67">
        <f>IF(AND('03_Poverty Reduction'!$I54=1,$E54=0),1,0)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IF(OR('03_Poverty Reduction'!$I56=1,$E56&lt;&gt;0),1,0)</f>
        <v>1</v>
      </c>
      <c r="J56" s="67">
        <f>IF(OR('03_Poverty Reduction'!$J56=1,$F56&lt;&gt;0),1,0)</f>
        <v>1</v>
      </c>
      <c r="K56" s="67">
        <f>IF(AND('03_Poverty Reduction'!$I56=1,$E56=0),1,0)</f>
        <v>1</v>
      </c>
    </row>
    <row r="57" spans="1:11" ht="30" hidden="1" outlineLevel="1" x14ac:dyDescent="0.25">
      <c r="A57" s="37" t="s">
        <v>150</v>
      </c>
      <c r="B57" s="38" t="s">
        <v>61</v>
      </c>
      <c r="C57" s="20" t="str">
        <f>IF('Long Term Vision'!$C57=0,"",'Long Term Vision'!$C57)</f>
        <v/>
      </c>
      <c r="D57" s="38"/>
      <c r="E57" s="38"/>
      <c r="F57" s="38"/>
      <c r="G57" s="38"/>
      <c r="H57" s="39"/>
      <c r="I57" s="67">
        <f>IF(OR('03_Poverty Reduction'!$I57=1,$E57&lt;&gt;0),1,0)</f>
        <v>1</v>
      </c>
      <c r="J57" s="67">
        <f>IF(OR('03_Poverty Reduction'!$J57=1,$F57&lt;&gt;0),1,0)</f>
        <v>1</v>
      </c>
      <c r="K57" s="67">
        <f>IF(AND('03_Poverty Reduction'!$I57=1,$E57=0),1,0)</f>
        <v>1</v>
      </c>
    </row>
    <row r="58" spans="1:11" ht="45" hidden="1" outlineLevel="1" x14ac:dyDescent="0.25">
      <c r="A58" s="37" t="s">
        <v>150</v>
      </c>
      <c r="B58" s="38" t="s">
        <v>62</v>
      </c>
      <c r="C58" s="20" t="str">
        <f>IF('Long Term Vision'!$C58=0,"",'Long Term Vision'!$C58)</f>
        <v/>
      </c>
      <c r="D58" s="38"/>
      <c r="E58" s="38"/>
      <c r="F58" s="38"/>
      <c r="G58" s="38"/>
      <c r="H58" s="39"/>
      <c r="I58" s="67">
        <f>IF(OR('03_Poverty Reduction'!$I58=1,$E58&lt;&gt;0),1,0)</f>
        <v>1</v>
      </c>
      <c r="J58" s="67">
        <f>IF(OR('03_Poverty Reduction'!$J58=1,$F58&lt;&gt;0),1,0)</f>
        <v>0</v>
      </c>
      <c r="K58" s="67">
        <f>IF(AND('03_Poverty Reduction'!$I58=1,$E58=0),1,0)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IF(OR('03_Poverty Reduction'!$I60=1,$E60&lt;&gt;0),1,0)</f>
        <v>0</v>
      </c>
      <c r="J60" s="67">
        <f>IF(OR('03_Poverty Reduction'!$J60=1,$F60&lt;&gt;0),1,0)</f>
        <v>0</v>
      </c>
      <c r="K60" s="67">
        <f>IF(AND('03_Poverty Reduction'!$I60=1,$E60=0),1,0)</f>
        <v>0</v>
      </c>
    </row>
    <row r="61" spans="1:11" ht="60" hidden="1" outlineLevel="1" x14ac:dyDescent="0.25">
      <c r="A61" s="37" t="s">
        <v>150</v>
      </c>
      <c r="B61" s="38" t="s">
        <v>65</v>
      </c>
      <c r="C61" s="20" t="str">
        <f>IF('Long Term Vision'!$C61=0,"",'Long Term Vision'!$C61)</f>
        <v/>
      </c>
      <c r="D61" s="38"/>
      <c r="E61" s="38"/>
      <c r="F61" s="38"/>
      <c r="G61" s="38"/>
      <c r="H61" s="39"/>
      <c r="I61" s="67">
        <f>IF(OR('03_Poverty Reduction'!$I61=1,$E61&lt;&gt;0),1,0)</f>
        <v>1</v>
      </c>
      <c r="J61" s="67">
        <f>IF(OR('03_Poverty Reduction'!$J61=1,$F61&lt;&gt;0),1,0)</f>
        <v>0</v>
      </c>
      <c r="K61" s="67">
        <f>IF(AND('03_Poverty Reduction'!$I61=1,$E61=0),1,0)</f>
        <v>1</v>
      </c>
    </row>
    <row r="62" spans="1:11" ht="30" hidden="1" outlineLevel="1" x14ac:dyDescent="0.25">
      <c r="A62" s="37" t="s">
        <v>150</v>
      </c>
      <c r="B62" s="38" t="s">
        <v>66</v>
      </c>
      <c r="C62" s="20" t="str">
        <f>IF('Long Term Vision'!$C62=0,"",'Long Term Vision'!$C62)</f>
        <v/>
      </c>
      <c r="D62" s="38"/>
      <c r="E62" s="38"/>
      <c r="F62" s="38"/>
      <c r="G62" s="38"/>
      <c r="H62" s="39"/>
      <c r="I62" s="67">
        <f>IF(OR('03_Poverty Reduction'!$I62=1,$E62&lt;&gt;0),1,0)</f>
        <v>0</v>
      </c>
      <c r="J62" s="67">
        <f>IF(OR('03_Poverty Reduction'!$J62=1,$F62&lt;&gt;0),1,0)</f>
        <v>0</v>
      </c>
      <c r="K62" s="67">
        <f>IF(AND('03_Poverty Reduction'!$I62=1,$E62=0),1,0)</f>
        <v>0</v>
      </c>
    </row>
    <row r="63" spans="1:11" ht="90" hidden="1" outlineLevel="1" x14ac:dyDescent="0.25">
      <c r="A63" s="37" t="s">
        <v>150</v>
      </c>
      <c r="B63" s="38" t="s">
        <v>67</v>
      </c>
      <c r="C63" s="20" t="str">
        <f>IF('Long Term Vision'!$C63=0,"",'Long Term Vision'!$C63)</f>
        <v/>
      </c>
      <c r="D63" s="38"/>
      <c r="E63" s="38"/>
      <c r="F63" s="38"/>
      <c r="G63" s="38"/>
      <c r="H63" s="39"/>
      <c r="I63" s="67">
        <f>IF(OR('03_Poverty Reduction'!$I63=1,$E63&lt;&gt;0),1,0)</f>
        <v>1</v>
      </c>
      <c r="J63" s="67">
        <f>IF(OR('03_Poverty Reduction'!$J63=1,$F63&lt;&gt;0),1,0)</f>
        <v>0</v>
      </c>
      <c r="K63" s="67">
        <f>IF(AND('03_Poverty Reduction'!$I63=1,$E63=0),1,0)</f>
        <v>1</v>
      </c>
    </row>
    <row r="64" spans="1:11" ht="45" hidden="1" outlineLevel="1" x14ac:dyDescent="0.25">
      <c r="A64" s="37" t="s">
        <v>150</v>
      </c>
      <c r="B64" s="38" t="s">
        <v>68</v>
      </c>
      <c r="C64" s="20" t="str">
        <f>IF('Long Term Vision'!$C64=0,"",'Long Term Vision'!$C64)</f>
        <v/>
      </c>
      <c r="D64" s="38"/>
      <c r="E64" s="38"/>
      <c r="F64" s="38"/>
      <c r="G64" s="38"/>
      <c r="H64" s="39"/>
      <c r="I64" s="67">
        <f>IF(OR('03_Poverty Reduction'!$I64=1,$E64&lt;&gt;0),1,0)</f>
        <v>1</v>
      </c>
      <c r="J64" s="67">
        <f>IF(OR('03_Poverty Reduction'!$J64=1,$F64&lt;&gt;0),1,0)</f>
        <v>0</v>
      </c>
      <c r="K64" s="67">
        <f>IF(AND('03_Poverty Reduction'!$I64=1,$E64=0),1,0)</f>
        <v>1</v>
      </c>
    </row>
    <row r="65" spans="1:11" ht="120" hidden="1" outlineLevel="1" x14ac:dyDescent="0.25">
      <c r="A65" s="37" t="s">
        <v>150</v>
      </c>
      <c r="B65" s="38" t="s">
        <v>69</v>
      </c>
      <c r="C65" s="20" t="str">
        <f>IF('Long Term Vision'!$C65=0,"",'Long Term Vision'!$C65)</f>
        <v/>
      </c>
      <c r="D65" s="38"/>
      <c r="E65" s="38"/>
      <c r="F65" s="38"/>
      <c r="G65" s="38"/>
      <c r="H65" s="39"/>
      <c r="I65" s="67">
        <f>IF(OR('03_Poverty Reduction'!$I65=1,$E65&lt;&gt;0),1,0)</f>
        <v>0</v>
      </c>
      <c r="J65" s="67">
        <f>IF(OR('03_Poverty Reduction'!$J65=1,$F65&lt;&gt;0),1,0)</f>
        <v>0</v>
      </c>
      <c r="K65" s="67">
        <f>IF(AND('03_Poverty Reduction'!$I65=1,$E65=0),1,0)</f>
        <v>0</v>
      </c>
    </row>
    <row r="66" spans="1:11" ht="60" hidden="1" outlineLevel="1" x14ac:dyDescent="0.25">
      <c r="A66" s="37" t="s">
        <v>150</v>
      </c>
      <c r="B66" s="38" t="s">
        <v>70</v>
      </c>
      <c r="C66" s="20" t="str">
        <f>IF('Long Term Vision'!$C66=0,"",'Long Term Vision'!$C66)</f>
        <v/>
      </c>
      <c r="D66" s="38"/>
      <c r="E66" s="38"/>
      <c r="F66" s="38"/>
      <c r="G66" s="38"/>
      <c r="H66" s="39"/>
      <c r="I66" s="67">
        <f>IF(OR('03_Poverty Reduction'!$I66=1,$E66&lt;&gt;0),1,0)</f>
        <v>0</v>
      </c>
      <c r="J66" s="67">
        <f>IF(OR('03_Poverty Reduction'!$J66=1,$F66&lt;&gt;0),1,0)</f>
        <v>0</v>
      </c>
      <c r="K66" s="67">
        <f>IF(AND('03_Poverty Reduction'!$I66=1,$E66=0),1,0)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IF(OR('03_Poverty Reduction'!$I68=1,$E68&lt;&gt;0),1,0)</f>
        <v>1</v>
      </c>
      <c r="J68" s="67">
        <f>IF(OR('03_Poverty Reduction'!$J68=1,$F68&lt;&gt;0),1,0)</f>
        <v>1</v>
      </c>
      <c r="K68" s="67">
        <f>IF(AND('03_Poverty Reduction'!$I68=1,$E68=0),1,0)</f>
        <v>1</v>
      </c>
    </row>
    <row r="69" spans="1:11" ht="60" hidden="1" outlineLevel="1" x14ac:dyDescent="0.25">
      <c r="A69" s="37" t="s">
        <v>150</v>
      </c>
      <c r="B69" s="38" t="s">
        <v>73</v>
      </c>
      <c r="C69" s="20" t="str">
        <f>IF('Long Term Vision'!$C69=0,"",'Long Term Vision'!$C69)</f>
        <v/>
      </c>
      <c r="D69" s="38"/>
      <c r="E69" s="38"/>
      <c r="F69" s="38"/>
      <c r="G69" s="38"/>
      <c r="H69" s="39"/>
      <c r="I69" s="67">
        <f>IF(OR('03_Poverty Reduction'!$I69=1,$E69&lt;&gt;0),1,0)</f>
        <v>1</v>
      </c>
      <c r="J69" s="67">
        <f>IF(OR('03_Poverty Reduction'!$J69=1,$F69&lt;&gt;0),1,0)</f>
        <v>0</v>
      </c>
      <c r="K69" s="67">
        <f>IF(AND('03_Poverty Reduction'!$I69=1,$E69=0),1,0)</f>
        <v>1</v>
      </c>
    </row>
    <row r="70" spans="1:11" ht="45" hidden="1" outlineLevel="1" x14ac:dyDescent="0.25">
      <c r="A70" s="37" t="s">
        <v>150</v>
      </c>
      <c r="B70" s="38" t="s">
        <v>74</v>
      </c>
      <c r="C70" s="20" t="str">
        <f>IF('Long Term Vision'!$C70=0,"",'Long Term Vision'!$C70)</f>
        <v/>
      </c>
      <c r="D70" s="38"/>
      <c r="E70" s="38"/>
      <c r="F70" s="38"/>
      <c r="G70" s="38"/>
      <c r="H70" s="39"/>
      <c r="I70" s="67">
        <f>IF(OR('03_Poverty Reduction'!$I70=1,$E70&lt;&gt;0),1,0)</f>
        <v>1</v>
      </c>
      <c r="J70" s="67">
        <f>IF(OR('03_Poverty Reduction'!$J70=1,$F70&lt;&gt;0),1,0)</f>
        <v>0</v>
      </c>
      <c r="K70" s="67">
        <f>IF(AND('03_Poverty Reduction'!$I70=1,$E70=0),1,0)</f>
        <v>1</v>
      </c>
    </row>
    <row r="71" spans="1:11" ht="45" hidden="1" outlineLevel="1" x14ac:dyDescent="0.25">
      <c r="A71" s="37" t="s">
        <v>150</v>
      </c>
      <c r="B71" s="38" t="s">
        <v>75</v>
      </c>
      <c r="C71" s="20" t="str">
        <f>IF('Long Term Vision'!$C71=0,"",'Long Term Vision'!$C71)</f>
        <v/>
      </c>
      <c r="D71" s="38"/>
      <c r="E71" s="38"/>
      <c r="F71" s="38"/>
      <c r="G71" s="38"/>
      <c r="H71" s="39"/>
      <c r="I71" s="67">
        <f>IF(OR('03_Poverty Reduction'!$I71=1,$E71&lt;&gt;0),1,0)</f>
        <v>0</v>
      </c>
      <c r="J71" s="67">
        <f>IF(OR('03_Poverty Reduction'!$J71=1,$F71&lt;&gt;0),1,0)</f>
        <v>0</v>
      </c>
      <c r="K71" s="67">
        <f>IF(AND('03_Poverty Reduction'!$I71=1,$E71=0),1,0)</f>
        <v>0</v>
      </c>
    </row>
    <row r="72" spans="1:11" ht="45" hidden="1" outlineLevel="1" x14ac:dyDescent="0.25">
      <c r="A72" s="37" t="s">
        <v>150</v>
      </c>
      <c r="B72" s="38" t="s">
        <v>76</v>
      </c>
      <c r="C72" s="20" t="str">
        <f>IF('Long Term Vision'!$C72=0,"",'Long Term Vision'!$C72)</f>
        <v/>
      </c>
      <c r="D72" s="38"/>
      <c r="E72" s="38"/>
      <c r="F72" s="38"/>
      <c r="G72" s="38"/>
      <c r="H72" s="39"/>
      <c r="I72" s="67">
        <f>IF(OR('03_Poverty Reduction'!$I72=1,$E72&lt;&gt;0),1,0)</f>
        <v>1</v>
      </c>
      <c r="J72" s="67">
        <f>IF(OR('03_Poverty Reduction'!$J72=1,$F72&lt;&gt;0),1,0)</f>
        <v>0</v>
      </c>
      <c r="K72" s="67">
        <f>IF(AND('03_Poverty Reduction'!$I72=1,$E72=0),1,0)</f>
        <v>1</v>
      </c>
    </row>
    <row r="73" spans="1:11" ht="45" hidden="1" outlineLevel="1" x14ac:dyDescent="0.25">
      <c r="A73" s="37" t="s">
        <v>150</v>
      </c>
      <c r="B73" s="38" t="s">
        <v>77</v>
      </c>
      <c r="C73" s="20" t="str">
        <f>IF('Long Term Vision'!$C73=0,"",'Long Term Vision'!$C73)</f>
        <v/>
      </c>
      <c r="D73" s="38"/>
      <c r="E73" s="38"/>
      <c r="F73" s="38"/>
      <c r="G73" s="38"/>
      <c r="H73" s="39"/>
      <c r="I73" s="67">
        <f>IF(OR('03_Poverty Reduction'!$I73=1,$E73&lt;&gt;0),1,0)</f>
        <v>1</v>
      </c>
      <c r="J73" s="67">
        <f>IF(OR('03_Poverty Reduction'!$J73=1,$F73&lt;&gt;0),1,0)</f>
        <v>0</v>
      </c>
      <c r="K73" s="67">
        <f>IF(AND('03_Poverty Reduction'!$I73=1,$E73=0),1,0)</f>
        <v>1</v>
      </c>
    </row>
    <row r="74" spans="1:11" ht="45" hidden="1" outlineLevel="1" x14ac:dyDescent="0.25">
      <c r="A74" s="37" t="s">
        <v>150</v>
      </c>
      <c r="B74" s="38" t="s">
        <v>78</v>
      </c>
      <c r="C74" s="20" t="str">
        <f>IF('Long Term Vision'!$C74=0,"",'Long Term Vision'!$C74)</f>
        <v/>
      </c>
      <c r="D74" s="38"/>
      <c r="E74" s="38"/>
      <c r="F74" s="38"/>
      <c r="G74" s="38"/>
      <c r="H74" s="39"/>
      <c r="I74" s="67">
        <f>IF(OR('03_Poverty Reduction'!$I74=1,$E74&lt;&gt;0),1,0)</f>
        <v>0</v>
      </c>
      <c r="J74" s="67">
        <f>IF(OR('03_Poverty Reduction'!$J74=1,$F74&lt;&gt;0),1,0)</f>
        <v>0</v>
      </c>
      <c r="K74" s="67">
        <f>IF(AND('03_Poverty Reduction'!$I74=1,$E74=0),1,0)</f>
        <v>0</v>
      </c>
    </row>
    <row r="75" spans="1:11" ht="60" hidden="1" outlineLevel="1" x14ac:dyDescent="0.25">
      <c r="A75" s="37" t="s">
        <v>150</v>
      </c>
      <c r="B75" s="38" t="s">
        <v>79</v>
      </c>
      <c r="C75" s="20" t="str">
        <f>IF('Long Term Vision'!$C75=0,"",'Long Term Vision'!$C75)</f>
        <v/>
      </c>
      <c r="D75" s="38"/>
      <c r="E75" s="38"/>
      <c r="F75" s="38"/>
      <c r="G75" s="38"/>
      <c r="H75" s="39"/>
      <c r="I75" s="67">
        <f>IF(OR('03_Poverty Reduction'!$I75=1,$E75&lt;&gt;0),1,0)</f>
        <v>1</v>
      </c>
      <c r="J75" s="67">
        <f>IF(OR('03_Poverty Reduction'!$J75=1,$F75&lt;&gt;0),1,0)</f>
        <v>0</v>
      </c>
      <c r="K75" s="67">
        <f>IF(AND('03_Poverty Reduction'!$I75=1,$E75=0),1,0)</f>
        <v>1</v>
      </c>
    </row>
    <row r="76" spans="1:11" ht="45" hidden="1" outlineLevel="1" x14ac:dyDescent="0.25">
      <c r="A76" s="37" t="s">
        <v>150</v>
      </c>
      <c r="B76" s="38" t="s">
        <v>80</v>
      </c>
      <c r="C76" s="20" t="str">
        <f>IF('Long Term Vision'!$C76=0,"",'Long Term Vision'!$C76)</f>
        <v/>
      </c>
      <c r="D76" s="38"/>
      <c r="E76" s="38"/>
      <c r="F76" s="38"/>
      <c r="G76" s="38"/>
      <c r="H76" s="39"/>
      <c r="I76" s="67">
        <f>IF(OR('03_Poverty Reduction'!$I76=1,$E76&lt;&gt;0),1,0)</f>
        <v>1</v>
      </c>
      <c r="J76" s="67">
        <f>IF(OR('03_Poverty Reduction'!$J76=1,$F76&lt;&gt;0),1,0)</f>
        <v>0</v>
      </c>
      <c r="K76" s="67">
        <f>IF(AND('03_Poverty Reduction'!$I76=1,$E76=0),1,0)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IF(OR('03_Poverty Reduction'!$I78=1,$E78&lt;&gt;0),1,0)</f>
        <v>0</v>
      </c>
      <c r="J78" s="67">
        <f>IF(OR('03_Poverty Reduction'!$J78=1,$F78&lt;&gt;0),1,0)</f>
        <v>0</v>
      </c>
      <c r="K78" s="67">
        <f>IF(AND('03_Poverty Reduction'!$I78=1,$E78=0),1,0)</f>
        <v>0</v>
      </c>
    </row>
    <row r="79" spans="1:11" ht="30" hidden="1" outlineLevel="1" x14ac:dyDescent="0.25">
      <c r="A79" s="37" t="s">
        <v>151</v>
      </c>
      <c r="B79" s="38" t="s">
        <v>83</v>
      </c>
      <c r="C79" s="20" t="str">
        <f>IF('Long Term Vision'!$C79=0,"",'Long Term Vision'!$C79)</f>
        <v/>
      </c>
      <c r="D79" s="38"/>
      <c r="E79" s="38"/>
      <c r="F79" s="38"/>
      <c r="G79" s="38"/>
      <c r="H79" s="39"/>
      <c r="I79" s="67">
        <f>IF(OR('03_Poverty Reduction'!$I79=1,$E79&lt;&gt;0),1,0)</f>
        <v>1</v>
      </c>
      <c r="J79" s="67">
        <f>IF(OR('03_Poverty Reduction'!$J79=1,$F79&lt;&gt;0),1,0)</f>
        <v>1</v>
      </c>
      <c r="K79" s="67">
        <f>IF(AND('03_Poverty Reduction'!$I79=1,$E79=0),1,0)</f>
        <v>1</v>
      </c>
    </row>
    <row r="80" spans="1:11" ht="30" hidden="1" outlineLevel="1" x14ac:dyDescent="0.25">
      <c r="A80" s="37" t="s">
        <v>151</v>
      </c>
      <c r="B80" s="38" t="s">
        <v>84</v>
      </c>
      <c r="C80" s="20" t="str">
        <f>IF('Long Term Vision'!$C80=0,"",'Long Term Vision'!$C80)</f>
        <v/>
      </c>
      <c r="D80" s="38"/>
      <c r="E80" s="38"/>
      <c r="F80" s="38"/>
      <c r="G80" s="38"/>
      <c r="H80" s="39"/>
      <c r="I80" s="67">
        <f>IF(OR('03_Poverty Reduction'!$I80=1,$E80&lt;&gt;0),1,0)</f>
        <v>1</v>
      </c>
      <c r="J80" s="67">
        <f>IF(OR('03_Poverty Reduction'!$J80=1,$F80&lt;&gt;0),1,0)</f>
        <v>1</v>
      </c>
      <c r="K80" s="67">
        <f>IF(AND('03_Poverty Reduction'!$I80=1,$E80=0),1,0)</f>
        <v>1</v>
      </c>
    </row>
    <row r="81" spans="1:11" collapsed="1" x14ac:dyDescent="0.25">
      <c r="A81" s="37" t="s">
        <v>151</v>
      </c>
      <c r="B81" s="117" t="s">
        <v>85</v>
      </c>
      <c r="C81" s="117"/>
      <c r="D81" s="117"/>
      <c r="E81" s="117"/>
      <c r="F81" s="117"/>
      <c r="G81" s="117"/>
      <c r="H81" s="118"/>
      <c r="I81" s="67">
        <f>SUM(I82:I91)</f>
        <v>8</v>
      </c>
      <c r="J81" s="67">
        <f>SUM(J82:J91)</f>
        <v>5</v>
      </c>
      <c r="K81" s="67">
        <f>SUM(K82:K91)</f>
        <v>7</v>
      </c>
    </row>
    <row r="82" spans="1:11" ht="60" hidden="1" outlineLevel="1" x14ac:dyDescent="0.25">
      <c r="A82" s="37" t="s">
        <v>151</v>
      </c>
      <c r="B82" s="38" t="s">
        <v>86</v>
      </c>
      <c r="C82" s="20" t="str">
        <f>IF('Long Term Vision'!$C82=0,"",'Long Term Vision'!$C82)</f>
        <v/>
      </c>
      <c r="D82" s="38"/>
      <c r="E82" s="38"/>
      <c r="F82" s="38"/>
      <c r="G82" s="38"/>
      <c r="H82" s="39"/>
      <c r="I82" s="67">
        <f>IF(OR('03_Poverty Reduction'!$I82=1,$E82&lt;&gt;0),1,0)</f>
        <v>1</v>
      </c>
      <c r="J82" s="67">
        <f>IF(OR('03_Poverty Reduction'!$J82=1,$F82&lt;&gt;0),1,0)</f>
        <v>1</v>
      </c>
      <c r="K82" s="67">
        <f>IF(AND('03_Poverty Reduction'!$I82=1,$E82=0),1,0)</f>
        <v>1</v>
      </c>
    </row>
    <row r="83" spans="1:11" ht="60" hidden="1" outlineLevel="1" x14ac:dyDescent="0.25">
      <c r="A83" s="37" t="s">
        <v>151</v>
      </c>
      <c r="B83" s="38" t="s">
        <v>87</v>
      </c>
      <c r="C83" s="20" t="str">
        <f>IF('Long Term Vision'!$C83=0,"",'Long Term Vision'!$C83)</f>
        <v/>
      </c>
      <c r="D83" s="38"/>
      <c r="E83" s="38"/>
      <c r="F83" s="38"/>
      <c r="G83" s="38"/>
      <c r="H83" s="39"/>
      <c r="I83" s="67">
        <f>IF(OR('03_Poverty Reduction'!$I83=1,$E83&lt;&gt;0),1,0)</f>
        <v>1</v>
      </c>
      <c r="J83" s="67">
        <f>IF(OR('03_Poverty Reduction'!$J83=1,$F83&lt;&gt;0),1,0)</f>
        <v>1</v>
      </c>
      <c r="K83" s="67">
        <f>IF(AND('03_Poverty Reduction'!$I83=1,$E83=0),1,0)</f>
        <v>1</v>
      </c>
    </row>
    <row r="84" spans="1:11" ht="75" hidden="1" outlineLevel="1" x14ac:dyDescent="0.25">
      <c r="A84" s="37" t="s">
        <v>151</v>
      </c>
      <c r="B84" s="38" t="s">
        <v>88</v>
      </c>
      <c r="C84" s="20" t="str">
        <f>IF('Long Term Vision'!$C84=0,"",'Long Term Vision'!$C84)</f>
        <v/>
      </c>
      <c r="D84" s="38"/>
      <c r="E84" s="38"/>
      <c r="F84" s="38"/>
      <c r="G84" s="38"/>
      <c r="H84" s="39"/>
      <c r="I84" s="67">
        <f>IF(OR('03_Poverty Reduction'!$I84=1,$E84&lt;&gt;0),1,0)</f>
        <v>1</v>
      </c>
      <c r="J84" s="67">
        <f>IF(OR('03_Poverty Reduction'!$J84=1,$F84&lt;&gt;0),1,0)</f>
        <v>1</v>
      </c>
      <c r="K84" s="67">
        <f>IF(AND('03_Poverty Reduction'!$I84=1,$E84=0),1,0)</f>
        <v>1</v>
      </c>
    </row>
    <row r="85" spans="1:11" ht="90" hidden="1" outlineLevel="1" x14ac:dyDescent="0.25">
      <c r="A85" s="37" t="s">
        <v>151</v>
      </c>
      <c r="B85" s="38" t="s">
        <v>89</v>
      </c>
      <c r="C85" s="20" t="str">
        <f>IF('Long Term Vision'!$C85=0,"",'Long Term Vision'!$C85)</f>
        <v>NO</v>
      </c>
      <c r="D85" s="38"/>
      <c r="E85" s="38"/>
      <c r="F85" s="38"/>
      <c r="G85" s="38"/>
      <c r="H85" s="39"/>
      <c r="I85" s="67">
        <f>IF(OR('03_Poverty Reduction'!$I85=1,$E85&lt;&gt;0),1,0)</f>
        <v>0</v>
      </c>
      <c r="J85" s="67">
        <f>IF(OR('03_Poverty Reduction'!$J85=1,$F85&lt;&gt;0),1,0)</f>
        <v>0</v>
      </c>
      <c r="K85" s="67">
        <f>IF(AND('03_Poverty Reduction'!$I85=1,$E85=0),1,0)</f>
        <v>0</v>
      </c>
    </row>
    <row r="86" spans="1:11" ht="45" hidden="1" outlineLevel="1" x14ac:dyDescent="0.25">
      <c r="A86" s="37" t="s">
        <v>151</v>
      </c>
      <c r="B86" s="38" t="s">
        <v>90</v>
      </c>
      <c r="C86" s="20" t="str">
        <f>IF('Long Term Vision'!$C86=0,"",'Long Term Vision'!$C86)</f>
        <v/>
      </c>
      <c r="D86" s="38"/>
      <c r="E86" s="38"/>
      <c r="F86" s="38"/>
      <c r="G86" s="38"/>
      <c r="H86" s="39"/>
      <c r="I86" s="67">
        <f>IF(OR('03_Poverty Reduction'!$I86=1,$E86&lt;&gt;0),1,0)</f>
        <v>1</v>
      </c>
      <c r="J86" s="67">
        <f>IF(OR('03_Poverty Reduction'!$J86=1,$F86&lt;&gt;0),1,0)</f>
        <v>1</v>
      </c>
      <c r="K86" s="67">
        <f>IF(AND('03_Poverty Reduction'!$I86=1,$E86=0),1,0)</f>
        <v>1</v>
      </c>
    </row>
    <row r="87" spans="1:11" ht="30" hidden="1" outlineLevel="1" x14ac:dyDescent="0.25">
      <c r="A87" s="37" t="s">
        <v>151</v>
      </c>
      <c r="B87" s="38" t="s">
        <v>91</v>
      </c>
      <c r="C87" s="20" t="str">
        <f>IF('Long Term Vision'!$C87=0,"",'Long Term Vision'!$C87)</f>
        <v/>
      </c>
      <c r="D87" s="38"/>
      <c r="E87" s="38"/>
      <c r="F87" s="38"/>
      <c r="G87" s="38"/>
      <c r="H87" s="39"/>
      <c r="I87" s="67">
        <f>IF(OR('03_Poverty Reduction'!$I87=1,$E87&lt;&gt;0),1,0)</f>
        <v>1</v>
      </c>
      <c r="J87" s="67">
        <f>IF(OR('03_Poverty Reduction'!$J87=1,$F87&lt;&gt;0),1,0)</f>
        <v>0</v>
      </c>
      <c r="K87" s="67">
        <f>IF(AND('03_Poverty Reduction'!$I87=1,$E87=0),1,0)</f>
        <v>1</v>
      </c>
    </row>
    <row r="88" spans="1:11" ht="75" hidden="1" outlineLevel="1" x14ac:dyDescent="0.25">
      <c r="A88" s="37" t="s">
        <v>151</v>
      </c>
      <c r="B88" s="38" t="s">
        <v>92</v>
      </c>
      <c r="C88" s="20" t="str">
        <f>IF('Long Term Vision'!$C88=0,"",'Long Term Vision'!$C88)</f>
        <v/>
      </c>
      <c r="D88" s="38"/>
      <c r="E88" s="38"/>
      <c r="F88" s="38"/>
      <c r="G88" s="38"/>
      <c r="H88" s="39"/>
      <c r="I88" s="67">
        <f>IF(OR('03_Poverty Reduction'!$I88=1,$E88&lt;&gt;0),1,0)</f>
        <v>0</v>
      </c>
      <c r="J88" s="67">
        <f>IF(OR('03_Poverty Reduction'!$J88=1,$F88&lt;&gt;0),1,0)</f>
        <v>0</v>
      </c>
      <c r="K88" s="67">
        <f>IF(AND('03_Poverty Reduction'!$I88=1,$E88=0),1,0)</f>
        <v>0</v>
      </c>
    </row>
    <row r="89" spans="1:11" ht="45" hidden="1" outlineLevel="1" x14ac:dyDescent="0.25">
      <c r="A89" s="37" t="s">
        <v>151</v>
      </c>
      <c r="B89" s="38" t="s">
        <v>93</v>
      </c>
      <c r="C89" s="20" t="s">
        <v>1055</v>
      </c>
      <c r="D89" s="38"/>
      <c r="E89" s="38"/>
      <c r="F89" s="38"/>
      <c r="G89" s="38"/>
      <c r="H89" s="39"/>
      <c r="I89" s="67">
        <f>IF(OR('03_Poverty Reduction'!$I89=1,$E89&lt;&gt;0),1,0)</f>
        <v>1</v>
      </c>
      <c r="J89" s="67">
        <f>IF(OR('03_Poverty Reduction'!$J89=1,$F89&lt;&gt;0),1,0)</f>
        <v>0</v>
      </c>
      <c r="K89" s="67">
        <f>IF(AND('03_Poverty Reduction'!$I89=1,$E89=0),1,0)</f>
        <v>1</v>
      </c>
    </row>
    <row r="90" spans="1:11" ht="60" hidden="1" outlineLevel="1" x14ac:dyDescent="0.25">
      <c r="A90" s="37" t="s">
        <v>151</v>
      </c>
      <c r="B90" s="38" t="s">
        <v>94</v>
      </c>
      <c r="C90" s="20" t="s">
        <v>1055</v>
      </c>
      <c r="D90" s="38" t="s">
        <v>1053</v>
      </c>
      <c r="E90" s="38" t="s">
        <v>1065</v>
      </c>
      <c r="F90" s="38"/>
      <c r="G90" s="38"/>
      <c r="H90" s="39"/>
      <c r="I90" s="67">
        <f>IF(OR('03_Poverty Reduction'!$I90=1,$E90&lt;&gt;0),1,0)</f>
        <v>1</v>
      </c>
      <c r="J90" s="67">
        <f>IF(OR('03_Poverty Reduction'!$J90=1,$F90&lt;&gt;0),1,0)</f>
        <v>1</v>
      </c>
      <c r="K90" s="67">
        <f>IF(AND('03_Poverty Reduction'!$I90=1,$E90=0),1,0)</f>
        <v>0</v>
      </c>
    </row>
    <row r="91" spans="1:11" ht="45" hidden="1" outlineLevel="1" x14ac:dyDescent="0.25">
      <c r="A91" s="37" t="s">
        <v>151</v>
      </c>
      <c r="B91" s="38" t="s">
        <v>95</v>
      </c>
      <c r="C91" s="20" t="s">
        <v>1055</v>
      </c>
      <c r="D91" s="38"/>
      <c r="E91" s="38"/>
      <c r="F91" s="38"/>
      <c r="G91" s="38"/>
      <c r="H91" s="39"/>
      <c r="I91" s="67">
        <f>IF(OR('03_Poverty Reduction'!$I91=1,$E91&lt;&gt;0),1,0)</f>
        <v>1</v>
      </c>
      <c r="J91" s="67">
        <f>IF(OR('03_Poverty Reduction'!$J91=1,$F91&lt;&gt;0),1,0)</f>
        <v>0</v>
      </c>
      <c r="K91" s="67">
        <f>IF(AND('03_Poverty Reduction'!$I91=1,$E91=0),1,0)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IF(OR('03_Poverty Reduction'!$I93=1,$E93&lt;&gt;0),1,0)</f>
        <v>1</v>
      </c>
      <c r="J93" s="67">
        <f>IF(OR('03_Poverty Reduction'!$J93=1,$F93&lt;&gt;0),1,0)</f>
        <v>1</v>
      </c>
      <c r="K93" s="67">
        <f>IF(AND('03_Poverty Reduction'!$I93=1,$E93=0),1,0)</f>
        <v>1</v>
      </c>
    </row>
    <row r="94" spans="1:11" ht="60" hidden="1" outlineLevel="1" x14ac:dyDescent="0.25">
      <c r="A94" s="37" t="s">
        <v>151</v>
      </c>
      <c r="B94" s="38" t="s">
        <v>98</v>
      </c>
      <c r="C94" s="20" t="str">
        <f>IF('Long Term Vision'!$C94=0,"",'Long Term Vision'!$C94)</f>
        <v/>
      </c>
      <c r="D94" s="38"/>
      <c r="E94" s="38"/>
      <c r="F94" s="38"/>
      <c r="G94" s="38"/>
      <c r="H94" s="39"/>
      <c r="I94" s="67">
        <f>IF(OR('03_Poverty Reduction'!$I94=1,$E94&lt;&gt;0),1,0)</f>
        <v>0</v>
      </c>
      <c r="J94" s="67">
        <f>IF(OR('03_Poverty Reduction'!$J94=1,$F94&lt;&gt;0),1,0)</f>
        <v>0</v>
      </c>
      <c r="K94" s="67">
        <f>IF(AND('03_Poverty Reduction'!$I94=1,$E94=0),1,0)</f>
        <v>0</v>
      </c>
    </row>
    <row r="95" spans="1:11" ht="60" hidden="1" outlineLevel="1" x14ac:dyDescent="0.25">
      <c r="A95" s="37" t="s">
        <v>151</v>
      </c>
      <c r="B95" s="38" t="s">
        <v>99</v>
      </c>
      <c r="C95" s="20" t="str">
        <f>IF('Long Term Vision'!$C95=0,"",'Long Term Vision'!$C95)</f>
        <v/>
      </c>
      <c r="D95" s="38"/>
      <c r="E95" s="38"/>
      <c r="F95" s="38"/>
      <c r="G95" s="38"/>
      <c r="H95" s="39"/>
      <c r="I95" s="67">
        <f>IF(OR('03_Poverty Reduction'!$I95=1,$E95&lt;&gt;0),1,0)</f>
        <v>1</v>
      </c>
      <c r="J95" s="67">
        <f>IF(OR('03_Poverty Reduction'!$J95=1,$F95&lt;&gt;0),1,0)</f>
        <v>0</v>
      </c>
      <c r="K95" s="67">
        <f>IF(AND('03_Poverty Reduction'!$I95=1,$E95=0),1,0)</f>
        <v>1</v>
      </c>
    </row>
    <row r="96" spans="1:11" ht="75" hidden="1" outlineLevel="1" x14ac:dyDescent="0.25">
      <c r="A96" s="37" t="s">
        <v>151</v>
      </c>
      <c r="B96" s="38" t="s">
        <v>100</v>
      </c>
      <c r="C96" s="20" t="str">
        <f>IF('Long Term Vision'!$C96=0,"",'Long Term Vision'!$C96)</f>
        <v/>
      </c>
      <c r="D96" s="38"/>
      <c r="E96" s="38"/>
      <c r="F96" s="38"/>
      <c r="G96" s="38"/>
      <c r="H96" s="39"/>
      <c r="I96" s="67">
        <f>IF(OR('03_Poverty Reduction'!$I96=1,$E96&lt;&gt;0),1,0)</f>
        <v>1</v>
      </c>
      <c r="J96" s="67">
        <f>IF(OR('03_Poverty Reduction'!$J96=1,$F96&lt;&gt;0),1,0)</f>
        <v>0</v>
      </c>
      <c r="K96" s="67">
        <f>IF(AND('03_Poverty Reduction'!$I96=1,$E96=0),1,0)</f>
        <v>1</v>
      </c>
    </row>
    <row r="97" spans="1:11" ht="90" hidden="1" outlineLevel="1" x14ac:dyDescent="0.25">
      <c r="A97" s="37" t="s">
        <v>151</v>
      </c>
      <c r="B97" s="38" t="s">
        <v>101</v>
      </c>
      <c r="C97" s="20" t="str">
        <f>IF('Long Term Vision'!$C97=0,"",'Long Term Vision'!$C97)</f>
        <v/>
      </c>
      <c r="D97" s="38"/>
      <c r="E97" s="38"/>
      <c r="F97" s="38"/>
      <c r="G97" s="38"/>
      <c r="H97" s="39"/>
      <c r="I97" s="67">
        <f>IF(OR('03_Poverty Reduction'!$I97=1,$E97&lt;&gt;0),1,0)</f>
        <v>1</v>
      </c>
      <c r="J97" s="67">
        <f>IF(OR('03_Poverty Reduction'!$J97=1,$F97&lt;&gt;0),1,0)</f>
        <v>1</v>
      </c>
      <c r="K97" s="67">
        <f>IF(AND('03_Poverty Reduction'!$I97=1,$E97=0),1,0)</f>
        <v>1</v>
      </c>
    </row>
    <row r="98" spans="1:11" collapsed="1" x14ac:dyDescent="0.25">
      <c r="A98" s="37" t="s">
        <v>151</v>
      </c>
      <c r="B98" s="121" t="s">
        <v>102</v>
      </c>
      <c r="C98" s="121"/>
      <c r="D98" s="121"/>
      <c r="E98" s="121"/>
      <c r="F98" s="121"/>
      <c r="G98" s="121"/>
      <c r="H98" s="122"/>
      <c r="I98" s="67">
        <f>SUM(I99:I105)</f>
        <v>4</v>
      </c>
      <c r="J98" s="67">
        <f>SUM(J99:J105)</f>
        <v>2</v>
      </c>
      <c r="K98" s="67">
        <f>SUM(K99:K105)</f>
        <v>4</v>
      </c>
    </row>
    <row r="99" spans="1:11" ht="45" hidden="1" outlineLevel="1" x14ac:dyDescent="0.25">
      <c r="A99" s="37" t="s">
        <v>151</v>
      </c>
      <c r="B99" s="38" t="s">
        <v>103</v>
      </c>
      <c r="C99" s="20" t="str">
        <f>IF('Long Term Vision'!$C99=0,"",'Long Term Vision'!$C99)</f>
        <v/>
      </c>
      <c r="D99" s="38"/>
      <c r="E99" s="38"/>
      <c r="F99" s="38"/>
      <c r="G99" s="38"/>
      <c r="H99" s="39"/>
      <c r="I99" s="67">
        <f>IF(OR('03_Poverty Reduction'!$I99=1,$E99&lt;&gt;0),1,0)</f>
        <v>0</v>
      </c>
      <c r="J99" s="67">
        <f>IF(OR('03_Poverty Reduction'!$J99=1,$F99&lt;&gt;0),1,0)</f>
        <v>0</v>
      </c>
      <c r="K99" s="67">
        <f>IF(AND('03_Poverty Reduction'!$I99=1,$E99=0),1,0)</f>
        <v>0</v>
      </c>
    </row>
    <row r="100" spans="1:11" ht="45" hidden="1" outlineLevel="1" x14ac:dyDescent="0.25">
      <c r="A100" s="37" t="s">
        <v>151</v>
      </c>
      <c r="B100" s="38" t="s">
        <v>104</v>
      </c>
      <c r="C100" s="20" t="str">
        <f>IF('Long Term Vision'!$C100=0,"",'Long Term Vision'!$C100)</f>
        <v/>
      </c>
      <c r="D100" s="38"/>
      <c r="E100" s="38"/>
      <c r="F100" s="38"/>
      <c r="G100" s="38"/>
      <c r="H100" s="39"/>
      <c r="I100" s="67">
        <f>IF(OR('03_Poverty Reduction'!$I100=1,$E100&lt;&gt;0),1,0)</f>
        <v>1</v>
      </c>
      <c r="J100" s="67">
        <f>IF(OR('03_Poverty Reduction'!$J100=1,$F100&lt;&gt;0),1,0)</f>
        <v>1</v>
      </c>
      <c r="K100" s="67">
        <f>IF(AND('03_Poverty Reduction'!$I100=1,$E100=0),1,0)</f>
        <v>1</v>
      </c>
    </row>
    <row r="101" spans="1:11" ht="60" hidden="1" outlineLevel="1" x14ac:dyDescent="0.25">
      <c r="A101" s="37" t="s">
        <v>151</v>
      </c>
      <c r="B101" s="38" t="s">
        <v>105</v>
      </c>
      <c r="C101" s="20" t="str">
        <f>IF('Long Term Vision'!$C101=0,"",'Long Term Vision'!$C101)</f>
        <v/>
      </c>
      <c r="D101" s="38"/>
      <c r="E101" s="38"/>
      <c r="F101" s="38"/>
      <c r="G101" s="38"/>
      <c r="H101" s="39"/>
      <c r="I101" s="67">
        <f>IF(OR('03_Poverty Reduction'!$I101=1,$E101&lt;&gt;0),1,0)</f>
        <v>1</v>
      </c>
      <c r="J101" s="67">
        <f>IF(OR('03_Poverty Reduction'!$J101=1,$F101&lt;&gt;0),1,0)</f>
        <v>0</v>
      </c>
      <c r="K101" s="67">
        <f>IF(AND('03_Poverty Reduction'!$I101=1,$E101=0),1,0)</f>
        <v>1</v>
      </c>
    </row>
    <row r="102" spans="1:11" ht="30" hidden="1" outlineLevel="1" x14ac:dyDescent="0.25">
      <c r="A102" s="37" t="s">
        <v>151</v>
      </c>
      <c r="B102" s="38" t="s">
        <v>106</v>
      </c>
      <c r="C102" s="20" t="str">
        <f>IF('Long Term Vision'!$C102=0,"",'Long Term Vision'!$C102)</f>
        <v/>
      </c>
      <c r="D102" s="38"/>
      <c r="E102" s="38"/>
      <c r="F102" s="38"/>
      <c r="G102" s="38"/>
      <c r="H102" s="39"/>
      <c r="I102" s="67">
        <f>IF(OR('03_Poverty Reduction'!$I102=1,$E102&lt;&gt;0),1,0)</f>
        <v>1</v>
      </c>
      <c r="J102" s="67">
        <f>IF(OR('03_Poverty Reduction'!$J102=1,$F102&lt;&gt;0),1,0)</f>
        <v>0</v>
      </c>
      <c r="K102" s="67">
        <f>IF(AND('03_Poverty Reduction'!$I102=1,$E102=0),1,0)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IF(OR('03_Poverty Reduction'!$I103=1,$E103&lt;&gt;0),1,0)</f>
        <v>0</v>
      </c>
      <c r="J103" s="67">
        <f>IF(OR('03_Poverty Reduction'!$J103=1,$F103&lt;&gt;0),1,0)</f>
        <v>0</v>
      </c>
      <c r="K103" s="67">
        <f>IF(AND('03_Poverty Reduction'!$I103=1,$E103=0),1,0)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IF(OR('03_Poverty Reduction'!$I104=1,$E104&lt;&gt;0),1,0)</f>
        <v>0</v>
      </c>
      <c r="J104" s="67">
        <f>IF(OR('03_Poverty Reduction'!$J104=1,$F104&lt;&gt;0),1,0)</f>
        <v>0</v>
      </c>
      <c r="K104" s="67">
        <f>IF(AND('03_Poverty Reduction'!$I104=1,$E104=0),1,0)</f>
        <v>0</v>
      </c>
    </row>
    <row r="105" spans="1:11" ht="45" hidden="1" outlineLevel="1" x14ac:dyDescent="0.25">
      <c r="A105" s="37" t="s">
        <v>151</v>
      </c>
      <c r="B105" s="38" t="s">
        <v>109</v>
      </c>
      <c r="C105" s="20" t="str">
        <f>IF('Long Term Vision'!$C105=0,"",'Long Term Vision'!$C105)</f>
        <v/>
      </c>
      <c r="D105" s="38"/>
      <c r="E105" s="38"/>
      <c r="F105" s="38"/>
      <c r="G105" s="38"/>
      <c r="H105" s="39"/>
      <c r="I105" s="67">
        <f>IF(OR('03_Poverty Reduction'!$I105=1,$E105&lt;&gt;0),1,0)</f>
        <v>1</v>
      </c>
      <c r="J105" s="67">
        <f>IF(OR('03_Poverty Reduction'!$J105=1,$F105&lt;&gt;0),1,0)</f>
        <v>1</v>
      </c>
      <c r="K105" s="67">
        <f>IF(AND('03_Poverty Reduction'!$I105=1,$E105=0),1,0)</f>
        <v>1</v>
      </c>
    </row>
    <row r="106" spans="1:11" collapsed="1" x14ac:dyDescent="0.25">
      <c r="A106" s="37" t="s">
        <v>151</v>
      </c>
      <c r="B106" s="123" t="s">
        <v>110</v>
      </c>
      <c r="C106" s="123"/>
      <c r="D106" s="123"/>
      <c r="E106" s="123"/>
      <c r="F106" s="123"/>
      <c r="G106" s="123"/>
      <c r="H106" s="124"/>
      <c r="I106" s="67">
        <f>SUM(I107:I113)</f>
        <v>7</v>
      </c>
      <c r="J106" s="67">
        <f>SUM(J107:J113)</f>
        <v>4</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IF(OR('03_Poverty Reduction'!$I107=1,$E107&lt;&gt;0),1,0)</f>
        <v>1</v>
      </c>
      <c r="J107" s="67">
        <f>IF(OR('03_Poverty Reduction'!$J107=1,$F107&lt;&gt;0),1,0)</f>
        <v>1</v>
      </c>
      <c r="K107" s="67">
        <f>IF(AND('03_Poverty Reduction'!$I107=1,$E107=0),1,0)</f>
        <v>1</v>
      </c>
    </row>
    <row r="108" spans="1:11" ht="75" hidden="1" outlineLevel="1" x14ac:dyDescent="0.25">
      <c r="A108" s="37" t="s">
        <v>151</v>
      </c>
      <c r="B108" s="38" t="s">
        <v>112</v>
      </c>
      <c r="C108" s="20" t="str">
        <f>IF('Long Term Vision'!$C108=0,"",'Long Term Vision'!$C108)</f>
        <v/>
      </c>
      <c r="D108" s="38"/>
      <c r="E108" s="38"/>
      <c r="F108" s="38"/>
      <c r="G108" s="38"/>
      <c r="H108" s="39"/>
      <c r="I108" s="67">
        <f>IF(OR('03_Poverty Reduction'!$I108=1,$E108&lt;&gt;0),1,0)</f>
        <v>1</v>
      </c>
      <c r="J108" s="67">
        <f>IF(OR('03_Poverty Reduction'!$J108=1,$F108&lt;&gt;0),1,0)</f>
        <v>0</v>
      </c>
      <c r="K108" s="67">
        <f>IF(AND('03_Poverty Reduction'!$I108=1,$E108=0),1,0)</f>
        <v>1</v>
      </c>
    </row>
    <row r="109" spans="1:11" ht="45" hidden="1" outlineLevel="1" x14ac:dyDescent="0.25">
      <c r="A109" s="37" t="s">
        <v>151</v>
      </c>
      <c r="B109" s="38" t="s">
        <v>113</v>
      </c>
      <c r="C109" s="20" t="str">
        <f>IF('Long Term Vision'!$C109=0,"",'Long Term Vision'!$C109)</f>
        <v/>
      </c>
      <c r="D109" s="38"/>
      <c r="E109" s="38"/>
      <c r="F109" s="38"/>
      <c r="G109" s="38"/>
      <c r="H109" s="39"/>
      <c r="I109" s="67">
        <f>IF(OR('03_Poverty Reduction'!$I109=1,$E109&lt;&gt;0),1,0)</f>
        <v>1</v>
      </c>
      <c r="J109" s="67">
        <f>IF(OR('03_Poverty Reduction'!$J109=1,$F109&lt;&gt;0),1,0)</f>
        <v>1</v>
      </c>
      <c r="K109" s="67">
        <f>IF(AND('03_Poverty Reduction'!$I109=1,$E109=0),1,0)</f>
        <v>1</v>
      </c>
    </row>
    <row r="110" spans="1:11" ht="30" hidden="1" outlineLevel="1" x14ac:dyDescent="0.25">
      <c r="A110" s="37" t="s">
        <v>151</v>
      </c>
      <c r="B110" s="38" t="s">
        <v>114</v>
      </c>
      <c r="C110" s="20" t="str">
        <f>IF('Long Term Vision'!$C110=0,"",'Long Term Vision'!$C110)</f>
        <v/>
      </c>
      <c r="D110" s="38"/>
      <c r="E110" s="38"/>
      <c r="F110" s="38"/>
      <c r="G110" s="38"/>
      <c r="H110" s="39"/>
      <c r="I110" s="67">
        <f>IF(OR('03_Poverty Reduction'!$I110=1,$E110&lt;&gt;0),1,0)</f>
        <v>1</v>
      </c>
      <c r="J110" s="67">
        <f>IF(OR('03_Poverty Reduction'!$J110=1,$F110&lt;&gt;0),1,0)</f>
        <v>1</v>
      </c>
      <c r="K110" s="67">
        <f>IF(AND('03_Poverty Reduction'!$I110=1,$E110=0),1,0)</f>
        <v>1</v>
      </c>
    </row>
    <row r="111" spans="1:11" ht="75" hidden="1" outlineLevel="1" x14ac:dyDescent="0.25">
      <c r="A111" s="37" t="s">
        <v>151</v>
      </c>
      <c r="B111" s="38" t="s">
        <v>115</v>
      </c>
      <c r="C111" s="20" t="str">
        <f>IF('Long Term Vision'!$C111=0,"",'Long Term Vision'!$C111)</f>
        <v/>
      </c>
      <c r="D111" s="38"/>
      <c r="E111" s="38"/>
      <c r="F111" s="38"/>
      <c r="G111" s="38"/>
      <c r="H111" s="39"/>
      <c r="I111" s="67">
        <f>IF(OR('03_Poverty Reduction'!$I111=1,$E111&lt;&gt;0),1,0)</f>
        <v>1</v>
      </c>
      <c r="J111" s="67">
        <f>IF(OR('03_Poverty Reduction'!$J111=1,$F111&lt;&gt;0),1,0)</f>
        <v>1</v>
      </c>
      <c r="K111" s="67">
        <f>IF(AND('03_Poverty Reduction'!$I111=1,$E111=0),1,0)</f>
        <v>1</v>
      </c>
    </row>
    <row r="112" spans="1:11" ht="45" hidden="1" outlineLevel="1" x14ac:dyDescent="0.25">
      <c r="A112" s="37" t="s">
        <v>151</v>
      </c>
      <c r="B112" s="38" t="s">
        <v>116</v>
      </c>
      <c r="C112" s="20" t="str">
        <f>IF('Long Term Vision'!$C112=0,"",'Long Term Vision'!$C112)</f>
        <v/>
      </c>
      <c r="D112" s="38"/>
      <c r="E112" s="38"/>
      <c r="F112" s="38"/>
      <c r="G112" s="38"/>
      <c r="H112" s="39"/>
      <c r="I112" s="67">
        <f>IF(OR('03_Poverty Reduction'!$I112=1,$E112&lt;&gt;0),1,0)</f>
        <v>1</v>
      </c>
      <c r="J112" s="67">
        <f>IF(OR('03_Poverty Reduction'!$J112=1,$F112&lt;&gt;0),1,0)</f>
        <v>0</v>
      </c>
      <c r="K112" s="67">
        <f>IF(AND('03_Poverty Reduction'!$I112=1,$E112=0),1,0)</f>
        <v>1</v>
      </c>
    </row>
    <row r="113" spans="1:11" ht="45" hidden="1" outlineLevel="1" x14ac:dyDescent="0.25">
      <c r="A113" s="37" t="s">
        <v>151</v>
      </c>
      <c r="B113" s="38" t="s">
        <v>117</v>
      </c>
      <c r="C113" s="20" t="str">
        <f>IF('Long Term Vision'!$C113=0,"",'Long Term Vision'!$C113)</f>
        <v/>
      </c>
      <c r="D113" s="38"/>
      <c r="E113" s="38"/>
      <c r="F113" s="38"/>
      <c r="G113" s="38"/>
      <c r="H113" s="39"/>
      <c r="I113" s="67">
        <f>IF(OR('03_Poverty Reduction'!$I113=1,$E113&lt;&gt;0),1,0)</f>
        <v>1</v>
      </c>
      <c r="J113" s="67">
        <f>IF(OR('03_Poverty Reduction'!$J113=1,$F113&lt;&gt;0),1,0)</f>
        <v>0</v>
      </c>
      <c r="K113" s="67">
        <f>IF(AND('03_Poverty Reduction'!$I113=1,$E113=0),1,0)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IF(OR('03_Poverty Reduction'!$I115=1,$E115&lt;&gt;0),1,0)</f>
        <v>1</v>
      </c>
      <c r="J115" s="67">
        <f>IF(OR('03_Poverty Reduction'!$J115=1,$F115&lt;&gt;0),1,0)</f>
        <v>1</v>
      </c>
      <c r="K115" s="67">
        <f>IF(AND('03_Poverty Reduction'!$I115=1,$E115=0),1,0)</f>
        <v>1</v>
      </c>
    </row>
    <row r="116" spans="1:11" ht="30" hidden="1" outlineLevel="1" x14ac:dyDescent="0.25">
      <c r="A116" s="37" t="s">
        <v>152</v>
      </c>
      <c r="B116" s="38" t="s">
        <v>120</v>
      </c>
      <c r="C116" s="20" t="str">
        <f>IF('Long Term Vision'!$C116=0,"",'Long Term Vision'!$C116)</f>
        <v/>
      </c>
      <c r="D116" s="38"/>
      <c r="E116" s="38"/>
      <c r="F116" s="38"/>
      <c r="G116" s="38"/>
      <c r="H116" s="39"/>
      <c r="I116" s="67">
        <f>IF(OR('03_Poverty Reduction'!$I116=1,$E116&lt;&gt;0),1,0)</f>
        <v>1</v>
      </c>
      <c r="J116" s="67">
        <f>IF(OR('03_Poverty Reduction'!$J116=1,$F116&lt;&gt;0),1,0)</f>
        <v>1</v>
      </c>
      <c r="K116" s="67">
        <f>IF(AND('03_Poverty Reduction'!$I116=1,$E116=0),1,0)</f>
        <v>1</v>
      </c>
    </row>
    <row r="117" spans="1:11" ht="30" hidden="1" outlineLevel="1" x14ac:dyDescent="0.25">
      <c r="A117" s="37" t="s">
        <v>152</v>
      </c>
      <c r="B117" s="38" t="s">
        <v>121</v>
      </c>
      <c r="C117" s="20" t="str">
        <f>IF('Long Term Vision'!$C117=0,"",'Long Term Vision'!$C117)</f>
        <v/>
      </c>
      <c r="D117" s="38"/>
      <c r="E117" s="38"/>
      <c r="F117" s="38"/>
      <c r="G117" s="38"/>
      <c r="H117" s="39"/>
      <c r="I117" s="67">
        <f>IF(OR('03_Poverty Reduction'!$I117=1,$E117&lt;&gt;0),1,0)</f>
        <v>1</v>
      </c>
      <c r="J117" s="67">
        <f>IF(OR('03_Poverty Reduction'!$J117=1,$F117&lt;&gt;0),1,0)</f>
        <v>1</v>
      </c>
      <c r="K117" s="67">
        <f>IF(AND('03_Poverty Reduction'!$I117=1,$E117=0),1,0)</f>
        <v>1</v>
      </c>
    </row>
    <row r="118" spans="1:11" ht="45" hidden="1" outlineLevel="1" x14ac:dyDescent="0.25">
      <c r="A118" s="37" t="s">
        <v>152</v>
      </c>
      <c r="B118" s="38" t="s">
        <v>122</v>
      </c>
      <c r="C118" s="20" t="str">
        <f>IF('Long Term Vision'!$C118=0,"",'Long Term Vision'!$C118)</f>
        <v/>
      </c>
      <c r="D118" s="38"/>
      <c r="E118" s="38"/>
      <c r="F118" s="38"/>
      <c r="G118" s="38"/>
      <c r="H118" s="39"/>
      <c r="I118" s="67">
        <f>IF(OR('03_Poverty Reduction'!$I118=1,$E118&lt;&gt;0),1,0)</f>
        <v>1</v>
      </c>
      <c r="J118" s="67">
        <f>IF(OR('03_Poverty Reduction'!$J118=1,$F118&lt;&gt;0),1,0)</f>
        <v>1</v>
      </c>
      <c r="K118" s="67">
        <f>IF(AND('03_Poverty Reduction'!$I118=1,$E118=0),1,0)</f>
        <v>1</v>
      </c>
    </row>
    <row r="119" spans="1:11" hidden="1" outlineLevel="1" x14ac:dyDescent="0.25">
      <c r="A119" s="37" t="s">
        <v>152</v>
      </c>
      <c r="B119" s="38" t="s">
        <v>123</v>
      </c>
      <c r="C119" s="20" t="str">
        <f>IF('Long Term Vision'!$C119=0,"",'Long Term Vision'!$C119)</f>
        <v/>
      </c>
      <c r="D119" s="38"/>
      <c r="E119" s="38"/>
      <c r="F119" s="38"/>
      <c r="G119" s="38"/>
      <c r="H119" s="39"/>
      <c r="I119" s="67">
        <f>IF(OR('03_Poverty Reduction'!$I119=1,$E119&lt;&gt;0),1,0)</f>
        <v>1</v>
      </c>
      <c r="J119" s="67">
        <f>IF(OR('03_Poverty Reduction'!$J119=1,$F119&lt;&gt;0),1,0)</f>
        <v>1</v>
      </c>
      <c r="K119" s="67">
        <f>IF(AND('03_Poverty Reduction'!$I119=1,$E119=0),1,0)</f>
        <v>1</v>
      </c>
    </row>
    <row r="120" spans="1:11" ht="30" hidden="1" outlineLevel="1" x14ac:dyDescent="0.25">
      <c r="A120" s="37" t="s">
        <v>152</v>
      </c>
      <c r="B120" s="38" t="s">
        <v>124</v>
      </c>
      <c r="C120" s="20" t="str">
        <f>IF('Long Term Vision'!$C120=0,"",'Long Term Vision'!$C120)</f>
        <v/>
      </c>
      <c r="D120" s="38"/>
      <c r="E120" s="38"/>
      <c r="F120" s="38"/>
      <c r="G120" s="38"/>
      <c r="H120" s="39"/>
      <c r="I120" s="67">
        <f>IF(OR('03_Poverty Reduction'!$I120=1,$E120&lt;&gt;0),1,0)</f>
        <v>1</v>
      </c>
      <c r="J120" s="67">
        <f>IF(OR('03_Poverty Reduction'!$J120=1,$F120&lt;&gt;0),1,0)</f>
        <v>1</v>
      </c>
      <c r="K120" s="67">
        <f>IF(AND('03_Poverty Reduction'!$I120=1,$E120=0),1,0)</f>
        <v>1</v>
      </c>
    </row>
    <row r="121" spans="1:11" ht="30" hidden="1" outlineLevel="1" x14ac:dyDescent="0.25">
      <c r="A121" s="37" t="s">
        <v>152</v>
      </c>
      <c r="B121" s="38" t="s">
        <v>125</v>
      </c>
      <c r="C121" s="20" t="str">
        <f>IF('Long Term Vision'!$C121=0,"",'Long Term Vision'!$C121)</f>
        <v/>
      </c>
      <c r="D121" s="38"/>
      <c r="E121" s="38"/>
      <c r="F121" s="38"/>
      <c r="G121" s="38"/>
      <c r="H121" s="39"/>
      <c r="I121" s="67">
        <f>IF(OR('03_Poverty Reduction'!$I121=1,$E121&lt;&gt;0),1,0)</f>
        <v>1</v>
      </c>
      <c r="J121" s="67">
        <f>IF(OR('03_Poverty Reduction'!$J121=1,$F121&lt;&gt;0),1,0)</f>
        <v>1</v>
      </c>
      <c r="K121" s="67">
        <f>IF(AND('03_Poverty Reduction'!$I121=1,$E121=0),1,0)</f>
        <v>1</v>
      </c>
    </row>
    <row r="122" spans="1:11" ht="30" hidden="1" outlineLevel="1" x14ac:dyDescent="0.25">
      <c r="A122" s="37" t="s">
        <v>152</v>
      </c>
      <c r="B122" s="38" t="s">
        <v>126</v>
      </c>
      <c r="C122" s="20" t="str">
        <f>IF('Long Term Vision'!$C122=0,"",'Long Term Vision'!$C122)</f>
        <v/>
      </c>
      <c r="D122" s="38"/>
      <c r="E122" s="38"/>
      <c r="F122" s="38"/>
      <c r="G122" s="38"/>
      <c r="H122" s="39"/>
      <c r="I122" s="67">
        <f>IF(OR('03_Poverty Reduction'!$I122=1,$E122&lt;&gt;0),1,0)</f>
        <v>0</v>
      </c>
      <c r="J122" s="67">
        <f>IF(OR('03_Poverty Reduction'!$J122=1,$F122&lt;&gt;0),1,0)</f>
        <v>0</v>
      </c>
      <c r="K122" s="67">
        <f>IF(AND('03_Poverty Reduction'!$I122=1,$E122=0),1,0)</f>
        <v>0</v>
      </c>
    </row>
    <row r="123" spans="1:11" ht="30" hidden="1" outlineLevel="1" x14ac:dyDescent="0.25">
      <c r="A123" s="37" t="s">
        <v>152</v>
      </c>
      <c r="B123" s="38" t="s">
        <v>127</v>
      </c>
      <c r="C123" s="20" t="str">
        <f>IF('Long Term Vision'!$C123=0,"",'Long Term Vision'!$C123)</f>
        <v/>
      </c>
      <c r="D123" s="38"/>
      <c r="E123" s="38"/>
      <c r="F123" s="38"/>
      <c r="G123" s="38"/>
      <c r="H123" s="39"/>
      <c r="I123" s="67">
        <f>IF(OR('03_Poverty Reduction'!$I123=1,$E123&lt;&gt;0),1,0)</f>
        <v>1</v>
      </c>
      <c r="J123" s="67">
        <f>IF(OR('03_Poverty Reduction'!$J123=1,$F123&lt;&gt;0),1,0)</f>
        <v>0</v>
      </c>
      <c r="K123" s="67">
        <f>IF(AND('03_Poverty Reduction'!$I123=1,$E123=0),1,0)</f>
        <v>1</v>
      </c>
    </row>
    <row r="124" spans="1:11" ht="45" hidden="1" outlineLevel="1" x14ac:dyDescent="0.25">
      <c r="A124" s="37" t="s">
        <v>152</v>
      </c>
      <c r="B124" s="38" t="s">
        <v>128</v>
      </c>
      <c r="C124" s="20" t="str">
        <f>IF('Long Term Vision'!$C124=0,"",'Long Term Vision'!$C124)</f>
        <v/>
      </c>
      <c r="D124" s="38"/>
      <c r="E124" s="38"/>
      <c r="F124" s="38"/>
      <c r="G124" s="38"/>
      <c r="H124" s="39"/>
      <c r="I124" s="67">
        <f>IF(OR('03_Poverty Reduction'!$I124=1,$E124&lt;&gt;0),1,0)</f>
        <v>1</v>
      </c>
      <c r="J124" s="67">
        <f>IF(OR('03_Poverty Reduction'!$J124=1,$F124&lt;&gt;0),1,0)</f>
        <v>1</v>
      </c>
      <c r="K124" s="67">
        <f>IF(AND('03_Poverty Reduction'!$I124=1,$E124=0),1,0)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7</v>
      </c>
    </row>
    <row r="126" spans="1:11" ht="45" hidden="1" outlineLevel="1" x14ac:dyDescent="0.25">
      <c r="A126" s="37" t="s">
        <v>153</v>
      </c>
      <c r="B126" s="38" t="s">
        <v>130</v>
      </c>
      <c r="C126" s="20" t="str">
        <f>IF('Long Term Vision'!$C126=0,"",'Long Term Vision'!$C126)</f>
        <v/>
      </c>
      <c r="D126" s="38"/>
      <c r="E126" s="38"/>
      <c r="F126" s="38"/>
      <c r="G126" s="38"/>
      <c r="H126" s="39"/>
      <c r="I126" s="67">
        <f>IF(OR('03_Poverty Reduction'!$I126=1,$E126&lt;&gt;0),1,0)</f>
        <v>1</v>
      </c>
      <c r="J126" s="67">
        <f>IF(OR('03_Poverty Reduction'!$J126=1,$F126&lt;&gt;0),1,0)</f>
        <v>0</v>
      </c>
      <c r="K126" s="67">
        <f>IF(AND('03_Poverty Reduction'!$I126=1,$E126=0),1,0)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IF(OR('03_Poverty Reduction'!$I127=1,$E127&lt;&gt;0),1,0)</f>
        <v>0</v>
      </c>
      <c r="J127" s="67">
        <f>IF(OR('03_Poverty Reduction'!$J127=1,$F127&lt;&gt;0),1,0)</f>
        <v>0</v>
      </c>
      <c r="K127" s="67">
        <f>IF(AND('03_Poverty Reduction'!$I127=1,$E127=0),1,0)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IF(OR('03_Poverty Reduction'!$I128=1,$E128&lt;&gt;0),1,0)</f>
        <v>0</v>
      </c>
      <c r="J128" s="67">
        <f>IF(OR('03_Poverty Reduction'!$J128=1,$F128&lt;&gt;0),1,0)</f>
        <v>0</v>
      </c>
      <c r="K128" s="67">
        <f>IF(AND('03_Poverty Reduction'!$I128=1,$E128=0),1,0)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IF(OR('03_Poverty Reduction'!$I129=1,$E129&lt;&gt;0),1,0)</f>
        <v>0</v>
      </c>
      <c r="J129" s="67">
        <f>IF(OR('03_Poverty Reduction'!$J129=1,$F129&lt;&gt;0),1,0)</f>
        <v>0</v>
      </c>
      <c r="K129" s="67">
        <f>IF(AND('03_Poverty Reduction'!$I129=1,$E129=0),1,0)</f>
        <v>0</v>
      </c>
    </row>
    <row r="130" spans="1:11" ht="30" hidden="1" outlineLevel="1" x14ac:dyDescent="0.25">
      <c r="A130" s="37" t="s">
        <v>153</v>
      </c>
      <c r="B130" s="38" t="s">
        <v>134</v>
      </c>
      <c r="C130" s="20" t="s">
        <v>1055</v>
      </c>
      <c r="D130" s="38"/>
      <c r="E130" s="38"/>
      <c r="F130" s="38"/>
      <c r="G130" s="38"/>
      <c r="H130" s="39"/>
      <c r="I130" s="67">
        <f>IF(OR('03_Poverty Reduction'!$I130=1,$E130&lt;&gt;0),1,0)</f>
        <v>1</v>
      </c>
      <c r="J130" s="67">
        <f>IF(OR('03_Poverty Reduction'!$J130=1,$F130&lt;&gt;0),1,0)</f>
        <v>0</v>
      </c>
      <c r="K130" s="67">
        <f>IF(AND('03_Poverty Reduction'!$I130=1,$E130=0),1,0)</f>
        <v>1</v>
      </c>
    </row>
    <row r="131" spans="1:11" ht="105" hidden="1" outlineLevel="1" x14ac:dyDescent="0.25">
      <c r="A131" s="37" t="s">
        <v>153</v>
      </c>
      <c r="B131" s="38" t="s">
        <v>135</v>
      </c>
      <c r="C131" s="20" t="s">
        <v>1055</v>
      </c>
      <c r="D131" s="38"/>
      <c r="E131" s="38"/>
      <c r="F131" s="38"/>
      <c r="G131" s="38"/>
      <c r="H131" s="39"/>
      <c r="I131" s="67">
        <f>IF(OR('03_Poverty Reduction'!$I131=1,$E131&lt;&gt;0),1,0)</f>
        <v>1</v>
      </c>
      <c r="J131" s="67">
        <f>IF(OR('03_Poverty Reduction'!$J131=1,$F131&lt;&gt;0),1,0)</f>
        <v>0</v>
      </c>
      <c r="K131" s="67">
        <f>IF(AND('03_Poverty Reduction'!$I131=1,$E131=0),1,0)</f>
        <v>1</v>
      </c>
    </row>
    <row r="132" spans="1:11" ht="75" hidden="1" outlineLevel="1" x14ac:dyDescent="0.25">
      <c r="A132" s="37" t="s">
        <v>153</v>
      </c>
      <c r="B132" s="38" t="s">
        <v>136</v>
      </c>
      <c r="C132" s="20" t="s">
        <v>1055</v>
      </c>
      <c r="D132" s="38"/>
      <c r="E132" s="38"/>
      <c r="F132" s="38"/>
      <c r="G132" s="38"/>
      <c r="H132" s="39"/>
      <c r="I132" s="67">
        <f>IF(OR('03_Poverty Reduction'!$I132=1,$E132&lt;&gt;0),1,0)</f>
        <v>0</v>
      </c>
      <c r="J132" s="67">
        <f>IF(OR('03_Poverty Reduction'!$J132=1,$F132&lt;&gt;0),1,0)</f>
        <v>0</v>
      </c>
      <c r="K132" s="67">
        <f>IF(AND('03_Poverty Reduction'!$I132=1,$E132=0),1,0)</f>
        <v>0</v>
      </c>
    </row>
    <row r="133" spans="1:11" ht="75" hidden="1" outlineLevel="1" x14ac:dyDescent="0.25">
      <c r="A133" s="37" t="s">
        <v>153</v>
      </c>
      <c r="B133" s="38" t="s">
        <v>137</v>
      </c>
      <c r="C133" s="20" t="s">
        <v>1055</v>
      </c>
      <c r="D133" s="38"/>
      <c r="E133" s="38"/>
      <c r="F133" s="38"/>
      <c r="G133" s="38"/>
      <c r="H133" s="39"/>
      <c r="I133" s="67">
        <f>IF(OR('03_Poverty Reduction'!$I133=1,$E133&lt;&gt;0),1,0)</f>
        <v>0</v>
      </c>
      <c r="J133" s="67">
        <f>IF(OR('03_Poverty Reduction'!$J133=1,$F133&lt;&gt;0),1,0)</f>
        <v>0</v>
      </c>
      <c r="K133" s="67">
        <f>IF(AND('03_Poverty Reduction'!$I133=1,$E133=0),1,0)</f>
        <v>0</v>
      </c>
    </row>
    <row r="134" spans="1:11" ht="75" hidden="1" outlineLevel="1" x14ac:dyDescent="0.25">
      <c r="A134" s="37" t="s">
        <v>153</v>
      </c>
      <c r="B134" s="38" t="s">
        <v>138</v>
      </c>
      <c r="C134" s="20" t="s">
        <v>1055</v>
      </c>
      <c r="D134" s="38"/>
      <c r="E134" s="38"/>
      <c r="F134" s="38"/>
      <c r="G134" s="38"/>
      <c r="H134" s="39"/>
      <c r="I134" s="67">
        <f>IF(OR('03_Poverty Reduction'!$I134=1,$E134&lt;&gt;0),1,0)</f>
        <v>0</v>
      </c>
      <c r="J134" s="67">
        <f>IF(OR('03_Poverty Reduction'!$J134=1,$F134&lt;&gt;0),1,0)</f>
        <v>0</v>
      </c>
      <c r="K134" s="67">
        <f>IF(AND('03_Poverty Reduction'!$I134=1,$E134=0),1,0)</f>
        <v>0</v>
      </c>
    </row>
    <row r="135" spans="1:11" ht="60" hidden="1" outlineLevel="1" x14ac:dyDescent="0.25">
      <c r="A135" s="37" t="s">
        <v>153</v>
      </c>
      <c r="B135" s="38" t="s">
        <v>139</v>
      </c>
      <c r="C135" s="20" t="s">
        <v>1055</v>
      </c>
      <c r="D135" s="38" t="s">
        <v>1053</v>
      </c>
      <c r="E135" s="38" t="s">
        <v>1066</v>
      </c>
      <c r="F135" s="38"/>
      <c r="G135" s="38"/>
      <c r="H135" s="39" t="s">
        <v>583</v>
      </c>
      <c r="I135" s="67">
        <f>IF(OR('03_Poverty Reduction'!$I135=1,$E135&lt;&gt;0),1,0)</f>
        <v>1</v>
      </c>
      <c r="J135" s="67">
        <f>IF(OR('03_Poverty Reduction'!$J135=1,$F135&lt;&gt;0),1,0)</f>
        <v>0</v>
      </c>
      <c r="K135" s="67">
        <f>IF(AND('03_Poverty Reduction'!$I135=1,$E135=0),1,0)</f>
        <v>0</v>
      </c>
    </row>
    <row r="136" spans="1:11" ht="45" hidden="1" outlineLevel="1" x14ac:dyDescent="0.25">
      <c r="A136" s="37" t="s">
        <v>153</v>
      </c>
      <c r="B136" s="38" t="s">
        <v>140</v>
      </c>
      <c r="C136" s="20" t="s">
        <v>1055</v>
      </c>
      <c r="D136" s="38"/>
      <c r="E136" s="38"/>
      <c r="F136" s="38"/>
      <c r="G136" s="38"/>
      <c r="H136" s="39"/>
      <c r="I136" s="67">
        <f>IF(OR('03_Poverty Reduction'!$I136=1,$E136&lt;&gt;0),1,0)</f>
        <v>1</v>
      </c>
      <c r="J136" s="67">
        <f>IF(OR('03_Poverty Reduction'!$J136=1,$F136&lt;&gt;0),1,0)</f>
        <v>0</v>
      </c>
      <c r="K136" s="67">
        <f>IF(AND('03_Poverty Reduction'!$I136=1,$E136=0),1,0)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IF(OR('03_Poverty Reduction'!$I137=1,$E137&lt;&gt;0),1,0)</f>
        <v>0</v>
      </c>
      <c r="J137" s="67">
        <f>IF(OR('03_Poverty Reduction'!$J137=1,$F137&lt;&gt;0),1,0)</f>
        <v>0</v>
      </c>
      <c r="K137" s="67">
        <f>IF(AND('03_Poverty Reduction'!$I137=1,$E137=0),1,0)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IF(OR('03_Poverty Reduction'!$I138=1,$E138&lt;&gt;0),1,0)</f>
        <v>0</v>
      </c>
      <c r="J138" s="67">
        <f>IF(OR('03_Poverty Reduction'!$J138=1,$F138&lt;&gt;0),1,0)</f>
        <v>0</v>
      </c>
      <c r="K138" s="67">
        <f>IF(AND('03_Poverty Reduction'!$I138=1,$E138=0),1,0)</f>
        <v>0</v>
      </c>
    </row>
    <row r="139" spans="1:11" ht="30" hidden="1" outlineLevel="1" x14ac:dyDescent="0.25">
      <c r="A139" s="37" t="s">
        <v>153</v>
      </c>
      <c r="B139" s="38" t="s">
        <v>143</v>
      </c>
      <c r="C139" s="20" t="s">
        <v>1055</v>
      </c>
      <c r="D139" s="38"/>
      <c r="E139" s="38"/>
      <c r="F139" s="38"/>
      <c r="G139" s="38"/>
      <c r="H139" s="39"/>
      <c r="I139" s="67">
        <f>IF(OR('03_Poverty Reduction'!$I139=1,$E139&lt;&gt;0),1,0)</f>
        <v>1</v>
      </c>
      <c r="J139" s="67">
        <f>IF(OR('03_Poverty Reduction'!$J139=1,$F139&lt;&gt;0),1,0)</f>
        <v>0</v>
      </c>
      <c r="K139" s="67">
        <f>IF(AND('03_Poverty Reduction'!$I139=1,$E139=0),1,0)</f>
        <v>1</v>
      </c>
    </row>
    <row r="140" spans="1:11" ht="45" hidden="1" outlineLevel="1" x14ac:dyDescent="0.25">
      <c r="A140" s="37" t="s">
        <v>153</v>
      </c>
      <c r="B140" s="38" t="s">
        <v>144</v>
      </c>
      <c r="C140" s="20" t="s">
        <v>1055</v>
      </c>
      <c r="D140" s="38"/>
      <c r="E140" s="38"/>
      <c r="F140" s="38"/>
      <c r="G140" s="38"/>
      <c r="H140" s="39"/>
      <c r="I140" s="67">
        <f>IF(OR('03_Poverty Reduction'!$I140=1,$E140&lt;&gt;0),1,0)</f>
        <v>0</v>
      </c>
      <c r="J140" s="67">
        <f>IF(OR('03_Poverty Reduction'!$J140=1,$F140&lt;&gt;0),1,0)</f>
        <v>0</v>
      </c>
      <c r="K140" s="67">
        <f>IF(AND('03_Poverty Reduction'!$I140=1,$E140=0),1,0)</f>
        <v>0</v>
      </c>
    </row>
    <row r="141" spans="1:11" ht="90" hidden="1" outlineLevel="1" x14ac:dyDescent="0.25">
      <c r="A141" s="37" t="s">
        <v>153</v>
      </c>
      <c r="B141" s="38" t="s">
        <v>145</v>
      </c>
      <c r="C141" s="20" t="s">
        <v>1055</v>
      </c>
      <c r="D141" s="38"/>
      <c r="E141" s="38"/>
      <c r="F141" s="38"/>
      <c r="G141" s="38"/>
      <c r="H141" s="39"/>
      <c r="I141" s="67">
        <f>IF(OR('03_Poverty Reduction'!$I141=1,$E141&lt;&gt;0),1,0)</f>
        <v>0</v>
      </c>
      <c r="J141" s="67">
        <f>IF(OR('03_Poverty Reduction'!$J141=1,$F141&lt;&gt;0),1,0)</f>
        <v>0</v>
      </c>
      <c r="K141" s="67">
        <f>IF(AND('03_Poverty Reduction'!$I141=1,$E141=0),1,0)</f>
        <v>0</v>
      </c>
    </row>
    <row r="142" spans="1:11" ht="60" hidden="1" outlineLevel="1" x14ac:dyDescent="0.25">
      <c r="A142" s="37" t="s">
        <v>153</v>
      </c>
      <c r="B142" s="38" t="s">
        <v>146</v>
      </c>
      <c r="C142" s="20" t="s">
        <v>1055</v>
      </c>
      <c r="D142" s="38"/>
      <c r="E142" s="38"/>
      <c r="F142" s="38"/>
      <c r="G142" s="38"/>
      <c r="H142" s="39"/>
      <c r="I142" s="67">
        <f>IF(OR('03_Poverty Reduction'!$I142=1,$E142&lt;&gt;0),1,0)</f>
        <v>1</v>
      </c>
      <c r="J142" s="67">
        <f>IF(OR('03_Poverty Reduction'!$J142=1,$F142&lt;&gt;0),1,0)</f>
        <v>0</v>
      </c>
      <c r="K142" s="67">
        <f>IF(AND('03_Poverty Reduction'!$I142=1,$E142=0),1,0)</f>
        <v>1</v>
      </c>
    </row>
    <row r="143" spans="1:11" ht="135" hidden="1" outlineLevel="1" x14ac:dyDescent="0.25">
      <c r="A143" s="37" t="s">
        <v>153</v>
      </c>
      <c r="B143" s="38" t="s">
        <v>147</v>
      </c>
      <c r="C143" s="20" t="s">
        <v>1055</v>
      </c>
      <c r="D143" s="38" t="s">
        <v>1067</v>
      </c>
      <c r="E143" s="38" t="s">
        <v>1068</v>
      </c>
      <c r="F143" s="38"/>
      <c r="G143" s="38"/>
      <c r="H143" s="39"/>
      <c r="I143" s="67">
        <f>IF(OR('03_Poverty Reduction'!$I143=1,$E143&lt;&gt;0),1,0)</f>
        <v>1</v>
      </c>
      <c r="J143" s="67">
        <f>IF(OR('03_Poverty Reduction'!$J143=1,$F143&lt;&gt;0),1,0)</f>
        <v>0</v>
      </c>
      <c r="K143" s="67">
        <f>IF(AND('03_Poverty Reduction'!$I143=1,$E143=0),1,0)</f>
        <v>0</v>
      </c>
    </row>
    <row r="144" spans="1:11" ht="75.75" hidden="1" outlineLevel="1" thickBot="1" x14ac:dyDescent="0.3">
      <c r="A144" s="40" t="s">
        <v>153</v>
      </c>
      <c r="B144" s="41" t="s">
        <v>148</v>
      </c>
      <c r="C144" s="23" t="s">
        <v>1055</v>
      </c>
      <c r="D144" s="41"/>
      <c r="E144" s="41"/>
      <c r="F144" s="41"/>
      <c r="G144" s="41"/>
      <c r="H144" s="42"/>
      <c r="I144" s="67">
        <f>IF(OR('03_Poverty Reduction'!$I144=1,$E144&lt;&gt;0),1,0)</f>
        <v>1</v>
      </c>
      <c r="J144" s="67">
        <f>IF(OR('03_Poverty Reduction'!$J144=1,$F144&lt;&gt;0),1,0)</f>
        <v>0</v>
      </c>
      <c r="K144" s="67">
        <f>IF(AND('03_Poverty Reduction'!$I144=1,$E144=0),1,0)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1048</v>
      </c>
      <c r="C149" s="71">
        <f>SUM(K2,K8,K14,K24,K32,K39,K46,K55,K59,K67,K77,K81,K92,K98,K106,K114,K125)</f>
        <v>82</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0</v>
      </c>
      <c r="F155" s="55">
        <f t="shared" ref="F155:F171" si="0">$D155/$C155</f>
        <v>0.25</v>
      </c>
      <c r="G155" s="73">
        <f t="shared" ref="G155:G171" si="1">IFERROR($E155/$D155,"N/A")</f>
        <v>0</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4</v>
      </c>
      <c r="E159" s="54">
        <f>COUNTA(F$33:F$38)</f>
        <v>1</v>
      </c>
      <c r="F159" s="55">
        <f t="shared" si="0"/>
        <v>0.8</v>
      </c>
      <c r="G159" s="73">
        <f t="shared" si="1"/>
        <v>0.25</v>
      </c>
      <c r="H159" s="65"/>
      <c r="I159" s="66"/>
    </row>
    <row r="160" spans="1:9" x14ac:dyDescent="0.25">
      <c r="A160" s="47">
        <v>6</v>
      </c>
      <c r="B160" s="48" t="s">
        <v>162</v>
      </c>
      <c r="C160" s="49">
        <f>'Long Term Vision'!$C160</f>
        <v>6</v>
      </c>
      <c r="D160" s="49">
        <f>COUNTA(E$40:E$45)</f>
        <v>1</v>
      </c>
      <c r="E160" s="49">
        <f>COUNTA(F$40:F$45)</f>
        <v>0</v>
      </c>
      <c r="F160" s="50">
        <f t="shared" si="0"/>
        <v>0.16666666666666666</v>
      </c>
      <c r="G160" s="74">
        <f t="shared" si="1"/>
        <v>0</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1</v>
      </c>
      <c r="E162" s="49">
        <f>COUNTA(F$82:F$91)</f>
        <v>0</v>
      </c>
      <c r="F162" s="50">
        <f t="shared" si="0"/>
        <v>0.1111111111111111</v>
      </c>
      <c r="G162" s="74">
        <f t="shared" si="1"/>
        <v>0</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1</v>
      </c>
      <c r="E166" s="49">
        <f>COUNTA(F$47:F$54)</f>
        <v>0</v>
      </c>
      <c r="F166" s="50">
        <f t="shared" si="0"/>
        <v>0.14285714285714285</v>
      </c>
      <c r="G166" s="74">
        <f t="shared" si="1"/>
        <v>0</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2</v>
      </c>
      <c r="E171" s="58">
        <f>COUNTA(F$126:F$144)</f>
        <v>0</v>
      </c>
      <c r="F171" s="59">
        <f t="shared" si="0"/>
        <v>0.14285714285714285</v>
      </c>
      <c r="G171" s="75">
        <f t="shared" si="1"/>
        <v>0</v>
      </c>
      <c r="H171" s="65"/>
    </row>
    <row r="172" spans="1:9" x14ac:dyDescent="0.25">
      <c r="A172" s="65"/>
      <c r="B172" s="65"/>
      <c r="C172" s="65"/>
      <c r="D172" s="65"/>
      <c r="E172" s="61" t="s">
        <v>149</v>
      </c>
      <c r="F172" s="62">
        <f>SUM($D$155:$D$159)/SUM($C$155:$C$159)</f>
        <v>0.16666666666666666</v>
      </c>
      <c r="G172" s="76">
        <f>IFERROR(SUM($E$155:$E$159)/SUM($D$155:$D$159),"N/A")</f>
        <v>0.2</v>
      </c>
      <c r="H172" s="65"/>
    </row>
    <row r="173" spans="1:9" x14ac:dyDescent="0.25">
      <c r="A173" s="65"/>
      <c r="B173" s="65"/>
      <c r="C173" s="65"/>
      <c r="D173" s="65"/>
      <c r="E173" s="60" t="s">
        <v>150</v>
      </c>
      <c r="F173" s="55">
        <f>SUM($D$160,$D$166:$D$169)/SUM($C$160,$C$166:$C$169)</f>
        <v>6.25E-2</v>
      </c>
      <c r="G173" s="73">
        <f>IFERROR(SUM($E$160,$E$166:$E$169)/SUM($D$160,$D$166:$D$169),"N/A")</f>
        <v>0</v>
      </c>
      <c r="H173" s="65"/>
    </row>
    <row r="174" spans="1:9" x14ac:dyDescent="0.25">
      <c r="A174" s="65"/>
      <c r="B174" s="65"/>
      <c r="C174" s="65"/>
      <c r="D174" s="65"/>
      <c r="E174" s="63" t="s">
        <v>151</v>
      </c>
      <c r="F174" s="50">
        <f>SUM($D$161:$D$165)/SUM($C$161:$C$165)</f>
        <v>3.4482758620689655E-2</v>
      </c>
      <c r="G174" s="74">
        <f>IFERROR(SUM($E$161:$E$165)/SUM($D$161:$D$165),"N/A")</f>
        <v>0</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0.14285714285714285</v>
      </c>
      <c r="G176" s="77">
        <f>IFERROR($E$171/$D$171,"N/A")</f>
        <v>0</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375" priority="38">
      <formula>$C3="NO"</formula>
    </cfRule>
  </conditionalFormatting>
  <conditionalFormatting sqref="C126:H144 C115:H124 C107:H113 C99:H105 C93:H97 C82:H91 C78:H80 C68:H76 C60:H66 C56:H58 C47:H54 C40:H45 C33:H38 C25:H31 C15:H23 C9:H13 C4:H7">
    <cfRule type="expression" dxfId="1374" priority="37">
      <formula>$C4="NO"</formula>
    </cfRule>
  </conditionalFormatting>
  <conditionalFormatting sqref="I1:K1">
    <cfRule type="expression" dxfId="1373" priority="36">
      <formula>$C1="NO"</formula>
    </cfRule>
  </conditionalFormatting>
  <conditionalFormatting sqref="B3">
    <cfRule type="expression" dxfId="1372" priority="35">
      <formula>$K3=1</formula>
    </cfRule>
  </conditionalFormatting>
  <conditionalFormatting sqref="B4:B7">
    <cfRule type="expression" dxfId="1371" priority="34">
      <formula>$C4="NO"</formula>
    </cfRule>
  </conditionalFormatting>
  <conditionalFormatting sqref="B4:B7">
    <cfRule type="expression" dxfId="1370" priority="33">
      <formula>$K4=1</formula>
    </cfRule>
  </conditionalFormatting>
  <conditionalFormatting sqref="B9:B13">
    <cfRule type="expression" dxfId="1369" priority="32">
      <formula>$C9="NO"</formula>
    </cfRule>
  </conditionalFormatting>
  <conditionalFormatting sqref="B9:B13">
    <cfRule type="expression" dxfId="1368" priority="31">
      <formula>$K9=1</formula>
    </cfRule>
  </conditionalFormatting>
  <conditionalFormatting sqref="B15:B23">
    <cfRule type="expression" dxfId="1367" priority="30">
      <formula>$C15="NO"</formula>
    </cfRule>
  </conditionalFormatting>
  <conditionalFormatting sqref="B15:B23">
    <cfRule type="expression" dxfId="1366" priority="29">
      <formula>$K15=1</formula>
    </cfRule>
  </conditionalFormatting>
  <conditionalFormatting sqref="B25:B31">
    <cfRule type="expression" dxfId="1365" priority="28">
      <formula>$C25="NO"</formula>
    </cfRule>
  </conditionalFormatting>
  <conditionalFormatting sqref="B25:B31">
    <cfRule type="expression" dxfId="1364" priority="27">
      <formula>$K25=1</formula>
    </cfRule>
  </conditionalFormatting>
  <conditionalFormatting sqref="B33:B38">
    <cfRule type="expression" dxfId="1363" priority="26">
      <formula>$C33="NO"</formula>
    </cfRule>
  </conditionalFormatting>
  <conditionalFormatting sqref="B33:B38">
    <cfRule type="expression" dxfId="1362" priority="25">
      <formula>$K33=1</formula>
    </cfRule>
  </conditionalFormatting>
  <conditionalFormatting sqref="B40:B45">
    <cfRule type="expression" dxfId="1361" priority="24">
      <formula>$C40="NO"</formula>
    </cfRule>
  </conditionalFormatting>
  <conditionalFormatting sqref="B40:B45">
    <cfRule type="expression" dxfId="1360" priority="23">
      <formula>$K40=1</formula>
    </cfRule>
  </conditionalFormatting>
  <conditionalFormatting sqref="B47:B54">
    <cfRule type="expression" dxfId="1359" priority="22">
      <formula>$C47="NO"</formula>
    </cfRule>
  </conditionalFormatting>
  <conditionalFormatting sqref="B47:B54">
    <cfRule type="expression" dxfId="1358" priority="21">
      <formula>$K47=1</formula>
    </cfRule>
  </conditionalFormatting>
  <conditionalFormatting sqref="B56:B58">
    <cfRule type="expression" dxfId="1357" priority="20">
      <formula>$C56="NO"</formula>
    </cfRule>
  </conditionalFormatting>
  <conditionalFormatting sqref="B56:B58">
    <cfRule type="expression" dxfId="1356" priority="19">
      <formula>$K56=1</formula>
    </cfRule>
  </conditionalFormatting>
  <conditionalFormatting sqref="B60:B66">
    <cfRule type="expression" dxfId="1355" priority="18">
      <formula>$C60="NO"</formula>
    </cfRule>
  </conditionalFormatting>
  <conditionalFormatting sqref="B60:B66">
    <cfRule type="expression" dxfId="1354" priority="17">
      <formula>$K60=1</formula>
    </cfRule>
  </conditionalFormatting>
  <conditionalFormatting sqref="B68:B76">
    <cfRule type="expression" dxfId="1353" priority="16">
      <formula>$C68="NO"</formula>
    </cfRule>
  </conditionalFormatting>
  <conditionalFormatting sqref="B68:B76">
    <cfRule type="expression" dxfId="1352" priority="15">
      <formula>$K68=1</formula>
    </cfRule>
  </conditionalFormatting>
  <conditionalFormatting sqref="B78:B80">
    <cfRule type="expression" dxfId="1351" priority="14">
      <formula>$C78="NO"</formula>
    </cfRule>
  </conditionalFormatting>
  <conditionalFormatting sqref="B78:B80">
    <cfRule type="expression" dxfId="1350" priority="13">
      <formula>$K78=1</formula>
    </cfRule>
  </conditionalFormatting>
  <conditionalFormatting sqref="B82:B91">
    <cfRule type="expression" dxfId="1349" priority="12">
      <formula>$C82="NO"</formula>
    </cfRule>
  </conditionalFormatting>
  <conditionalFormatting sqref="B82:B91">
    <cfRule type="expression" dxfId="1348" priority="11">
      <formula>$K82=1</formula>
    </cfRule>
  </conditionalFormatting>
  <conditionalFormatting sqref="B93:B97">
    <cfRule type="expression" dxfId="1347" priority="10">
      <formula>$C93="NO"</formula>
    </cfRule>
  </conditionalFormatting>
  <conditionalFormatting sqref="B93:B97">
    <cfRule type="expression" dxfId="1346" priority="9">
      <formula>$K93=1</formula>
    </cfRule>
  </conditionalFormatting>
  <conditionalFormatting sqref="B99:B105">
    <cfRule type="expression" dxfId="1345" priority="8">
      <formula>$C99="NO"</formula>
    </cfRule>
  </conditionalFormatting>
  <conditionalFormatting sqref="B99:B105">
    <cfRule type="expression" dxfId="1344" priority="7">
      <formula>$K99=1</formula>
    </cfRule>
  </conditionalFormatting>
  <conditionalFormatting sqref="B107:B113">
    <cfRule type="expression" dxfId="1343" priority="6">
      <formula>$C107="NO"</formula>
    </cfRule>
  </conditionalFormatting>
  <conditionalFormatting sqref="B107:B113">
    <cfRule type="expression" dxfId="1342" priority="5">
      <formula>$K107=1</formula>
    </cfRule>
  </conditionalFormatting>
  <conditionalFormatting sqref="B115:B124">
    <cfRule type="expression" dxfId="1341" priority="4">
      <formula>$C115="NO"</formula>
    </cfRule>
  </conditionalFormatting>
  <conditionalFormatting sqref="B115:B124">
    <cfRule type="expression" dxfId="1340" priority="3">
      <formula>$K115=1</formula>
    </cfRule>
  </conditionalFormatting>
  <conditionalFormatting sqref="B126:B144">
    <cfRule type="expression" dxfId="1339" priority="2">
      <formula>$C126="NO"</formula>
    </cfRule>
  </conditionalFormatting>
  <conditionalFormatting sqref="B126:B144">
    <cfRule type="expression" dxfId="1338" priority="1">
      <formula>$K126=1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35" sqref="E135"/>
      <selection pane="topRight" activeCell="E135" sqref="E135"/>
      <selection pane="bottomLeft" activeCell="E135" sqref="E135"/>
      <selection pane="bottomRight" activeCell="J144" sqref="J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4" t="s">
        <v>1</v>
      </c>
      <c r="E1" s="84" t="s">
        <v>2</v>
      </c>
      <c r="F1" s="84" t="s">
        <v>3</v>
      </c>
      <c r="G1" s="84"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2</v>
      </c>
      <c r="K2" s="67">
        <f>SUM(K3:K7)</f>
        <v>3</v>
      </c>
    </row>
    <row r="3" spans="1:12" ht="45" hidden="1" outlineLevel="1" x14ac:dyDescent="0.25">
      <c r="A3" s="37" t="s">
        <v>149</v>
      </c>
      <c r="B3" s="38" t="s">
        <v>7</v>
      </c>
      <c r="C3" s="20" t="str">
        <f>IF('Long Term Vision'!$C3=0,"",'Long Term Vision'!$C3)</f>
        <v>NO</v>
      </c>
      <c r="D3" s="38"/>
      <c r="E3" s="38"/>
      <c r="F3" s="38"/>
      <c r="G3" s="38"/>
      <c r="H3" s="39"/>
      <c r="I3" s="67">
        <f>IF(OR('04_Gender Sector Plan'!$I3=1,$E3&lt;&gt;0),1,0)</f>
        <v>0</v>
      </c>
      <c r="J3" s="67">
        <f>IF(OR('04_Gender Sector Plan'!$J3=1,$F3&lt;&gt;0),1,0)</f>
        <v>0</v>
      </c>
      <c r="K3" s="67">
        <f>IF(AND('04_Gender Sector Plan'!$I3=1,$E3=0),1,0)</f>
        <v>0</v>
      </c>
    </row>
    <row r="4" spans="1:12" ht="45" hidden="1" outlineLevel="1" x14ac:dyDescent="0.25">
      <c r="A4" s="37" t="s">
        <v>149</v>
      </c>
      <c r="B4" s="38" t="s">
        <v>8</v>
      </c>
      <c r="C4" s="20" t="s">
        <v>1055</v>
      </c>
      <c r="D4" s="38"/>
      <c r="E4" s="38"/>
      <c r="F4" s="38"/>
      <c r="G4" s="38"/>
      <c r="H4" s="39"/>
      <c r="I4" s="67">
        <f>IF(OR('04_Gender Sector Plan'!$I4=1,$E4&lt;&gt;0),1,0)</f>
        <v>1</v>
      </c>
      <c r="J4" s="67">
        <f>IF(OR('04_Gender Sector Plan'!$J4=1,$F4&lt;&gt;0),1,0)</f>
        <v>1</v>
      </c>
      <c r="K4" s="67">
        <f>IF(AND('04_Gender Sector Plan'!$I4=1,$E4=0),1,0)</f>
        <v>1</v>
      </c>
    </row>
    <row r="5" spans="1:12" ht="60" hidden="1" outlineLevel="1" x14ac:dyDescent="0.25">
      <c r="A5" s="37" t="s">
        <v>149</v>
      </c>
      <c r="B5" s="38" t="s">
        <v>9</v>
      </c>
      <c r="C5" s="20" t="s">
        <v>1055</v>
      </c>
      <c r="D5" s="38" t="s">
        <v>1172</v>
      </c>
      <c r="E5" s="38" t="s">
        <v>1173</v>
      </c>
      <c r="F5" s="38"/>
      <c r="G5" s="38" t="s">
        <v>1174</v>
      </c>
      <c r="H5" s="39" t="s">
        <v>1175</v>
      </c>
      <c r="I5" s="67">
        <f>IF(OR('04_Gender Sector Plan'!$I5=1,$E5&lt;&gt;0),1,0)</f>
        <v>1</v>
      </c>
      <c r="J5" s="67">
        <f>IF(OR('04_Gender Sector Plan'!$J5=1,$F5&lt;&gt;0),1,0)</f>
        <v>1</v>
      </c>
      <c r="K5" s="67">
        <f>IF(AND('04_Gender Sector Plan'!$I5=1,$E5=0),1,0)</f>
        <v>0</v>
      </c>
    </row>
    <row r="6" spans="1:12" ht="90" hidden="1" outlineLevel="1" x14ac:dyDescent="0.25">
      <c r="A6" s="37" t="s">
        <v>149</v>
      </c>
      <c r="B6" s="38" t="s">
        <v>10</v>
      </c>
      <c r="C6" s="20" t="s">
        <v>1055</v>
      </c>
      <c r="D6" s="38"/>
      <c r="E6" s="38"/>
      <c r="F6" s="38"/>
      <c r="G6" s="38"/>
      <c r="H6" s="39"/>
      <c r="I6" s="67">
        <f>IF(OR('04_Gender Sector Plan'!$I6=1,$E6&lt;&gt;0),1,0)</f>
        <v>1</v>
      </c>
      <c r="J6" s="67">
        <f>IF(OR('04_Gender Sector Plan'!$J6=1,$F6&lt;&gt;0),1,0)</f>
        <v>0</v>
      </c>
      <c r="K6" s="67">
        <f>IF(AND('04_Gender Sector Plan'!$I6=1,$E6=0),1,0)</f>
        <v>1</v>
      </c>
    </row>
    <row r="7" spans="1:12" ht="60" hidden="1" outlineLevel="1" x14ac:dyDescent="0.25">
      <c r="A7" s="37" t="s">
        <v>149</v>
      </c>
      <c r="B7" s="38" t="s">
        <v>11</v>
      </c>
      <c r="C7" s="20" t="s">
        <v>1055</v>
      </c>
      <c r="D7" s="38"/>
      <c r="E7" s="38"/>
      <c r="F7" s="38"/>
      <c r="G7" s="38"/>
      <c r="H7" s="39"/>
      <c r="I7" s="67">
        <f>IF(OR('04_Gender Sector Plan'!$I7=1,$E7&lt;&gt;0),1,0)</f>
        <v>1</v>
      </c>
      <c r="J7" s="67">
        <f>IF(OR('04_Gender Sector Plan'!$J7=1,$F7&lt;&gt;0),1,0)</f>
        <v>0</v>
      </c>
      <c r="K7" s="67">
        <f>IF(AND('04_Gender Sector Plan'!$I7=1,$E7=0),1,0)</f>
        <v>1</v>
      </c>
    </row>
    <row r="8" spans="1:12" collapsed="1" x14ac:dyDescent="0.25">
      <c r="A8" s="37" t="s">
        <v>149</v>
      </c>
      <c r="B8" s="97" t="s">
        <v>12</v>
      </c>
      <c r="C8" s="97"/>
      <c r="D8" s="97"/>
      <c r="E8" s="97"/>
      <c r="F8" s="97"/>
      <c r="G8" s="97"/>
      <c r="H8" s="98"/>
      <c r="I8" s="67">
        <f>SUM(I9:I13)</f>
        <v>4</v>
      </c>
      <c r="J8" s="67">
        <f>SUM(J9:J13)</f>
        <v>1</v>
      </c>
      <c r="K8" s="67">
        <f>SUM(K9:K13)</f>
        <v>4</v>
      </c>
    </row>
    <row r="9" spans="1:12" ht="45" hidden="1" outlineLevel="1" x14ac:dyDescent="0.25">
      <c r="A9" s="37" t="s">
        <v>149</v>
      </c>
      <c r="B9" s="38" t="s">
        <v>13</v>
      </c>
      <c r="C9" s="20" t="str">
        <f>IF('Long Term Vision'!$C9=0,"",'Long Term Vision'!$C9)</f>
        <v/>
      </c>
      <c r="D9" s="38"/>
      <c r="E9" s="38"/>
      <c r="F9" s="38"/>
      <c r="G9" s="38"/>
      <c r="H9" s="39"/>
      <c r="I9" s="67">
        <f>IF(OR('04_Gender Sector Plan'!$I9=1,$E9&lt;&gt;0),1,0)</f>
        <v>1</v>
      </c>
      <c r="J9" s="67">
        <f>IF(OR('04_Gender Sector Plan'!$J9=1,$F9&lt;&gt;0),1,0)</f>
        <v>0</v>
      </c>
      <c r="K9" s="67">
        <f>IF(AND('04_Gender Sector Plan'!$I9=1,$E9=0),1,0)</f>
        <v>1</v>
      </c>
    </row>
    <row r="10" spans="1:12" ht="75" hidden="1" outlineLevel="1" x14ac:dyDescent="0.25">
      <c r="A10" s="37" t="s">
        <v>149</v>
      </c>
      <c r="B10" s="38" t="s">
        <v>14</v>
      </c>
      <c r="C10" s="20" t="str">
        <f>IF('Long Term Vision'!$C10=0,"",'Long Term Vision'!$C10)</f>
        <v/>
      </c>
      <c r="D10" s="38"/>
      <c r="E10" s="38"/>
      <c r="F10" s="38"/>
      <c r="G10" s="38"/>
      <c r="H10" s="39"/>
      <c r="I10" s="67">
        <f>IF(OR('04_Gender Sector Plan'!$I10=1,$E10&lt;&gt;0),1,0)</f>
        <v>1</v>
      </c>
      <c r="J10" s="67">
        <f>IF(OR('04_Gender Sector Plan'!$J10=1,$F10&lt;&gt;0),1,0)</f>
        <v>0</v>
      </c>
      <c r="K10" s="67">
        <f>IF(AND('04_Gender Sector Plan'!$I10=1,$E10=0),1,0)</f>
        <v>1</v>
      </c>
    </row>
    <row r="11" spans="1:12" ht="90" hidden="1" outlineLevel="1" x14ac:dyDescent="0.25">
      <c r="A11" s="37" t="s">
        <v>149</v>
      </c>
      <c r="B11" s="38" t="s">
        <v>15</v>
      </c>
      <c r="C11" s="20" t="str">
        <f>IF('Long Term Vision'!$C11=0,"",'Long Term Vision'!$C11)</f>
        <v/>
      </c>
      <c r="D11" s="38"/>
      <c r="E11" s="38"/>
      <c r="F11" s="38"/>
      <c r="G11" s="38"/>
      <c r="H11" s="39"/>
      <c r="I11" s="67">
        <f>IF(OR('04_Gender Sector Plan'!$I11=1,$E11&lt;&gt;0),1,0)</f>
        <v>1</v>
      </c>
      <c r="J11" s="67">
        <f>IF(OR('04_Gender Sector Plan'!$J11=1,$F11&lt;&gt;0),1,0)</f>
        <v>1</v>
      </c>
      <c r="K11" s="67">
        <f>IF(AND('04_Gender Sector Plan'!$I11=1,$E11=0),1,0)</f>
        <v>1</v>
      </c>
    </row>
    <row r="12" spans="1:12" ht="90" hidden="1" outlineLevel="1" x14ac:dyDescent="0.25">
      <c r="A12" s="37" t="s">
        <v>149</v>
      </c>
      <c r="B12" s="38" t="s">
        <v>16</v>
      </c>
      <c r="C12" s="20" t="str">
        <f>IF('Long Term Vision'!$C12=0,"",'Long Term Vision'!$C12)</f>
        <v/>
      </c>
      <c r="D12" s="38"/>
      <c r="E12" s="38"/>
      <c r="F12" s="38"/>
      <c r="G12" s="38"/>
      <c r="H12" s="39"/>
      <c r="I12" s="67">
        <f>IF(OR('04_Gender Sector Plan'!$I12=1,$E12&lt;&gt;0),1,0)</f>
        <v>1</v>
      </c>
      <c r="J12" s="67">
        <f>IF(OR('04_Gender Sector Plan'!$J12=1,$F12&lt;&gt;0),1,0)</f>
        <v>0</v>
      </c>
      <c r="K12" s="67">
        <f>IF(AND('04_Gender Sector Plan'!$I12=1,$E12=0),1,0)</f>
        <v>1</v>
      </c>
    </row>
    <row r="13" spans="1:12" ht="105" hidden="1" outlineLevel="1" x14ac:dyDescent="0.25">
      <c r="A13" s="37" t="s">
        <v>149</v>
      </c>
      <c r="B13" s="38" t="s">
        <v>17</v>
      </c>
      <c r="C13" s="20" t="str">
        <f>IF('Long Term Vision'!$C13=0,"",'Long Term Vision'!$C13)</f>
        <v/>
      </c>
      <c r="D13" s="38"/>
      <c r="E13" s="38"/>
      <c r="F13" s="38"/>
      <c r="G13" s="38"/>
      <c r="H13" s="39"/>
      <c r="I13" s="67">
        <f>IF(OR('04_Gender Sector Plan'!$I13=1,$E13&lt;&gt;0),1,0)</f>
        <v>0</v>
      </c>
      <c r="J13" s="67">
        <f>IF(OR('04_Gender Sector Plan'!$J13=1,$F13&lt;&gt;0),1,0)</f>
        <v>0</v>
      </c>
      <c r="K13" s="67">
        <f>IF(AND('04_Gender Sector Plan'!$I13=1,$E13=0),1,0)</f>
        <v>0</v>
      </c>
    </row>
    <row r="14" spans="1:12" collapsed="1" x14ac:dyDescent="0.25">
      <c r="A14" s="37" t="s">
        <v>149</v>
      </c>
      <c r="B14" s="99" t="s">
        <v>18</v>
      </c>
      <c r="C14" s="99"/>
      <c r="D14" s="99"/>
      <c r="E14" s="99"/>
      <c r="F14" s="99"/>
      <c r="G14" s="99"/>
      <c r="H14" s="100"/>
      <c r="I14" s="67">
        <f>SUM(I15:I23)</f>
        <v>8</v>
      </c>
      <c r="J14" s="67">
        <f>SUM(J15:J23)</f>
        <v>6</v>
      </c>
      <c r="K14" s="67">
        <f>SUM(K15:K23)</f>
        <v>1</v>
      </c>
    </row>
    <row r="15" spans="1:12" ht="60" hidden="1" outlineLevel="1" x14ac:dyDescent="0.25">
      <c r="A15" s="37" t="s">
        <v>149</v>
      </c>
      <c r="B15" s="38" t="s">
        <v>19</v>
      </c>
      <c r="C15" s="20" t="s">
        <v>1055</v>
      </c>
      <c r="D15" s="38" t="s">
        <v>1176</v>
      </c>
      <c r="E15" s="38" t="s">
        <v>1177</v>
      </c>
      <c r="F15" s="38"/>
      <c r="G15" s="38" t="s">
        <v>1178</v>
      </c>
      <c r="H15" s="39"/>
      <c r="I15" s="67">
        <f>IF(OR('04_Gender Sector Plan'!$I15=1,$E15&lt;&gt;0),1,0)</f>
        <v>1</v>
      </c>
      <c r="J15" s="67">
        <f>IF(OR('04_Gender Sector Plan'!$J15=1,$F15&lt;&gt;0),1,0)</f>
        <v>1</v>
      </c>
      <c r="K15" s="67">
        <f>IF(AND('04_Gender Sector Plan'!$I15=1,$E15=0),1,0)</f>
        <v>0</v>
      </c>
    </row>
    <row r="16" spans="1:12" ht="60" hidden="1" outlineLevel="1" x14ac:dyDescent="0.25">
      <c r="A16" s="37" t="s">
        <v>149</v>
      </c>
      <c r="B16" s="38" t="s">
        <v>20</v>
      </c>
      <c r="C16" s="20" t="s">
        <v>1055</v>
      </c>
      <c r="D16" s="38" t="s">
        <v>1176</v>
      </c>
      <c r="E16" s="38" t="s">
        <v>1179</v>
      </c>
      <c r="F16" s="38" t="s">
        <v>1180</v>
      </c>
      <c r="G16" s="38" t="s">
        <v>1178</v>
      </c>
      <c r="H16" s="39"/>
      <c r="I16" s="67">
        <f>IF(OR('04_Gender Sector Plan'!$I16=1,$E16&lt;&gt;0),1,0)</f>
        <v>1</v>
      </c>
      <c r="J16" s="67">
        <f>IF(OR('04_Gender Sector Plan'!$J16=1,$F16&lt;&gt;0),1,0)</f>
        <v>1</v>
      </c>
      <c r="K16" s="67">
        <f>IF(AND('04_Gender Sector Plan'!$I16=1,$E16=0),1,0)</f>
        <v>0</v>
      </c>
    </row>
    <row r="17" spans="1:11" ht="105" hidden="1" outlineLevel="1" x14ac:dyDescent="0.25">
      <c r="A17" s="37" t="s">
        <v>149</v>
      </c>
      <c r="B17" s="38" t="s">
        <v>21</v>
      </c>
      <c r="C17" s="20" t="s">
        <v>1055</v>
      </c>
      <c r="D17" s="38" t="s">
        <v>1181</v>
      </c>
      <c r="E17" s="38" t="s">
        <v>1182</v>
      </c>
      <c r="F17" s="38" t="s">
        <v>1183</v>
      </c>
      <c r="G17" s="38" t="s">
        <v>1184</v>
      </c>
      <c r="H17" s="39"/>
      <c r="I17" s="67">
        <f>IF(OR('04_Gender Sector Plan'!$I17=1,$E17&lt;&gt;0),1,0)</f>
        <v>1</v>
      </c>
      <c r="J17" s="67">
        <f>IF(OR('04_Gender Sector Plan'!$J17=1,$F17&lt;&gt;0),1,0)</f>
        <v>1</v>
      </c>
      <c r="K17" s="67">
        <f>IF(AND('04_Gender Sector Plan'!$I17=1,$E17=0),1,0)</f>
        <v>0</v>
      </c>
    </row>
    <row r="18" spans="1:11" ht="225" hidden="1" outlineLevel="1" x14ac:dyDescent="0.25">
      <c r="A18" s="37" t="s">
        <v>149</v>
      </c>
      <c r="B18" s="38" t="s">
        <v>22</v>
      </c>
      <c r="C18" s="20" t="s">
        <v>1055</v>
      </c>
      <c r="D18" s="38" t="s">
        <v>1185</v>
      </c>
      <c r="E18" s="38" t="s">
        <v>1186</v>
      </c>
      <c r="F18" s="38"/>
      <c r="G18" s="38" t="s">
        <v>1187</v>
      </c>
      <c r="H18" s="39"/>
      <c r="I18" s="67">
        <f>IF(OR('04_Gender Sector Plan'!$I18=1,$E18&lt;&gt;0),1,0)</f>
        <v>1</v>
      </c>
      <c r="J18" s="67">
        <f>IF(OR('04_Gender Sector Plan'!$J18=1,$F18&lt;&gt;0),1,0)</f>
        <v>1</v>
      </c>
      <c r="K18" s="67">
        <f>IF(AND('04_Gender Sector Plan'!$I18=1,$E18=0),1,0)</f>
        <v>0</v>
      </c>
    </row>
    <row r="19" spans="1:11" ht="30" hidden="1" outlineLevel="1" x14ac:dyDescent="0.25">
      <c r="A19" s="37" t="s">
        <v>149</v>
      </c>
      <c r="B19" s="38" t="s">
        <v>23</v>
      </c>
      <c r="C19" s="20" t="s">
        <v>1055</v>
      </c>
      <c r="D19" s="38"/>
      <c r="E19" s="38"/>
      <c r="F19" s="38"/>
      <c r="G19" s="38"/>
      <c r="H19" s="39"/>
      <c r="I19" s="67">
        <f>IF(OR('04_Gender Sector Plan'!$I19=1,$E19&lt;&gt;0),1,0)</f>
        <v>0</v>
      </c>
      <c r="J19" s="67">
        <f>IF(OR('04_Gender Sector Plan'!$J19=1,$F19&lt;&gt;0),1,0)</f>
        <v>0</v>
      </c>
      <c r="K19" s="67">
        <f>IF(AND('04_Gender Sector Plan'!$I19=1,$E19=0),1,0)</f>
        <v>0</v>
      </c>
    </row>
    <row r="20" spans="1:11" ht="30" hidden="1" outlineLevel="1" x14ac:dyDescent="0.25">
      <c r="A20" s="37" t="s">
        <v>149</v>
      </c>
      <c r="B20" s="38" t="s">
        <v>24</v>
      </c>
      <c r="C20" s="20" t="s">
        <v>1055</v>
      </c>
      <c r="D20" s="38"/>
      <c r="E20" s="38"/>
      <c r="F20" s="38"/>
      <c r="G20" s="38"/>
      <c r="H20" s="39"/>
      <c r="I20" s="67">
        <f>IF(OR('04_Gender Sector Plan'!$I20=1,$E20&lt;&gt;0),1,0)</f>
        <v>1</v>
      </c>
      <c r="J20" s="67">
        <f>IF(OR('04_Gender Sector Plan'!$J20=1,$F20&lt;&gt;0),1,0)</f>
        <v>0</v>
      </c>
      <c r="K20" s="67">
        <f>IF(AND('04_Gender Sector Plan'!$I20=1,$E20=0),1,0)</f>
        <v>1</v>
      </c>
    </row>
    <row r="21" spans="1:11" ht="60" hidden="1" outlineLevel="1" x14ac:dyDescent="0.25">
      <c r="A21" s="37" t="s">
        <v>149</v>
      </c>
      <c r="B21" s="38" t="s">
        <v>25</v>
      </c>
      <c r="C21" s="20" t="s">
        <v>1055</v>
      </c>
      <c r="D21" s="38" t="s">
        <v>1176</v>
      </c>
      <c r="E21" s="38" t="s">
        <v>1188</v>
      </c>
      <c r="F21" s="38" t="s">
        <v>1189</v>
      </c>
      <c r="G21" s="38" t="s">
        <v>1190</v>
      </c>
      <c r="H21" s="39"/>
      <c r="I21" s="67">
        <f>IF(OR('04_Gender Sector Plan'!$I21=1,$E21&lt;&gt;0),1,0)</f>
        <v>1</v>
      </c>
      <c r="J21" s="67">
        <f>IF(OR('04_Gender Sector Plan'!$J21=1,$F21&lt;&gt;0),1,0)</f>
        <v>1</v>
      </c>
      <c r="K21" s="67">
        <f>IF(AND('04_Gender Sector Plan'!$I21=1,$E21=0),1,0)</f>
        <v>0</v>
      </c>
    </row>
    <row r="22" spans="1:11" ht="210" hidden="1" outlineLevel="1" x14ac:dyDescent="0.25">
      <c r="A22" s="37" t="s">
        <v>149</v>
      </c>
      <c r="B22" s="38" t="s">
        <v>26</v>
      </c>
      <c r="C22" s="20" t="s">
        <v>1055</v>
      </c>
      <c r="D22" s="38" t="s">
        <v>1191</v>
      </c>
      <c r="E22" s="38" t="s">
        <v>1192</v>
      </c>
      <c r="F22" s="38" t="s">
        <v>1193</v>
      </c>
      <c r="G22" s="38" t="s">
        <v>1194</v>
      </c>
      <c r="H22" s="39"/>
      <c r="I22" s="67">
        <f>IF(OR('04_Gender Sector Plan'!$I22=1,$E22&lt;&gt;0),1,0)</f>
        <v>1</v>
      </c>
      <c r="J22" s="67">
        <f>IF(OR('04_Gender Sector Plan'!$J22=1,$F22&lt;&gt;0),1,0)</f>
        <v>1</v>
      </c>
      <c r="K22" s="67">
        <f>IF(AND('04_Gender Sector Plan'!$I22=1,$E22=0),1,0)</f>
        <v>0</v>
      </c>
    </row>
    <row r="23" spans="1:11" ht="409.5" hidden="1" outlineLevel="1" x14ac:dyDescent="0.25">
      <c r="A23" s="37" t="s">
        <v>149</v>
      </c>
      <c r="B23" s="38" t="s">
        <v>27</v>
      </c>
      <c r="C23" s="20" t="s">
        <v>1055</v>
      </c>
      <c r="D23" s="38" t="s">
        <v>1195</v>
      </c>
      <c r="E23" s="38" t="s">
        <v>1196</v>
      </c>
      <c r="F23" s="38"/>
      <c r="G23" s="38" t="s">
        <v>1197</v>
      </c>
      <c r="H23" s="39" t="s">
        <v>1198</v>
      </c>
      <c r="I23" s="67">
        <f>IF(OR('04_Gender Sector Plan'!$I23=1,$E23&lt;&gt;0),1,0)</f>
        <v>1</v>
      </c>
      <c r="J23" s="67">
        <f>IF(OR('04_Gender Sector Plan'!$J23=1,$F23&lt;&gt;0),1,0)</f>
        <v>0</v>
      </c>
      <c r="K23" s="67">
        <f>IF(AND('04_Gender Sector Plan'!$I23=1,$E23=0),1,0)</f>
        <v>0</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IF(OR('04_Gender Sector Plan'!$I25=1,$E25&lt;&gt;0),1,0)</f>
        <v>1</v>
      </c>
      <c r="J25" s="67">
        <f>IF(OR('04_Gender Sector Plan'!$J25=1,$F25&lt;&gt;0),1,0)</f>
        <v>1</v>
      </c>
      <c r="K25" s="67">
        <f>IF(AND('04_Gender Sector Plan'!$I25=1,$E25=0),1,0)</f>
        <v>1</v>
      </c>
    </row>
    <row r="26" spans="1:11" ht="45" hidden="1" outlineLevel="1" x14ac:dyDescent="0.25">
      <c r="A26" s="37" t="s">
        <v>149</v>
      </c>
      <c r="B26" s="38" t="s">
        <v>30</v>
      </c>
      <c r="C26" s="20" t="str">
        <f>IF('Long Term Vision'!$C26=0,"",'Long Term Vision'!$C26)</f>
        <v/>
      </c>
      <c r="D26" s="38"/>
      <c r="E26" s="38"/>
      <c r="F26" s="38"/>
      <c r="G26" s="38"/>
      <c r="H26" s="39"/>
      <c r="I26" s="67">
        <f>IF(OR('04_Gender Sector Plan'!$I26=1,$E26&lt;&gt;0),1,0)</f>
        <v>1</v>
      </c>
      <c r="J26" s="67">
        <f>IF(OR('04_Gender Sector Plan'!$J26=1,$F26&lt;&gt;0),1,0)</f>
        <v>0</v>
      </c>
      <c r="K26" s="67">
        <f>IF(AND('04_Gender Sector Plan'!$I26=1,$E26=0),1,0)</f>
        <v>1</v>
      </c>
    </row>
    <row r="27" spans="1:11" ht="45" hidden="1" outlineLevel="1" x14ac:dyDescent="0.25">
      <c r="A27" s="37" t="s">
        <v>149</v>
      </c>
      <c r="B27" s="38" t="s">
        <v>31</v>
      </c>
      <c r="C27" s="20" t="str">
        <f>IF('Long Term Vision'!$C27=0,"",'Long Term Vision'!$C27)</f>
        <v/>
      </c>
      <c r="D27" s="38"/>
      <c r="E27" s="38"/>
      <c r="F27" s="38"/>
      <c r="G27" s="38"/>
      <c r="H27" s="39"/>
      <c r="I27" s="67">
        <f>IF(OR('04_Gender Sector Plan'!$I27=1,$E27&lt;&gt;0),1,0)</f>
        <v>1</v>
      </c>
      <c r="J27" s="67">
        <f>IF(OR('04_Gender Sector Plan'!$J27=1,$F27&lt;&gt;0),1,0)</f>
        <v>1</v>
      </c>
      <c r="K27" s="67">
        <f>IF(AND('04_Gender Sector Plan'!$I27=1,$E27=0),1,0)</f>
        <v>1</v>
      </c>
    </row>
    <row r="28" spans="1:11" ht="60" hidden="1" outlineLevel="1" x14ac:dyDescent="0.25">
      <c r="A28" s="37" t="s">
        <v>149</v>
      </c>
      <c r="B28" s="38" t="s">
        <v>32</v>
      </c>
      <c r="C28" s="20" t="str">
        <f>IF('Long Term Vision'!$C28=0,"",'Long Term Vision'!$C28)</f>
        <v/>
      </c>
      <c r="D28" s="38"/>
      <c r="E28" s="38"/>
      <c r="F28" s="38"/>
      <c r="G28" s="38"/>
      <c r="H28" s="39"/>
      <c r="I28" s="67">
        <f>IF(OR('04_Gender Sector Plan'!$I28=1,$E28&lt;&gt;0),1,0)</f>
        <v>1</v>
      </c>
      <c r="J28" s="67">
        <f>IF(OR('04_Gender Sector Plan'!$J28=1,$F28&lt;&gt;0),1,0)</f>
        <v>1</v>
      </c>
      <c r="K28" s="67">
        <f>IF(AND('04_Gender Sector Plan'!$I28=1,$E28=0),1,0)</f>
        <v>1</v>
      </c>
    </row>
    <row r="29" spans="1:11" ht="60" hidden="1" outlineLevel="1" x14ac:dyDescent="0.25">
      <c r="A29" s="37" t="s">
        <v>149</v>
      </c>
      <c r="B29" s="38" t="s">
        <v>33</v>
      </c>
      <c r="C29" s="20" t="str">
        <f>IF('Long Term Vision'!$C29=0,"",'Long Term Vision'!$C29)</f>
        <v/>
      </c>
      <c r="D29" s="38"/>
      <c r="E29" s="38"/>
      <c r="F29" s="38"/>
      <c r="G29" s="38"/>
      <c r="H29" s="39"/>
      <c r="I29" s="67">
        <f>IF(OR('04_Gender Sector Plan'!$I29=1,$E29&lt;&gt;0),1,0)</f>
        <v>1</v>
      </c>
      <c r="J29" s="67">
        <f>IF(OR('04_Gender Sector Plan'!$J29=1,$F29&lt;&gt;0),1,0)</f>
        <v>0</v>
      </c>
      <c r="K29" s="67">
        <f>IF(AND('04_Gender Sector Plan'!$I29=1,$E29=0),1,0)</f>
        <v>1</v>
      </c>
    </row>
    <row r="30" spans="1:11" ht="30" hidden="1" outlineLevel="1" x14ac:dyDescent="0.25">
      <c r="A30" s="37" t="s">
        <v>149</v>
      </c>
      <c r="B30" s="38" t="s">
        <v>34</v>
      </c>
      <c r="C30" s="20" t="str">
        <f>IF('Long Term Vision'!$C30=0,"",'Long Term Vision'!$C30)</f>
        <v/>
      </c>
      <c r="D30" s="38"/>
      <c r="E30" s="38"/>
      <c r="F30" s="38"/>
      <c r="G30" s="38"/>
      <c r="H30" s="39"/>
      <c r="I30" s="67">
        <f>IF(OR('04_Gender Sector Plan'!$I30=1,$E30&lt;&gt;0),1,0)</f>
        <v>1</v>
      </c>
      <c r="J30" s="67">
        <f>IF(OR('04_Gender Sector Plan'!$J30=1,$F30&lt;&gt;0),1,0)</f>
        <v>1</v>
      </c>
      <c r="K30" s="67">
        <f>IF(AND('04_Gender Sector Plan'!$I30=1,$E30=0),1,0)</f>
        <v>1</v>
      </c>
    </row>
    <row r="31" spans="1:11" ht="105" hidden="1" outlineLevel="1" x14ac:dyDescent="0.25">
      <c r="A31" s="37" t="s">
        <v>149</v>
      </c>
      <c r="B31" s="38" t="s">
        <v>35</v>
      </c>
      <c r="C31" s="20" t="str">
        <f>IF('Long Term Vision'!$C31=0,"",'Long Term Vision'!$C31)</f>
        <v/>
      </c>
      <c r="D31" s="38"/>
      <c r="E31" s="38"/>
      <c r="F31" s="38"/>
      <c r="G31" s="38"/>
      <c r="H31" s="39"/>
      <c r="I31" s="67">
        <f>IF(OR('04_Gender Sector Plan'!$I31=1,$E31&lt;&gt;0),1,0)</f>
        <v>1</v>
      </c>
      <c r="J31" s="67">
        <f>IF(OR('04_Gender Sector Plan'!$J31=1,$F31&lt;&gt;0),1,0)</f>
        <v>0</v>
      </c>
      <c r="K31" s="67">
        <f>IF(AND('04_Gender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IF(OR('04_Gender Sector Plan'!$I33=1,$E33&lt;&gt;0),1,0)</f>
        <v>1</v>
      </c>
      <c r="J33" s="67">
        <f>IF(OR('04_Gender Sector Plan'!$J33=1,$F33&lt;&gt;0),1,0)</f>
        <v>0</v>
      </c>
      <c r="K33" s="67">
        <f>IF(AND('04_Gender Sector Plan'!$I33=1,$E33=0),1,0)</f>
        <v>1</v>
      </c>
    </row>
    <row r="34" spans="1:11" ht="45" hidden="1" outlineLevel="1" x14ac:dyDescent="0.25">
      <c r="A34" s="37" t="s">
        <v>149</v>
      </c>
      <c r="B34" s="38" t="s">
        <v>38</v>
      </c>
      <c r="C34" s="20" t="str">
        <f>IF('Long Term Vision'!$C34=0,"",'Long Term Vision'!$C34)</f>
        <v/>
      </c>
      <c r="D34" s="38"/>
      <c r="E34" s="38"/>
      <c r="F34" s="38"/>
      <c r="G34" s="38"/>
      <c r="H34" s="39"/>
      <c r="I34" s="67">
        <f>IF(OR('04_Gender Sector Plan'!$I34=1,$E34&lt;&gt;0),1,0)</f>
        <v>1</v>
      </c>
      <c r="J34" s="67">
        <f>IF(OR('04_Gender Sector Plan'!$J34=1,$F34&lt;&gt;0),1,0)</f>
        <v>0</v>
      </c>
      <c r="K34" s="67">
        <f>IF(AND('04_Gender Sector Plan'!$I34=1,$E34=0),1,0)</f>
        <v>1</v>
      </c>
    </row>
    <row r="35" spans="1:11" ht="30" hidden="1" outlineLevel="1" x14ac:dyDescent="0.25">
      <c r="A35" s="37" t="s">
        <v>149</v>
      </c>
      <c r="B35" s="38" t="s">
        <v>39</v>
      </c>
      <c r="C35" s="20" t="str">
        <f>IF('Long Term Vision'!$C35=0,"",'Long Term Vision'!$C35)</f>
        <v>NO</v>
      </c>
      <c r="D35" s="38"/>
      <c r="E35" s="38"/>
      <c r="F35" s="38"/>
      <c r="G35" s="38"/>
      <c r="H35" s="39"/>
      <c r="I35" s="67">
        <f>IF(OR('04_Gender Sector Plan'!$I35=1,$E35&lt;&gt;0),1,0)</f>
        <v>0</v>
      </c>
      <c r="J35" s="67">
        <f>IF(OR('04_Gender Sector Plan'!$J35=1,$F35&lt;&gt;0),1,0)</f>
        <v>0</v>
      </c>
      <c r="K35" s="67">
        <f>IF(AND('04_Gender Sector Plan'!$I35=1,$E35=0),1,0)</f>
        <v>0</v>
      </c>
    </row>
    <row r="36" spans="1:11" ht="60" hidden="1" outlineLevel="1" x14ac:dyDescent="0.25">
      <c r="A36" s="37" t="s">
        <v>149</v>
      </c>
      <c r="B36" s="38" t="s">
        <v>40</v>
      </c>
      <c r="C36" s="20" t="str">
        <f>IF('Long Term Vision'!$C36=0,"",'Long Term Vision'!$C36)</f>
        <v/>
      </c>
      <c r="D36" s="38"/>
      <c r="E36" s="38"/>
      <c r="F36" s="38"/>
      <c r="G36" s="38"/>
      <c r="H36" s="39"/>
      <c r="I36" s="67">
        <f>IF(OR('04_Gender Sector Plan'!$I36=1,$E36&lt;&gt;0),1,0)</f>
        <v>1</v>
      </c>
      <c r="J36" s="67">
        <f>IF(OR('04_Gender Sector Plan'!$J36=1,$F36&lt;&gt;0),1,0)</f>
        <v>1</v>
      </c>
      <c r="K36" s="67">
        <f>IF(AND('04_Gender Sector Plan'!$I36=1,$E36=0),1,0)</f>
        <v>1</v>
      </c>
    </row>
    <row r="37" spans="1:11" ht="45" hidden="1" outlineLevel="1" x14ac:dyDescent="0.25">
      <c r="A37" s="37" t="s">
        <v>149</v>
      </c>
      <c r="B37" s="38" t="s">
        <v>41</v>
      </c>
      <c r="C37" s="20" t="str">
        <f>IF('Long Term Vision'!$C37=0,"",'Long Term Vision'!$C37)</f>
        <v/>
      </c>
      <c r="D37" s="38"/>
      <c r="E37" s="38"/>
      <c r="F37" s="38"/>
      <c r="G37" s="38"/>
      <c r="H37" s="39"/>
      <c r="I37" s="67">
        <f>IF(OR('04_Gender Sector Plan'!$I37=1,$E37&lt;&gt;0),1,0)</f>
        <v>1</v>
      </c>
      <c r="J37" s="67">
        <f>IF(OR('04_Gender Sector Plan'!$J37=1,$F37&lt;&gt;0),1,0)</f>
        <v>0</v>
      </c>
      <c r="K37" s="67">
        <f>IF(AND('04_Gender Sector Plan'!$I37=1,$E37=0),1,0)</f>
        <v>1</v>
      </c>
    </row>
    <row r="38" spans="1:11" ht="75" hidden="1" outlineLevel="1" x14ac:dyDescent="0.25">
      <c r="A38" s="37" t="s">
        <v>149</v>
      </c>
      <c r="B38" s="38" t="s">
        <v>42</v>
      </c>
      <c r="C38" s="20" t="str">
        <f>IF('Long Term Vision'!$C38=0,"",'Long Term Vision'!$C38)</f>
        <v/>
      </c>
      <c r="D38" s="38"/>
      <c r="E38" s="38"/>
      <c r="F38" s="38"/>
      <c r="G38" s="38"/>
      <c r="H38" s="39"/>
      <c r="I38" s="67">
        <f>IF(OR('04_Gender Sector Plan'!$I38=1,$E38&lt;&gt;0),1,0)</f>
        <v>1</v>
      </c>
      <c r="J38" s="67">
        <f>IF(OR('04_Gender Sector Plan'!$J38=1,$F38&lt;&gt;0),1,0)</f>
        <v>0</v>
      </c>
      <c r="K38" s="67">
        <f>IF(AND('04_Gender Sector Plan'!$I38=1,$E38=0),1,0)</f>
        <v>1</v>
      </c>
    </row>
    <row r="39" spans="1:11" collapsed="1" x14ac:dyDescent="0.25">
      <c r="A39" s="37" t="s">
        <v>150</v>
      </c>
      <c r="B39" s="105" t="s">
        <v>43</v>
      </c>
      <c r="C39" s="105"/>
      <c r="D39" s="105"/>
      <c r="E39" s="105"/>
      <c r="F39" s="105"/>
      <c r="G39" s="105"/>
      <c r="H39" s="106"/>
      <c r="I39" s="67">
        <f>SUM(I40:I45)</f>
        <v>4</v>
      </c>
      <c r="J39" s="67">
        <f>SUM(J40:J45)</f>
        <v>1</v>
      </c>
      <c r="K39" s="67">
        <f>SUM(K40:K45)</f>
        <v>4</v>
      </c>
    </row>
    <row r="40" spans="1:11" ht="30" hidden="1" outlineLevel="1" x14ac:dyDescent="0.25">
      <c r="A40" s="37" t="s">
        <v>150</v>
      </c>
      <c r="B40" s="38" t="s">
        <v>44</v>
      </c>
      <c r="C40" s="20" t="str">
        <f>IF('Long Term Vision'!$C40=0,"",'Long Term Vision'!$C40)</f>
        <v/>
      </c>
      <c r="D40" s="38"/>
      <c r="E40" s="38"/>
      <c r="F40" s="38"/>
      <c r="G40" s="38"/>
      <c r="H40" s="39"/>
      <c r="I40" s="67">
        <f>IF(OR('04_Gender Sector Plan'!$I40=1,$E40&lt;&gt;0),1,0)</f>
        <v>1</v>
      </c>
      <c r="J40" s="67">
        <f>IF(OR('04_Gender Sector Plan'!$J40=1,$F40&lt;&gt;0),1,0)</f>
        <v>0</v>
      </c>
      <c r="K40" s="67">
        <f>IF(AND('04_Gender Sector Plan'!$I40=1,$E40=0),1,0)</f>
        <v>1</v>
      </c>
    </row>
    <row r="41" spans="1:11" ht="60" hidden="1" outlineLevel="1" x14ac:dyDescent="0.25">
      <c r="A41" s="37" t="s">
        <v>150</v>
      </c>
      <c r="B41" s="38" t="s">
        <v>45</v>
      </c>
      <c r="C41" s="20" t="str">
        <f>IF('Long Term Vision'!$C41=0,"",'Long Term Vision'!$C41)</f>
        <v/>
      </c>
      <c r="D41" s="38"/>
      <c r="E41" s="38"/>
      <c r="F41" s="38"/>
      <c r="G41" s="38"/>
      <c r="H41" s="39"/>
      <c r="I41" s="67">
        <f>IF(OR('04_Gender Sector Plan'!$I41=1,$E41&lt;&gt;0),1,0)</f>
        <v>1</v>
      </c>
      <c r="J41" s="67">
        <f>IF(OR('04_Gender Sector Plan'!$J41=1,$F41&lt;&gt;0),1,0)</f>
        <v>0</v>
      </c>
      <c r="K41" s="67">
        <f>IF(AND('04_Gender Sector Plan'!$I41=1,$E41=0),1,0)</f>
        <v>1</v>
      </c>
    </row>
    <row r="42" spans="1:11" ht="75" hidden="1" outlineLevel="1" x14ac:dyDescent="0.25">
      <c r="A42" s="37" t="s">
        <v>150</v>
      </c>
      <c r="B42" s="38" t="s">
        <v>46</v>
      </c>
      <c r="C42" s="20" t="str">
        <f>IF('Long Term Vision'!$C42=0,"",'Long Term Vision'!$C42)</f>
        <v/>
      </c>
      <c r="D42" s="38"/>
      <c r="E42" s="38"/>
      <c r="F42" s="38"/>
      <c r="G42" s="38"/>
      <c r="H42" s="39"/>
      <c r="I42" s="67">
        <f>IF(OR('04_Gender Sector Plan'!$I42=1,$E42&lt;&gt;0),1,0)</f>
        <v>1</v>
      </c>
      <c r="J42" s="67">
        <f>IF(OR('04_Gender Sector Plan'!$J42=1,$F42&lt;&gt;0),1,0)</f>
        <v>1</v>
      </c>
      <c r="K42" s="67">
        <f>IF(AND('04_Gender Sector Plan'!$I42=1,$E42=0),1,0)</f>
        <v>1</v>
      </c>
    </row>
    <row r="43" spans="1:11" ht="60" hidden="1" outlineLevel="1" x14ac:dyDescent="0.25">
      <c r="A43" s="37" t="s">
        <v>150</v>
      </c>
      <c r="B43" s="38" t="s">
        <v>47</v>
      </c>
      <c r="C43" s="20" t="str">
        <f>IF('Long Term Vision'!$C43=0,"",'Long Term Vision'!$C43)</f>
        <v/>
      </c>
      <c r="D43" s="38"/>
      <c r="E43" s="38"/>
      <c r="F43" s="38"/>
      <c r="G43" s="38"/>
      <c r="H43" s="39"/>
      <c r="I43" s="67">
        <f>IF(OR('04_Gender Sector Plan'!$I43=1,$E43&lt;&gt;0),1,0)</f>
        <v>1</v>
      </c>
      <c r="J43" s="67">
        <f>IF(OR('04_Gender Sector Plan'!$J43=1,$F43&lt;&gt;0),1,0)</f>
        <v>0</v>
      </c>
      <c r="K43" s="67">
        <f>IF(AND('04_Gender Sector Plan'!$I43=1,$E43=0),1,0)</f>
        <v>1</v>
      </c>
    </row>
    <row r="44" spans="1:11" ht="45" hidden="1" outlineLevel="1" x14ac:dyDescent="0.25">
      <c r="A44" s="37" t="s">
        <v>150</v>
      </c>
      <c r="B44" s="38" t="s">
        <v>48</v>
      </c>
      <c r="C44" s="20" t="str">
        <f>IF('Long Term Vision'!$C44=0,"",'Long Term Vision'!$C44)</f>
        <v/>
      </c>
      <c r="D44" s="38"/>
      <c r="E44" s="38"/>
      <c r="F44" s="38"/>
      <c r="G44" s="38"/>
      <c r="H44" s="39"/>
      <c r="I44" s="67">
        <f>IF(OR('04_Gender Sector Plan'!$I44=1,$E44&lt;&gt;0),1,0)</f>
        <v>0</v>
      </c>
      <c r="J44" s="67">
        <f>IF(OR('04_Gender Sector Plan'!$J44=1,$F44&lt;&gt;0),1,0)</f>
        <v>0</v>
      </c>
      <c r="K44" s="67">
        <f>IF(AND('04_Gender Sector Plan'!$I44=1,$E44=0),1,0)</f>
        <v>0</v>
      </c>
    </row>
    <row r="45" spans="1:11" ht="30" hidden="1" outlineLevel="1" x14ac:dyDescent="0.25">
      <c r="A45" s="37" t="s">
        <v>150</v>
      </c>
      <c r="B45" s="38" t="s">
        <v>49</v>
      </c>
      <c r="C45" s="20" t="str">
        <f>IF('Long Term Vision'!$C45=0,"",'Long Term Vision'!$C45)</f>
        <v/>
      </c>
      <c r="D45" s="38"/>
      <c r="E45" s="38"/>
      <c r="F45" s="38"/>
      <c r="G45" s="38"/>
      <c r="H45" s="39"/>
      <c r="I45" s="67">
        <f>IF(OR('04_Gender Sector Plan'!$I45=1,$E45&lt;&gt;0),1,0)</f>
        <v>0</v>
      </c>
      <c r="J45" s="67">
        <f>IF(OR('04_Gender Sector Plan'!$J45=1,$F45&lt;&gt;0),1,0)</f>
        <v>0</v>
      </c>
      <c r="K45" s="67">
        <f>IF(AND('04_Gender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IF(OR('04_Gender Sector Plan'!$I47=1,$E47&lt;&gt;0),1,0)</f>
        <v>0</v>
      </c>
      <c r="J47" s="67">
        <f>IF(OR('04_Gender Sector Plan'!$J47=1,$F47&lt;&gt;0),1,0)</f>
        <v>0</v>
      </c>
      <c r="K47" s="67">
        <f>IF(AND('04_Gender Sector Plan'!$I47=1,$E47=0),1,0)</f>
        <v>0</v>
      </c>
    </row>
    <row r="48" spans="1:11" ht="30" hidden="1" outlineLevel="1" x14ac:dyDescent="0.25">
      <c r="A48" s="37" t="s">
        <v>150</v>
      </c>
      <c r="B48" s="38" t="s">
        <v>52</v>
      </c>
      <c r="C48" s="20" t="str">
        <f>IF('Long Term Vision'!$C48=0,"",'Long Term Vision'!$C48)</f>
        <v/>
      </c>
      <c r="D48" s="38"/>
      <c r="E48" s="38"/>
      <c r="F48" s="38"/>
      <c r="G48" s="38"/>
      <c r="H48" s="39"/>
      <c r="I48" s="67">
        <f>IF(OR('04_Gender Sector Plan'!$I48=1,$E48&lt;&gt;0),1,0)</f>
        <v>1</v>
      </c>
      <c r="J48" s="67">
        <f>IF(OR('04_Gender Sector Plan'!$J48=1,$F48&lt;&gt;0),1,0)</f>
        <v>0</v>
      </c>
      <c r="K48" s="67">
        <f>IF(AND('04_Gender Sector Plan'!$I48=1,$E48=0),1,0)</f>
        <v>1</v>
      </c>
    </row>
    <row r="49" spans="1:11" ht="45" hidden="1" outlineLevel="1" x14ac:dyDescent="0.25">
      <c r="A49" s="37" t="s">
        <v>150</v>
      </c>
      <c r="B49" s="38" t="s">
        <v>53</v>
      </c>
      <c r="C49" s="20" t="str">
        <f>IF('Long Term Vision'!$C49=0,"",'Long Term Vision'!$C49)</f>
        <v/>
      </c>
      <c r="D49" s="38"/>
      <c r="E49" s="38"/>
      <c r="F49" s="38"/>
      <c r="G49" s="38"/>
      <c r="H49" s="39"/>
      <c r="I49" s="67">
        <f>IF(OR('04_Gender Sector Plan'!$I49=1,$E49&lt;&gt;0),1,0)</f>
        <v>1</v>
      </c>
      <c r="J49" s="67">
        <f>IF(OR('04_Gender Sector Plan'!$J49=1,$F49&lt;&gt;0),1,0)</f>
        <v>0</v>
      </c>
      <c r="K49" s="67">
        <f>IF(AND('04_Gender Sector Plan'!$I49=1,$E49=0),1,0)</f>
        <v>1</v>
      </c>
    </row>
    <row r="50" spans="1:11" ht="90" hidden="1" outlineLevel="1" x14ac:dyDescent="0.25">
      <c r="A50" s="37" t="s">
        <v>150</v>
      </c>
      <c r="B50" s="38" t="s">
        <v>54</v>
      </c>
      <c r="C50" s="20" t="str">
        <f>IF('Long Term Vision'!$C50=0,"",'Long Term Vision'!$C50)</f>
        <v/>
      </c>
      <c r="D50" s="38"/>
      <c r="E50" s="38"/>
      <c r="F50" s="38"/>
      <c r="G50" s="38"/>
      <c r="H50" s="39"/>
      <c r="I50" s="67">
        <f>IF(OR('04_Gender Sector Plan'!$I50=1,$E50&lt;&gt;0),1,0)</f>
        <v>1</v>
      </c>
      <c r="J50" s="67">
        <f>IF(OR('04_Gender Sector Plan'!$J50=1,$F50&lt;&gt;0),1,0)</f>
        <v>0</v>
      </c>
      <c r="K50" s="67">
        <f>IF(AND('04_Gender Sector Plan'!$I50=1,$E50=0),1,0)</f>
        <v>1</v>
      </c>
    </row>
    <row r="51" spans="1:11" ht="30" hidden="1" outlineLevel="1" x14ac:dyDescent="0.25">
      <c r="A51" s="37" t="s">
        <v>150</v>
      </c>
      <c r="B51" s="38" t="s">
        <v>55</v>
      </c>
      <c r="C51" s="20" t="str">
        <f>IF('Long Term Vision'!$C51=0,"",'Long Term Vision'!$C51)</f>
        <v/>
      </c>
      <c r="D51" s="38"/>
      <c r="E51" s="38"/>
      <c r="F51" s="38"/>
      <c r="G51" s="38"/>
      <c r="H51" s="39"/>
      <c r="I51" s="67">
        <f>IF(OR('04_Gender Sector Plan'!$I51=1,$E51&lt;&gt;0),1,0)</f>
        <v>1</v>
      </c>
      <c r="J51" s="67">
        <f>IF(OR('04_Gender Sector Plan'!$J51=1,$F51&lt;&gt;0),1,0)</f>
        <v>0</v>
      </c>
      <c r="K51" s="67">
        <f>IF(AND('04_Gender Sector Plan'!$I51=1,$E51=0),1,0)</f>
        <v>1</v>
      </c>
    </row>
    <row r="52" spans="1:11" ht="45" hidden="1" outlineLevel="1" x14ac:dyDescent="0.25">
      <c r="A52" s="37" t="s">
        <v>150</v>
      </c>
      <c r="B52" s="38" t="s">
        <v>56</v>
      </c>
      <c r="C52" s="20" t="str">
        <f>IF('Long Term Vision'!$C52=0,"",'Long Term Vision'!$C52)</f>
        <v/>
      </c>
      <c r="D52" s="38"/>
      <c r="E52" s="38"/>
      <c r="F52" s="38"/>
      <c r="G52" s="38"/>
      <c r="H52" s="39"/>
      <c r="I52" s="67">
        <f>IF(OR('04_Gender Sector Plan'!$I52=1,$E52&lt;&gt;0),1,0)</f>
        <v>1</v>
      </c>
      <c r="J52" s="67">
        <f>IF(OR('04_Gender Sector Plan'!$J52=1,$F52&lt;&gt;0),1,0)</f>
        <v>0</v>
      </c>
      <c r="K52" s="67">
        <f>IF(AND('04_Gender Sector Plan'!$I52=1,$E52=0),1,0)</f>
        <v>1</v>
      </c>
    </row>
    <row r="53" spans="1:11" ht="30" hidden="1" outlineLevel="1" x14ac:dyDescent="0.25">
      <c r="A53" s="37" t="s">
        <v>150</v>
      </c>
      <c r="B53" s="38" t="s">
        <v>57</v>
      </c>
      <c r="C53" s="20" t="str">
        <f>IF('Long Term Vision'!$C53=0,"",'Long Term Vision'!$C53)</f>
        <v/>
      </c>
      <c r="D53" s="38"/>
      <c r="E53" s="38"/>
      <c r="F53" s="38"/>
      <c r="G53" s="38"/>
      <c r="H53" s="39"/>
      <c r="I53" s="67">
        <f>IF(OR('04_Gender Sector Plan'!$I53=1,$E53&lt;&gt;0),1,0)</f>
        <v>1</v>
      </c>
      <c r="J53" s="67">
        <f>IF(OR('04_Gender Sector Plan'!$J53=1,$F53&lt;&gt;0),1,0)</f>
        <v>0</v>
      </c>
      <c r="K53" s="67">
        <f>IF(AND('04_Gender Sector Plan'!$I53=1,$E53=0),1,0)</f>
        <v>1</v>
      </c>
    </row>
    <row r="54" spans="1:11" ht="45" hidden="1" outlineLevel="1" x14ac:dyDescent="0.25">
      <c r="A54" s="37" t="s">
        <v>150</v>
      </c>
      <c r="B54" s="38" t="s">
        <v>58</v>
      </c>
      <c r="C54" s="20" t="str">
        <f>IF('Long Term Vision'!$C54=0,"",'Long Term Vision'!$C54)</f>
        <v/>
      </c>
      <c r="D54" s="38"/>
      <c r="E54" s="38"/>
      <c r="F54" s="38"/>
      <c r="G54" s="38"/>
      <c r="H54" s="39"/>
      <c r="I54" s="67">
        <f>IF(OR('04_Gender Sector Plan'!$I54=1,$E54&lt;&gt;0),1,0)</f>
        <v>0</v>
      </c>
      <c r="J54" s="67">
        <f>IF(OR('04_Gender Sector Plan'!$J54=1,$F54&lt;&gt;0),1,0)</f>
        <v>0</v>
      </c>
      <c r="K54" s="67">
        <f>IF(AND('04_Gender Sector Plan'!$I54=1,$E54=0),1,0)</f>
        <v>0</v>
      </c>
    </row>
    <row r="55" spans="1:11" collapsed="1" x14ac:dyDescent="0.25">
      <c r="A55" s="37" t="s">
        <v>150</v>
      </c>
      <c r="B55" s="109" t="s">
        <v>59</v>
      </c>
      <c r="C55" s="109"/>
      <c r="D55" s="109"/>
      <c r="E55" s="109"/>
      <c r="F55" s="109"/>
      <c r="G55" s="109"/>
      <c r="H55" s="110"/>
      <c r="I55" s="67">
        <f>SUM(I56:I58)</f>
        <v>3</v>
      </c>
      <c r="J55" s="67">
        <f>SUM(J56:J58)</f>
        <v>2</v>
      </c>
      <c r="K55" s="67">
        <f>SUM(K56:K58)</f>
        <v>2</v>
      </c>
    </row>
    <row r="56" spans="1:11" ht="30" hidden="1" outlineLevel="1" x14ac:dyDescent="0.25">
      <c r="A56" s="37" t="s">
        <v>150</v>
      </c>
      <c r="B56" s="38" t="s">
        <v>60</v>
      </c>
      <c r="C56" s="20" t="s">
        <v>1055</v>
      </c>
      <c r="D56" s="38"/>
      <c r="E56" s="38"/>
      <c r="F56" s="38"/>
      <c r="G56" s="38"/>
      <c r="H56" s="39"/>
      <c r="I56" s="67">
        <f>IF(OR('04_Gender Sector Plan'!$I56=1,$E56&lt;&gt;0),1,0)</f>
        <v>1</v>
      </c>
      <c r="J56" s="67">
        <f>IF(OR('04_Gender Sector Plan'!$J56=1,$F56&lt;&gt;0),1,0)</f>
        <v>1</v>
      </c>
      <c r="K56" s="67">
        <f>IF(AND('04_Gender Sector Plan'!$I56=1,$E56=0),1,0)</f>
        <v>1</v>
      </c>
    </row>
    <row r="57" spans="1:11" ht="75" hidden="1" outlineLevel="1" x14ac:dyDescent="0.25">
      <c r="A57" s="37" t="s">
        <v>150</v>
      </c>
      <c r="B57" s="38" t="s">
        <v>61</v>
      </c>
      <c r="C57" s="20" t="s">
        <v>1055</v>
      </c>
      <c r="D57" s="38" t="s">
        <v>1199</v>
      </c>
      <c r="E57" s="38" t="s">
        <v>1200</v>
      </c>
      <c r="F57" s="38"/>
      <c r="G57" s="38" t="s">
        <v>1201</v>
      </c>
      <c r="H57" s="39" t="s">
        <v>1202</v>
      </c>
      <c r="I57" s="67">
        <f>IF(OR('04_Gender Sector Plan'!$I57=1,$E57&lt;&gt;0),1,0)</f>
        <v>1</v>
      </c>
      <c r="J57" s="67">
        <f>IF(OR('04_Gender Sector Plan'!$J57=1,$F57&lt;&gt;0),1,0)</f>
        <v>1</v>
      </c>
      <c r="K57" s="67">
        <f>IF(AND('04_Gender Sector Plan'!$I57=1,$E57=0),1,0)</f>
        <v>0</v>
      </c>
    </row>
    <row r="58" spans="1:11" ht="45" hidden="1" outlineLevel="1" x14ac:dyDescent="0.25">
      <c r="A58" s="37" t="s">
        <v>150</v>
      </c>
      <c r="B58" s="38" t="s">
        <v>62</v>
      </c>
      <c r="C58" s="20" t="s">
        <v>1055</v>
      </c>
      <c r="D58" s="38"/>
      <c r="E58" s="38"/>
      <c r="F58" s="38"/>
      <c r="G58" s="38"/>
      <c r="H58" s="39"/>
      <c r="I58" s="67">
        <f>IF(OR('04_Gender Sector Plan'!$I58=1,$E58&lt;&gt;0),1,0)</f>
        <v>1</v>
      </c>
      <c r="J58" s="67">
        <f>IF(OR('04_Gender Sector Plan'!$J58=1,$F58&lt;&gt;0),1,0)</f>
        <v>0</v>
      </c>
      <c r="K58" s="67">
        <f>IF(AND('04_Gender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IF(OR('04_Gender Sector Plan'!$I60=1,$E60&lt;&gt;0),1,0)</f>
        <v>0</v>
      </c>
      <c r="J60" s="67">
        <f>IF(OR('04_Gender Sector Plan'!$J60=1,$F60&lt;&gt;0),1,0)</f>
        <v>0</v>
      </c>
      <c r="K60" s="67">
        <f>IF(AND('04_Gender Sector Plan'!$I60=1,$E60=0),1,0)</f>
        <v>0</v>
      </c>
    </row>
    <row r="61" spans="1:11" ht="60" hidden="1" outlineLevel="1" x14ac:dyDescent="0.25">
      <c r="A61" s="37" t="s">
        <v>150</v>
      </c>
      <c r="B61" s="38" t="s">
        <v>65</v>
      </c>
      <c r="C61" s="20" t="str">
        <f>IF('Long Term Vision'!$C61=0,"",'Long Term Vision'!$C61)</f>
        <v/>
      </c>
      <c r="D61" s="38"/>
      <c r="E61" s="38"/>
      <c r="F61" s="38"/>
      <c r="G61" s="38"/>
      <c r="H61" s="39"/>
      <c r="I61" s="67">
        <f>IF(OR('04_Gender Sector Plan'!$I61=1,$E61&lt;&gt;0),1,0)</f>
        <v>1</v>
      </c>
      <c r="J61" s="67">
        <f>IF(OR('04_Gender Sector Plan'!$J61=1,$F61&lt;&gt;0),1,0)</f>
        <v>0</v>
      </c>
      <c r="K61" s="67">
        <f>IF(AND('04_Gender Sector Plan'!$I61=1,$E61=0),1,0)</f>
        <v>1</v>
      </c>
    </row>
    <row r="62" spans="1:11" ht="30" hidden="1" outlineLevel="1" x14ac:dyDescent="0.25">
      <c r="A62" s="37" t="s">
        <v>150</v>
      </c>
      <c r="B62" s="38" t="s">
        <v>66</v>
      </c>
      <c r="C62" s="20" t="str">
        <f>IF('Long Term Vision'!$C62=0,"",'Long Term Vision'!$C62)</f>
        <v/>
      </c>
      <c r="D62" s="38"/>
      <c r="E62" s="38"/>
      <c r="F62" s="38"/>
      <c r="G62" s="38"/>
      <c r="H62" s="39"/>
      <c r="I62" s="67">
        <f>IF(OR('04_Gender Sector Plan'!$I62=1,$E62&lt;&gt;0),1,0)</f>
        <v>0</v>
      </c>
      <c r="J62" s="67">
        <f>IF(OR('04_Gender Sector Plan'!$J62=1,$F62&lt;&gt;0),1,0)</f>
        <v>0</v>
      </c>
      <c r="K62" s="67">
        <f>IF(AND('04_Gender Sector Plan'!$I62=1,$E62=0),1,0)</f>
        <v>0</v>
      </c>
    </row>
    <row r="63" spans="1:11" ht="90" hidden="1" outlineLevel="1" x14ac:dyDescent="0.25">
      <c r="A63" s="37" t="s">
        <v>150</v>
      </c>
      <c r="B63" s="38" t="s">
        <v>67</v>
      </c>
      <c r="C63" s="20" t="str">
        <f>IF('Long Term Vision'!$C63=0,"",'Long Term Vision'!$C63)</f>
        <v/>
      </c>
      <c r="D63" s="38"/>
      <c r="E63" s="38"/>
      <c r="F63" s="38"/>
      <c r="G63" s="38"/>
      <c r="H63" s="39"/>
      <c r="I63" s="67">
        <f>IF(OR('04_Gender Sector Plan'!$I63=1,$E63&lt;&gt;0),1,0)</f>
        <v>1</v>
      </c>
      <c r="J63" s="67">
        <f>IF(OR('04_Gender Sector Plan'!$J63=1,$F63&lt;&gt;0),1,0)</f>
        <v>0</v>
      </c>
      <c r="K63" s="67">
        <f>IF(AND('04_Gender Sector Plan'!$I63=1,$E63=0),1,0)</f>
        <v>1</v>
      </c>
    </row>
    <row r="64" spans="1:11" ht="45" hidden="1" outlineLevel="1" x14ac:dyDescent="0.25">
      <c r="A64" s="37" t="s">
        <v>150</v>
      </c>
      <c r="B64" s="38" t="s">
        <v>68</v>
      </c>
      <c r="C64" s="20" t="str">
        <f>IF('Long Term Vision'!$C64=0,"",'Long Term Vision'!$C64)</f>
        <v/>
      </c>
      <c r="D64" s="38"/>
      <c r="E64" s="38"/>
      <c r="F64" s="38"/>
      <c r="G64" s="38"/>
      <c r="H64" s="39"/>
      <c r="I64" s="67">
        <f>IF(OR('04_Gender Sector Plan'!$I64=1,$E64&lt;&gt;0),1,0)</f>
        <v>1</v>
      </c>
      <c r="J64" s="67">
        <f>IF(OR('04_Gender Sector Plan'!$J64=1,$F64&lt;&gt;0),1,0)</f>
        <v>0</v>
      </c>
      <c r="K64" s="67">
        <f>IF(AND('04_Gender Sector Plan'!$I64=1,$E64=0),1,0)</f>
        <v>1</v>
      </c>
    </row>
    <row r="65" spans="1:11" ht="120" hidden="1" outlineLevel="1" x14ac:dyDescent="0.25">
      <c r="A65" s="37" t="s">
        <v>150</v>
      </c>
      <c r="B65" s="38" t="s">
        <v>69</v>
      </c>
      <c r="C65" s="20" t="str">
        <f>IF('Long Term Vision'!$C65=0,"",'Long Term Vision'!$C65)</f>
        <v/>
      </c>
      <c r="D65" s="38"/>
      <c r="E65" s="38"/>
      <c r="F65" s="38"/>
      <c r="G65" s="38"/>
      <c r="H65" s="39"/>
      <c r="I65" s="67">
        <f>IF(OR('04_Gender Sector Plan'!$I65=1,$E65&lt;&gt;0),1,0)</f>
        <v>0</v>
      </c>
      <c r="J65" s="67">
        <f>IF(OR('04_Gender Sector Plan'!$J65=1,$F65&lt;&gt;0),1,0)</f>
        <v>0</v>
      </c>
      <c r="K65" s="67">
        <f>IF(AND('04_Gender Sector Plan'!$I65=1,$E65=0),1,0)</f>
        <v>0</v>
      </c>
    </row>
    <row r="66" spans="1:11" ht="60" hidden="1" outlineLevel="1" x14ac:dyDescent="0.25">
      <c r="A66" s="37" t="s">
        <v>150</v>
      </c>
      <c r="B66" s="38" t="s">
        <v>70</v>
      </c>
      <c r="C66" s="20" t="str">
        <f>IF('Long Term Vision'!$C66=0,"",'Long Term Vision'!$C66)</f>
        <v/>
      </c>
      <c r="D66" s="38"/>
      <c r="E66" s="38"/>
      <c r="F66" s="38"/>
      <c r="G66" s="38"/>
      <c r="H66" s="39"/>
      <c r="I66" s="67">
        <f>IF(OR('04_Gender Sector Plan'!$I66=1,$E66&lt;&gt;0),1,0)</f>
        <v>0</v>
      </c>
      <c r="J66" s="67">
        <f>IF(OR('04_Gender Sector Plan'!$J66=1,$F66&lt;&gt;0),1,0)</f>
        <v>0</v>
      </c>
      <c r="K66" s="67">
        <f>IF(AND('04_Gender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IF(OR('04_Gender Sector Plan'!$I68=1,$E68&lt;&gt;0),1,0)</f>
        <v>1</v>
      </c>
      <c r="J68" s="67">
        <f>IF(OR('04_Gender Sector Plan'!$J68=1,$F68&lt;&gt;0),1,0)</f>
        <v>1</v>
      </c>
      <c r="K68" s="67">
        <f>IF(AND('04_Gender Sector Plan'!$I68=1,$E68=0),1,0)</f>
        <v>1</v>
      </c>
    </row>
    <row r="69" spans="1:11" ht="60" hidden="1" outlineLevel="1" x14ac:dyDescent="0.25">
      <c r="A69" s="37" t="s">
        <v>150</v>
      </c>
      <c r="B69" s="38" t="s">
        <v>73</v>
      </c>
      <c r="C69" s="20" t="str">
        <f>IF('Long Term Vision'!$C69=0,"",'Long Term Vision'!$C69)</f>
        <v/>
      </c>
      <c r="D69" s="38"/>
      <c r="E69" s="38"/>
      <c r="F69" s="38"/>
      <c r="G69" s="38"/>
      <c r="H69" s="39"/>
      <c r="I69" s="67">
        <f>IF(OR('04_Gender Sector Plan'!$I69=1,$E69&lt;&gt;0),1,0)</f>
        <v>1</v>
      </c>
      <c r="J69" s="67">
        <f>IF(OR('04_Gender Sector Plan'!$J69=1,$F69&lt;&gt;0),1,0)</f>
        <v>0</v>
      </c>
      <c r="K69" s="67">
        <f>IF(AND('04_Gender Sector Plan'!$I69=1,$E69=0),1,0)</f>
        <v>1</v>
      </c>
    </row>
    <row r="70" spans="1:11" ht="45" hidden="1" outlineLevel="1" x14ac:dyDescent="0.25">
      <c r="A70" s="37" t="s">
        <v>150</v>
      </c>
      <c r="B70" s="38" t="s">
        <v>74</v>
      </c>
      <c r="C70" s="20" t="str">
        <f>IF('Long Term Vision'!$C70=0,"",'Long Term Vision'!$C70)</f>
        <v/>
      </c>
      <c r="D70" s="38"/>
      <c r="E70" s="38"/>
      <c r="F70" s="38"/>
      <c r="G70" s="38"/>
      <c r="H70" s="39"/>
      <c r="I70" s="67">
        <f>IF(OR('04_Gender Sector Plan'!$I70=1,$E70&lt;&gt;0),1,0)</f>
        <v>1</v>
      </c>
      <c r="J70" s="67">
        <f>IF(OR('04_Gender Sector Plan'!$J70=1,$F70&lt;&gt;0),1,0)</f>
        <v>0</v>
      </c>
      <c r="K70" s="67">
        <f>IF(AND('04_Gender Sector Plan'!$I70=1,$E70=0),1,0)</f>
        <v>1</v>
      </c>
    </row>
    <row r="71" spans="1:11" ht="45" hidden="1" outlineLevel="1" x14ac:dyDescent="0.25">
      <c r="A71" s="37" t="s">
        <v>150</v>
      </c>
      <c r="B71" s="38" t="s">
        <v>75</v>
      </c>
      <c r="C71" s="20" t="str">
        <f>IF('Long Term Vision'!$C71=0,"",'Long Term Vision'!$C71)</f>
        <v/>
      </c>
      <c r="D71" s="38"/>
      <c r="E71" s="38"/>
      <c r="F71" s="38"/>
      <c r="G71" s="38"/>
      <c r="H71" s="39"/>
      <c r="I71" s="67">
        <f>IF(OR('04_Gender Sector Plan'!$I71=1,$E71&lt;&gt;0),1,0)</f>
        <v>0</v>
      </c>
      <c r="J71" s="67">
        <f>IF(OR('04_Gender Sector Plan'!$J71=1,$F71&lt;&gt;0),1,0)</f>
        <v>0</v>
      </c>
      <c r="K71" s="67">
        <f>IF(AND('04_Gender Sector Plan'!$I71=1,$E71=0),1,0)</f>
        <v>0</v>
      </c>
    </row>
    <row r="72" spans="1:11" ht="45" hidden="1" outlineLevel="1" x14ac:dyDescent="0.25">
      <c r="A72" s="37" t="s">
        <v>150</v>
      </c>
      <c r="B72" s="38" t="s">
        <v>76</v>
      </c>
      <c r="C72" s="20" t="str">
        <f>IF('Long Term Vision'!$C72=0,"",'Long Term Vision'!$C72)</f>
        <v/>
      </c>
      <c r="D72" s="38"/>
      <c r="E72" s="38"/>
      <c r="F72" s="38"/>
      <c r="G72" s="38"/>
      <c r="H72" s="39"/>
      <c r="I72" s="67">
        <f>IF(OR('04_Gender Sector Plan'!$I72=1,$E72&lt;&gt;0),1,0)</f>
        <v>1</v>
      </c>
      <c r="J72" s="67">
        <f>IF(OR('04_Gender Sector Plan'!$J72=1,$F72&lt;&gt;0),1,0)</f>
        <v>0</v>
      </c>
      <c r="K72" s="67">
        <f>IF(AND('04_Gender Sector Plan'!$I72=1,$E72=0),1,0)</f>
        <v>1</v>
      </c>
    </row>
    <row r="73" spans="1:11" ht="45" hidden="1" outlineLevel="1" x14ac:dyDescent="0.25">
      <c r="A73" s="37" t="s">
        <v>150</v>
      </c>
      <c r="B73" s="38" t="s">
        <v>77</v>
      </c>
      <c r="C73" s="20" t="str">
        <f>IF('Long Term Vision'!$C73=0,"",'Long Term Vision'!$C73)</f>
        <v/>
      </c>
      <c r="D73" s="38"/>
      <c r="E73" s="38"/>
      <c r="F73" s="38"/>
      <c r="G73" s="38"/>
      <c r="H73" s="39"/>
      <c r="I73" s="67">
        <f>IF(OR('04_Gender Sector Plan'!$I73=1,$E73&lt;&gt;0),1,0)</f>
        <v>1</v>
      </c>
      <c r="J73" s="67">
        <f>IF(OR('04_Gender Sector Plan'!$J73=1,$F73&lt;&gt;0),1,0)</f>
        <v>0</v>
      </c>
      <c r="K73" s="67">
        <f>IF(AND('04_Gender Sector Plan'!$I73=1,$E73=0),1,0)</f>
        <v>1</v>
      </c>
    </row>
    <row r="74" spans="1:11" ht="45" hidden="1" outlineLevel="1" x14ac:dyDescent="0.25">
      <c r="A74" s="37" t="s">
        <v>150</v>
      </c>
      <c r="B74" s="38" t="s">
        <v>78</v>
      </c>
      <c r="C74" s="20" t="str">
        <f>IF('Long Term Vision'!$C74=0,"",'Long Term Vision'!$C74)</f>
        <v/>
      </c>
      <c r="D74" s="38"/>
      <c r="E74" s="38"/>
      <c r="F74" s="38"/>
      <c r="G74" s="38"/>
      <c r="H74" s="39"/>
      <c r="I74" s="67">
        <f>IF(OR('04_Gender Sector Plan'!$I74=1,$E74&lt;&gt;0),1,0)</f>
        <v>0</v>
      </c>
      <c r="J74" s="67">
        <f>IF(OR('04_Gender Sector Plan'!$J74=1,$F74&lt;&gt;0),1,0)</f>
        <v>0</v>
      </c>
      <c r="K74" s="67">
        <f>IF(AND('04_Gender Sector Plan'!$I74=1,$E74=0),1,0)</f>
        <v>0</v>
      </c>
    </row>
    <row r="75" spans="1:11" ht="60" hidden="1" outlineLevel="1" x14ac:dyDescent="0.25">
      <c r="A75" s="37" t="s">
        <v>150</v>
      </c>
      <c r="B75" s="38" t="s">
        <v>79</v>
      </c>
      <c r="C75" s="20" t="str">
        <f>IF('Long Term Vision'!$C75=0,"",'Long Term Vision'!$C75)</f>
        <v/>
      </c>
      <c r="D75" s="38"/>
      <c r="E75" s="38"/>
      <c r="F75" s="38"/>
      <c r="G75" s="38"/>
      <c r="H75" s="39"/>
      <c r="I75" s="67">
        <f>IF(OR('04_Gender Sector Plan'!$I75=1,$E75&lt;&gt;0),1,0)</f>
        <v>1</v>
      </c>
      <c r="J75" s="67">
        <f>IF(OR('04_Gender Sector Plan'!$J75=1,$F75&lt;&gt;0),1,0)</f>
        <v>0</v>
      </c>
      <c r="K75" s="67">
        <f>IF(AND('04_Gender Sector Plan'!$I75=1,$E75=0),1,0)</f>
        <v>1</v>
      </c>
    </row>
    <row r="76" spans="1:11" ht="45" hidden="1" outlineLevel="1" x14ac:dyDescent="0.25">
      <c r="A76" s="37" t="s">
        <v>150</v>
      </c>
      <c r="B76" s="38" t="s">
        <v>80</v>
      </c>
      <c r="C76" s="20" t="str">
        <f>IF('Long Term Vision'!$C76=0,"",'Long Term Vision'!$C76)</f>
        <v/>
      </c>
      <c r="D76" s="38"/>
      <c r="E76" s="38"/>
      <c r="F76" s="38"/>
      <c r="G76" s="38"/>
      <c r="H76" s="39"/>
      <c r="I76" s="67">
        <f>IF(OR('04_Gender Sector Plan'!$I76=1,$E76&lt;&gt;0),1,0)</f>
        <v>1</v>
      </c>
      <c r="J76" s="67">
        <f>IF(OR('04_Gender Sector Plan'!$J76=1,$F76&lt;&gt;0),1,0)</f>
        <v>0</v>
      </c>
      <c r="K76" s="67">
        <f>IF(AND('04_Gender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IF(OR('04_Gender Sector Plan'!$I78=1,$E78&lt;&gt;0),1,0)</f>
        <v>0</v>
      </c>
      <c r="J78" s="67">
        <f>IF(OR('04_Gender Sector Plan'!$J78=1,$F78&lt;&gt;0),1,0)</f>
        <v>0</v>
      </c>
      <c r="K78" s="67">
        <f>IF(AND('04_Gender Sector Plan'!$I78=1,$E78=0),1,0)</f>
        <v>0</v>
      </c>
    </row>
    <row r="79" spans="1:11" ht="30" hidden="1" outlineLevel="1" x14ac:dyDescent="0.25">
      <c r="A79" s="37" t="s">
        <v>151</v>
      </c>
      <c r="B79" s="38" t="s">
        <v>83</v>
      </c>
      <c r="C79" s="20" t="str">
        <f>IF('Long Term Vision'!$C79=0,"",'Long Term Vision'!$C79)</f>
        <v/>
      </c>
      <c r="D79" s="38"/>
      <c r="E79" s="38"/>
      <c r="F79" s="38"/>
      <c r="G79" s="38"/>
      <c r="H79" s="39"/>
      <c r="I79" s="67">
        <f>IF(OR('04_Gender Sector Plan'!$I79=1,$E79&lt;&gt;0),1,0)</f>
        <v>1</v>
      </c>
      <c r="J79" s="67">
        <f>IF(OR('04_Gender Sector Plan'!$J79=1,$F79&lt;&gt;0),1,0)</f>
        <v>1</v>
      </c>
      <c r="K79" s="67">
        <f>IF(AND('04_Gender Sector Plan'!$I79=1,$E79=0),1,0)</f>
        <v>1</v>
      </c>
    </row>
    <row r="80" spans="1:11" ht="30" hidden="1" outlineLevel="1" x14ac:dyDescent="0.25">
      <c r="A80" s="37" t="s">
        <v>151</v>
      </c>
      <c r="B80" s="38" t="s">
        <v>84</v>
      </c>
      <c r="C80" s="20" t="str">
        <f>IF('Long Term Vision'!$C80=0,"",'Long Term Vision'!$C80)</f>
        <v/>
      </c>
      <c r="D80" s="38"/>
      <c r="E80" s="38"/>
      <c r="F80" s="38"/>
      <c r="G80" s="38"/>
      <c r="H80" s="39"/>
      <c r="I80" s="67">
        <f>IF(OR('04_Gender Sector Plan'!$I80=1,$E80&lt;&gt;0),1,0)</f>
        <v>1</v>
      </c>
      <c r="J80" s="67">
        <f>IF(OR('04_Gender Sector Plan'!$J80=1,$F80&lt;&gt;0),1,0)</f>
        <v>1</v>
      </c>
      <c r="K80" s="67">
        <f>IF(AND('04_Gender Sector Plan'!$I80=1,$E80=0),1,0)</f>
        <v>1</v>
      </c>
    </row>
    <row r="81" spans="1:11" collapsed="1" x14ac:dyDescent="0.25">
      <c r="A81" s="37" t="s">
        <v>151</v>
      </c>
      <c r="B81" s="117" t="s">
        <v>85</v>
      </c>
      <c r="C81" s="117"/>
      <c r="D81" s="117"/>
      <c r="E81" s="117"/>
      <c r="F81" s="117"/>
      <c r="G81" s="117"/>
      <c r="H81" s="118"/>
      <c r="I81" s="67">
        <f>SUM(I82:I91)</f>
        <v>8</v>
      </c>
      <c r="J81" s="67">
        <f>SUM(J82:J91)</f>
        <v>5</v>
      </c>
      <c r="K81" s="67">
        <f>SUM(K82:K91)</f>
        <v>8</v>
      </c>
    </row>
    <row r="82" spans="1:11" ht="60" hidden="1" outlineLevel="1" x14ac:dyDescent="0.25">
      <c r="A82" s="37" t="s">
        <v>151</v>
      </c>
      <c r="B82" s="38" t="s">
        <v>86</v>
      </c>
      <c r="C82" s="20" t="str">
        <f>IF('Long Term Vision'!$C82=0,"",'Long Term Vision'!$C82)</f>
        <v/>
      </c>
      <c r="D82" s="38"/>
      <c r="E82" s="38"/>
      <c r="F82" s="38"/>
      <c r="G82" s="38"/>
      <c r="H82" s="39"/>
      <c r="I82" s="67">
        <f>IF(OR('04_Gender Sector Plan'!$I82=1,$E82&lt;&gt;0),1,0)</f>
        <v>1</v>
      </c>
      <c r="J82" s="67">
        <f>IF(OR('04_Gender Sector Plan'!$J82=1,$F82&lt;&gt;0),1,0)</f>
        <v>1</v>
      </c>
      <c r="K82" s="67">
        <f>IF(AND('04_Gender Sector Plan'!$I82=1,$E82=0),1,0)</f>
        <v>1</v>
      </c>
    </row>
    <row r="83" spans="1:11" ht="60" hidden="1" outlineLevel="1" x14ac:dyDescent="0.25">
      <c r="A83" s="37" t="s">
        <v>151</v>
      </c>
      <c r="B83" s="38" t="s">
        <v>87</v>
      </c>
      <c r="C83" s="20" t="str">
        <f>IF('Long Term Vision'!$C83=0,"",'Long Term Vision'!$C83)</f>
        <v/>
      </c>
      <c r="D83" s="38"/>
      <c r="E83" s="38"/>
      <c r="F83" s="38"/>
      <c r="G83" s="38"/>
      <c r="H83" s="39"/>
      <c r="I83" s="67">
        <f>IF(OR('04_Gender Sector Plan'!$I83=1,$E83&lt;&gt;0),1,0)</f>
        <v>1</v>
      </c>
      <c r="J83" s="67">
        <f>IF(OR('04_Gender Sector Plan'!$J83=1,$F83&lt;&gt;0),1,0)</f>
        <v>1</v>
      </c>
      <c r="K83" s="67">
        <f>IF(AND('04_Gender Sector Plan'!$I83=1,$E83=0),1,0)</f>
        <v>1</v>
      </c>
    </row>
    <row r="84" spans="1:11" ht="75" hidden="1" outlineLevel="1" x14ac:dyDescent="0.25">
      <c r="A84" s="37" t="s">
        <v>151</v>
      </c>
      <c r="B84" s="38" t="s">
        <v>88</v>
      </c>
      <c r="C84" s="20" t="str">
        <f>IF('Long Term Vision'!$C84=0,"",'Long Term Vision'!$C84)</f>
        <v/>
      </c>
      <c r="D84" s="38"/>
      <c r="E84" s="38"/>
      <c r="F84" s="38"/>
      <c r="G84" s="38"/>
      <c r="H84" s="39"/>
      <c r="I84" s="67">
        <f>IF(OR('04_Gender Sector Plan'!$I84=1,$E84&lt;&gt;0),1,0)</f>
        <v>1</v>
      </c>
      <c r="J84" s="67">
        <f>IF(OR('04_Gender Sector Plan'!$J84=1,$F84&lt;&gt;0),1,0)</f>
        <v>1</v>
      </c>
      <c r="K84" s="67">
        <f>IF(AND('04_Gender Sector Plan'!$I84=1,$E84=0),1,0)</f>
        <v>1</v>
      </c>
    </row>
    <row r="85" spans="1:11" ht="90" hidden="1" outlineLevel="1" x14ac:dyDescent="0.25">
      <c r="A85" s="37" t="s">
        <v>151</v>
      </c>
      <c r="B85" s="38" t="s">
        <v>89</v>
      </c>
      <c r="C85" s="20" t="str">
        <f>IF('Long Term Vision'!$C85=0,"",'Long Term Vision'!$C85)</f>
        <v>NO</v>
      </c>
      <c r="D85" s="38"/>
      <c r="E85" s="38"/>
      <c r="F85" s="38"/>
      <c r="G85" s="38"/>
      <c r="H85" s="39"/>
      <c r="I85" s="67">
        <f>IF(OR('04_Gender Sector Plan'!$I85=1,$E85&lt;&gt;0),1,0)</f>
        <v>0</v>
      </c>
      <c r="J85" s="67">
        <f>IF(OR('04_Gender Sector Plan'!$J85=1,$F85&lt;&gt;0),1,0)</f>
        <v>0</v>
      </c>
      <c r="K85" s="67">
        <f>IF(AND('04_Gender Sector Plan'!$I85=1,$E85=0),1,0)</f>
        <v>0</v>
      </c>
    </row>
    <row r="86" spans="1:11" ht="45" hidden="1" outlineLevel="1" x14ac:dyDescent="0.25">
      <c r="A86" s="37" t="s">
        <v>151</v>
      </c>
      <c r="B86" s="38" t="s">
        <v>90</v>
      </c>
      <c r="C86" s="20" t="str">
        <f>IF('Long Term Vision'!$C86=0,"",'Long Term Vision'!$C86)</f>
        <v/>
      </c>
      <c r="D86" s="38"/>
      <c r="E86" s="38"/>
      <c r="F86" s="38"/>
      <c r="G86" s="38"/>
      <c r="H86" s="39"/>
      <c r="I86" s="67">
        <f>IF(OR('04_Gender Sector Plan'!$I86=1,$E86&lt;&gt;0),1,0)</f>
        <v>1</v>
      </c>
      <c r="J86" s="67">
        <f>IF(OR('04_Gender Sector Plan'!$J86=1,$F86&lt;&gt;0),1,0)</f>
        <v>1</v>
      </c>
      <c r="K86" s="67">
        <f>IF(AND('04_Gender Sector Plan'!$I86=1,$E86=0),1,0)</f>
        <v>1</v>
      </c>
    </row>
    <row r="87" spans="1:11" ht="30" hidden="1" outlineLevel="1" x14ac:dyDescent="0.25">
      <c r="A87" s="37" t="s">
        <v>151</v>
      </c>
      <c r="B87" s="38" t="s">
        <v>91</v>
      </c>
      <c r="C87" s="20" t="str">
        <f>IF('Long Term Vision'!$C87=0,"",'Long Term Vision'!$C87)</f>
        <v/>
      </c>
      <c r="D87" s="38"/>
      <c r="E87" s="38"/>
      <c r="F87" s="38"/>
      <c r="G87" s="38"/>
      <c r="H87" s="39"/>
      <c r="I87" s="67">
        <f>IF(OR('04_Gender Sector Plan'!$I87=1,$E87&lt;&gt;0),1,0)</f>
        <v>1</v>
      </c>
      <c r="J87" s="67">
        <f>IF(OR('04_Gender Sector Plan'!$J87=1,$F87&lt;&gt;0),1,0)</f>
        <v>0</v>
      </c>
      <c r="K87" s="67">
        <f>IF(AND('04_Gender Sector Plan'!$I87=1,$E87=0),1,0)</f>
        <v>1</v>
      </c>
    </row>
    <row r="88" spans="1:11" ht="75" hidden="1" outlineLevel="1" x14ac:dyDescent="0.25">
      <c r="A88" s="37" t="s">
        <v>151</v>
      </c>
      <c r="B88" s="38" t="s">
        <v>92</v>
      </c>
      <c r="C88" s="20" t="str">
        <f>IF('Long Term Vision'!$C88=0,"",'Long Term Vision'!$C88)</f>
        <v/>
      </c>
      <c r="D88" s="38"/>
      <c r="E88" s="38"/>
      <c r="F88" s="38"/>
      <c r="G88" s="38"/>
      <c r="H88" s="39"/>
      <c r="I88" s="67">
        <f>IF(OR('04_Gender Sector Plan'!$I88=1,$E88&lt;&gt;0),1,0)</f>
        <v>0</v>
      </c>
      <c r="J88" s="67">
        <f>IF(OR('04_Gender Sector Plan'!$J88=1,$F88&lt;&gt;0),1,0)</f>
        <v>0</v>
      </c>
      <c r="K88" s="67">
        <f>IF(AND('04_Gender Sector Plan'!$I88=1,$E88=0),1,0)</f>
        <v>0</v>
      </c>
    </row>
    <row r="89" spans="1:11" ht="45" hidden="1" outlineLevel="1" x14ac:dyDescent="0.25">
      <c r="A89" s="37" t="s">
        <v>151</v>
      </c>
      <c r="B89" s="38" t="s">
        <v>93</v>
      </c>
      <c r="C89" s="20" t="str">
        <f>IF('Long Term Vision'!$C89=0,"",'Long Term Vision'!$C89)</f>
        <v/>
      </c>
      <c r="D89" s="38"/>
      <c r="E89" s="38"/>
      <c r="F89" s="38"/>
      <c r="G89" s="38"/>
      <c r="H89" s="39"/>
      <c r="I89" s="67">
        <f>IF(OR('04_Gender Sector Plan'!$I89=1,$E89&lt;&gt;0),1,0)</f>
        <v>1</v>
      </c>
      <c r="J89" s="67">
        <f>IF(OR('04_Gender Sector Plan'!$J89=1,$F89&lt;&gt;0),1,0)</f>
        <v>0</v>
      </c>
      <c r="K89" s="67">
        <f>IF(AND('04_Gender Sector Plan'!$I89=1,$E89=0),1,0)</f>
        <v>1</v>
      </c>
    </row>
    <row r="90" spans="1:11" ht="45" hidden="1" outlineLevel="1" x14ac:dyDescent="0.25">
      <c r="A90" s="37" t="s">
        <v>151</v>
      </c>
      <c r="B90" s="38" t="s">
        <v>94</v>
      </c>
      <c r="C90" s="20" t="str">
        <f>IF('Long Term Vision'!$C90=0,"",'Long Term Vision'!$C90)</f>
        <v/>
      </c>
      <c r="D90" s="38"/>
      <c r="E90" s="38"/>
      <c r="F90" s="38"/>
      <c r="G90" s="38"/>
      <c r="H90" s="39"/>
      <c r="I90" s="67">
        <f>IF(OR('04_Gender Sector Plan'!$I90=1,$E90&lt;&gt;0),1,0)</f>
        <v>1</v>
      </c>
      <c r="J90" s="67">
        <f>IF(OR('04_Gender Sector Plan'!$J90=1,$F90&lt;&gt;0),1,0)</f>
        <v>1</v>
      </c>
      <c r="K90" s="67">
        <f>IF(AND('04_Gender Sector Plan'!$I90=1,$E90=0),1,0)</f>
        <v>1</v>
      </c>
    </row>
    <row r="91" spans="1:11" ht="45" hidden="1" outlineLevel="1" x14ac:dyDescent="0.25">
      <c r="A91" s="37" t="s">
        <v>151</v>
      </c>
      <c r="B91" s="38" t="s">
        <v>95</v>
      </c>
      <c r="C91" s="20" t="str">
        <f>IF('Long Term Vision'!$C91=0,"",'Long Term Vision'!$C91)</f>
        <v/>
      </c>
      <c r="D91" s="38"/>
      <c r="E91" s="38"/>
      <c r="F91" s="38"/>
      <c r="G91" s="38"/>
      <c r="H91" s="39"/>
      <c r="I91" s="67">
        <f>IF(OR('04_Gender Sector Plan'!$I91=1,$E91&lt;&gt;0),1,0)</f>
        <v>1</v>
      </c>
      <c r="J91" s="67">
        <f>IF(OR('04_Gender Sector Plan'!$J91=1,$F91&lt;&gt;0),1,0)</f>
        <v>0</v>
      </c>
      <c r="K91" s="67">
        <f>IF(AND('04_Gender Sector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IF(OR('04_Gender Sector Plan'!$I93=1,$E93&lt;&gt;0),1,0)</f>
        <v>1</v>
      </c>
      <c r="J93" s="67">
        <f>IF(OR('04_Gender Sector Plan'!$J93=1,$F93&lt;&gt;0),1,0)</f>
        <v>1</v>
      </c>
      <c r="K93" s="67">
        <f>IF(AND('04_Gender Sector Plan'!$I93=1,$E93=0),1,0)</f>
        <v>1</v>
      </c>
    </row>
    <row r="94" spans="1:11" ht="60" hidden="1" outlineLevel="1" x14ac:dyDescent="0.25">
      <c r="A94" s="37" t="s">
        <v>151</v>
      </c>
      <c r="B94" s="38" t="s">
        <v>98</v>
      </c>
      <c r="C94" s="20" t="str">
        <f>IF('Long Term Vision'!$C94=0,"",'Long Term Vision'!$C94)</f>
        <v/>
      </c>
      <c r="D94" s="38"/>
      <c r="E94" s="38"/>
      <c r="F94" s="38"/>
      <c r="G94" s="38"/>
      <c r="H94" s="39"/>
      <c r="I94" s="67">
        <f>IF(OR('04_Gender Sector Plan'!$I94=1,$E94&lt;&gt;0),1,0)</f>
        <v>0</v>
      </c>
      <c r="J94" s="67">
        <f>IF(OR('04_Gender Sector Plan'!$J94=1,$F94&lt;&gt;0),1,0)</f>
        <v>0</v>
      </c>
      <c r="K94" s="67">
        <f>IF(AND('04_Gender Sector Plan'!$I94=1,$E94=0),1,0)</f>
        <v>0</v>
      </c>
    </row>
    <row r="95" spans="1:11" ht="60" hidden="1" outlineLevel="1" x14ac:dyDescent="0.25">
      <c r="A95" s="37" t="s">
        <v>151</v>
      </c>
      <c r="B95" s="38" t="s">
        <v>99</v>
      </c>
      <c r="C95" s="20" t="str">
        <f>IF('Long Term Vision'!$C95=0,"",'Long Term Vision'!$C95)</f>
        <v/>
      </c>
      <c r="D95" s="38"/>
      <c r="E95" s="38"/>
      <c r="F95" s="38"/>
      <c r="G95" s="38"/>
      <c r="H95" s="39"/>
      <c r="I95" s="67">
        <f>IF(OR('04_Gender Sector Plan'!$I95=1,$E95&lt;&gt;0),1,0)</f>
        <v>1</v>
      </c>
      <c r="J95" s="67">
        <f>IF(OR('04_Gender Sector Plan'!$J95=1,$F95&lt;&gt;0),1,0)</f>
        <v>0</v>
      </c>
      <c r="K95" s="67">
        <f>IF(AND('04_Gender Sector Plan'!$I95=1,$E95=0),1,0)</f>
        <v>1</v>
      </c>
    </row>
    <row r="96" spans="1:11" ht="75" hidden="1" outlineLevel="1" x14ac:dyDescent="0.25">
      <c r="A96" s="37" t="s">
        <v>151</v>
      </c>
      <c r="B96" s="38" t="s">
        <v>100</v>
      </c>
      <c r="C96" s="20" t="str">
        <f>IF('Long Term Vision'!$C96=0,"",'Long Term Vision'!$C96)</f>
        <v/>
      </c>
      <c r="D96" s="38"/>
      <c r="E96" s="38"/>
      <c r="F96" s="38"/>
      <c r="G96" s="38"/>
      <c r="H96" s="39"/>
      <c r="I96" s="67">
        <f>IF(OR('04_Gender Sector Plan'!$I96=1,$E96&lt;&gt;0),1,0)</f>
        <v>1</v>
      </c>
      <c r="J96" s="67">
        <f>IF(OR('04_Gender Sector Plan'!$J96=1,$F96&lt;&gt;0),1,0)</f>
        <v>0</v>
      </c>
      <c r="K96" s="67">
        <f>IF(AND('04_Gender Sector Plan'!$I96=1,$E96=0),1,0)</f>
        <v>1</v>
      </c>
    </row>
    <row r="97" spans="1:11" ht="90" hidden="1" outlineLevel="1" x14ac:dyDescent="0.25">
      <c r="A97" s="37" t="s">
        <v>151</v>
      </c>
      <c r="B97" s="38" t="s">
        <v>101</v>
      </c>
      <c r="C97" s="20" t="str">
        <f>IF('Long Term Vision'!$C97=0,"",'Long Term Vision'!$C97)</f>
        <v/>
      </c>
      <c r="D97" s="38"/>
      <c r="E97" s="38"/>
      <c r="F97" s="38"/>
      <c r="G97" s="38"/>
      <c r="H97" s="39"/>
      <c r="I97" s="67">
        <f>IF(OR('04_Gender Sector Plan'!$I97=1,$E97&lt;&gt;0),1,0)</f>
        <v>1</v>
      </c>
      <c r="J97" s="67">
        <f>IF(OR('04_Gender Sector Plan'!$J97=1,$F97&lt;&gt;0),1,0)</f>
        <v>1</v>
      </c>
      <c r="K97" s="67">
        <f>IF(AND('04_Gender Sector Plan'!$I97=1,$E97=0),1,0)</f>
        <v>1</v>
      </c>
    </row>
    <row r="98" spans="1:11" collapsed="1" x14ac:dyDescent="0.25">
      <c r="A98" s="37" t="s">
        <v>151</v>
      </c>
      <c r="B98" s="121" t="s">
        <v>102</v>
      </c>
      <c r="C98" s="121"/>
      <c r="D98" s="121"/>
      <c r="E98" s="121"/>
      <c r="F98" s="121"/>
      <c r="G98" s="121"/>
      <c r="H98" s="122"/>
      <c r="I98" s="67">
        <f>SUM(I99:I105)</f>
        <v>4</v>
      </c>
      <c r="J98" s="67">
        <f>SUM(J99:J105)</f>
        <v>2</v>
      </c>
      <c r="K98" s="67">
        <f>SUM(K99:K105)</f>
        <v>4</v>
      </c>
    </row>
    <row r="99" spans="1:11" ht="45" hidden="1" outlineLevel="1" x14ac:dyDescent="0.25">
      <c r="A99" s="37" t="s">
        <v>151</v>
      </c>
      <c r="B99" s="38" t="s">
        <v>103</v>
      </c>
      <c r="C99" s="20" t="str">
        <f>IF('Long Term Vision'!$C99=0,"",'Long Term Vision'!$C99)</f>
        <v/>
      </c>
      <c r="D99" s="38"/>
      <c r="E99" s="38"/>
      <c r="F99" s="38"/>
      <c r="G99" s="38"/>
      <c r="H99" s="39"/>
      <c r="I99" s="67">
        <f>IF(OR('04_Gender Sector Plan'!$I99=1,$E99&lt;&gt;0),1,0)</f>
        <v>0</v>
      </c>
      <c r="J99" s="67">
        <f>IF(OR('04_Gender Sector Plan'!$J99=1,$F99&lt;&gt;0),1,0)</f>
        <v>0</v>
      </c>
      <c r="K99" s="67">
        <f>IF(AND('04_Gender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IF(OR('04_Gender Sector Plan'!$I100=1,$E100&lt;&gt;0),1,0)</f>
        <v>1</v>
      </c>
      <c r="J100" s="67">
        <f>IF(OR('04_Gender Sector Plan'!$J100=1,$F100&lt;&gt;0),1,0)</f>
        <v>1</v>
      </c>
      <c r="K100" s="67">
        <f>IF(AND('04_Gender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IF(OR('04_Gender Sector Plan'!$I101=1,$E101&lt;&gt;0),1,0)</f>
        <v>1</v>
      </c>
      <c r="J101" s="67">
        <f>IF(OR('04_Gender Sector Plan'!$J101=1,$F101&lt;&gt;0),1,0)</f>
        <v>0</v>
      </c>
      <c r="K101" s="67">
        <f>IF(AND('04_Gender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IF(OR('04_Gender Sector Plan'!$I102=1,$E102&lt;&gt;0),1,0)</f>
        <v>1</v>
      </c>
      <c r="J102" s="67">
        <f>IF(OR('04_Gender Sector Plan'!$J102=1,$F102&lt;&gt;0),1,0)</f>
        <v>0</v>
      </c>
      <c r="K102" s="67">
        <f>IF(AND('04_Gender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IF(OR('04_Gender Sector Plan'!$I103=1,$E103&lt;&gt;0),1,0)</f>
        <v>0</v>
      </c>
      <c r="J103" s="67">
        <f>IF(OR('04_Gender Sector Plan'!$J103=1,$F103&lt;&gt;0),1,0)</f>
        <v>0</v>
      </c>
      <c r="K103" s="67">
        <f>IF(AND('04_Gender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IF(OR('04_Gender Sector Plan'!$I104=1,$E104&lt;&gt;0),1,0)</f>
        <v>0</v>
      </c>
      <c r="J104" s="67">
        <f>IF(OR('04_Gender Sector Plan'!$J104=1,$F104&lt;&gt;0),1,0)</f>
        <v>0</v>
      </c>
      <c r="K104" s="67">
        <f>IF(AND('04_Gender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IF(OR('04_Gender Sector Plan'!$I105=1,$E105&lt;&gt;0),1,0)</f>
        <v>1</v>
      </c>
      <c r="J105" s="67">
        <f>IF(OR('04_Gender Sector Plan'!$J105=1,$F105&lt;&gt;0),1,0)</f>
        <v>1</v>
      </c>
      <c r="K105" s="67">
        <f>IF(AND('04_Gender Sector Plan'!$I105=1,$E105=0),1,0)</f>
        <v>1</v>
      </c>
    </row>
    <row r="106" spans="1:11" collapsed="1" x14ac:dyDescent="0.25">
      <c r="A106" s="37" t="s">
        <v>151</v>
      </c>
      <c r="B106" s="123" t="s">
        <v>110</v>
      </c>
      <c r="C106" s="123"/>
      <c r="D106" s="123"/>
      <c r="E106" s="123"/>
      <c r="F106" s="123"/>
      <c r="G106" s="123"/>
      <c r="H106" s="124"/>
      <c r="I106" s="67">
        <f>SUM(I107:I113)</f>
        <v>7</v>
      </c>
      <c r="J106" s="67">
        <f>SUM(J107:J113)</f>
        <v>4</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IF(OR('04_Gender Sector Plan'!$I107=1,$E107&lt;&gt;0),1,0)</f>
        <v>1</v>
      </c>
      <c r="J107" s="67">
        <f>IF(OR('04_Gender Sector Plan'!$J107=1,$F107&lt;&gt;0),1,0)</f>
        <v>1</v>
      </c>
      <c r="K107" s="67">
        <f>IF(AND('04_Gender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IF(OR('04_Gender Sector Plan'!$I108=1,$E108&lt;&gt;0),1,0)</f>
        <v>1</v>
      </c>
      <c r="J108" s="67">
        <f>IF(OR('04_Gender Sector Plan'!$J108=1,$F108&lt;&gt;0),1,0)</f>
        <v>0</v>
      </c>
      <c r="K108" s="67">
        <f>IF(AND('04_Gender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IF(OR('04_Gender Sector Plan'!$I109=1,$E109&lt;&gt;0),1,0)</f>
        <v>1</v>
      </c>
      <c r="J109" s="67">
        <f>IF(OR('04_Gender Sector Plan'!$J109=1,$F109&lt;&gt;0),1,0)</f>
        <v>1</v>
      </c>
      <c r="K109" s="67">
        <f>IF(AND('04_Gender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IF(OR('04_Gender Sector Plan'!$I110=1,$E110&lt;&gt;0),1,0)</f>
        <v>1</v>
      </c>
      <c r="J110" s="67">
        <f>IF(OR('04_Gender Sector Plan'!$J110=1,$F110&lt;&gt;0),1,0)</f>
        <v>1</v>
      </c>
      <c r="K110" s="67">
        <f>IF(AND('04_Gender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IF(OR('04_Gender Sector Plan'!$I111=1,$E111&lt;&gt;0),1,0)</f>
        <v>1</v>
      </c>
      <c r="J111" s="67">
        <f>IF(OR('04_Gender Sector Plan'!$J111=1,$F111&lt;&gt;0),1,0)</f>
        <v>1</v>
      </c>
      <c r="K111" s="67">
        <f>IF(AND('04_Gender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IF(OR('04_Gender Sector Plan'!$I112=1,$E112&lt;&gt;0),1,0)</f>
        <v>1</v>
      </c>
      <c r="J112" s="67">
        <f>IF(OR('04_Gender Sector Plan'!$J112=1,$F112&lt;&gt;0),1,0)</f>
        <v>0</v>
      </c>
      <c r="K112" s="67">
        <f>IF(AND('04_Gender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IF(OR('04_Gender Sector Plan'!$I113=1,$E113&lt;&gt;0),1,0)</f>
        <v>1</v>
      </c>
      <c r="J113" s="67">
        <f>IF(OR('04_Gender Sector Plan'!$J113=1,$F113&lt;&gt;0),1,0)</f>
        <v>0</v>
      </c>
      <c r="K113" s="67">
        <f>IF(AND('04_Gender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IF(OR('04_Gender Sector Plan'!$I115=1,$E115&lt;&gt;0),1,0)</f>
        <v>1</v>
      </c>
      <c r="J115" s="67">
        <f>IF(OR('04_Gender Sector Plan'!$J115=1,$F115&lt;&gt;0),1,0)</f>
        <v>1</v>
      </c>
      <c r="K115" s="67">
        <f>IF(AND('04_Gender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IF(OR('04_Gender Sector Plan'!$I116=1,$E116&lt;&gt;0),1,0)</f>
        <v>1</v>
      </c>
      <c r="J116" s="67">
        <f>IF(OR('04_Gender Sector Plan'!$J116=1,$F116&lt;&gt;0),1,0)</f>
        <v>1</v>
      </c>
      <c r="K116" s="67">
        <f>IF(AND('04_Gender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IF(OR('04_Gender Sector Plan'!$I117=1,$E117&lt;&gt;0),1,0)</f>
        <v>1</v>
      </c>
      <c r="J117" s="67">
        <f>IF(OR('04_Gender Sector Plan'!$J117=1,$F117&lt;&gt;0),1,0)</f>
        <v>1</v>
      </c>
      <c r="K117" s="67">
        <f>IF(AND('04_Gender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IF(OR('04_Gender Sector Plan'!$I118=1,$E118&lt;&gt;0),1,0)</f>
        <v>1</v>
      </c>
      <c r="J118" s="67">
        <f>IF(OR('04_Gender Sector Plan'!$J118=1,$F118&lt;&gt;0),1,0)</f>
        <v>1</v>
      </c>
      <c r="K118" s="67">
        <f>IF(AND('04_Gender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IF(OR('04_Gender Sector Plan'!$I119=1,$E119&lt;&gt;0),1,0)</f>
        <v>1</v>
      </c>
      <c r="J119" s="67">
        <f>IF(OR('04_Gender Sector Plan'!$J119=1,$F119&lt;&gt;0),1,0)</f>
        <v>1</v>
      </c>
      <c r="K119" s="67">
        <f>IF(AND('04_Gender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IF(OR('04_Gender Sector Plan'!$I120=1,$E120&lt;&gt;0),1,0)</f>
        <v>1</v>
      </c>
      <c r="J120" s="67">
        <f>IF(OR('04_Gender Sector Plan'!$J120=1,$F120&lt;&gt;0),1,0)</f>
        <v>1</v>
      </c>
      <c r="K120" s="67">
        <f>IF(AND('04_Gender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IF(OR('04_Gender Sector Plan'!$I121=1,$E121&lt;&gt;0),1,0)</f>
        <v>1</v>
      </c>
      <c r="J121" s="67">
        <f>IF(OR('04_Gender Sector Plan'!$J121=1,$F121&lt;&gt;0),1,0)</f>
        <v>1</v>
      </c>
      <c r="K121" s="67">
        <f>IF(AND('04_Gender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IF(OR('04_Gender Sector Plan'!$I122=1,$E122&lt;&gt;0),1,0)</f>
        <v>0</v>
      </c>
      <c r="J122" s="67">
        <f>IF(OR('04_Gender Sector Plan'!$J122=1,$F122&lt;&gt;0),1,0)</f>
        <v>0</v>
      </c>
      <c r="K122" s="67">
        <f>IF(AND('04_Gender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IF(OR('04_Gender Sector Plan'!$I123=1,$E123&lt;&gt;0),1,0)</f>
        <v>1</v>
      </c>
      <c r="J123" s="67">
        <f>IF(OR('04_Gender Sector Plan'!$J123=1,$F123&lt;&gt;0),1,0)</f>
        <v>0</v>
      </c>
      <c r="K123" s="67">
        <f>IF(AND('04_Gender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IF(OR('04_Gender Sector Plan'!$I124=1,$E124&lt;&gt;0),1,0)</f>
        <v>1</v>
      </c>
      <c r="J124" s="67">
        <f>IF(OR('04_Gender Sector Plan'!$J124=1,$F124&lt;&gt;0),1,0)</f>
        <v>1</v>
      </c>
      <c r="K124" s="67">
        <f>IF(AND('04_Gender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IF(OR('04_Gender Sector Plan'!$I126=1,$E126&lt;&gt;0),1,0)</f>
        <v>1</v>
      </c>
      <c r="J126" s="67">
        <f>IF(OR('04_Gender Sector Plan'!$J126=1,$F126&lt;&gt;0),1,0)</f>
        <v>0</v>
      </c>
      <c r="K126" s="67">
        <f>IF(AND('04_Gender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IF(OR('04_Gender Sector Plan'!$I127=1,$E127&lt;&gt;0),1,0)</f>
        <v>0</v>
      </c>
      <c r="J127" s="67">
        <f>IF(OR('04_Gender Sector Plan'!$J127=1,$F127&lt;&gt;0),1,0)</f>
        <v>0</v>
      </c>
      <c r="K127" s="67">
        <f>IF(AND('04_Gender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IF(OR('04_Gender Sector Plan'!$I128=1,$E128&lt;&gt;0),1,0)</f>
        <v>0</v>
      </c>
      <c r="J128" s="67">
        <f>IF(OR('04_Gender Sector Plan'!$J128=1,$F128&lt;&gt;0),1,0)</f>
        <v>0</v>
      </c>
      <c r="K128" s="67">
        <f>IF(AND('04_Gender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IF(OR('04_Gender Sector Plan'!$I129=1,$E129&lt;&gt;0),1,0)</f>
        <v>0</v>
      </c>
      <c r="J129" s="67">
        <f>IF(OR('04_Gender Sector Plan'!$J129=1,$F129&lt;&gt;0),1,0)</f>
        <v>0</v>
      </c>
      <c r="K129" s="67">
        <f>IF(AND('04_Gender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IF(OR('04_Gender Sector Plan'!$I130=1,$E130&lt;&gt;0),1,0)</f>
        <v>1</v>
      </c>
      <c r="J130" s="67">
        <f>IF(OR('04_Gender Sector Plan'!$J130=1,$F130&lt;&gt;0),1,0)</f>
        <v>0</v>
      </c>
      <c r="K130" s="67">
        <f>IF(AND('04_Gender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IF(OR('04_Gender Sector Plan'!$I131=1,$E131&lt;&gt;0),1,0)</f>
        <v>1</v>
      </c>
      <c r="J131" s="67">
        <f>IF(OR('04_Gender Sector Plan'!$J131=1,$F131&lt;&gt;0),1,0)</f>
        <v>0</v>
      </c>
      <c r="K131" s="67">
        <f>IF(AND('04_Gender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IF(OR('04_Gender Sector Plan'!$I132=1,$E132&lt;&gt;0),1,0)</f>
        <v>0</v>
      </c>
      <c r="J132" s="67">
        <f>IF(OR('04_Gender Sector Plan'!$J132=1,$F132&lt;&gt;0),1,0)</f>
        <v>0</v>
      </c>
      <c r="K132" s="67">
        <f>IF(AND('04_Gender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IF(OR('04_Gender Sector Plan'!$I133=1,$E133&lt;&gt;0),1,0)</f>
        <v>0</v>
      </c>
      <c r="J133" s="67">
        <f>IF(OR('04_Gender Sector Plan'!$J133=1,$F133&lt;&gt;0),1,0)</f>
        <v>0</v>
      </c>
      <c r="K133" s="67">
        <f>IF(AND('04_Gender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IF(OR('04_Gender Sector Plan'!$I134=1,$E134&lt;&gt;0),1,0)</f>
        <v>0</v>
      </c>
      <c r="J134" s="67">
        <f>IF(OR('04_Gender Sector Plan'!$J134=1,$F134&lt;&gt;0),1,0)</f>
        <v>0</v>
      </c>
      <c r="K134" s="67">
        <f>IF(AND('04_Gender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IF(OR('04_Gender Sector Plan'!$I135=1,$E135&lt;&gt;0),1,0)</f>
        <v>1</v>
      </c>
      <c r="J135" s="67">
        <f>IF(OR('04_Gender Sector Plan'!$J135=1,$F135&lt;&gt;0),1,0)</f>
        <v>0</v>
      </c>
      <c r="K135" s="67">
        <f>IF(AND('04_Gender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IF(OR('04_Gender Sector Plan'!$I136=1,$E136&lt;&gt;0),1,0)</f>
        <v>1</v>
      </c>
      <c r="J136" s="67">
        <f>IF(OR('04_Gender Sector Plan'!$J136=1,$F136&lt;&gt;0),1,0)</f>
        <v>0</v>
      </c>
      <c r="K136" s="67">
        <f>IF(AND('04_Gender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IF(OR('04_Gender Sector Plan'!$I137=1,$E137&lt;&gt;0),1,0)</f>
        <v>0</v>
      </c>
      <c r="J137" s="67">
        <f>IF(OR('04_Gender Sector Plan'!$J137=1,$F137&lt;&gt;0),1,0)</f>
        <v>0</v>
      </c>
      <c r="K137" s="67">
        <f>IF(AND('04_Gender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IF(OR('04_Gender Sector Plan'!$I138=1,$E138&lt;&gt;0),1,0)</f>
        <v>0</v>
      </c>
      <c r="J138" s="67">
        <f>IF(OR('04_Gender Sector Plan'!$J138=1,$F138&lt;&gt;0),1,0)</f>
        <v>0</v>
      </c>
      <c r="K138" s="67">
        <f>IF(AND('04_Gender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IF(OR('04_Gender Sector Plan'!$I139=1,$E139&lt;&gt;0),1,0)</f>
        <v>1</v>
      </c>
      <c r="J139" s="67">
        <f>IF(OR('04_Gender Sector Plan'!$J139=1,$F139&lt;&gt;0),1,0)</f>
        <v>0</v>
      </c>
      <c r="K139" s="67">
        <f>IF(AND('04_Gender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IF(OR('04_Gender Sector Plan'!$I140=1,$E140&lt;&gt;0),1,0)</f>
        <v>0</v>
      </c>
      <c r="J140" s="67">
        <f>IF(OR('04_Gender Sector Plan'!$J140=1,$F140&lt;&gt;0),1,0)</f>
        <v>0</v>
      </c>
      <c r="K140" s="67">
        <f>IF(AND('04_Gender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IF(OR('04_Gender Sector Plan'!$I141=1,$E141&lt;&gt;0),1,0)</f>
        <v>0</v>
      </c>
      <c r="J141" s="67">
        <f>IF(OR('04_Gender Sector Plan'!$J141=1,$F141&lt;&gt;0),1,0)</f>
        <v>0</v>
      </c>
      <c r="K141" s="67">
        <f>IF(AND('04_Gender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IF(OR('04_Gender Sector Plan'!$I142=1,$E142&lt;&gt;0),1,0)</f>
        <v>1</v>
      </c>
      <c r="J142" s="67">
        <f>IF(OR('04_Gender Sector Plan'!$J142=1,$F142&lt;&gt;0),1,0)</f>
        <v>0</v>
      </c>
      <c r="K142" s="67">
        <f>IF(AND('04_Gender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IF(OR('04_Gender Sector Plan'!$I143=1,$E143&lt;&gt;0),1,0)</f>
        <v>1</v>
      </c>
      <c r="J143" s="67">
        <f>IF(OR('04_Gender Sector Plan'!$J143=1,$F143&lt;&gt;0),1,0)</f>
        <v>0</v>
      </c>
      <c r="K143" s="67">
        <f>IF(AND('04_Gender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IF(OR('04_Gender Sector Plan'!$I144=1,$E144&lt;&gt;0),1,0)</f>
        <v>1</v>
      </c>
      <c r="J144" s="67">
        <f>IF(OR('04_Gender Sector Plan'!$J144=1,$F144&lt;&gt;0),1,0)</f>
        <v>0</v>
      </c>
      <c r="K144" s="67">
        <f>IF(AND('04_Gender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1169</v>
      </c>
      <c r="C149" s="71">
        <f>SUM(K2,K8,K14,K24,K32,K39,K46,K55,K59,K67,K77,K81,K92,K98,K106,K114,K125)</f>
        <v>85</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1</v>
      </c>
      <c r="E155" s="54">
        <f>COUNTA(F$3:F$7)</f>
        <v>0</v>
      </c>
      <c r="F155" s="55">
        <f t="shared" ref="F155:F171" si="0">$D155/$C155</f>
        <v>0.25</v>
      </c>
      <c r="G155" s="73">
        <f t="shared" ref="G155:G171" si="1">IFERROR($E155/$D155,"N/A")</f>
        <v>0</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7</v>
      </c>
      <c r="E157" s="54">
        <f>COUNTA(F$15:F$23)</f>
        <v>4</v>
      </c>
      <c r="F157" s="55">
        <f t="shared" si="0"/>
        <v>0.77777777777777779</v>
      </c>
      <c r="G157" s="73">
        <f t="shared" si="1"/>
        <v>0.5714285714285714</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1</v>
      </c>
      <c r="E167" s="54">
        <f>COUNTA(F$56:F$58)</f>
        <v>0</v>
      </c>
      <c r="F167" s="55">
        <f t="shared" si="0"/>
        <v>0.33333333333333331</v>
      </c>
      <c r="G167" s="73">
        <f t="shared" si="1"/>
        <v>0</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0.26666666666666666</v>
      </c>
      <c r="G172" s="76">
        <f>IFERROR(SUM($E$155:$E$159)/SUM($D$155:$D$159),"N/A")</f>
        <v>0.5</v>
      </c>
      <c r="H172" s="65"/>
    </row>
    <row r="173" spans="1:9" x14ac:dyDescent="0.25">
      <c r="A173" s="65"/>
      <c r="B173" s="65"/>
      <c r="C173" s="65"/>
      <c r="D173" s="65"/>
      <c r="E173" s="60" t="s">
        <v>150</v>
      </c>
      <c r="F173" s="55">
        <f>SUM($D$160,$D$166:$D$169)/SUM($C$160,$C$166:$C$169)</f>
        <v>3.125E-2</v>
      </c>
      <c r="G173" s="73">
        <f>IFERROR(SUM($E$160,$E$166:$E$169)/SUM($D$160,$D$166:$D$169),"N/A")</f>
        <v>0</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A153:G153"/>
    <mergeCell ref="B81:H81"/>
    <mergeCell ref="B92:H92"/>
    <mergeCell ref="B98:H98"/>
    <mergeCell ref="B106:H106"/>
    <mergeCell ref="B114:H114"/>
    <mergeCell ref="B125:H125"/>
    <mergeCell ref="B77:H77"/>
    <mergeCell ref="A1:B1"/>
    <mergeCell ref="B2:H2"/>
    <mergeCell ref="B8:H8"/>
    <mergeCell ref="B14:H14"/>
    <mergeCell ref="B24:H24"/>
    <mergeCell ref="B32:H32"/>
    <mergeCell ref="B39:H39"/>
    <mergeCell ref="B46:H46"/>
    <mergeCell ref="B55:H55"/>
    <mergeCell ref="B59:H59"/>
    <mergeCell ref="B67:H67"/>
  </mergeCells>
  <conditionalFormatting sqref="B3:H3">
    <cfRule type="expression" dxfId="1337" priority="38">
      <formula>$C3="NO"</formula>
    </cfRule>
  </conditionalFormatting>
  <conditionalFormatting sqref="C126:H144 C115:H124 C107:H113 C99:H105 C93:H97 C82:H91 C78:H80 C68:H76 C60:H66 C56:H58 C47:H54 C40:H45 C33:H38 C25:H31 C15:H23 C9:H13 C4:H7">
    <cfRule type="expression" dxfId="1336" priority="37">
      <formula>$C4="NO"</formula>
    </cfRule>
  </conditionalFormatting>
  <conditionalFormatting sqref="I1:K1">
    <cfRule type="expression" dxfId="1335" priority="36">
      <formula>$C1="NO"</formula>
    </cfRule>
  </conditionalFormatting>
  <conditionalFormatting sqref="B3">
    <cfRule type="expression" dxfId="1334" priority="35">
      <formula>$K3=1</formula>
    </cfRule>
  </conditionalFormatting>
  <conditionalFormatting sqref="B4:B7">
    <cfRule type="expression" dxfId="1333" priority="34">
      <formula>$C4="NO"</formula>
    </cfRule>
  </conditionalFormatting>
  <conditionalFormatting sqref="B4:B7">
    <cfRule type="expression" dxfId="1332" priority="33">
      <formula>$K4=1</formula>
    </cfRule>
  </conditionalFormatting>
  <conditionalFormatting sqref="B9:B13">
    <cfRule type="expression" dxfId="1331" priority="32">
      <formula>$C9="NO"</formula>
    </cfRule>
  </conditionalFormatting>
  <conditionalFormatting sqref="B9:B13">
    <cfRule type="expression" dxfId="1330" priority="31">
      <formula>$K9=1</formula>
    </cfRule>
  </conditionalFormatting>
  <conditionalFormatting sqref="B15:B23">
    <cfRule type="expression" dxfId="1329" priority="30">
      <formula>$C15="NO"</formula>
    </cfRule>
  </conditionalFormatting>
  <conditionalFormatting sqref="B15:B23">
    <cfRule type="expression" dxfId="1328" priority="29">
      <formula>$K15=1</formula>
    </cfRule>
  </conditionalFormatting>
  <conditionalFormatting sqref="B25:B31">
    <cfRule type="expression" dxfId="1327" priority="28">
      <formula>$C25="NO"</formula>
    </cfRule>
  </conditionalFormatting>
  <conditionalFormatting sqref="B25:B31">
    <cfRule type="expression" dxfId="1326" priority="27">
      <formula>$K25=1</formula>
    </cfRule>
  </conditionalFormatting>
  <conditionalFormatting sqref="B33:B38">
    <cfRule type="expression" dxfId="1325" priority="26">
      <formula>$C33="NO"</formula>
    </cfRule>
  </conditionalFormatting>
  <conditionalFormatting sqref="B33:B38">
    <cfRule type="expression" dxfId="1324" priority="25">
      <formula>$K33=1</formula>
    </cfRule>
  </conditionalFormatting>
  <conditionalFormatting sqref="B40:B45">
    <cfRule type="expression" dxfId="1323" priority="24">
      <formula>$C40="NO"</formula>
    </cfRule>
  </conditionalFormatting>
  <conditionalFormatting sqref="B40:B45">
    <cfRule type="expression" dxfId="1322" priority="23">
      <formula>$K40=1</formula>
    </cfRule>
  </conditionalFormatting>
  <conditionalFormatting sqref="B47:B54">
    <cfRule type="expression" dxfId="1321" priority="22">
      <formula>$C47="NO"</formula>
    </cfRule>
  </conditionalFormatting>
  <conditionalFormatting sqref="B47:B54">
    <cfRule type="expression" dxfId="1320" priority="21">
      <formula>$K47=1</formula>
    </cfRule>
  </conditionalFormatting>
  <conditionalFormatting sqref="B56:B58">
    <cfRule type="expression" dxfId="1319" priority="20">
      <formula>$C56="NO"</formula>
    </cfRule>
  </conditionalFormatting>
  <conditionalFormatting sqref="B56:B58">
    <cfRule type="expression" dxfId="1318" priority="19">
      <formula>$K56=1</formula>
    </cfRule>
  </conditionalFormatting>
  <conditionalFormatting sqref="B60:B66">
    <cfRule type="expression" dxfId="1317" priority="18">
      <formula>$C60="NO"</formula>
    </cfRule>
  </conditionalFormatting>
  <conditionalFormatting sqref="B60:B66">
    <cfRule type="expression" dxfId="1316" priority="17">
      <formula>$K60=1</formula>
    </cfRule>
  </conditionalFormatting>
  <conditionalFormatting sqref="B68:B76">
    <cfRule type="expression" dxfId="1315" priority="16">
      <formula>$C68="NO"</formula>
    </cfRule>
  </conditionalFormatting>
  <conditionalFormatting sqref="B68:B76">
    <cfRule type="expression" dxfId="1314" priority="15">
      <formula>$K68=1</formula>
    </cfRule>
  </conditionalFormatting>
  <conditionalFormatting sqref="B78:B80">
    <cfRule type="expression" dxfId="1313" priority="14">
      <formula>$C78="NO"</formula>
    </cfRule>
  </conditionalFormatting>
  <conditionalFormatting sqref="B78:B80">
    <cfRule type="expression" dxfId="1312" priority="13">
      <formula>$K78=1</formula>
    </cfRule>
  </conditionalFormatting>
  <conditionalFormatting sqref="B82:B91">
    <cfRule type="expression" dxfId="1311" priority="12">
      <formula>$C82="NO"</formula>
    </cfRule>
  </conditionalFormatting>
  <conditionalFormatting sqref="B82:B91">
    <cfRule type="expression" dxfId="1310" priority="11">
      <formula>$K82=1</formula>
    </cfRule>
  </conditionalFormatting>
  <conditionalFormatting sqref="B93:B97">
    <cfRule type="expression" dxfId="1309" priority="10">
      <formula>$C93="NO"</formula>
    </cfRule>
  </conditionalFormatting>
  <conditionalFormatting sqref="B93:B97">
    <cfRule type="expression" dxfId="1308" priority="9">
      <formula>$K93=1</formula>
    </cfRule>
  </conditionalFormatting>
  <conditionalFormatting sqref="B99:B105">
    <cfRule type="expression" dxfId="1307" priority="8">
      <formula>$C99="NO"</formula>
    </cfRule>
  </conditionalFormatting>
  <conditionalFormatting sqref="B99:B105">
    <cfRule type="expression" dxfId="1306" priority="7">
      <formula>$K99=1</formula>
    </cfRule>
  </conditionalFormatting>
  <conditionalFormatting sqref="B107:B113">
    <cfRule type="expression" dxfId="1305" priority="6">
      <formula>$C107="NO"</formula>
    </cfRule>
  </conditionalFormatting>
  <conditionalFormatting sqref="B107:B113">
    <cfRule type="expression" dxfId="1304" priority="5">
      <formula>$K107=1</formula>
    </cfRule>
  </conditionalFormatting>
  <conditionalFormatting sqref="B115:B124">
    <cfRule type="expression" dxfId="1303" priority="4">
      <formula>$C115="NO"</formula>
    </cfRule>
  </conditionalFormatting>
  <conditionalFormatting sqref="B115:B124">
    <cfRule type="expression" dxfId="1302" priority="3">
      <formula>$K115=1</formula>
    </cfRule>
  </conditionalFormatting>
  <conditionalFormatting sqref="B126:B144">
    <cfRule type="expression" dxfId="1301" priority="2">
      <formula>$C126="NO"</formula>
    </cfRule>
  </conditionalFormatting>
  <conditionalFormatting sqref="B126:B144">
    <cfRule type="expression" dxfId="1300" priority="1">
      <formula>$K126=1</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8"/>
  <sheetViews>
    <sheetView zoomScale="70" zoomScaleNormal="70" workbookViewId="0">
      <pane xSplit="8" ySplit="1" topLeftCell="I2" activePane="bottomRight" state="frozen"/>
      <selection activeCell="E184" sqref="E184"/>
      <selection pane="topRight" activeCell="E184" sqref="E184"/>
      <selection pane="bottomLeft" activeCell="E184" sqref="E184"/>
      <selection pane="bottomRight" activeCell="J144" sqref="J144"/>
    </sheetView>
  </sheetViews>
  <sheetFormatPr defaultRowHeight="15" outlineLevelRow="1" x14ac:dyDescent="0.25"/>
  <cols>
    <col min="1" max="1" width="11.42578125" style="34" bestFit="1" customWidth="1"/>
    <col min="2" max="2" width="60.7109375" style="34" customWidth="1"/>
    <col min="3" max="3" width="15.28515625" style="34" bestFit="1" customWidth="1"/>
    <col min="4" max="4" width="30.5703125" style="34" customWidth="1"/>
    <col min="5" max="5" width="48.42578125" style="34" customWidth="1"/>
    <col min="6" max="6" width="31.140625" style="34" customWidth="1"/>
    <col min="7" max="7" width="29.42578125" style="34" customWidth="1"/>
    <col min="8" max="8" width="31.140625" style="34" customWidth="1"/>
    <col min="9" max="16384" width="9.140625" style="33"/>
  </cols>
  <sheetData>
    <row r="1" spans="1:12" ht="60" x14ac:dyDescent="0.25">
      <c r="A1" s="93" t="s">
        <v>0</v>
      </c>
      <c r="B1" s="94"/>
      <c r="C1" s="21" t="s">
        <v>179</v>
      </c>
      <c r="D1" s="85" t="s">
        <v>1</v>
      </c>
      <c r="E1" s="85" t="s">
        <v>2</v>
      </c>
      <c r="F1" s="85" t="s">
        <v>3</v>
      </c>
      <c r="G1" s="85" t="s">
        <v>4</v>
      </c>
      <c r="H1" s="36" t="s">
        <v>5</v>
      </c>
      <c r="I1" s="68" t="s">
        <v>182</v>
      </c>
      <c r="J1" s="68" t="s">
        <v>183</v>
      </c>
      <c r="K1" s="68" t="s">
        <v>184</v>
      </c>
      <c r="L1" s="66"/>
    </row>
    <row r="2" spans="1:12" x14ac:dyDescent="0.25">
      <c r="A2" s="37" t="s">
        <v>149</v>
      </c>
      <c r="B2" s="95" t="s">
        <v>6</v>
      </c>
      <c r="C2" s="95"/>
      <c r="D2" s="95"/>
      <c r="E2" s="95"/>
      <c r="F2" s="95"/>
      <c r="G2" s="95"/>
      <c r="H2" s="96"/>
      <c r="I2" s="67">
        <f>SUM(I3:I7)</f>
        <v>4</v>
      </c>
      <c r="J2" s="67">
        <f>SUM(J3:J7)</f>
        <v>2</v>
      </c>
      <c r="K2" s="67">
        <f>SUM(K3:K7)</f>
        <v>4</v>
      </c>
    </row>
    <row r="3" spans="1:12" ht="45" hidden="1" outlineLevel="1" x14ac:dyDescent="0.25">
      <c r="A3" s="37" t="s">
        <v>149</v>
      </c>
      <c r="B3" s="38" t="s">
        <v>7</v>
      </c>
      <c r="C3" s="20" t="str">
        <f>IF('Long Term Vision'!$C3=0,"",'Long Term Vision'!$C3)</f>
        <v>NO</v>
      </c>
      <c r="D3" s="38"/>
      <c r="E3" s="38"/>
      <c r="F3" s="38"/>
      <c r="G3" s="38"/>
      <c r="H3" s="39"/>
      <c r="I3" s="67">
        <f>IF(OR('05_Health Sector Plan'!$I3=1,$E3&lt;&gt;0),1,0)</f>
        <v>0</v>
      </c>
      <c r="J3" s="67">
        <f>IF(OR('05_Health Sector Plan'!$J3=1,$F3&lt;&gt;0),1,0)</f>
        <v>0</v>
      </c>
      <c r="K3" s="67">
        <f>IF(AND('05_Health Sector Plan'!$I3=1,$E3=0),1,0)</f>
        <v>0</v>
      </c>
    </row>
    <row r="4" spans="1:12" ht="45" hidden="1" outlineLevel="1" x14ac:dyDescent="0.25">
      <c r="A4" s="37" t="s">
        <v>149</v>
      </c>
      <c r="B4" s="38" t="s">
        <v>8</v>
      </c>
      <c r="C4" s="20" t="str">
        <f>IF('Long Term Vision'!$C4=0,"",'Long Term Vision'!$C4)</f>
        <v/>
      </c>
      <c r="D4" s="38"/>
      <c r="E4" s="38"/>
      <c r="F4" s="38"/>
      <c r="G4" s="38"/>
      <c r="H4" s="39"/>
      <c r="I4" s="67">
        <f>IF(OR('05_Health Sector Plan'!$I4=1,$E4&lt;&gt;0),1,0)</f>
        <v>1</v>
      </c>
      <c r="J4" s="67">
        <f>IF(OR('05_Health Sector Plan'!$J4=1,$F4&lt;&gt;0),1,0)</f>
        <v>1</v>
      </c>
      <c r="K4" s="67">
        <f>IF(AND('05_Health Sector Plan'!$I4=1,$E4=0),1,0)</f>
        <v>1</v>
      </c>
    </row>
    <row r="5" spans="1:12" ht="45" hidden="1" outlineLevel="1" x14ac:dyDescent="0.25">
      <c r="A5" s="37" t="s">
        <v>149</v>
      </c>
      <c r="B5" s="38" t="s">
        <v>9</v>
      </c>
      <c r="C5" s="20" t="str">
        <f>IF('Long Term Vision'!$C5=0,"",'Long Term Vision'!$C5)</f>
        <v/>
      </c>
      <c r="D5" s="38"/>
      <c r="E5" s="38"/>
      <c r="F5" s="38"/>
      <c r="G5" s="38"/>
      <c r="H5" s="39"/>
      <c r="I5" s="67">
        <f>IF(OR('05_Health Sector Plan'!$I5=1,$E5&lt;&gt;0),1,0)</f>
        <v>1</v>
      </c>
      <c r="J5" s="67">
        <f>IF(OR('05_Health Sector Plan'!$J5=1,$F5&lt;&gt;0),1,0)</f>
        <v>1</v>
      </c>
      <c r="K5" s="67">
        <f>IF(AND('05_Health Sector Plan'!$I5=1,$E5=0),1,0)</f>
        <v>1</v>
      </c>
    </row>
    <row r="6" spans="1:12" ht="90" hidden="1" outlineLevel="1" x14ac:dyDescent="0.25">
      <c r="A6" s="37" t="s">
        <v>149</v>
      </c>
      <c r="B6" s="38" t="s">
        <v>10</v>
      </c>
      <c r="C6" s="20" t="str">
        <f>IF('Long Term Vision'!$C6=0,"",'Long Term Vision'!$C6)</f>
        <v/>
      </c>
      <c r="D6" s="38"/>
      <c r="E6" s="38"/>
      <c r="F6" s="38"/>
      <c r="G6" s="38"/>
      <c r="H6" s="39"/>
      <c r="I6" s="67">
        <f>IF(OR('05_Health Sector Plan'!$I6=1,$E6&lt;&gt;0),1,0)</f>
        <v>1</v>
      </c>
      <c r="J6" s="67">
        <f>IF(OR('05_Health Sector Plan'!$J6=1,$F6&lt;&gt;0),1,0)</f>
        <v>0</v>
      </c>
      <c r="K6" s="67">
        <f>IF(AND('05_Health Sector Plan'!$I6=1,$E6=0),1,0)</f>
        <v>1</v>
      </c>
    </row>
    <row r="7" spans="1:12" ht="60" hidden="1" outlineLevel="1" x14ac:dyDescent="0.25">
      <c r="A7" s="37" t="s">
        <v>149</v>
      </c>
      <c r="B7" s="38" t="s">
        <v>11</v>
      </c>
      <c r="C7" s="20" t="str">
        <f>IF('Long Term Vision'!$C7=0,"",'Long Term Vision'!$C7)</f>
        <v/>
      </c>
      <c r="D7" s="38"/>
      <c r="E7" s="38"/>
      <c r="F7" s="38"/>
      <c r="G7" s="38"/>
      <c r="H7" s="39"/>
      <c r="I7" s="67">
        <f>IF(OR('05_Health Sector Plan'!$I7=1,$E7&lt;&gt;0),1,0)</f>
        <v>1</v>
      </c>
      <c r="J7" s="67">
        <f>IF(OR('05_Health Sector Plan'!$J7=1,$F7&lt;&gt;0),1,0)</f>
        <v>0</v>
      </c>
      <c r="K7" s="67">
        <f>IF(AND('05_Health Sector Plan'!$I7=1,$E7=0),1,0)</f>
        <v>1</v>
      </c>
    </row>
    <row r="8" spans="1:12" collapsed="1" x14ac:dyDescent="0.25">
      <c r="A8" s="37" t="s">
        <v>149</v>
      </c>
      <c r="B8" s="97" t="s">
        <v>12</v>
      </c>
      <c r="C8" s="97"/>
      <c r="D8" s="97"/>
      <c r="E8" s="97"/>
      <c r="F8" s="97"/>
      <c r="G8" s="97"/>
      <c r="H8" s="98"/>
      <c r="I8" s="67">
        <f>SUM(I9:I13)</f>
        <v>4</v>
      </c>
      <c r="J8" s="67">
        <f>SUM(J9:J13)</f>
        <v>1</v>
      </c>
      <c r="K8" s="67">
        <f>SUM(K9:K13)</f>
        <v>4</v>
      </c>
    </row>
    <row r="9" spans="1:12" ht="45" hidden="1" outlineLevel="1" x14ac:dyDescent="0.25">
      <c r="A9" s="37" t="s">
        <v>149</v>
      </c>
      <c r="B9" s="38" t="s">
        <v>13</v>
      </c>
      <c r="C9" s="20" t="str">
        <f>IF('Long Term Vision'!$C9=0,"",'Long Term Vision'!$C9)</f>
        <v/>
      </c>
      <c r="D9" s="38"/>
      <c r="E9" s="38"/>
      <c r="F9" s="38"/>
      <c r="G9" s="38"/>
      <c r="H9" s="39"/>
      <c r="I9" s="67">
        <f>IF(OR('05_Health Sector Plan'!$I9=1,$E9&lt;&gt;0),1,0)</f>
        <v>1</v>
      </c>
      <c r="J9" s="67">
        <f>IF(OR('05_Health Sector Plan'!$J9=1,$F9&lt;&gt;0),1,0)</f>
        <v>0</v>
      </c>
      <c r="K9" s="67">
        <f>IF(AND('05_Health Sector Plan'!$I9=1,$E9=0),1,0)</f>
        <v>1</v>
      </c>
    </row>
    <row r="10" spans="1:12" ht="75" hidden="1" outlineLevel="1" x14ac:dyDescent="0.25">
      <c r="A10" s="37" t="s">
        <v>149</v>
      </c>
      <c r="B10" s="38" t="s">
        <v>14</v>
      </c>
      <c r="C10" s="20" t="str">
        <f>IF('Long Term Vision'!$C10=0,"",'Long Term Vision'!$C10)</f>
        <v/>
      </c>
      <c r="D10" s="38"/>
      <c r="E10" s="38"/>
      <c r="F10" s="38"/>
      <c r="G10" s="38"/>
      <c r="H10" s="39"/>
      <c r="I10" s="67">
        <f>IF(OR('05_Health Sector Plan'!$I10=1,$E10&lt;&gt;0),1,0)</f>
        <v>1</v>
      </c>
      <c r="J10" s="67">
        <f>IF(OR('05_Health Sector Plan'!$J10=1,$F10&lt;&gt;0),1,0)</f>
        <v>0</v>
      </c>
      <c r="K10" s="67">
        <f>IF(AND('05_Health Sector Plan'!$I10=1,$E10=0),1,0)</f>
        <v>1</v>
      </c>
    </row>
    <row r="11" spans="1:12" ht="90" hidden="1" outlineLevel="1" x14ac:dyDescent="0.25">
      <c r="A11" s="37" t="s">
        <v>149</v>
      </c>
      <c r="B11" s="38" t="s">
        <v>15</v>
      </c>
      <c r="C11" s="20" t="str">
        <f>IF('Long Term Vision'!$C11=0,"",'Long Term Vision'!$C11)</f>
        <v/>
      </c>
      <c r="D11" s="38"/>
      <c r="E11" s="38"/>
      <c r="F11" s="38"/>
      <c r="G11" s="38"/>
      <c r="H11" s="39"/>
      <c r="I11" s="67">
        <f>IF(OR('05_Health Sector Plan'!$I11=1,$E11&lt;&gt;0),1,0)</f>
        <v>1</v>
      </c>
      <c r="J11" s="67">
        <f>IF(OR('05_Health Sector Plan'!$J11=1,$F11&lt;&gt;0),1,0)</f>
        <v>1</v>
      </c>
      <c r="K11" s="67">
        <f>IF(AND('05_Health Sector Plan'!$I11=1,$E11=0),1,0)</f>
        <v>1</v>
      </c>
    </row>
    <row r="12" spans="1:12" ht="90" hidden="1" outlineLevel="1" x14ac:dyDescent="0.25">
      <c r="A12" s="37" t="s">
        <v>149</v>
      </c>
      <c r="B12" s="38" t="s">
        <v>16</v>
      </c>
      <c r="C12" s="20" t="str">
        <f>IF('Long Term Vision'!$C12=0,"",'Long Term Vision'!$C12)</f>
        <v/>
      </c>
      <c r="D12" s="38"/>
      <c r="E12" s="38"/>
      <c r="F12" s="38"/>
      <c r="G12" s="38"/>
      <c r="H12" s="39"/>
      <c r="I12" s="67">
        <f>IF(OR('05_Health Sector Plan'!$I12=1,$E12&lt;&gt;0),1,0)</f>
        <v>1</v>
      </c>
      <c r="J12" s="67">
        <f>IF(OR('05_Health Sector Plan'!$J12=1,$F12&lt;&gt;0),1,0)</f>
        <v>0</v>
      </c>
      <c r="K12" s="67">
        <f>IF(AND('05_Health Sector Plan'!$I12=1,$E12=0),1,0)</f>
        <v>1</v>
      </c>
    </row>
    <row r="13" spans="1:12" ht="105" hidden="1" outlineLevel="1" x14ac:dyDescent="0.25">
      <c r="A13" s="37" t="s">
        <v>149</v>
      </c>
      <c r="B13" s="38" t="s">
        <v>17</v>
      </c>
      <c r="C13" s="20" t="str">
        <f>IF('Long Term Vision'!$C13=0,"",'Long Term Vision'!$C13)</f>
        <v/>
      </c>
      <c r="D13" s="38"/>
      <c r="E13" s="38"/>
      <c r="F13" s="38"/>
      <c r="G13" s="38"/>
      <c r="H13" s="39"/>
      <c r="I13" s="67">
        <f>IF(OR('05_Health Sector Plan'!$I13=1,$E13&lt;&gt;0),1,0)</f>
        <v>0</v>
      </c>
      <c r="J13" s="67">
        <f>IF(OR('05_Health Sector Plan'!$J13=1,$F13&lt;&gt;0),1,0)</f>
        <v>0</v>
      </c>
      <c r="K13" s="67">
        <f>IF(AND('05_Health Sector Plan'!$I13=1,$E13=0),1,0)</f>
        <v>0</v>
      </c>
    </row>
    <row r="14" spans="1:12" collapsed="1" x14ac:dyDescent="0.25">
      <c r="A14" s="37" t="s">
        <v>149</v>
      </c>
      <c r="B14" s="99" t="s">
        <v>18</v>
      </c>
      <c r="C14" s="99"/>
      <c r="D14" s="99"/>
      <c r="E14" s="99"/>
      <c r="F14" s="99"/>
      <c r="G14" s="99"/>
      <c r="H14" s="100"/>
      <c r="I14" s="67">
        <f>SUM(I15:I23)</f>
        <v>8</v>
      </c>
      <c r="J14" s="67">
        <f>SUM(J15:J23)</f>
        <v>6</v>
      </c>
      <c r="K14" s="67">
        <f>SUM(K15:K23)</f>
        <v>8</v>
      </c>
    </row>
    <row r="15" spans="1:12" ht="30" hidden="1" outlineLevel="1" x14ac:dyDescent="0.25">
      <c r="A15" s="37" t="s">
        <v>149</v>
      </c>
      <c r="B15" s="38" t="s">
        <v>19</v>
      </c>
      <c r="C15" s="20" t="str">
        <f>IF('Long Term Vision'!$C15=0,"",'Long Term Vision'!$C15)</f>
        <v/>
      </c>
      <c r="D15" s="38"/>
      <c r="E15" s="38"/>
      <c r="F15" s="38"/>
      <c r="G15" s="38"/>
      <c r="H15" s="39"/>
      <c r="I15" s="67">
        <f>IF(OR('05_Health Sector Plan'!$I15=1,$E15&lt;&gt;0),1,0)</f>
        <v>1</v>
      </c>
      <c r="J15" s="67">
        <f>IF(OR('05_Health Sector Plan'!$J15=1,$F15&lt;&gt;0),1,0)</f>
        <v>1</v>
      </c>
      <c r="K15" s="67">
        <f>IF(AND('05_Health Sector Plan'!$I15=1,$E15=0),1,0)</f>
        <v>1</v>
      </c>
    </row>
    <row r="16" spans="1:12" ht="60" hidden="1" outlineLevel="1" x14ac:dyDescent="0.25">
      <c r="A16" s="37" t="s">
        <v>149</v>
      </c>
      <c r="B16" s="38" t="s">
        <v>20</v>
      </c>
      <c r="C16" s="20" t="str">
        <f>IF('Long Term Vision'!$C16=0,"",'Long Term Vision'!$C16)</f>
        <v/>
      </c>
      <c r="D16" s="38"/>
      <c r="E16" s="38"/>
      <c r="F16" s="38"/>
      <c r="G16" s="38"/>
      <c r="H16" s="39"/>
      <c r="I16" s="67">
        <f>IF(OR('05_Health Sector Plan'!$I16=1,$E16&lt;&gt;0),1,0)</f>
        <v>1</v>
      </c>
      <c r="J16" s="67">
        <f>IF(OR('05_Health Sector Plan'!$J16=1,$F16&lt;&gt;0),1,0)</f>
        <v>1</v>
      </c>
      <c r="K16" s="67">
        <f>IF(AND('05_Health Sector Plan'!$I16=1,$E16=0),1,0)</f>
        <v>1</v>
      </c>
    </row>
    <row r="17" spans="1:11" ht="45" hidden="1" outlineLevel="1" x14ac:dyDescent="0.25">
      <c r="A17" s="37" t="s">
        <v>149</v>
      </c>
      <c r="B17" s="38" t="s">
        <v>21</v>
      </c>
      <c r="C17" s="20" t="str">
        <f>IF('Long Term Vision'!$C17=0,"",'Long Term Vision'!$C17)</f>
        <v/>
      </c>
      <c r="D17" s="38"/>
      <c r="E17" s="38"/>
      <c r="F17" s="38"/>
      <c r="G17" s="38"/>
      <c r="H17" s="39"/>
      <c r="I17" s="67">
        <f>IF(OR('05_Health Sector Plan'!$I17=1,$E17&lt;&gt;0),1,0)</f>
        <v>1</v>
      </c>
      <c r="J17" s="67">
        <f>IF(OR('05_Health Sector Plan'!$J17=1,$F17&lt;&gt;0),1,0)</f>
        <v>1</v>
      </c>
      <c r="K17" s="67">
        <f>IF(AND('05_Health Sector Plan'!$I17=1,$E17=0),1,0)</f>
        <v>1</v>
      </c>
    </row>
    <row r="18" spans="1:11" ht="45" hidden="1" outlineLevel="1" x14ac:dyDescent="0.25">
      <c r="A18" s="37" t="s">
        <v>149</v>
      </c>
      <c r="B18" s="38" t="s">
        <v>22</v>
      </c>
      <c r="C18" s="20" t="str">
        <f>IF('Long Term Vision'!$C18=0,"",'Long Term Vision'!$C18)</f>
        <v/>
      </c>
      <c r="D18" s="38"/>
      <c r="E18" s="38"/>
      <c r="F18" s="38"/>
      <c r="G18" s="38"/>
      <c r="H18" s="39"/>
      <c r="I18" s="67">
        <f>IF(OR('05_Health Sector Plan'!$I18=1,$E18&lt;&gt;0),1,0)</f>
        <v>1</v>
      </c>
      <c r="J18" s="67">
        <f>IF(OR('05_Health Sector Plan'!$J18=1,$F18&lt;&gt;0),1,0)</f>
        <v>1</v>
      </c>
      <c r="K18" s="67">
        <f>IF(AND('05_Health Sector Plan'!$I18=1,$E18=0),1,0)</f>
        <v>1</v>
      </c>
    </row>
    <row r="19" spans="1:11" ht="30" hidden="1" outlineLevel="1" x14ac:dyDescent="0.25">
      <c r="A19" s="37" t="s">
        <v>149</v>
      </c>
      <c r="B19" s="38" t="s">
        <v>23</v>
      </c>
      <c r="C19" s="20" t="str">
        <f>IF('Long Term Vision'!$C19=0,"",'Long Term Vision'!$C19)</f>
        <v/>
      </c>
      <c r="D19" s="38"/>
      <c r="E19" s="38"/>
      <c r="F19" s="38"/>
      <c r="G19" s="38"/>
      <c r="H19" s="39"/>
      <c r="I19" s="67">
        <f>IF(OR('05_Health Sector Plan'!$I19=1,$E19&lt;&gt;0),1,0)</f>
        <v>0</v>
      </c>
      <c r="J19" s="67">
        <f>IF(OR('05_Health Sector Plan'!$J19=1,$F19&lt;&gt;0),1,0)</f>
        <v>0</v>
      </c>
      <c r="K19" s="67">
        <f>IF(AND('05_Health Sector Plan'!$I19=1,$E19=0),1,0)</f>
        <v>0</v>
      </c>
    </row>
    <row r="20" spans="1:11" ht="30" hidden="1" outlineLevel="1" x14ac:dyDescent="0.25">
      <c r="A20" s="37" t="s">
        <v>149</v>
      </c>
      <c r="B20" s="38" t="s">
        <v>24</v>
      </c>
      <c r="C20" s="20" t="str">
        <f>IF('Long Term Vision'!$C20=0,"",'Long Term Vision'!$C20)</f>
        <v/>
      </c>
      <c r="D20" s="38"/>
      <c r="E20" s="38"/>
      <c r="F20" s="38"/>
      <c r="G20" s="38"/>
      <c r="H20" s="39"/>
      <c r="I20" s="67">
        <f>IF(OR('05_Health Sector Plan'!$I20=1,$E20&lt;&gt;0),1,0)</f>
        <v>1</v>
      </c>
      <c r="J20" s="67">
        <f>IF(OR('05_Health Sector Plan'!$J20=1,$F20&lt;&gt;0),1,0)</f>
        <v>0</v>
      </c>
      <c r="K20" s="67">
        <f>IF(AND('05_Health Sector Plan'!$I20=1,$E20=0),1,0)</f>
        <v>1</v>
      </c>
    </row>
    <row r="21" spans="1:11" ht="60" hidden="1" outlineLevel="1" x14ac:dyDescent="0.25">
      <c r="A21" s="37" t="s">
        <v>149</v>
      </c>
      <c r="B21" s="38" t="s">
        <v>25</v>
      </c>
      <c r="C21" s="20" t="str">
        <f>IF('Long Term Vision'!$C21=0,"",'Long Term Vision'!$C21)</f>
        <v/>
      </c>
      <c r="D21" s="38"/>
      <c r="E21" s="38"/>
      <c r="F21" s="38"/>
      <c r="G21" s="38"/>
      <c r="H21" s="39"/>
      <c r="I21" s="67">
        <f>IF(OR('05_Health Sector Plan'!$I21=1,$E21&lt;&gt;0),1,0)</f>
        <v>1</v>
      </c>
      <c r="J21" s="67">
        <f>IF(OR('05_Health Sector Plan'!$J21=1,$F21&lt;&gt;0),1,0)</f>
        <v>1</v>
      </c>
      <c r="K21" s="67">
        <f>IF(AND('05_Health Sector Plan'!$I21=1,$E21=0),1,0)</f>
        <v>1</v>
      </c>
    </row>
    <row r="22" spans="1:11" ht="60" hidden="1" outlineLevel="1" x14ac:dyDescent="0.25">
      <c r="A22" s="37" t="s">
        <v>149</v>
      </c>
      <c r="B22" s="38" t="s">
        <v>26</v>
      </c>
      <c r="C22" s="20" t="str">
        <f>IF('Long Term Vision'!$C22=0,"",'Long Term Vision'!$C22)</f>
        <v/>
      </c>
      <c r="D22" s="38"/>
      <c r="E22" s="38"/>
      <c r="F22" s="38"/>
      <c r="G22" s="38"/>
      <c r="H22" s="39"/>
      <c r="I22" s="67">
        <f>IF(OR('05_Health Sector Plan'!$I22=1,$E22&lt;&gt;0),1,0)</f>
        <v>1</v>
      </c>
      <c r="J22" s="67">
        <f>IF(OR('05_Health Sector Plan'!$J22=1,$F22&lt;&gt;0),1,0)</f>
        <v>1</v>
      </c>
      <c r="K22" s="67">
        <f>IF(AND('05_Health Sector Plan'!$I22=1,$E22=0),1,0)</f>
        <v>1</v>
      </c>
    </row>
    <row r="23" spans="1:11" ht="45" hidden="1" outlineLevel="1" x14ac:dyDescent="0.25">
      <c r="A23" s="37" t="s">
        <v>149</v>
      </c>
      <c r="B23" s="38" t="s">
        <v>27</v>
      </c>
      <c r="C23" s="20" t="str">
        <f>IF('Long Term Vision'!$C23=0,"",'Long Term Vision'!$C23)</f>
        <v/>
      </c>
      <c r="D23" s="38"/>
      <c r="E23" s="38"/>
      <c r="F23" s="38"/>
      <c r="G23" s="38"/>
      <c r="H23" s="39"/>
      <c r="I23" s="67">
        <f>IF(OR('05_Health Sector Plan'!$I23=1,$E23&lt;&gt;0),1,0)</f>
        <v>1</v>
      </c>
      <c r="J23" s="67">
        <f>IF(OR('05_Health Sector Plan'!$J23=1,$F23&lt;&gt;0),1,0)</f>
        <v>0</v>
      </c>
      <c r="K23" s="67">
        <f>IF(AND('05_Health Sector Plan'!$I23=1,$E23=0),1,0)</f>
        <v>1</v>
      </c>
    </row>
    <row r="24" spans="1:11" collapsed="1" x14ac:dyDescent="0.25">
      <c r="A24" s="37" t="s">
        <v>149</v>
      </c>
      <c r="B24" s="101" t="s">
        <v>28</v>
      </c>
      <c r="C24" s="101"/>
      <c r="D24" s="101"/>
      <c r="E24" s="101"/>
      <c r="F24" s="101"/>
      <c r="G24" s="101"/>
      <c r="H24" s="102"/>
      <c r="I24" s="67">
        <f>SUM(I25:I31)</f>
        <v>7</v>
      </c>
      <c r="J24" s="67">
        <f>SUM(J25:J31)</f>
        <v>4</v>
      </c>
      <c r="K24" s="67">
        <f>SUM(K25:K31)</f>
        <v>7</v>
      </c>
    </row>
    <row r="25" spans="1:11" ht="45" hidden="1" outlineLevel="1" x14ac:dyDescent="0.25">
      <c r="A25" s="37" t="s">
        <v>149</v>
      </c>
      <c r="B25" s="38" t="s">
        <v>29</v>
      </c>
      <c r="C25" s="20" t="str">
        <f>IF('Long Term Vision'!$C25=0,"",'Long Term Vision'!$C25)</f>
        <v/>
      </c>
      <c r="D25" s="38"/>
      <c r="E25" s="38"/>
      <c r="F25" s="38"/>
      <c r="G25" s="38"/>
      <c r="H25" s="39"/>
      <c r="I25" s="67">
        <f>IF(OR('05_Health Sector Plan'!$I25=1,$E25&lt;&gt;0),1,0)</f>
        <v>1</v>
      </c>
      <c r="J25" s="67">
        <f>IF(OR('05_Health Sector Plan'!$J25=1,$F25&lt;&gt;0),1,0)</f>
        <v>1</v>
      </c>
      <c r="K25" s="67">
        <f>IF(AND('05_Health Sector Plan'!$I25=1,$E25=0),1,0)</f>
        <v>1</v>
      </c>
    </row>
    <row r="26" spans="1:11" ht="45" hidden="1" outlineLevel="1" x14ac:dyDescent="0.25">
      <c r="A26" s="37" t="s">
        <v>149</v>
      </c>
      <c r="B26" s="38" t="s">
        <v>30</v>
      </c>
      <c r="C26" s="20" t="str">
        <f>IF('Long Term Vision'!$C26=0,"",'Long Term Vision'!$C26)</f>
        <v/>
      </c>
      <c r="D26" s="38"/>
      <c r="E26" s="38"/>
      <c r="F26" s="38"/>
      <c r="G26" s="38"/>
      <c r="H26" s="39"/>
      <c r="I26" s="67">
        <f>IF(OR('05_Health Sector Plan'!$I26=1,$E26&lt;&gt;0),1,0)</f>
        <v>1</v>
      </c>
      <c r="J26" s="67">
        <f>IF(OR('05_Health Sector Plan'!$J26=1,$F26&lt;&gt;0),1,0)</f>
        <v>0</v>
      </c>
      <c r="K26" s="67">
        <f>IF(AND('05_Health Sector Plan'!$I26=1,$E26=0),1,0)</f>
        <v>1</v>
      </c>
    </row>
    <row r="27" spans="1:11" ht="45" hidden="1" outlineLevel="1" x14ac:dyDescent="0.25">
      <c r="A27" s="37" t="s">
        <v>149</v>
      </c>
      <c r="B27" s="38" t="s">
        <v>31</v>
      </c>
      <c r="C27" s="20" t="str">
        <f>IF('Long Term Vision'!$C27=0,"",'Long Term Vision'!$C27)</f>
        <v/>
      </c>
      <c r="D27" s="38"/>
      <c r="E27" s="38"/>
      <c r="F27" s="38"/>
      <c r="G27" s="38"/>
      <c r="H27" s="39"/>
      <c r="I27" s="67">
        <f>IF(OR('05_Health Sector Plan'!$I27=1,$E27&lt;&gt;0),1,0)</f>
        <v>1</v>
      </c>
      <c r="J27" s="67">
        <f>IF(OR('05_Health Sector Plan'!$J27=1,$F27&lt;&gt;0),1,0)</f>
        <v>1</v>
      </c>
      <c r="K27" s="67">
        <f>IF(AND('05_Health Sector Plan'!$I27=1,$E27=0),1,0)</f>
        <v>1</v>
      </c>
    </row>
    <row r="28" spans="1:11" ht="60" hidden="1" outlineLevel="1" x14ac:dyDescent="0.25">
      <c r="A28" s="37" t="s">
        <v>149</v>
      </c>
      <c r="B28" s="38" t="s">
        <v>32</v>
      </c>
      <c r="C28" s="20" t="str">
        <f>IF('Long Term Vision'!$C28=0,"",'Long Term Vision'!$C28)</f>
        <v/>
      </c>
      <c r="D28" s="38"/>
      <c r="E28" s="38"/>
      <c r="F28" s="38"/>
      <c r="G28" s="38"/>
      <c r="H28" s="39"/>
      <c r="I28" s="67">
        <f>IF(OR('05_Health Sector Plan'!$I28=1,$E28&lt;&gt;0),1,0)</f>
        <v>1</v>
      </c>
      <c r="J28" s="67">
        <f>IF(OR('05_Health Sector Plan'!$J28=1,$F28&lt;&gt;0),1,0)</f>
        <v>1</v>
      </c>
      <c r="K28" s="67">
        <f>IF(AND('05_Health Sector Plan'!$I28=1,$E28=0),1,0)</f>
        <v>1</v>
      </c>
    </row>
    <row r="29" spans="1:11" ht="60" hidden="1" outlineLevel="1" x14ac:dyDescent="0.25">
      <c r="A29" s="37" t="s">
        <v>149</v>
      </c>
      <c r="B29" s="38" t="s">
        <v>33</v>
      </c>
      <c r="C29" s="20" t="str">
        <f>IF('Long Term Vision'!$C29=0,"",'Long Term Vision'!$C29)</f>
        <v/>
      </c>
      <c r="D29" s="38"/>
      <c r="E29" s="38"/>
      <c r="F29" s="38"/>
      <c r="G29" s="38"/>
      <c r="H29" s="39"/>
      <c r="I29" s="67">
        <f>IF(OR('05_Health Sector Plan'!$I29=1,$E29&lt;&gt;0),1,0)</f>
        <v>1</v>
      </c>
      <c r="J29" s="67">
        <f>IF(OR('05_Health Sector Plan'!$J29=1,$F29&lt;&gt;0),1,0)</f>
        <v>0</v>
      </c>
      <c r="K29" s="67">
        <f>IF(AND('05_Health Sector Plan'!$I29=1,$E29=0),1,0)</f>
        <v>1</v>
      </c>
    </row>
    <row r="30" spans="1:11" ht="30" hidden="1" outlineLevel="1" x14ac:dyDescent="0.25">
      <c r="A30" s="37" t="s">
        <v>149</v>
      </c>
      <c r="B30" s="38" t="s">
        <v>34</v>
      </c>
      <c r="C30" s="20" t="str">
        <f>IF('Long Term Vision'!$C30=0,"",'Long Term Vision'!$C30)</f>
        <v/>
      </c>
      <c r="D30" s="38"/>
      <c r="E30" s="38"/>
      <c r="F30" s="38"/>
      <c r="G30" s="38"/>
      <c r="H30" s="39"/>
      <c r="I30" s="67">
        <f>IF(OR('05_Health Sector Plan'!$I30=1,$E30&lt;&gt;0),1,0)</f>
        <v>1</v>
      </c>
      <c r="J30" s="67">
        <f>IF(OR('05_Health Sector Plan'!$J30=1,$F30&lt;&gt;0),1,0)</f>
        <v>1</v>
      </c>
      <c r="K30" s="67">
        <f>IF(AND('05_Health Sector Plan'!$I30=1,$E30=0),1,0)</f>
        <v>1</v>
      </c>
    </row>
    <row r="31" spans="1:11" ht="105" hidden="1" outlineLevel="1" x14ac:dyDescent="0.25">
      <c r="A31" s="37" t="s">
        <v>149</v>
      </c>
      <c r="B31" s="38" t="s">
        <v>35</v>
      </c>
      <c r="C31" s="20" t="str">
        <f>IF('Long Term Vision'!$C31=0,"",'Long Term Vision'!$C31)</f>
        <v/>
      </c>
      <c r="D31" s="38"/>
      <c r="E31" s="38"/>
      <c r="F31" s="38"/>
      <c r="G31" s="38"/>
      <c r="H31" s="39"/>
      <c r="I31" s="67">
        <f>IF(OR('05_Health Sector Plan'!$I31=1,$E31&lt;&gt;0),1,0)</f>
        <v>1</v>
      </c>
      <c r="J31" s="67">
        <f>IF(OR('05_Health Sector Plan'!$J31=1,$F31&lt;&gt;0),1,0)</f>
        <v>0</v>
      </c>
      <c r="K31" s="67">
        <f>IF(AND('05_Health Sector Plan'!$I31=1,$E31=0),1,0)</f>
        <v>1</v>
      </c>
    </row>
    <row r="32" spans="1:11" collapsed="1" x14ac:dyDescent="0.25">
      <c r="A32" s="37" t="s">
        <v>149</v>
      </c>
      <c r="B32" s="91" t="s">
        <v>36</v>
      </c>
      <c r="C32" s="91"/>
      <c r="D32" s="91"/>
      <c r="E32" s="91"/>
      <c r="F32" s="91"/>
      <c r="G32" s="91"/>
      <c r="H32" s="92"/>
      <c r="I32" s="67">
        <f>SUM(I33:I38)</f>
        <v>5</v>
      </c>
      <c r="J32" s="67">
        <f>SUM(J33:J38)</f>
        <v>1</v>
      </c>
      <c r="K32" s="67">
        <f>SUM(K33:K38)</f>
        <v>5</v>
      </c>
    </row>
    <row r="33" spans="1:11" ht="30" hidden="1" outlineLevel="1" x14ac:dyDescent="0.25">
      <c r="A33" s="37" t="s">
        <v>149</v>
      </c>
      <c r="B33" s="38" t="s">
        <v>37</v>
      </c>
      <c r="C33" s="20" t="str">
        <f>IF('Long Term Vision'!$C33=0,"",'Long Term Vision'!$C33)</f>
        <v/>
      </c>
      <c r="D33" s="38"/>
      <c r="E33" s="38"/>
      <c r="F33" s="38"/>
      <c r="G33" s="38"/>
      <c r="H33" s="39"/>
      <c r="I33" s="67">
        <f>IF(OR('05_Health Sector Plan'!$I33=1,$E33&lt;&gt;0),1,0)</f>
        <v>1</v>
      </c>
      <c r="J33" s="67">
        <f>IF(OR('05_Health Sector Plan'!$J33=1,$F33&lt;&gt;0),1,0)</f>
        <v>0</v>
      </c>
      <c r="K33" s="67">
        <f>IF(AND('05_Health Sector Plan'!$I33=1,$E33=0),1,0)</f>
        <v>1</v>
      </c>
    </row>
    <row r="34" spans="1:11" ht="45" hidden="1" outlineLevel="1" x14ac:dyDescent="0.25">
      <c r="A34" s="37" t="s">
        <v>149</v>
      </c>
      <c r="B34" s="38" t="s">
        <v>38</v>
      </c>
      <c r="C34" s="20" t="str">
        <f>IF('Long Term Vision'!$C34=0,"",'Long Term Vision'!$C34)</f>
        <v/>
      </c>
      <c r="D34" s="38"/>
      <c r="E34" s="38"/>
      <c r="F34" s="38"/>
      <c r="G34" s="38"/>
      <c r="H34" s="39"/>
      <c r="I34" s="67">
        <f>IF(OR('05_Health Sector Plan'!$I34=1,$E34&lt;&gt;0),1,0)</f>
        <v>1</v>
      </c>
      <c r="J34" s="67">
        <f>IF(OR('05_Health Sector Plan'!$J34=1,$F34&lt;&gt;0),1,0)</f>
        <v>0</v>
      </c>
      <c r="K34" s="67">
        <f>IF(AND('05_Health Sector Plan'!$I34=1,$E34=0),1,0)</f>
        <v>1</v>
      </c>
    </row>
    <row r="35" spans="1:11" ht="30" hidden="1" outlineLevel="1" x14ac:dyDescent="0.25">
      <c r="A35" s="37" t="s">
        <v>149</v>
      </c>
      <c r="B35" s="38" t="s">
        <v>39</v>
      </c>
      <c r="C35" s="20" t="str">
        <f>IF('Long Term Vision'!$C35=0,"",'Long Term Vision'!$C35)</f>
        <v>NO</v>
      </c>
      <c r="D35" s="38"/>
      <c r="E35" s="38"/>
      <c r="F35" s="38"/>
      <c r="G35" s="38"/>
      <c r="H35" s="39"/>
      <c r="I35" s="67">
        <f>IF(OR('05_Health Sector Plan'!$I35=1,$E35&lt;&gt;0),1,0)</f>
        <v>0</v>
      </c>
      <c r="J35" s="67">
        <f>IF(OR('05_Health Sector Plan'!$J35=1,$F35&lt;&gt;0),1,0)</f>
        <v>0</v>
      </c>
      <c r="K35" s="67">
        <f>IF(AND('05_Health Sector Plan'!$I35=1,$E35=0),1,0)</f>
        <v>0</v>
      </c>
    </row>
    <row r="36" spans="1:11" ht="60" hidden="1" outlineLevel="1" x14ac:dyDescent="0.25">
      <c r="A36" s="37" t="s">
        <v>149</v>
      </c>
      <c r="B36" s="38" t="s">
        <v>40</v>
      </c>
      <c r="C36" s="20" t="str">
        <f>IF('Long Term Vision'!$C36=0,"",'Long Term Vision'!$C36)</f>
        <v/>
      </c>
      <c r="D36" s="38"/>
      <c r="E36" s="38"/>
      <c r="F36" s="38"/>
      <c r="G36" s="38"/>
      <c r="H36" s="39"/>
      <c r="I36" s="67">
        <f>IF(OR('05_Health Sector Plan'!$I36=1,$E36&lt;&gt;0),1,0)</f>
        <v>1</v>
      </c>
      <c r="J36" s="67">
        <f>IF(OR('05_Health Sector Plan'!$J36=1,$F36&lt;&gt;0),1,0)</f>
        <v>1</v>
      </c>
      <c r="K36" s="67">
        <f>IF(AND('05_Health Sector Plan'!$I36=1,$E36=0),1,0)</f>
        <v>1</v>
      </c>
    </row>
    <row r="37" spans="1:11" ht="45" hidden="1" outlineLevel="1" x14ac:dyDescent="0.25">
      <c r="A37" s="37" t="s">
        <v>149</v>
      </c>
      <c r="B37" s="38" t="s">
        <v>41</v>
      </c>
      <c r="C37" s="20" t="str">
        <f>IF('Long Term Vision'!$C37=0,"",'Long Term Vision'!$C37)</f>
        <v/>
      </c>
      <c r="D37" s="38"/>
      <c r="E37" s="38"/>
      <c r="F37" s="38"/>
      <c r="G37" s="38"/>
      <c r="H37" s="39"/>
      <c r="I37" s="67">
        <f>IF(OR('05_Health Sector Plan'!$I37=1,$E37&lt;&gt;0),1,0)</f>
        <v>1</v>
      </c>
      <c r="J37" s="67">
        <f>IF(OR('05_Health Sector Plan'!$J37=1,$F37&lt;&gt;0),1,0)</f>
        <v>0</v>
      </c>
      <c r="K37" s="67">
        <f>IF(AND('05_Health Sector Plan'!$I37=1,$E37=0),1,0)</f>
        <v>1</v>
      </c>
    </row>
    <row r="38" spans="1:11" ht="75" hidden="1" outlineLevel="1" x14ac:dyDescent="0.25">
      <c r="A38" s="37" t="s">
        <v>149</v>
      </c>
      <c r="B38" s="38" t="s">
        <v>42</v>
      </c>
      <c r="C38" s="20" t="str">
        <f>IF('Long Term Vision'!$C38=0,"",'Long Term Vision'!$C38)</f>
        <v/>
      </c>
      <c r="D38" s="38"/>
      <c r="E38" s="38"/>
      <c r="F38" s="38"/>
      <c r="G38" s="38"/>
      <c r="H38" s="39"/>
      <c r="I38" s="67">
        <f>IF(OR('05_Health Sector Plan'!$I38=1,$E38&lt;&gt;0),1,0)</f>
        <v>1</v>
      </c>
      <c r="J38" s="67">
        <f>IF(OR('05_Health Sector Plan'!$J38=1,$F38&lt;&gt;0),1,0)</f>
        <v>0</v>
      </c>
      <c r="K38" s="67">
        <f>IF(AND('05_Health Sector Plan'!$I38=1,$E38=0),1,0)</f>
        <v>1</v>
      </c>
    </row>
    <row r="39" spans="1:11" collapsed="1" x14ac:dyDescent="0.25">
      <c r="A39" s="37" t="s">
        <v>150</v>
      </c>
      <c r="B39" s="105" t="s">
        <v>43</v>
      </c>
      <c r="C39" s="105"/>
      <c r="D39" s="105"/>
      <c r="E39" s="105"/>
      <c r="F39" s="105"/>
      <c r="G39" s="105"/>
      <c r="H39" s="106"/>
      <c r="I39" s="67">
        <f>SUM(I40:I45)</f>
        <v>4</v>
      </c>
      <c r="J39" s="67">
        <f>SUM(J40:J45)</f>
        <v>1</v>
      </c>
      <c r="K39" s="67">
        <f>SUM(K40:K45)</f>
        <v>4</v>
      </c>
    </row>
    <row r="40" spans="1:11" ht="30" hidden="1" outlineLevel="1" x14ac:dyDescent="0.25">
      <c r="A40" s="37" t="s">
        <v>150</v>
      </c>
      <c r="B40" s="38" t="s">
        <v>44</v>
      </c>
      <c r="C40" s="20" t="str">
        <f>IF('Long Term Vision'!$C40=0,"",'Long Term Vision'!$C40)</f>
        <v/>
      </c>
      <c r="D40" s="38"/>
      <c r="E40" s="38"/>
      <c r="F40" s="38"/>
      <c r="G40" s="38"/>
      <c r="H40" s="39"/>
      <c r="I40" s="67">
        <f>IF(OR('05_Health Sector Plan'!$I40=1,$E40&lt;&gt;0),1,0)</f>
        <v>1</v>
      </c>
      <c r="J40" s="67">
        <f>IF(OR('05_Health Sector Plan'!$J40=1,$F40&lt;&gt;0),1,0)</f>
        <v>0</v>
      </c>
      <c r="K40" s="67">
        <f>IF(AND('05_Health Sector Plan'!$I40=1,$E40=0),1,0)</f>
        <v>1</v>
      </c>
    </row>
    <row r="41" spans="1:11" ht="60" hidden="1" outlineLevel="1" x14ac:dyDescent="0.25">
      <c r="A41" s="37" t="s">
        <v>150</v>
      </c>
      <c r="B41" s="38" t="s">
        <v>45</v>
      </c>
      <c r="C41" s="20" t="str">
        <f>IF('Long Term Vision'!$C41=0,"",'Long Term Vision'!$C41)</f>
        <v/>
      </c>
      <c r="D41" s="38"/>
      <c r="E41" s="38"/>
      <c r="F41" s="38"/>
      <c r="G41" s="38"/>
      <c r="H41" s="39"/>
      <c r="I41" s="67">
        <f>IF(OR('05_Health Sector Plan'!$I41=1,$E41&lt;&gt;0),1,0)</f>
        <v>1</v>
      </c>
      <c r="J41" s="67">
        <f>IF(OR('05_Health Sector Plan'!$J41=1,$F41&lt;&gt;0),1,0)</f>
        <v>0</v>
      </c>
      <c r="K41" s="67">
        <f>IF(AND('05_Health Sector Plan'!$I41=1,$E41=0),1,0)</f>
        <v>1</v>
      </c>
    </row>
    <row r="42" spans="1:11" ht="75" hidden="1" outlineLevel="1" x14ac:dyDescent="0.25">
      <c r="A42" s="37" t="s">
        <v>150</v>
      </c>
      <c r="B42" s="38" t="s">
        <v>46</v>
      </c>
      <c r="C42" s="20" t="str">
        <f>IF('Long Term Vision'!$C42=0,"",'Long Term Vision'!$C42)</f>
        <v/>
      </c>
      <c r="D42" s="38"/>
      <c r="E42" s="38"/>
      <c r="F42" s="38"/>
      <c r="G42" s="38"/>
      <c r="H42" s="39"/>
      <c r="I42" s="67">
        <f>IF(OR('05_Health Sector Plan'!$I42=1,$E42&lt;&gt;0),1,0)</f>
        <v>1</v>
      </c>
      <c r="J42" s="67">
        <f>IF(OR('05_Health Sector Plan'!$J42=1,$F42&lt;&gt;0),1,0)</f>
        <v>1</v>
      </c>
      <c r="K42" s="67">
        <f>IF(AND('05_Health Sector Plan'!$I42=1,$E42=0),1,0)</f>
        <v>1</v>
      </c>
    </row>
    <row r="43" spans="1:11" ht="60" hidden="1" outlineLevel="1" x14ac:dyDescent="0.25">
      <c r="A43" s="37" t="s">
        <v>150</v>
      </c>
      <c r="B43" s="38" t="s">
        <v>47</v>
      </c>
      <c r="C43" s="20" t="str">
        <f>IF('Long Term Vision'!$C43=0,"",'Long Term Vision'!$C43)</f>
        <v/>
      </c>
      <c r="D43" s="38"/>
      <c r="E43" s="38"/>
      <c r="F43" s="38"/>
      <c r="G43" s="38"/>
      <c r="H43" s="39"/>
      <c r="I43" s="67">
        <f>IF(OR('05_Health Sector Plan'!$I43=1,$E43&lt;&gt;0),1,0)</f>
        <v>1</v>
      </c>
      <c r="J43" s="67">
        <f>IF(OR('05_Health Sector Plan'!$J43=1,$F43&lt;&gt;0),1,0)</f>
        <v>0</v>
      </c>
      <c r="K43" s="67">
        <f>IF(AND('05_Health Sector Plan'!$I43=1,$E43=0),1,0)</f>
        <v>1</v>
      </c>
    </row>
    <row r="44" spans="1:11" ht="45" hidden="1" outlineLevel="1" x14ac:dyDescent="0.25">
      <c r="A44" s="37" t="s">
        <v>150</v>
      </c>
      <c r="B44" s="38" t="s">
        <v>48</v>
      </c>
      <c r="C44" s="20" t="str">
        <f>IF('Long Term Vision'!$C44=0,"",'Long Term Vision'!$C44)</f>
        <v/>
      </c>
      <c r="D44" s="38"/>
      <c r="E44" s="38"/>
      <c r="F44" s="38"/>
      <c r="G44" s="38"/>
      <c r="H44" s="39"/>
      <c r="I44" s="67">
        <f>IF(OR('05_Health Sector Plan'!$I44=1,$E44&lt;&gt;0),1,0)</f>
        <v>0</v>
      </c>
      <c r="J44" s="67">
        <f>IF(OR('05_Health Sector Plan'!$J44=1,$F44&lt;&gt;0),1,0)</f>
        <v>0</v>
      </c>
      <c r="K44" s="67">
        <f>IF(AND('05_Health Sector Plan'!$I44=1,$E44=0),1,0)</f>
        <v>0</v>
      </c>
    </row>
    <row r="45" spans="1:11" ht="30" hidden="1" outlineLevel="1" x14ac:dyDescent="0.25">
      <c r="A45" s="37" t="s">
        <v>150</v>
      </c>
      <c r="B45" s="38" t="s">
        <v>49</v>
      </c>
      <c r="C45" s="20" t="str">
        <f>IF('Long Term Vision'!$C45=0,"",'Long Term Vision'!$C45)</f>
        <v/>
      </c>
      <c r="D45" s="38"/>
      <c r="E45" s="38"/>
      <c r="F45" s="38"/>
      <c r="G45" s="38"/>
      <c r="H45" s="39"/>
      <c r="I45" s="67">
        <f>IF(OR('05_Health Sector Plan'!$I45=1,$E45&lt;&gt;0),1,0)</f>
        <v>0</v>
      </c>
      <c r="J45" s="67">
        <f>IF(OR('05_Health Sector Plan'!$J45=1,$F45&lt;&gt;0),1,0)</f>
        <v>0</v>
      </c>
      <c r="K45" s="67">
        <f>IF(AND('05_Health Sector Plan'!$I45=1,$E45=0),1,0)</f>
        <v>0</v>
      </c>
    </row>
    <row r="46" spans="1:11" collapsed="1" x14ac:dyDescent="0.25">
      <c r="A46" s="37" t="s">
        <v>150</v>
      </c>
      <c r="B46" s="107" t="s">
        <v>50</v>
      </c>
      <c r="C46" s="107"/>
      <c r="D46" s="107"/>
      <c r="E46" s="107"/>
      <c r="F46" s="107"/>
      <c r="G46" s="107"/>
      <c r="H46" s="108"/>
      <c r="I46" s="67">
        <f>SUM(I47:I54)</f>
        <v>6</v>
      </c>
      <c r="J46" s="67">
        <f>SUM(J47:J54)</f>
        <v>0</v>
      </c>
      <c r="K46" s="67">
        <f>SUM(K47:K54)</f>
        <v>6</v>
      </c>
    </row>
    <row r="47" spans="1:11" ht="75" hidden="1" outlineLevel="1" x14ac:dyDescent="0.25">
      <c r="A47" s="37" t="s">
        <v>150</v>
      </c>
      <c r="B47" s="38" t="s">
        <v>51</v>
      </c>
      <c r="C47" s="20" t="str">
        <f>IF('Long Term Vision'!$C47=0,"",'Long Term Vision'!$C47)</f>
        <v>NO</v>
      </c>
      <c r="D47" s="38"/>
      <c r="E47" s="38"/>
      <c r="F47" s="38"/>
      <c r="G47" s="38"/>
      <c r="H47" s="39"/>
      <c r="I47" s="67">
        <f>IF(OR('05_Health Sector Plan'!$I47=1,$E47&lt;&gt;0),1,0)</f>
        <v>0</v>
      </c>
      <c r="J47" s="67">
        <f>IF(OR('05_Health Sector Plan'!$J47=1,$F47&lt;&gt;0),1,0)</f>
        <v>0</v>
      </c>
      <c r="K47" s="67">
        <f>IF(AND('05_Health Sector Plan'!$I47=1,$E47=0),1,0)</f>
        <v>0</v>
      </c>
    </row>
    <row r="48" spans="1:11" ht="30" hidden="1" outlineLevel="1" x14ac:dyDescent="0.25">
      <c r="A48" s="37" t="s">
        <v>150</v>
      </c>
      <c r="B48" s="38" t="s">
        <v>52</v>
      </c>
      <c r="C48" s="20" t="str">
        <f>IF('Long Term Vision'!$C48=0,"",'Long Term Vision'!$C48)</f>
        <v/>
      </c>
      <c r="D48" s="38"/>
      <c r="E48" s="38"/>
      <c r="F48" s="38"/>
      <c r="G48" s="38"/>
      <c r="H48" s="39"/>
      <c r="I48" s="67">
        <f>IF(OR('05_Health Sector Plan'!$I48=1,$E48&lt;&gt;0),1,0)</f>
        <v>1</v>
      </c>
      <c r="J48" s="67">
        <f>IF(OR('05_Health Sector Plan'!$J48=1,$F48&lt;&gt;0),1,0)</f>
        <v>0</v>
      </c>
      <c r="K48" s="67">
        <f>IF(AND('05_Health Sector Plan'!$I48=1,$E48=0),1,0)</f>
        <v>1</v>
      </c>
    </row>
    <row r="49" spans="1:11" ht="45" hidden="1" outlineLevel="1" x14ac:dyDescent="0.25">
      <c r="A49" s="37" t="s">
        <v>150</v>
      </c>
      <c r="B49" s="38" t="s">
        <v>53</v>
      </c>
      <c r="C49" s="20" t="str">
        <f>IF('Long Term Vision'!$C49=0,"",'Long Term Vision'!$C49)</f>
        <v/>
      </c>
      <c r="D49" s="38"/>
      <c r="E49" s="38"/>
      <c r="F49" s="38"/>
      <c r="G49" s="38"/>
      <c r="H49" s="39"/>
      <c r="I49" s="67">
        <f>IF(OR('05_Health Sector Plan'!$I49=1,$E49&lt;&gt;0),1,0)</f>
        <v>1</v>
      </c>
      <c r="J49" s="67">
        <f>IF(OR('05_Health Sector Plan'!$J49=1,$F49&lt;&gt;0),1,0)</f>
        <v>0</v>
      </c>
      <c r="K49" s="67">
        <f>IF(AND('05_Health Sector Plan'!$I49=1,$E49=0),1,0)</f>
        <v>1</v>
      </c>
    </row>
    <row r="50" spans="1:11" ht="90" hidden="1" outlineLevel="1" x14ac:dyDescent="0.25">
      <c r="A50" s="37" t="s">
        <v>150</v>
      </c>
      <c r="B50" s="38" t="s">
        <v>54</v>
      </c>
      <c r="C50" s="20" t="str">
        <f>IF('Long Term Vision'!$C50=0,"",'Long Term Vision'!$C50)</f>
        <v/>
      </c>
      <c r="D50" s="38"/>
      <c r="E50" s="38"/>
      <c r="F50" s="38"/>
      <c r="G50" s="38"/>
      <c r="H50" s="39"/>
      <c r="I50" s="67">
        <f>IF(OR('05_Health Sector Plan'!$I50=1,$E50&lt;&gt;0),1,0)</f>
        <v>1</v>
      </c>
      <c r="J50" s="67">
        <f>IF(OR('05_Health Sector Plan'!$J50=1,$F50&lt;&gt;0),1,0)</f>
        <v>0</v>
      </c>
      <c r="K50" s="67">
        <f>IF(AND('05_Health Sector Plan'!$I50=1,$E50=0),1,0)</f>
        <v>1</v>
      </c>
    </row>
    <row r="51" spans="1:11" ht="30" hidden="1" outlineLevel="1" x14ac:dyDescent="0.25">
      <c r="A51" s="37" t="s">
        <v>150</v>
      </c>
      <c r="B51" s="38" t="s">
        <v>55</v>
      </c>
      <c r="C51" s="20" t="str">
        <f>IF('Long Term Vision'!$C51=0,"",'Long Term Vision'!$C51)</f>
        <v/>
      </c>
      <c r="D51" s="38"/>
      <c r="E51" s="38"/>
      <c r="F51" s="38"/>
      <c r="G51" s="38"/>
      <c r="H51" s="39"/>
      <c r="I51" s="67">
        <f>IF(OR('05_Health Sector Plan'!$I51=1,$E51&lt;&gt;0),1,0)</f>
        <v>1</v>
      </c>
      <c r="J51" s="67">
        <f>IF(OR('05_Health Sector Plan'!$J51=1,$F51&lt;&gt;0),1,0)</f>
        <v>0</v>
      </c>
      <c r="K51" s="67">
        <f>IF(AND('05_Health Sector Plan'!$I51=1,$E51=0),1,0)</f>
        <v>1</v>
      </c>
    </row>
    <row r="52" spans="1:11" ht="45" hidden="1" outlineLevel="1" x14ac:dyDescent="0.25">
      <c r="A52" s="37" t="s">
        <v>150</v>
      </c>
      <c r="B52" s="38" t="s">
        <v>56</v>
      </c>
      <c r="C52" s="20" t="str">
        <f>IF('Long Term Vision'!$C52=0,"",'Long Term Vision'!$C52)</f>
        <v/>
      </c>
      <c r="D52" s="38"/>
      <c r="E52" s="38"/>
      <c r="F52" s="38"/>
      <c r="G52" s="38"/>
      <c r="H52" s="39"/>
      <c r="I52" s="67">
        <f>IF(OR('05_Health Sector Plan'!$I52=1,$E52&lt;&gt;0),1,0)</f>
        <v>1</v>
      </c>
      <c r="J52" s="67">
        <f>IF(OR('05_Health Sector Plan'!$J52=1,$F52&lt;&gt;0),1,0)</f>
        <v>0</v>
      </c>
      <c r="K52" s="67">
        <f>IF(AND('05_Health Sector Plan'!$I52=1,$E52=0),1,0)</f>
        <v>1</v>
      </c>
    </row>
    <row r="53" spans="1:11" ht="30" hidden="1" outlineLevel="1" x14ac:dyDescent="0.25">
      <c r="A53" s="37" t="s">
        <v>150</v>
      </c>
      <c r="B53" s="38" t="s">
        <v>57</v>
      </c>
      <c r="C53" s="20" t="str">
        <f>IF('Long Term Vision'!$C53=0,"",'Long Term Vision'!$C53)</f>
        <v/>
      </c>
      <c r="D53" s="38"/>
      <c r="E53" s="38"/>
      <c r="F53" s="38"/>
      <c r="G53" s="38"/>
      <c r="H53" s="39"/>
      <c r="I53" s="67">
        <f>IF(OR('05_Health Sector Plan'!$I53=1,$E53&lt;&gt;0),1,0)</f>
        <v>1</v>
      </c>
      <c r="J53" s="67">
        <f>IF(OR('05_Health Sector Plan'!$J53=1,$F53&lt;&gt;0),1,0)</f>
        <v>0</v>
      </c>
      <c r="K53" s="67">
        <f>IF(AND('05_Health Sector Plan'!$I53=1,$E53=0),1,0)</f>
        <v>1</v>
      </c>
    </row>
    <row r="54" spans="1:11" ht="45" hidden="1" outlineLevel="1" x14ac:dyDescent="0.25">
      <c r="A54" s="37" t="s">
        <v>150</v>
      </c>
      <c r="B54" s="38" t="s">
        <v>58</v>
      </c>
      <c r="C54" s="20" t="str">
        <f>IF('Long Term Vision'!$C54=0,"",'Long Term Vision'!$C54)</f>
        <v/>
      </c>
      <c r="D54" s="38"/>
      <c r="E54" s="38"/>
      <c r="F54" s="38"/>
      <c r="G54" s="38"/>
      <c r="H54" s="39"/>
      <c r="I54" s="67">
        <f>IF(OR('05_Health Sector Plan'!$I54=1,$E54&lt;&gt;0),1,0)</f>
        <v>0</v>
      </c>
      <c r="J54" s="67">
        <f>IF(OR('05_Health Sector Plan'!$J54=1,$F54&lt;&gt;0),1,0)</f>
        <v>0</v>
      </c>
      <c r="K54" s="67">
        <f>IF(AND('05_Health Sector Plan'!$I54=1,$E54=0),1,0)</f>
        <v>0</v>
      </c>
    </row>
    <row r="55" spans="1:11" collapsed="1" x14ac:dyDescent="0.25">
      <c r="A55" s="37" t="s">
        <v>150</v>
      </c>
      <c r="B55" s="109" t="s">
        <v>59</v>
      </c>
      <c r="C55" s="109"/>
      <c r="D55" s="109"/>
      <c r="E55" s="109"/>
      <c r="F55" s="109"/>
      <c r="G55" s="109"/>
      <c r="H55" s="110"/>
      <c r="I55" s="67">
        <f>SUM(I56:I58)</f>
        <v>3</v>
      </c>
      <c r="J55" s="67">
        <f>SUM(J56:J58)</f>
        <v>2</v>
      </c>
      <c r="K55" s="67">
        <f>SUM(K56:K58)</f>
        <v>3</v>
      </c>
    </row>
    <row r="56" spans="1:11" ht="30" hidden="1" outlineLevel="1" x14ac:dyDescent="0.25">
      <c r="A56" s="37" t="s">
        <v>150</v>
      </c>
      <c r="B56" s="38" t="s">
        <v>60</v>
      </c>
      <c r="C56" s="20" t="str">
        <f>IF('Long Term Vision'!$C56=0,"",'Long Term Vision'!$C56)</f>
        <v/>
      </c>
      <c r="D56" s="38"/>
      <c r="E56" s="38"/>
      <c r="F56" s="38"/>
      <c r="G56" s="38"/>
      <c r="H56" s="39"/>
      <c r="I56" s="67">
        <f>IF(OR('05_Health Sector Plan'!$I56=1,$E56&lt;&gt;0),1,0)</f>
        <v>1</v>
      </c>
      <c r="J56" s="67">
        <f>IF(OR('05_Health Sector Plan'!$J56=1,$F56&lt;&gt;0),1,0)</f>
        <v>1</v>
      </c>
      <c r="K56" s="67">
        <f>IF(AND('05_Health Sector Plan'!$I56=1,$E56=0),1,0)</f>
        <v>1</v>
      </c>
    </row>
    <row r="57" spans="1:11" ht="30" hidden="1" outlineLevel="1" x14ac:dyDescent="0.25">
      <c r="A57" s="37" t="s">
        <v>150</v>
      </c>
      <c r="B57" s="38" t="s">
        <v>61</v>
      </c>
      <c r="C57" s="20" t="str">
        <f>IF('Long Term Vision'!$C57=0,"",'Long Term Vision'!$C57)</f>
        <v/>
      </c>
      <c r="D57" s="38"/>
      <c r="E57" s="38"/>
      <c r="F57" s="38"/>
      <c r="G57" s="38"/>
      <c r="H57" s="39"/>
      <c r="I57" s="67">
        <f>IF(OR('05_Health Sector Plan'!$I57=1,$E57&lt;&gt;0),1,0)</f>
        <v>1</v>
      </c>
      <c r="J57" s="67">
        <f>IF(OR('05_Health Sector Plan'!$J57=1,$F57&lt;&gt;0),1,0)</f>
        <v>1</v>
      </c>
      <c r="K57" s="67">
        <f>IF(AND('05_Health Sector Plan'!$I57=1,$E57=0),1,0)</f>
        <v>1</v>
      </c>
    </row>
    <row r="58" spans="1:11" ht="45" hidden="1" outlineLevel="1" x14ac:dyDescent="0.25">
      <c r="A58" s="37" t="s">
        <v>150</v>
      </c>
      <c r="B58" s="38" t="s">
        <v>62</v>
      </c>
      <c r="C58" s="20" t="str">
        <f>IF('Long Term Vision'!$C58=0,"",'Long Term Vision'!$C58)</f>
        <v/>
      </c>
      <c r="D58" s="38"/>
      <c r="E58" s="38"/>
      <c r="F58" s="38"/>
      <c r="G58" s="38"/>
      <c r="H58" s="39"/>
      <c r="I58" s="67">
        <f>IF(OR('05_Health Sector Plan'!$I58=1,$E58&lt;&gt;0),1,0)</f>
        <v>1</v>
      </c>
      <c r="J58" s="67">
        <f>IF(OR('05_Health Sector Plan'!$J58=1,$F58&lt;&gt;0),1,0)</f>
        <v>0</v>
      </c>
      <c r="K58" s="67">
        <f>IF(AND('05_Health Sector Plan'!$I58=1,$E58=0),1,0)</f>
        <v>1</v>
      </c>
    </row>
    <row r="59" spans="1:11" collapsed="1" x14ac:dyDescent="0.25">
      <c r="A59" s="37" t="s">
        <v>150</v>
      </c>
      <c r="B59" s="111" t="s">
        <v>63</v>
      </c>
      <c r="C59" s="111"/>
      <c r="D59" s="111"/>
      <c r="E59" s="111"/>
      <c r="F59" s="111"/>
      <c r="G59" s="111"/>
      <c r="H59" s="112"/>
      <c r="I59" s="67">
        <f>SUM(I60:I66)</f>
        <v>3</v>
      </c>
      <c r="J59" s="67">
        <f>SUM(J60:J66)</f>
        <v>0</v>
      </c>
      <c r="K59" s="67">
        <f>SUM(K60:K66)</f>
        <v>3</v>
      </c>
    </row>
    <row r="60" spans="1:11" ht="45" hidden="1" outlineLevel="1" x14ac:dyDescent="0.25">
      <c r="A60" s="37" t="s">
        <v>150</v>
      </c>
      <c r="B60" s="38" t="s">
        <v>64</v>
      </c>
      <c r="C60" s="20" t="str">
        <f>IF('Long Term Vision'!$C60=0,"",'Long Term Vision'!$C60)</f>
        <v/>
      </c>
      <c r="D60" s="38"/>
      <c r="E60" s="38"/>
      <c r="F60" s="38"/>
      <c r="G60" s="38"/>
      <c r="H60" s="39"/>
      <c r="I60" s="67">
        <f>IF(OR('05_Health Sector Plan'!$I60=1,$E60&lt;&gt;0),1,0)</f>
        <v>0</v>
      </c>
      <c r="J60" s="67">
        <f>IF(OR('05_Health Sector Plan'!$J60=1,$F60&lt;&gt;0),1,0)</f>
        <v>0</v>
      </c>
      <c r="K60" s="67">
        <f>IF(AND('05_Health Sector Plan'!$I60=1,$E60=0),1,0)</f>
        <v>0</v>
      </c>
    </row>
    <row r="61" spans="1:11" ht="60" hidden="1" outlineLevel="1" x14ac:dyDescent="0.25">
      <c r="A61" s="37" t="s">
        <v>150</v>
      </c>
      <c r="B61" s="38" t="s">
        <v>65</v>
      </c>
      <c r="C61" s="20" t="str">
        <f>IF('Long Term Vision'!$C61=0,"",'Long Term Vision'!$C61)</f>
        <v/>
      </c>
      <c r="D61" s="38"/>
      <c r="E61" s="38"/>
      <c r="F61" s="38"/>
      <c r="G61" s="38"/>
      <c r="H61" s="39"/>
      <c r="I61" s="67">
        <f>IF(OR('05_Health Sector Plan'!$I61=1,$E61&lt;&gt;0),1,0)</f>
        <v>1</v>
      </c>
      <c r="J61" s="67">
        <f>IF(OR('05_Health Sector Plan'!$J61=1,$F61&lt;&gt;0),1,0)</f>
        <v>0</v>
      </c>
      <c r="K61" s="67">
        <f>IF(AND('05_Health Sector Plan'!$I61=1,$E61=0),1,0)</f>
        <v>1</v>
      </c>
    </row>
    <row r="62" spans="1:11" ht="30" hidden="1" outlineLevel="1" x14ac:dyDescent="0.25">
      <c r="A62" s="37" t="s">
        <v>150</v>
      </c>
      <c r="B62" s="38" t="s">
        <v>66</v>
      </c>
      <c r="C62" s="20" t="str">
        <f>IF('Long Term Vision'!$C62=0,"",'Long Term Vision'!$C62)</f>
        <v/>
      </c>
      <c r="D62" s="38"/>
      <c r="E62" s="38"/>
      <c r="F62" s="38"/>
      <c r="G62" s="38"/>
      <c r="H62" s="39"/>
      <c r="I62" s="67">
        <f>IF(OR('05_Health Sector Plan'!$I62=1,$E62&lt;&gt;0),1,0)</f>
        <v>0</v>
      </c>
      <c r="J62" s="67">
        <f>IF(OR('05_Health Sector Plan'!$J62=1,$F62&lt;&gt;0),1,0)</f>
        <v>0</v>
      </c>
      <c r="K62" s="67">
        <f>IF(AND('05_Health Sector Plan'!$I62=1,$E62=0),1,0)</f>
        <v>0</v>
      </c>
    </row>
    <row r="63" spans="1:11" ht="90" hidden="1" outlineLevel="1" x14ac:dyDescent="0.25">
      <c r="A63" s="37" t="s">
        <v>150</v>
      </c>
      <c r="B63" s="38" t="s">
        <v>67</v>
      </c>
      <c r="C63" s="20" t="str">
        <f>IF('Long Term Vision'!$C63=0,"",'Long Term Vision'!$C63)</f>
        <v/>
      </c>
      <c r="D63" s="38"/>
      <c r="E63" s="38"/>
      <c r="F63" s="38"/>
      <c r="G63" s="38"/>
      <c r="H63" s="39"/>
      <c r="I63" s="67">
        <f>IF(OR('05_Health Sector Plan'!$I63=1,$E63&lt;&gt;0),1,0)</f>
        <v>1</v>
      </c>
      <c r="J63" s="67">
        <f>IF(OR('05_Health Sector Plan'!$J63=1,$F63&lt;&gt;0),1,0)</f>
        <v>0</v>
      </c>
      <c r="K63" s="67">
        <f>IF(AND('05_Health Sector Plan'!$I63=1,$E63=0),1,0)</f>
        <v>1</v>
      </c>
    </row>
    <row r="64" spans="1:11" ht="45" hidden="1" outlineLevel="1" x14ac:dyDescent="0.25">
      <c r="A64" s="37" t="s">
        <v>150</v>
      </c>
      <c r="B64" s="38" t="s">
        <v>68</v>
      </c>
      <c r="C64" s="20" t="str">
        <f>IF('Long Term Vision'!$C64=0,"",'Long Term Vision'!$C64)</f>
        <v/>
      </c>
      <c r="D64" s="38"/>
      <c r="E64" s="38"/>
      <c r="F64" s="38"/>
      <c r="G64" s="38"/>
      <c r="H64" s="39"/>
      <c r="I64" s="67">
        <f>IF(OR('05_Health Sector Plan'!$I64=1,$E64&lt;&gt;0),1,0)</f>
        <v>1</v>
      </c>
      <c r="J64" s="67">
        <f>IF(OR('05_Health Sector Plan'!$J64=1,$F64&lt;&gt;0),1,0)</f>
        <v>0</v>
      </c>
      <c r="K64" s="67">
        <f>IF(AND('05_Health Sector Plan'!$I64=1,$E64=0),1,0)</f>
        <v>1</v>
      </c>
    </row>
    <row r="65" spans="1:11" ht="120" hidden="1" outlineLevel="1" x14ac:dyDescent="0.25">
      <c r="A65" s="37" t="s">
        <v>150</v>
      </c>
      <c r="B65" s="38" t="s">
        <v>69</v>
      </c>
      <c r="C65" s="20" t="str">
        <f>IF('Long Term Vision'!$C65=0,"",'Long Term Vision'!$C65)</f>
        <v/>
      </c>
      <c r="D65" s="38"/>
      <c r="E65" s="38"/>
      <c r="F65" s="38"/>
      <c r="G65" s="38"/>
      <c r="H65" s="39"/>
      <c r="I65" s="67">
        <f>IF(OR('05_Health Sector Plan'!$I65=1,$E65&lt;&gt;0),1,0)</f>
        <v>0</v>
      </c>
      <c r="J65" s="67">
        <f>IF(OR('05_Health Sector Plan'!$J65=1,$F65&lt;&gt;0),1,0)</f>
        <v>0</v>
      </c>
      <c r="K65" s="67">
        <f>IF(AND('05_Health Sector Plan'!$I65=1,$E65=0),1,0)</f>
        <v>0</v>
      </c>
    </row>
    <row r="66" spans="1:11" ht="60" hidden="1" outlineLevel="1" x14ac:dyDescent="0.25">
      <c r="A66" s="37" t="s">
        <v>150</v>
      </c>
      <c r="B66" s="38" t="s">
        <v>70</v>
      </c>
      <c r="C66" s="20" t="str">
        <f>IF('Long Term Vision'!$C66=0,"",'Long Term Vision'!$C66)</f>
        <v/>
      </c>
      <c r="D66" s="38"/>
      <c r="E66" s="38"/>
      <c r="F66" s="38"/>
      <c r="G66" s="38"/>
      <c r="H66" s="39"/>
      <c r="I66" s="67">
        <f>IF(OR('05_Health Sector Plan'!$I66=1,$E66&lt;&gt;0),1,0)</f>
        <v>0</v>
      </c>
      <c r="J66" s="67">
        <f>IF(OR('05_Health Sector Plan'!$J66=1,$F66&lt;&gt;0),1,0)</f>
        <v>0</v>
      </c>
      <c r="K66" s="67">
        <f>IF(AND('05_Health Sector Plan'!$I66=1,$E66=0),1,0)</f>
        <v>0</v>
      </c>
    </row>
    <row r="67" spans="1:11" collapsed="1" x14ac:dyDescent="0.25">
      <c r="A67" s="37" t="s">
        <v>150</v>
      </c>
      <c r="B67" s="113" t="s">
        <v>72</v>
      </c>
      <c r="C67" s="113"/>
      <c r="D67" s="113"/>
      <c r="E67" s="113"/>
      <c r="F67" s="113"/>
      <c r="G67" s="113"/>
      <c r="H67" s="114"/>
      <c r="I67" s="67">
        <f>SUM(I68:I76)</f>
        <v>7</v>
      </c>
      <c r="J67" s="67">
        <f>SUM(J68:J76)</f>
        <v>1</v>
      </c>
      <c r="K67" s="67">
        <f>SUM(K68:K76)</f>
        <v>7</v>
      </c>
    </row>
    <row r="68" spans="1:11" ht="60" hidden="1" outlineLevel="1" x14ac:dyDescent="0.25">
      <c r="A68" s="37" t="s">
        <v>150</v>
      </c>
      <c r="B68" s="38" t="s">
        <v>71</v>
      </c>
      <c r="C68" s="20" t="str">
        <f>IF('Long Term Vision'!$C68=0,"",'Long Term Vision'!$C68)</f>
        <v/>
      </c>
      <c r="D68" s="38"/>
      <c r="E68" s="38"/>
      <c r="F68" s="38"/>
      <c r="G68" s="38"/>
      <c r="H68" s="39"/>
      <c r="I68" s="67">
        <f>IF(OR('05_Health Sector Plan'!$I68=1,$E68&lt;&gt;0),1,0)</f>
        <v>1</v>
      </c>
      <c r="J68" s="67">
        <f>IF(OR('05_Health Sector Plan'!$J68=1,$F68&lt;&gt;0),1,0)</f>
        <v>1</v>
      </c>
      <c r="K68" s="67">
        <f>IF(AND('05_Health Sector Plan'!$I68=1,$E68=0),1,0)</f>
        <v>1</v>
      </c>
    </row>
    <row r="69" spans="1:11" ht="60" hidden="1" outlineLevel="1" x14ac:dyDescent="0.25">
      <c r="A69" s="37" t="s">
        <v>150</v>
      </c>
      <c r="B69" s="38" t="s">
        <v>73</v>
      </c>
      <c r="C69" s="20" t="str">
        <f>IF('Long Term Vision'!$C69=0,"",'Long Term Vision'!$C69)</f>
        <v/>
      </c>
      <c r="D69" s="38"/>
      <c r="E69" s="38"/>
      <c r="F69" s="38"/>
      <c r="G69" s="38"/>
      <c r="H69" s="39"/>
      <c r="I69" s="67">
        <f>IF(OR('05_Health Sector Plan'!$I69=1,$E69&lt;&gt;0),1,0)</f>
        <v>1</v>
      </c>
      <c r="J69" s="67">
        <f>IF(OR('05_Health Sector Plan'!$J69=1,$F69&lt;&gt;0),1,0)</f>
        <v>0</v>
      </c>
      <c r="K69" s="67">
        <f>IF(AND('05_Health Sector Plan'!$I69=1,$E69=0),1,0)</f>
        <v>1</v>
      </c>
    </row>
    <row r="70" spans="1:11" ht="45" hidden="1" outlineLevel="1" x14ac:dyDescent="0.25">
      <c r="A70" s="37" t="s">
        <v>150</v>
      </c>
      <c r="B70" s="38" t="s">
        <v>74</v>
      </c>
      <c r="C70" s="20" t="str">
        <f>IF('Long Term Vision'!$C70=0,"",'Long Term Vision'!$C70)</f>
        <v/>
      </c>
      <c r="D70" s="38"/>
      <c r="E70" s="38"/>
      <c r="F70" s="38"/>
      <c r="G70" s="38"/>
      <c r="H70" s="39"/>
      <c r="I70" s="67">
        <f>IF(OR('05_Health Sector Plan'!$I70=1,$E70&lt;&gt;0),1,0)</f>
        <v>1</v>
      </c>
      <c r="J70" s="67">
        <f>IF(OR('05_Health Sector Plan'!$J70=1,$F70&lt;&gt;0),1,0)</f>
        <v>0</v>
      </c>
      <c r="K70" s="67">
        <f>IF(AND('05_Health Sector Plan'!$I70=1,$E70=0),1,0)</f>
        <v>1</v>
      </c>
    </row>
    <row r="71" spans="1:11" ht="45" hidden="1" outlineLevel="1" x14ac:dyDescent="0.25">
      <c r="A71" s="37" t="s">
        <v>150</v>
      </c>
      <c r="B71" s="38" t="s">
        <v>75</v>
      </c>
      <c r="C71" s="20" t="str">
        <f>IF('Long Term Vision'!$C71=0,"",'Long Term Vision'!$C71)</f>
        <v/>
      </c>
      <c r="D71" s="38"/>
      <c r="E71" s="38"/>
      <c r="F71" s="38"/>
      <c r="G71" s="38"/>
      <c r="H71" s="39"/>
      <c r="I71" s="67">
        <f>IF(OR('05_Health Sector Plan'!$I71=1,$E71&lt;&gt;0),1,0)</f>
        <v>0</v>
      </c>
      <c r="J71" s="67">
        <f>IF(OR('05_Health Sector Plan'!$J71=1,$F71&lt;&gt;0),1,0)</f>
        <v>0</v>
      </c>
      <c r="K71" s="67">
        <f>IF(AND('05_Health Sector Plan'!$I71=1,$E71=0),1,0)</f>
        <v>0</v>
      </c>
    </row>
    <row r="72" spans="1:11" ht="45" hidden="1" outlineLevel="1" x14ac:dyDescent="0.25">
      <c r="A72" s="37" t="s">
        <v>150</v>
      </c>
      <c r="B72" s="38" t="s">
        <v>76</v>
      </c>
      <c r="C72" s="20" t="str">
        <f>IF('Long Term Vision'!$C72=0,"",'Long Term Vision'!$C72)</f>
        <v/>
      </c>
      <c r="D72" s="38"/>
      <c r="E72" s="38"/>
      <c r="F72" s="38"/>
      <c r="G72" s="38"/>
      <c r="H72" s="39"/>
      <c r="I72" s="67">
        <f>IF(OR('05_Health Sector Plan'!$I72=1,$E72&lt;&gt;0),1,0)</f>
        <v>1</v>
      </c>
      <c r="J72" s="67">
        <f>IF(OR('05_Health Sector Plan'!$J72=1,$F72&lt;&gt;0),1,0)</f>
        <v>0</v>
      </c>
      <c r="K72" s="67">
        <f>IF(AND('05_Health Sector Plan'!$I72=1,$E72=0),1,0)</f>
        <v>1</v>
      </c>
    </row>
    <row r="73" spans="1:11" ht="45" hidden="1" outlineLevel="1" x14ac:dyDescent="0.25">
      <c r="A73" s="37" t="s">
        <v>150</v>
      </c>
      <c r="B73" s="38" t="s">
        <v>77</v>
      </c>
      <c r="C73" s="20" t="str">
        <f>IF('Long Term Vision'!$C73=0,"",'Long Term Vision'!$C73)</f>
        <v/>
      </c>
      <c r="D73" s="38"/>
      <c r="E73" s="38"/>
      <c r="F73" s="38"/>
      <c r="G73" s="38"/>
      <c r="H73" s="39"/>
      <c r="I73" s="67">
        <f>IF(OR('05_Health Sector Plan'!$I73=1,$E73&lt;&gt;0),1,0)</f>
        <v>1</v>
      </c>
      <c r="J73" s="67">
        <f>IF(OR('05_Health Sector Plan'!$J73=1,$F73&lt;&gt;0),1,0)</f>
        <v>0</v>
      </c>
      <c r="K73" s="67">
        <f>IF(AND('05_Health Sector Plan'!$I73=1,$E73=0),1,0)</f>
        <v>1</v>
      </c>
    </row>
    <row r="74" spans="1:11" ht="45" hidden="1" outlineLevel="1" x14ac:dyDescent="0.25">
      <c r="A74" s="37" t="s">
        <v>150</v>
      </c>
      <c r="B74" s="38" t="s">
        <v>78</v>
      </c>
      <c r="C74" s="20" t="str">
        <f>IF('Long Term Vision'!$C74=0,"",'Long Term Vision'!$C74)</f>
        <v/>
      </c>
      <c r="D74" s="38"/>
      <c r="E74" s="38"/>
      <c r="F74" s="38"/>
      <c r="G74" s="38"/>
      <c r="H74" s="39"/>
      <c r="I74" s="67">
        <f>IF(OR('05_Health Sector Plan'!$I74=1,$E74&lt;&gt;0),1,0)</f>
        <v>0</v>
      </c>
      <c r="J74" s="67">
        <f>IF(OR('05_Health Sector Plan'!$J74=1,$F74&lt;&gt;0),1,0)</f>
        <v>0</v>
      </c>
      <c r="K74" s="67">
        <f>IF(AND('05_Health Sector Plan'!$I74=1,$E74=0),1,0)</f>
        <v>0</v>
      </c>
    </row>
    <row r="75" spans="1:11" ht="60" hidden="1" outlineLevel="1" x14ac:dyDescent="0.25">
      <c r="A75" s="37" t="s">
        <v>150</v>
      </c>
      <c r="B75" s="38" t="s">
        <v>79</v>
      </c>
      <c r="C75" s="20" t="str">
        <f>IF('Long Term Vision'!$C75=0,"",'Long Term Vision'!$C75)</f>
        <v/>
      </c>
      <c r="D75" s="38"/>
      <c r="E75" s="38"/>
      <c r="F75" s="38"/>
      <c r="G75" s="38"/>
      <c r="H75" s="39"/>
      <c r="I75" s="67">
        <f>IF(OR('05_Health Sector Plan'!$I75=1,$E75&lt;&gt;0),1,0)</f>
        <v>1</v>
      </c>
      <c r="J75" s="67">
        <f>IF(OR('05_Health Sector Plan'!$J75=1,$F75&lt;&gt;0),1,0)</f>
        <v>0</v>
      </c>
      <c r="K75" s="67">
        <f>IF(AND('05_Health Sector Plan'!$I75=1,$E75=0),1,0)</f>
        <v>1</v>
      </c>
    </row>
    <row r="76" spans="1:11" ht="45" hidden="1" outlineLevel="1" x14ac:dyDescent="0.25">
      <c r="A76" s="37" t="s">
        <v>150</v>
      </c>
      <c r="B76" s="38" t="s">
        <v>80</v>
      </c>
      <c r="C76" s="20" t="str">
        <f>IF('Long Term Vision'!$C76=0,"",'Long Term Vision'!$C76)</f>
        <v/>
      </c>
      <c r="D76" s="38"/>
      <c r="E76" s="38"/>
      <c r="F76" s="38"/>
      <c r="G76" s="38"/>
      <c r="H76" s="39"/>
      <c r="I76" s="67">
        <f>IF(OR('05_Health Sector Plan'!$I76=1,$E76&lt;&gt;0),1,0)</f>
        <v>1</v>
      </c>
      <c r="J76" s="67">
        <f>IF(OR('05_Health Sector Plan'!$J76=1,$F76&lt;&gt;0),1,0)</f>
        <v>0</v>
      </c>
      <c r="K76" s="67">
        <f>IF(AND('05_Health Sector Plan'!$I76=1,$E76=0),1,0)</f>
        <v>1</v>
      </c>
    </row>
    <row r="77" spans="1:11" collapsed="1" x14ac:dyDescent="0.25">
      <c r="A77" s="37" t="s">
        <v>151</v>
      </c>
      <c r="B77" s="115" t="s">
        <v>81</v>
      </c>
      <c r="C77" s="115"/>
      <c r="D77" s="115"/>
      <c r="E77" s="115"/>
      <c r="F77" s="115"/>
      <c r="G77" s="115"/>
      <c r="H77" s="116"/>
      <c r="I77" s="67">
        <f>SUM(I78:I80)</f>
        <v>2</v>
      </c>
      <c r="J77" s="67">
        <f>SUM(J78:J80)</f>
        <v>2</v>
      </c>
      <c r="K77" s="67">
        <f>SUM(K78:K80)</f>
        <v>2</v>
      </c>
    </row>
    <row r="78" spans="1:11" ht="30" hidden="1" outlineLevel="1" x14ac:dyDescent="0.25">
      <c r="A78" s="37" t="s">
        <v>151</v>
      </c>
      <c r="B78" s="38" t="s">
        <v>82</v>
      </c>
      <c r="C78" s="20" t="str">
        <f>IF('Long Term Vision'!$C78=0,"",'Long Term Vision'!$C78)</f>
        <v/>
      </c>
      <c r="D78" s="38"/>
      <c r="E78" s="38"/>
      <c r="F78" s="38"/>
      <c r="G78" s="38"/>
      <c r="H78" s="39"/>
      <c r="I78" s="67">
        <f>IF(OR('05_Health Sector Plan'!$I78=1,$E78&lt;&gt;0),1,0)</f>
        <v>0</v>
      </c>
      <c r="J78" s="67">
        <f>IF(OR('05_Health Sector Plan'!$J78=1,$F78&lt;&gt;0),1,0)</f>
        <v>0</v>
      </c>
      <c r="K78" s="67">
        <f>IF(AND('05_Health Sector Plan'!$I78=1,$E78=0),1,0)</f>
        <v>0</v>
      </c>
    </row>
    <row r="79" spans="1:11" ht="30" hidden="1" outlineLevel="1" x14ac:dyDescent="0.25">
      <c r="A79" s="37" t="s">
        <v>151</v>
      </c>
      <c r="B79" s="38" t="s">
        <v>83</v>
      </c>
      <c r="C79" s="20" t="str">
        <f>IF('Long Term Vision'!$C79=0,"",'Long Term Vision'!$C79)</f>
        <v/>
      </c>
      <c r="D79" s="38"/>
      <c r="E79" s="38"/>
      <c r="F79" s="38"/>
      <c r="G79" s="38"/>
      <c r="H79" s="39"/>
      <c r="I79" s="67">
        <f>IF(OR('05_Health Sector Plan'!$I79=1,$E79&lt;&gt;0),1,0)</f>
        <v>1</v>
      </c>
      <c r="J79" s="67">
        <f>IF(OR('05_Health Sector Plan'!$J79=1,$F79&lt;&gt;0),1,0)</f>
        <v>1</v>
      </c>
      <c r="K79" s="67">
        <f>IF(AND('05_Health Sector Plan'!$I79=1,$E79=0),1,0)</f>
        <v>1</v>
      </c>
    </row>
    <row r="80" spans="1:11" ht="30" hidden="1" outlineLevel="1" x14ac:dyDescent="0.25">
      <c r="A80" s="37" t="s">
        <v>151</v>
      </c>
      <c r="B80" s="38" t="s">
        <v>84</v>
      </c>
      <c r="C80" s="20" t="str">
        <f>IF('Long Term Vision'!$C80=0,"",'Long Term Vision'!$C80)</f>
        <v/>
      </c>
      <c r="D80" s="38"/>
      <c r="E80" s="38"/>
      <c r="F80" s="38"/>
      <c r="G80" s="38"/>
      <c r="H80" s="39"/>
      <c r="I80" s="67">
        <f>IF(OR('05_Health Sector Plan'!$I80=1,$E80&lt;&gt;0),1,0)</f>
        <v>1</v>
      </c>
      <c r="J80" s="67">
        <f>IF(OR('05_Health Sector Plan'!$J80=1,$F80&lt;&gt;0),1,0)</f>
        <v>1</v>
      </c>
      <c r="K80" s="67">
        <f>IF(AND('05_Health Sector Plan'!$I80=1,$E80=0),1,0)</f>
        <v>1</v>
      </c>
    </row>
    <row r="81" spans="1:11" collapsed="1" x14ac:dyDescent="0.25">
      <c r="A81" s="37" t="s">
        <v>151</v>
      </c>
      <c r="B81" s="117" t="s">
        <v>85</v>
      </c>
      <c r="C81" s="117"/>
      <c r="D81" s="117"/>
      <c r="E81" s="117"/>
      <c r="F81" s="117"/>
      <c r="G81" s="117"/>
      <c r="H81" s="118"/>
      <c r="I81" s="67">
        <f>SUM(I82:I91)</f>
        <v>8</v>
      </c>
      <c r="J81" s="67">
        <f>SUM(J82:J91)</f>
        <v>5</v>
      </c>
      <c r="K81" s="67">
        <f>SUM(K82:K91)</f>
        <v>8</v>
      </c>
    </row>
    <row r="82" spans="1:11" ht="60" hidden="1" outlineLevel="1" x14ac:dyDescent="0.25">
      <c r="A82" s="37" t="s">
        <v>151</v>
      </c>
      <c r="B82" s="38" t="s">
        <v>86</v>
      </c>
      <c r="C82" s="20" t="str">
        <f>IF('Long Term Vision'!$C82=0,"",'Long Term Vision'!$C82)</f>
        <v/>
      </c>
      <c r="D82" s="38"/>
      <c r="E82" s="38"/>
      <c r="F82" s="38"/>
      <c r="G82" s="38"/>
      <c r="H82" s="39"/>
      <c r="I82" s="67">
        <f>IF(OR('05_Health Sector Plan'!$I82=1,$E82&lt;&gt;0),1,0)</f>
        <v>1</v>
      </c>
      <c r="J82" s="67">
        <f>IF(OR('05_Health Sector Plan'!$J82=1,$F82&lt;&gt;0),1,0)</f>
        <v>1</v>
      </c>
      <c r="K82" s="67">
        <f>IF(AND('05_Health Sector Plan'!$I82=1,$E82=0),1,0)</f>
        <v>1</v>
      </c>
    </row>
    <row r="83" spans="1:11" ht="60" hidden="1" outlineLevel="1" x14ac:dyDescent="0.25">
      <c r="A83" s="37" t="s">
        <v>151</v>
      </c>
      <c r="B83" s="38" t="s">
        <v>87</v>
      </c>
      <c r="C83" s="20" t="str">
        <f>IF('Long Term Vision'!$C83=0,"",'Long Term Vision'!$C83)</f>
        <v/>
      </c>
      <c r="D83" s="38"/>
      <c r="E83" s="38"/>
      <c r="F83" s="38"/>
      <c r="G83" s="38"/>
      <c r="H83" s="39"/>
      <c r="I83" s="67">
        <f>IF(OR('05_Health Sector Plan'!$I83=1,$E83&lt;&gt;0),1,0)</f>
        <v>1</v>
      </c>
      <c r="J83" s="67">
        <f>IF(OR('05_Health Sector Plan'!$J83=1,$F83&lt;&gt;0),1,0)</f>
        <v>1</v>
      </c>
      <c r="K83" s="67">
        <f>IF(AND('05_Health Sector Plan'!$I83=1,$E83=0),1,0)</f>
        <v>1</v>
      </c>
    </row>
    <row r="84" spans="1:11" ht="75" hidden="1" outlineLevel="1" x14ac:dyDescent="0.25">
      <c r="A84" s="37" t="s">
        <v>151</v>
      </c>
      <c r="B84" s="38" t="s">
        <v>88</v>
      </c>
      <c r="C84" s="20" t="str">
        <f>IF('Long Term Vision'!$C84=0,"",'Long Term Vision'!$C84)</f>
        <v/>
      </c>
      <c r="D84" s="38"/>
      <c r="E84" s="38"/>
      <c r="F84" s="38"/>
      <c r="G84" s="38"/>
      <c r="H84" s="39"/>
      <c r="I84" s="67">
        <f>IF(OR('05_Health Sector Plan'!$I84=1,$E84&lt;&gt;0),1,0)</f>
        <v>1</v>
      </c>
      <c r="J84" s="67">
        <f>IF(OR('05_Health Sector Plan'!$J84=1,$F84&lt;&gt;0),1,0)</f>
        <v>1</v>
      </c>
      <c r="K84" s="67">
        <f>IF(AND('05_Health Sector Plan'!$I84=1,$E84=0),1,0)</f>
        <v>1</v>
      </c>
    </row>
    <row r="85" spans="1:11" ht="90" hidden="1" outlineLevel="1" x14ac:dyDescent="0.25">
      <c r="A85" s="37" t="s">
        <v>151</v>
      </c>
      <c r="B85" s="38" t="s">
        <v>89</v>
      </c>
      <c r="C85" s="20" t="str">
        <f>IF('Long Term Vision'!$C85=0,"",'Long Term Vision'!$C85)</f>
        <v>NO</v>
      </c>
      <c r="D85" s="38"/>
      <c r="E85" s="38"/>
      <c r="F85" s="38"/>
      <c r="G85" s="38"/>
      <c r="H85" s="39"/>
      <c r="I85" s="67">
        <f>IF(OR('05_Health Sector Plan'!$I85=1,$E85&lt;&gt;0),1,0)</f>
        <v>0</v>
      </c>
      <c r="J85" s="67">
        <f>IF(OR('05_Health Sector Plan'!$J85=1,$F85&lt;&gt;0),1,0)</f>
        <v>0</v>
      </c>
      <c r="K85" s="67">
        <f>IF(AND('05_Health Sector Plan'!$I85=1,$E85=0),1,0)</f>
        <v>0</v>
      </c>
    </row>
    <row r="86" spans="1:11" ht="45" hidden="1" outlineLevel="1" x14ac:dyDescent="0.25">
      <c r="A86" s="37" t="s">
        <v>151</v>
      </c>
      <c r="B86" s="38" t="s">
        <v>90</v>
      </c>
      <c r="C86" s="20" t="str">
        <f>IF('Long Term Vision'!$C86=0,"",'Long Term Vision'!$C86)</f>
        <v/>
      </c>
      <c r="D86" s="38"/>
      <c r="E86" s="38"/>
      <c r="F86" s="38"/>
      <c r="G86" s="38"/>
      <c r="H86" s="39"/>
      <c r="I86" s="67">
        <f>IF(OR('05_Health Sector Plan'!$I86=1,$E86&lt;&gt;0),1,0)</f>
        <v>1</v>
      </c>
      <c r="J86" s="67">
        <f>IF(OR('05_Health Sector Plan'!$J86=1,$F86&lt;&gt;0),1,0)</f>
        <v>1</v>
      </c>
      <c r="K86" s="67">
        <f>IF(AND('05_Health Sector Plan'!$I86=1,$E86=0),1,0)</f>
        <v>1</v>
      </c>
    </row>
    <row r="87" spans="1:11" ht="30" hidden="1" outlineLevel="1" x14ac:dyDescent="0.25">
      <c r="A87" s="37" t="s">
        <v>151</v>
      </c>
      <c r="B87" s="38" t="s">
        <v>91</v>
      </c>
      <c r="C87" s="20" t="str">
        <f>IF('Long Term Vision'!$C87=0,"",'Long Term Vision'!$C87)</f>
        <v/>
      </c>
      <c r="D87" s="38"/>
      <c r="E87" s="38"/>
      <c r="F87" s="38"/>
      <c r="G87" s="38"/>
      <c r="H87" s="39"/>
      <c r="I87" s="67">
        <f>IF(OR('05_Health Sector Plan'!$I87=1,$E87&lt;&gt;0),1,0)</f>
        <v>1</v>
      </c>
      <c r="J87" s="67">
        <f>IF(OR('05_Health Sector Plan'!$J87=1,$F87&lt;&gt;0),1,0)</f>
        <v>0</v>
      </c>
      <c r="K87" s="67">
        <f>IF(AND('05_Health Sector Plan'!$I87=1,$E87=0),1,0)</f>
        <v>1</v>
      </c>
    </row>
    <row r="88" spans="1:11" ht="75" hidden="1" outlineLevel="1" x14ac:dyDescent="0.25">
      <c r="A88" s="37" t="s">
        <v>151</v>
      </c>
      <c r="B88" s="38" t="s">
        <v>92</v>
      </c>
      <c r="C88" s="20" t="str">
        <f>IF('Long Term Vision'!$C88=0,"",'Long Term Vision'!$C88)</f>
        <v/>
      </c>
      <c r="D88" s="38"/>
      <c r="E88" s="38"/>
      <c r="F88" s="38"/>
      <c r="G88" s="38"/>
      <c r="H88" s="39"/>
      <c r="I88" s="67">
        <f>IF(OR('05_Health Sector Plan'!$I88=1,$E88&lt;&gt;0),1,0)</f>
        <v>0</v>
      </c>
      <c r="J88" s="67">
        <f>IF(OR('05_Health Sector Plan'!$J88=1,$F88&lt;&gt;0),1,0)</f>
        <v>0</v>
      </c>
      <c r="K88" s="67">
        <f>IF(AND('05_Health Sector Plan'!$I88=1,$E88=0),1,0)</f>
        <v>0</v>
      </c>
    </row>
    <row r="89" spans="1:11" ht="45" hidden="1" outlineLevel="1" x14ac:dyDescent="0.25">
      <c r="A89" s="37" t="s">
        <v>151</v>
      </c>
      <c r="B89" s="38" t="s">
        <v>93</v>
      </c>
      <c r="C89" s="20" t="str">
        <f>IF('Long Term Vision'!$C89=0,"",'Long Term Vision'!$C89)</f>
        <v/>
      </c>
      <c r="D89" s="38"/>
      <c r="E89" s="38"/>
      <c r="F89" s="38"/>
      <c r="G89" s="38"/>
      <c r="H89" s="39"/>
      <c r="I89" s="67">
        <f>IF(OR('05_Health Sector Plan'!$I89=1,$E89&lt;&gt;0),1,0)</f>
        <v>1</v>
      </c>
      <c r="J89" s="67">
        <f>IF(OR('05_Health Sector Plan'!$J89=1,$F89&lt;&gt;0),1,0)</f>
        <v>0</v>
      </c>
      <c r="K89" s="67">
        <f>IF(AND('05_Health Sector Plan'!$I89=1,$E89=0),1,0)</f>
        <v>1</v>
      </c>
    </row>
    <row r="90" spans="1:11" ht="45" hidden="1" outlineLevel="1" x14ac:dyDescent="0.25">
      <c r="A90" s="37" t="s">
        <v>151</v>
      </c>
      <c r="B90" s="38" t="s">
        <v>94</v>
      </c>
      <c r="C90" s="20" t="str">
        <f>IF('Long Term Vision'!$C90=0,"",'Long Term Vision'!$C90)</f>
        <v/>
      </c>
      <c r="D90" s="38"/>
      <c r="E90" s="38"/>
      <c r="F90" s="38"/>
      <c r="G90" s="38"/>
      <c r="H90" s="39"/>
      <c r="I90" s="67">
        <f>IF(OR('05_Health Sector Plan'!$I90=1,$E90&lt;&gt;0),1,0)</f>
        <v>1</v>
      </c>
      <c r="J90" s="67">
        <f>IF(OR('05_Health Sector Plan'!$J90=1,$F90&lt;&gt;0),1,0)</f>
        <v>1</v>
      </c>
      <c r="K90" s="67">
        <f>IF(AND('05_Health Sector Plan'!$I90=1,$E90=0),1,0)</f>
        <v>1</v>
      </c>
    </row>
    <row r="91" spans="1:11" ht="45" hidden="1" outlineLevel="1" x14ac:dyDescent="0.25">
      <c r="A91" s="37" t="s">
        <v>151</v>
      </c>
      <c r="B91" s="38" t="s">
        <v>95</v>
      </c>
      <c r="C91" s="20" t="str">
        <f>IF('Long Term Vision'!$C91=0,"",'Long Term Vision'!$C91)</f>
        <v/>
      </c>
      <c r="D91" s="38"/>
      <c r="E91" s="38"/>
      <c r="F91" s="38"/>
      <c r="G91" s="38"/>
      <c r="H91" s="39"/>
      <c r="I91" s="67">
        <f>IF(OR('05_Health Sector Plan'!$I91=1,$E91&lt;&gt;0),1,0)</f>
        <v>1</v>
      </c>
      <c r="J91" s="67">
        <f>IF(OR('05_Health Sector Plan'!$J91=1,$F91&lt;&gt;0),1,0)</f>
        <v>0</v>
      </c>
      <c r="K91" s="67">
        <f>IF(AND('05_Health Sector Plan'!$I91=1,$E91=0),1,0)</f>
        <v>1</v>
      </c>
    </row>
    <row r="92" spans="1:11" collapsed="1" x14ac:dyDescent="0.25">
      <c r="A92" s="37" t="s">
        <v>151</v>
      </c>
      <c r="B92" s="119" t="s">
        <v>96</v>
      </c>
      <c r="C92" s="119"/>
      <c r="D92" s="119"/>
      <c r="E92" s="119"/>
      <c r="F92" s="119"/>
      <c r="G92" s="119"/>
      <c r="H92" s="120"/>
      <c r="I92" s="67">
        <f>SUM(I93:I97)</f>
        <v>4</v>
      </c>
      <c r="J92" s="67">
        <f>SUM(J93:J97)</f>
        <v>2</v>
      </c>
      <c r="K92" s="67">
        <f>SUM(K93:K97)</f>
        <v>4</v>
      </c>
    </row>
    <row r="93" spans="1:11" ht="60" hidden="1" outlineLevel="1" x14ac:dyDescent="0.25">
      <c r="A93" s="37" t="s">
        <v>151</v>
      </c>
      <c r="B93" s="38" t="s">
        <v>97</v>
      </c>
      <c r="C93" s="20" t="str">
        <f>IF('Long Term Vision'!$C93=0,"",'Long Term Vision'!$C93)</f>
        <v/>
      </c>
      <c r="D93" s="38"/>
      <c r="E93" s="38"/>
      <c r="F93" s="38"/>
      <c r="G93" s="38"/>
      <c r="H93" s="39"/>
      <c r="I93" s="67">
        <f>IF(OR('05_Health Sector Plan'!$I93=1,$E93&lt;&gt;0),1,0)</f>
        <v>1</v>
      </c>
      <c r="J93" s="67">
        <f>IF(OR('05_Health Sector Plan'!$J93=1,$F93&lt;&gt;0),1,0)</f>
        <v>1</v>
      </c>
      <c r="K93" s="67">
        <f>IF(AND('05_Health Sector Plan'!$I93=1,$E93=0),1,0)</f>
        <v>1</v>
      </c>
    </row>
    <row r="94" spans="1:11" ht="60" hidden="1" outlineLevel="1" x14ac:dyDescent="0.25">
      <c r="A94" s="37" t="s">
        <v>151</v>
      </c>
      <c r="B94" s="38" t="s">
        <v>98</v>
      </c>
      <c r="C94" s="20" t="str">
        <f>IF('Long Term Vision'!$C94=0,"",'Long Term Vision'!$C94)</f>
        <v/>
      </c>
      <c r="D94" s="38"/>
      <c r="E94" s="38"/>
      <c r="F94" s="38"/>
      <c r="G94" s="38"/>
      <c r="H94" s="39"/>
      <c r="I94" s="67">
        <f>IF(OR('05_Health Sector Plan'!$I94=1,$E94&lt;&gt;0),1,0)</f>
        <v>0</v>
      </c>
      <c r="J94" s="67">
        <f>IF(OR('05_Health Sector Plan'!$J94=1,$F94&lt;&gt;0),1,0)</f>
        <v>0</v>
      </c>
      <c r="K94" s="67">
        <f>IF(AND('05_Health Sector Plan'!$I94=1,$E94=0),1,0)</f>
        <v>0</v>
      </c>
    </row>
    <row r="95" spans="1:11" ht="60" hidden="1" outlineLevel="1" x14ac:dyDescent="0.25">
      <c r="A95" s="37" t="s">
        <v>151</v>
      </c>
      <c r="B95" s="38" t="s">
        <v>99</v>
      </c>
      <c r="C95" s="20" t="str">
        <f>IF('Long Term Vision'!$C95=0,"",'Long Term Vision'!$C95)</f>
        <v/>
      </c>
      <c r="D95" s="38"/>
      <c r="E95" s="38"/>
      <c r="F95" s="38"/>
      <c r="G95" s="38"/>
      <c r="H95" s="39"/>
      <c r="I95" s="67">
        <f>IF(OR('05_Health Sector Plan'!$I95=1,$E95&lt;&gt;0),1,0)</f>
        <v>1</v>
      </c>
      <c r="J95" s="67">
        <f>IF(OR('05_Health Sector Plan'!$J95=1,$F95&lt;&gt;0),1,0)</f>
        <v>0</v>
      </c>
      <c r="K95" s="67">
        <f>IF(AND('05_Health Sector Plan'!$I95=1,$E95=0),1,0)</f>
        <v>1</v>
      </c>
    </row>
    <row r="96" spans="1:11" ht="75" hidden="1" outlineLevel="1" x14ac:dyDescent="0.25">
      <c r="A96" s="37" t="s">
        <v>151</v>
      </c>
      <c r="B96" s="38" t="s">
        <v>100</v>
      </c>
      <c r="C96" s="20" t="str">
        <f>IF('Long Term Vision'!$C96=0,"",'Long Term Vision'!$C96)</f>
        <v/>
      </c>
      <c r="D96" s="38"/>
      <c r="E96" s="38"/>
      <c r="F96" s="38"/>
      <c r="G96" s="38"/>
      <c r="H96" s="39"/>
      <c r="I96" s="67">
        <f>IF(OR('05_Health Sector Plan'!$I96=1,$E96&lt;&gt;0),1,0)</f>
        <v>1</v>
      </c>
      <c r="J96" s="67">
        <f>IF(OR('05_Health Sector Plan'!$J96=1,$F96&lt;&gt;0),1,0)</f>
        <v>0</v>
      </c>
      <c r="K96" s="67">
        <f>IF(AND('05_Health Sector Plan'!$I96=1,$E96=0),1,0)</f>
        <v>1</v>
      </c>
    </row>
    <row r="97" spans="1:11" ht="90" hidden="1" outlineLevel="1" x14ac:dyDescent="0.25">
      <c r="A97" s="37" t="s">
        <v>151</v>
      </c>
      <c r="B97" s="38" t="s">
        <v>101</v>
      </c>
      <c r="C97" s="20" t="str">
        <f>IF('Long Term Vision'!$C97=0,"",'Long Term Vision'!$C97)</f>
        <v/>
      </c>
      <c r="D97" s="38"/>
      <c r="E97" s="38"/>
      <c r="F97" s="38"/>
      <c r="G97" s="38"/>
      <c r="H97" s="39"/>
      <c r="I97" s="67">
        <f>IF(OR('05_Health Sector Plan'!$I97=1,$E97&lt;&gt;0),1,0)</f>
        <v>1</v>
      </c>
      <c r="J97" s="67">
        <f>IF(OR('05_Health Sector Plan'!$J97=1,$F97&lt;&gt;0),1,0)</f>
        <v>1</v>
      </c>
      <c r="K97" s="67">
        <f>IF(AND('05_Health Sector Plan'!$I97=1,$E97=0),1,0)</f>
        <v>1</v>
      </c>
    </row>
    <row r="98" spans="1:11" collapsed="1" x14ac:dyDescent="0.25">
      <c r="A98" s="37" t="s">
        <v>151</v>
      </c>
      <c r="B98" s="121" t="s">
        <v>102</v>
      </c>
      <c r="C98" s="121"/>
      <c r="D98" s="121"/>
      <c r="E98" s="121"/>
      <c r="F98" s="121"/>
      <c r="G98" s="121"/>
      <c r="H98" s="122"/>
      <c r="I98" s="67">
        <f>SUM(I99:I105)</f>
        <v>4</v>
      </c>
      <c r="J98" s="67">
        <f>SUM(J99:J105)</f>
        <v>2</v>
      </c>
      <c r="K98" s="67">
        <f>SUM(K99:K105)</f>
        <v>4</v>
      </c>
    </row>
    <row r="99" spans="1:11" ht="45" hidden="1" outlineLevel="1" x14ac:dyDescent="0.25">
      <c r="A99" s="37" t="s">
        <v>151</v>
      </c>
      <c r="B99" s="38" t="s">
        <v>103</v>
      </c>
      <c r="C99" s="20" t="str">
        <f>IF('Long Term Vision'!$C99=0,"",'Long Term Vision'!$C99)</f>
        <v/>
      </c>
      <c r="D99" s="38"/>
      <c r="E99" s="38"/>
      <c r="F99" s="38"/>
      <c r="G99" s="38"/>
      <c r="H99" s="39"/>
      <c r="I99" s="67">
        <f>IF(OR('05_Health Sector Plan'!$I99=1,$E99&lt;&gt;0),1,0)</f>
        <v>0</v>
      </c>
      <c r="J99" s="67">
        <f>IF(OR('05_Health Sector Plan'!$J99=1,$F99&lt;&gt;0),1,0)</f>
        <v>0</v>
      </c>
      <c r="K99" s="67">
        <f>IF(AND('05_Health Sector Plan'!$I99=1,$E99=0),1,0)</f>
        <v>0</v>
      </c>
    </row>
    <row r="100" spans="1:11" ht="45" hidden="1" outlineLevel="1" x14ac:dyDescent="0.25">
      <c r="A100" s="37" t="s">
        <v>151</v>
      </c>
      <c r="B100" s="38" t="s">
        <v>104</v>
      </c>
      <c r="C100" s="20" t="str">
        <f>IF('Long Term Vision'!$C100=0,"",'Long Term Vision'!$C100)</f>
        <v/>
      </c>
      <c r="D100" s="38"/>
      <c r="E100" s="38"/>
      <c r="F100" s="38"/>
      <c r="G100" s="38"/>
      <c r="H100" s="39"/>
      <c r="I100" s="67">
        <f>IF(OR('05_Health Sector Plan'!$I100=1,$E100&lt;&gt;0),1,0)</f>
        <v>1</v>
      </c>
      <c r="J100" s="67">
        <f>IF(OR('05_Health Sector Plan'!$J100=1,$F100&lt;&gt;0),1,0)</f>
        <v>1</v>
      </c>
      <c r="K100" s="67">
        <f>IF(AND('05_Health Sector Plan'!$I100=1,$E100=0),1,0)</f>
        <v>1</v>
      </c>
    </row>
    <row r="101" spans="1:11" ht="60" hidden="1" outlineLevel="1" x14ac:dyDescent="0.25">
      <c r="A101" s="37" t="s">
        <v>151</v>
      </c>
      <c r="B101" s="38" t="s">
        <v>105</v>
      </c>
      <c r="C101" s="20" t="str">
        <f>IF('Long Term Vision'!$C101=0,"",'Long Term Vision'!$C101)</f>
        <v/>
      </c>
      <c r="D101" s="38"/>
      <c r="E101" s="38"/>
      <c r="F101" s="38"/>
      <c r="G101" s="38"/>
      <c r="H101" s="39"/>
      <c r="I101" s="67">
        <f>IF(OR('05_Health Sector Plan'!$I101=1,$E101&lt;&gt;0),1,0)</f>
        <v>1</v>
      </c>
      <c r="J101" s="67">
        <f>IF(OR('05_Health Sector Plan'!$J101=1,$F101&lt;&gt;0),1,0)</f>
        <v>0</v>
      </c>
      <c r="K101" s="67">
        <f>IF(AND('05_Health Sector Plan'!$I101=1,$E101=0),1,0)</f>
        <v>1</v>
      </c>
    </row>
    <row r="102" spans="1:11" ht="30" hidden="1" outlineLevel="1" x14ac:dyDescent="0.25">
      <c r="A102" s="37" t="s">
        <v>151</v>
      </c>
      <c r="B102" s="38" t="s">
        <v>106</v>
      </c>
      <c r="C102" s="20" t="str">
        <f>IF('Long Term Vision'!$C102=0,"",'Long Term Vision'!$C102)</f>
        <v/>
      </c>
      <c r="D102" s="38"/>
      <c r="E102" s="38"/>
      <c r="F102" s="38"/>
      <c r="G102" s="38"/>
      <c r="H102" s="39"/>
      <c r="I102" s="67">
        <f>IF(OR('05_Health Sector Plan'!$I102=1,$E102&lt;&gt;0),1,0)</f>
        <v>1</v>
      </c>
      <c r="J102" s="67">
        <f>IF(OR('05_Health Sector Plan'!$J102=1,$F102&lt;&gt;0),1,0)</f>
        <v>0</v>
      </c>
      <c r="K102" s="67">
        <f>IF(AND('05_Health Sector Plan'!$I102=1,$E102=0),1,0)</f>
        <v>1</v>
      </c>
    </row>
    <row r="103" spans="1:11" ht="45" hidden="1" outlineLevel="1" x14ac:dyDescent="0.25">
      <c r="A103" s="37" t="s">
        <v>151</v>
      </c>
      <c r="B103" s="38" t="s">
        <v>107</v>
      </c>
      <c r="C103" s="20" t="str">
        <f>IF('Long Term Vision'!$C103=0,"",'Long Term Vision'!$C103)</f>
        <v>NO</v>
      </c>
      <c r="D103" s="38"/>
      <c r="E103" s="38"/>
      <c r="F103" s="38"/>
      <c r="G103" s="38"/>
      <c r="H103" s="39"/>
      <c r="I103" s="67">
        <f>IF(OR('05_Health Sector Plan'!$I103=1,$E103&lt;&gt;0),1,0)</f>
        <v>0</v>
      </c>
      <c r="J103" s="67">
        <f>IF(OR('05_Health Sector Plan'!$J103=1,$F103&lt;&gt;0),1,0)</f>
        <v>0</v>
      </c>
      <c r="K103" s="67">
        <f>IF(AND('05_Health Sector Plan'!$I103=1,$E103=0),1,0)</f>
        <v>0</v>
      </c>
    </row>
    <row r="104" spans="1:11" ht="60" hidden="1" outlineLevel="1" x14ac:dyDescent="0.25">
      <c r="A104" s="37" t="s">
        <v>151</v>
      </c>
      <c r="B104" s="38" t="s">
        <v>108</v>
      </c>
      <c r="C104" s="20" t="str">
        <f>IF('Long Term Vision'!$C104=0,"",'Long Term Vision'!$C104)</f>
        <v>NO</v>
      </c>
      <c r="D104" s="38"/>
      <c r="E104" s="38"/>
      <c r="F104" s="38"/>
      <c r="G104" s="38"/>
      <c r="H104" s="39"/>
      <c r="I104" s="67">
        <f>IF(OR('05_Health Sector Plan'!$I104=1,$E104&lt;&gt;0),1,0)</f>
        <v>0</v>
      </c>
      <c r="J104" s="67">
        <f>IF(OR('05_Health Sector Plan'!$J104=1,$F104&lt;&gt;0),1,0)</f>
        <v>0</v>
      </c>
      <c r="K104" s="67">
        <f>IF(AND('05_Health Sector Plan'!$I104=1,$E104=0),1,0)</f>
        <v>0</v>
      </c>
    </row>
    <row r="105" spans="1:11" ht="45" hidden="1" outlineLevel="1" x14ac:dyDescent="0.25">
      <c r="A105" s="37" t="s">
        <v>151</v>
      </c>
      <c r="B105" s="38" t="s">
        <v>109</v>
      </c>
      <c r="C105" s="20" t="str">
        <f>IF('Long Term Vision'!$C105=0,"",'Long Term Vision'!$C105)</f>
        <v/>
      </c>
      <c r="D105" s="38"/>
      <c r="E105" s="38"/>
      <c r="F105" s="38"/>
      <c r="G105" s="38"/>
      <c r="H105" s="39"/>
      <c r="I105" s="67">
        <f>IF(OR('05_Health Sector Plan'!$I105=1,$E105&lt;&gt;0),1,0)</f>
        <v>1</v>
      </c>
      <c r="J105" s="67">
        <f>IF(OR('05_Health Sector Plan'!$J105=1,$F105&lt;&gt;0),1,0)</f>
        <v>1</v>
      </c>
      <c r="K105" s="67">
        <f>IF(AND('05_Health Sector Plan'!$I105=1,$E105=0),1,0)</f>
        <v>1</v>
      </c>
    </row>
    <row r="106" spans="1:11" collapsed="1" x14ac:dyDescent="0.25">
      <c r="A106" s="37" t="s">
        <v>151</v>
      </c>
      <c r="B106" s="123" t="s">
        <v>110</v>
      </c>
      <c r="C106" s="123"/>
      <c r="D106" s="123"/>
      <c r="E106" s="123"/>
      <c r="F106" s="123"/>
      <c r="G106" s="123"/>
      <c r="H106" s="124"/>
      <c r="I106" s="67">
        <f>SUM(I107:I113)</f>
        <v>7</v>
      </c>
      <c r="J106" s="67">
        <f>SUM(J107:J113)</f>
        <v>4</v>
      </c>
      <c r="K106" s="67">
        <f>SUM(K107:K113)</f>
        <v>7</v>
      </c>
    </row>
    <row r="107" spans="1:11" ht="30" hidden="1" outlineLevel="1" x14ac:dyDescent="0.25">
      <c r="A107" s="37" t="s">
        <v>151</v>
      </c>
      <c r="B107" s="38" t="s">
        <v>111</v>
      </c>
      <c r="C107" s="20" t="str">
        <f>IF('Long Term Vision'!$C107=0,"",'Long Term Vision'!$C107)</f>
        <v/>
      </c>
      <c r="D107" s="38"/>
      <c r="E107" s="38"/>
      <c r="F107" s="38"/>
      <c r="G107" s="38"/>
      <c r="H107" s="39"/>
      <c r="I107" s="67">
        <f>IF(OR('05_Health Sector Plan'!$I107=1,$E107&lt;&gt;0),1,0)</f>
        <v>1</v>
      </c>
      <c r="J107" s="67">
        <f>IF(OR('05_Health Sector Plan'!$J107=1,$F107&lt;&gt;0),1,0)</f>
        <v>1</v>
      </c>
      <c r="K107" s="67">
        <f>IF(AND('05_Health Sector Plan'!$I107=1,$E107=0),1,0)</f>
        <v>1</v>
      </c>
    </row>
    <row r="108" spans="1:11" ht="75" hidden="1" outlineLevel="1" x14ac:dyDescent="0.25">
      <c r="A108" s="37" t="s">
        <v>151</v>
      </c>
      <c r="B108" s="38" t="s">
        <v>112</v>
      </c>
      <c r="C108" s="20" t="str">
        <f>IF('Long Term Vision'!$C108=0,"",'Long Term Vision'!$C108)</f>
        <v/>
      </c>
      <c r="D108" s="38"/>
      <c r="E108" s="38"/>
      <c r="F108" s="38"/>
      <c r="G108" s="38"/>
      <c r="H108" s="39"/>
      <c r="I108" s="67">
        <f>IF(OR('05_Health Sector Plan'!$I108=1,$E108&lt;&gt;0),1,0)</f>
        <v>1</v>
      </c>
      <c r="J108" s="67">
        <f>IF(OR('05_Health Sector Plan'!$J108=1,$F108&lt;&gt;0),1,0)</f>
        <v>0</v>
      </c>
      <c r="K108" s="67">
        <f>IF(AND('05_Health Sector Plan'!$I108=1,$E108=0),1,0)</f>
        <v>1</v>
      </c>
    </row>
    <row r="109" spans="1:11" ht="45" hidden="1" outlineLevel="1" x14ac:dyDescent="0.25">
      <c r="A109" s="37" t="s">
        <v>151</v>
      </c>
      <c r="B109" s="38" t="s">
        <v>113</v>
      </c>
      <c r="C109" s="20" t="str">
        <f>IF('Long Term Vision'!$C109=0,"",'Long Term Vision'!$C109)</f>
        <v/>
      </c>
      <c r="D109" s="38"/>
      <c r="E109" s="38"/>
      <c r="F109" s="38"/>
      <c r="G109" s="38"/>
      <c r="H109" s="39"/>
      <c r="I109" s="67">
        <f>IF(OR('05_Health Sector Plan'!$I109=1,$E109&lt;&gt;0),1,0)</f>
        <v>1</v>
      </c>
      <c r="J109" s="67">
        <f>IF(OR('05_Health Sector Plan'!$J109=1,$F109&lt;&gt;0),1,0)</f>
        <v>1</v>
      </c>
      <c r="K109" s="67">
        <f>IF(AND('05_Health Sector Plan'!$I109=1,$E109=0),1,0)</f>
        <v>1</v>
      </c>
    </row>
    <row r="110" spans="1:11" ht="30" hidden="1" outlineLevel="1" x14ac:dyDescent="0.25">
      <c r="A110" s="37" t="s">
        <v>151</v>
      </c>
      <c r="B110" s="38" t="s">
        <v>114</v>
      </c>
      <c r="C110" s="20" t="str">
        <f>IF('Long Term Vision'!$C110=0,"",'Long Term Vision'!$C110)</f>
        <v/>
      </c>
      <c r="D110" s="38"/>
      <c r="E110" s="38"/>
      <c r="F110" s="38"/>
      <c r="G110" s="38"/>
      <c r="H110" s="39"/>
      <c r="I110" s="67">
        <f>IF(OR('05_Health Sector Plan'!$I110=1,$E110&lt;&gt;0),1,0)</f>
        <v>1</v>
      </c>
      <c r="J110" s="67">
        <f>IF(OR('05_Health Sector Plan'!$J110=1,$F110&lt;&gt;0),1,0)</f>
        <v>1</v>
      </c>
      <c r="K110" s="67">
        <f>IF(AND('05_Health Sector Plan'!$I110=1,$E110=0),1,0)</f>
        <v>1</v>
      </c>
    </row>
    <row r="111" spans="1:11" ht="75" hidden="1" outlineLevel="1" x14ac:dyDescent="0.25">
      <c r="A111" s="37" t="s">
        <v>151</v>
      </c>
      <c r="B111" s="38" t="s">
        <v>115</v>
      </c>
      <c r="C111" s="20" t="str">
        <f>IF('Long Term Vision'!$C111=0,"",'Long Term Vision'!$C111)</f>
        <v/>
      </c>
      <c r="D111" s="38"/>
      <c r="E111" s="38"/>
      <c r="F111" s="38"/>
      <c r="G111" s="38"/>
      <c r="H111" s="39"/>
      <c r="I111" s="67">
        <f>IF(OR('05_Health Sector Plan'!$I111=1,$E111&lt;&gt;0),1,0)</f>
        <v>1</v>
      </c>
      <c r="J111" s="67">
        <f>IF(OR('05_Health Sector Plan'!$J111=1,$F111&lt;&gt;0),1,0)</f>
        <v>1</v>
      </c>
      <c r="K111" s="67">
        <f>IF(AND('05_Health Sector Plan'!$I111=1,$E111=0),1,0)</f>
        <v>1</v>
      </c>
    </row>
    <row r="112" spans="1:11" ht="45" hidden="1" outlineLevel="1" x14ac:dyDescent="0.25">
      <c r="A112" s="37" t="s">
        <v>151</v>
      </c>
      <c r="B112" s="38" t="s">
        <v>116</v>
      </c>
      <c r="C112" s="20" t="str">
        <f>IF('Long Term Vision'!$C112=0,"",'Long Term Vision'!$C112)</f>
        <v/>
      </c>
      <c r="D112" s="38"/>
      <c r="E112" s="38"/>
      <c r="F112" s="38"/>
      <c r="G112" s="38"/>
      <c r="H112" s="39"/>
      <c r="I112" s="67">
        <f>IF(OR('05_Health Sector Plan'!$I112=1,$E112&lt;&gt;0),1,0)</f>
        <v>1</v>
      </c>
      <c r="J112" s="67">
        <f>IF(OR('05_Health Sector Plan'!$J112=1,$F112&lt;&gt;0),1,0)</f>
        <v>0</v>
      </c>
      <c r="K112" s="67">
        <f>IF(AND('05_Health Sector Plan'!$I112=1,$E112=0),1,0)</f>
        <v>1</v>
      </c>
    </row>
    <row r="113" spans="1:11" ht="45" hidden="1" outlineLevel="1" x14ac:dyDescent="0.25">
      <c r="A113" s="37" t="s">
        <v>151</v>
      </c>
      <c r="B113" s="38" t="s">
        <v>117</v>
      </c>
      <c r="C113" s="20" t="str">
        <f>IF('Long Term Vision'!$C113=0,"",'Long Term Vision'!$C113)</f>
        <v/>
      </c>
      <c r="D113" s="38"/>
      <c r="E113" s="38"/>
      <c r="F113" s="38"/>
      <c r="G113" s="38"/>
      <c r="H113" s="39"/>
      <c r="I113" s="67">
        <f>IF(OR('05_Health Sector Plan'!$I113=1,$E113&lt;&gt;0),1,0)</f>
        <v>1</v>
      </c>
      <c r="J113" s="67">
        <f>IF(OR('05_Health Sector Plan'!$J113=1,$F113&lt;&gt;0),1,0)</f>
        <v>0</v>
      </c>
      <c r="K113" s="67">
        <f>IF(AND('05_Health Sector Plan'!$I113=1,$E113=0),1,0)</f>
        <v>1</v>
      </c>
    </row>
    <row r="114" spans="1:11" collapsed="1" x14ac:dyDescent="0.25">
      <c r="A114" s="37" t="s">
        <v>152</v>
      </c>
      <c r="B114" s="125" t="s">
        <v>118</v>
      </c>
      <c r="C114" s="125"/>
      <c r="D114" s="125"/>
      <c r="E114" s="125"/>
      <c r="F114" s="125"/>
      <c r="G114" s="125"/>
      <c r="H114" s="126"/>
      <c r="I114" s="67">
        <f>SUM(I115:I124)</f>
        <v>9</v>
      </c>
      <c r="J114" s="67">
        <f>SUM(J115:J124)</f>
        <v>8</v>
      </c>
      <c r="K114" s="67">
        <f>SUM(K115:K124)</f>
        <v>9</v>
      </c>
    </row>
    <row r="115" spans="1:11" ht="30" hidden="1" outlineLevel="1" x14ac:dyDescent="0.25">
      <c r="A115" s="37" t="s">
        <v>152</v>
      </c>
      <c r="B115" s="38" t="s">
        <v>119</v>
      </c>
      <c r="C115" s="20" t="str">
        <f>IF('Long Term Vision'!$C115=0,"",'Long Term Vision'!$C115)</f>
        <v/>
      </c>
      <c r="D115" s="38"/>
      <c r="E115" s="38"/>
      <c r="F115" s="38"/>
      <c r="G115" s="38"/>
      <c r="H115" s="39"/>
      <c r="I115" s="67">
        <f>IF(OR('05_Health Sector Plan'!$I115=1,$E115&lt;&gt;0),1,0)</f>
        <v>1</v>
      </c>
      <c r="J115" s="67">
        <f>IF(OR('05_Health Sector Plan'!$J115=1,$F115&lt;&gt;0),1,0)</f>
        <v>1</v>
      </c>
      <c r="K115" s="67">
        <f>IF(AND('05_Health Sector Plan'!$I115=1,$E115=0),1,0)</f>
        <v>1</v>
      </c>
    </row>
    <row r="116" spans="1:11" ht="30" hidden="1" outlineLevel="1" x14ac:dyDescent="0.25">
      <c r="A116" s="37" t="s">
        <v>152</v>
      </c>
      <c r="B116" s="38" t="s">
        <v>120</v>
      </c>
      <c r="C116" s="20" t="str">
        <f>IF('Long Term Vision'!$C116=0,"",'Long Term Vision'!$C116)</f>
        <v/>
      </c>
      <c r="D116" s="38"/>
      <c r="E116" s="38"/>
      <c r="F116" s="38"/>
      <c r="G116" s="38"/>
      <c r="H116" s="39"/>
      <c r="I116" s="67">
        <f>IF(OR('05_Health Sector Plan'!$I116=1,$E116&lt;&gt;0),1,0)</f>
        <v>1</v>
      </c>
      <c r="J116" s="67">
        <f>IF(OR('05_Health Sector Plan'!$J116=1,$F116&lt;&gt;0),1,0)</f>
        <v>1</v>
      </c>
      <c r="K116" s="67">
        <f>IF(AND('05_Health Sector Plan'!$I116=1,$E116=0),1,0)</f>
        <v>1</v>
      </c>
    </row>
    <row r="117" spans="1:11" ht="30" hidden="1" outlineLevel="1" x14ac:dyDescent="0.25">
      <c r="A117" s="37" t="s">
        <v>152</v>
      </c>
      <c r="B117" s="38" t="s">
        <v>121</v>
      </c>
      <c r="C117" s="20" t="str">
        <f>IF('Long Term Vision'!$C117=0,"",'Long Term Vision'!$C117)</f>
        <v/>
      </c>
      <c r="D117" s="38"/>
      <c r="E117" s="38"/>
      <c r="F117" s="38"/>
      <c r="G117" s="38"/>
      <c r="H117" s="39"/>
      <c r="I117" s="67">
        <f>IF(OR('05_Health Sector Plan'!$I117=1,$E117&lt;&gt;0),1,0)</f>
        <v>1</v>
      </c>
      <c r="J117" s="67">
        <f>IF(OR('05_Health Sector Plan'!$J117=1,$F117&lt;&gt;0),1,0)</f>
        <v>1</v>
      </c>
      <c r="K117" s="67">
        <f>IF(AND('05_Health Sector Plan'!$I117=1,$E117=0),1,0)</f>
        <v>1</v>
      </c>
    </row>
    <row r="118" spans="1:11" ht="45" hidden="1" outlineLevel="1" x14ac:dyDescent="0.25">
      <c r="A118" s="37" t="s">
        <v>152</v>
      </c>
      <c r="B118" s="38" t="s">
        <v>122</v>
      </c>
      <c r="C118" s="20" t="str">
        <f>IF('Long Term Vision'!$C118=0,"",'Long Term Vision'!$C118)</f>
        <v/>
      </c>
      <c r="D118" s="38"/>
      <c r="E118" s="38"/>
      <c r="F118" s="38"/>
      <c r="G118" s="38"/>
      <c r="H118" s="39"/>
      <c r="I118" s="67">
        <f>IF(OR('05_Health Sector Plan'!$I118=1,$E118&lt;&gt;0),1,0)</f>
        <v>1</v>
      </c>
      <c r="J118" s="67">
        <f>IF(OR('05_Health Sector Plan'!$J118=1,$F118&lt;&gt;0),1,0)</f>
        <v>1</v>
      </c>
      <c r="K118" s="67">
        <f>IF(AND('05_Health Sector Plan'!$I118=1,$E118=0),1,0)</f>
        <v>1</v>
      </c>
    </row>
    <row r="119" spans="1:11" hidden="1" outlineLevel="1" x14ac:dyDescent="0.25">
      <c r="A119" s="37" t="s">
        <v>152</v>
      </c>
      <c r="B119" s="38" t="s">
        <v>123</v>
      </c>
      <c r="C119" s="20" t="str">
        <f>IF('Long Term Vision'!$C119=0,"",'Long Term Vision'!$C119)</f>
        <v/>
      </c>
      <c r="D119" s="38"/>
      <c r="E119" s="38"/>
      <c r="F119" s="38"/>
      <c r="G119" s="38"/>
      <c r="H119" s="39"/>
      <c r="I119" s="67">
        <f>IF(OR('05_Health Sector Plan'!$I119=1,$E119&lt;&gt;0),1,0)</f>
        <v>1</v>
      </c>
      <c r="J119" s="67">
        <f>IF(OR('05_Health Sector Plan'!$J119=1,$F119&lt;&gt;0),1,0)</f>
        <v>1</v>
      </c>
      <c r="K119" s="67">
        <f>IF(AND('05_Health Sector Plan'!$I119=1,$E119=0),1,0)</f>
        <v>1</v>
      </c>
    </row>
    <row r="120" spans="1:11" ht="30" hidden="1" outlineLevel="1" x14ac:dyDescent="0.25">
      <c r="A120" s="37" t="s">
        <v>152</v>
      </c>
      <c r="B120" s="38" t="s">
        <v>124</v>
      </c>
      <c r="C120" s="20" t="str">
        <f>IF('Long Term Vision'!$C120=0,"",'Long Term Vision'!$C120)</f>
        <v/>
      </c>
      <c r="D120" s="38"/>
      <c r="E120" s="38"/>
      <c r="F120" s="38"/>
      <c r="G120" s="38"/>
      <c r="H120" s="39"/>
      <c r="I120" s="67">
        <f>IF(OR('05_Health Sector Plan'!$I120=1,$E120&lt;&gt;0),1,0)</f>
        <v>1</v>
      </c>
      <c r="J120" s="67">
        <f>IF(OR('05_Health Sector Plan'!$J120=1,$F120&lt;&gt;0),1,0)</f>
        <v>1</v>
      </c>
      <c r="K120" s="67">
        <f>IF(AND('05_Health Sector Plan'!$I120=1,$E120=0),1,0)</f>
        <v>1</v>
      </c>
    </row>
    <row r="121" spans="1:11" ht="30" hidden="1" outlineLevel="1" x14ac:dyDescent="0.25">
      <c r="A121" s="37" t="s">
        <v>152</v>
      </c>
      <c r="B121" s="38" t="s">
        <v>125</v>
      </c>
      <c r="C121" s="20" t="str">
        <f>IF('Long Term Vision'!$C121=0,"",'Long Term Vision'!$C121)</f>
        <v/>
      </c>
      <c r="D121" s="38"/>
      <c r="E121" s="38"/>
      <c r="F121" s="38"/>
      <c r="G121" s="38"/>
      <c r="H121" s="39"/>
      <c r="I121" s="67">
        <f>IF(OR('05_Health Sector Plan'!$I121=1,$E121&lt;&gt;0),1,0)</f>
        <v>1</v>
      </c>
      <c r="J121" s="67">
        <f>IF(OR('05_Health Sector Plan'!$J121=1,$F121&lt;&gt;0),1,0)</f>
        <v>1</v>
      </c>
      <c r="K121" s="67">
        <f>IF(AND('05_Health Sector Plan'!$I121=1,$E121=0),1,0)</f>
        <v>1</v>
      </c>
    </row>
    <row r="122" spans="1:11" ht="30" hidden="1" outlineLevel="1" x14ac:dyDescent="0.25">
      <c r="A122" s="37" t="s">
        <v>152</v>
      </c>
      <c r="B122" s="38" t="s">
        <v>126</v>
      </c>
      <c r="C122" s="20" t="str">
        <f>IF('Long Term Vision'!$C122=0,"",'Long Term Vision'!$C122)</f>
        <v/>
      </c>
      <c r="D122" s="38"/>
      <c r="E122" s="38"/>
      <c r="F122" s="38"/>
      <c r="G122" s="38"/>
      <c r="H122" s="39"/>
      <c r="I122" s="67">
        <f>IF(OR('05_Health Sector Plan'!$I122=1,$E122&lt;&gt;0),1,0)</f>
        <v>0</v>
      </c>
      <c r="J122" s="67">
        <f>IF(OR('05_Health Sector Plan'!$J122=1,$F122&lt;&gt;0),1,0)</f>
        <v>0</v>
      </c>
      <c r="K122" s="67">
        <f>IF(AND('05_Health Sector Plan'!$I122=1,$E122=0),1,0)</f>
        <v>0</v>
      </c>
    </row>
    <row r="123" spans="1:11" ht="30" hidden="1" outlineLevel="1" x14ac:dyDescent="0.25">
      <c r="A123" s="37" t="s">
        <v>152</v>
      </c>
      <c r="B123" s="38" t="s">
        <v>127</v>
      </c>
      <c r="C123" s="20" t="str">
        <f>IF('Long Term Vision'!$C123=0,"",'Long Term Vision'!$C123)</f>
        <v/>
      </c>
      <c r="D123" s="38"/>
      <c r="E123" s="38"/>
      <c r="F123" s="38"/>
      <c r="G123" s="38"/>
      <c r="H123" s="39"/>
      <c r="I123" s="67">
        <f>IF(OR('05_Health Sector Plan'!$I123=1,$E123&lt;&gt;0),1,0)</f>
        <v>1</v>
      </c>
      <c r="J123" s="67">
        <f>IF(OR('05_Health Sector Plan'!$J123=1,$F123&lt;&gt;0),1,0)</f>
        <v>0</v>
      </c>
      <c r="K123" s="67">
        <f>IF(AND('05_Health Sector Plan'!$I123=1,$E123=0),1,0)</f>
        <v>1</v>
      </c>
    </row>
    <row r="124" spans="1:11" ht="45" hidden="1" outlineLevel="1" x14ac:dyDescent="0.25">
      <c r="A124" s="37" t="s">
        <v>152</v>
      </c>
      <c r="B124" s="38" t="s">
        <v>128</v>
      </c>
      <c r="C124" s="20" t="str">
        <f>IF('Long Term Vision'!$C124=0,"",'Long Term Vision'!$C124)</f>
        <v/>
      </c>
      <c r="D124" s="38"/>
      <c r="E124" s="38"/>
      <c r="F124" s="38"/>
      <c r="G124" s="38"/>
      <c r="H124" s="39"/>
      <c r="I124" s="67">
        <f>IF(OR('05_Health Sector Plan'!$I124=1,$E124&lt;&gt;0),1,0)</f>
        <v>1</v>
      </c>
      <c r="J124" s="67">
        <f>IF(OR('05_Health Sector Plan'!$J124=1,$F124&lt;&gt;0),1,0)</f>
        <v>1</v>
      </c>
      <c r="K124" s="67">
        <f>IF(AND('05_Health Sector Plan'!$I124=1,$E124=0),1,0)</f>
        <v>1</v>
      </c>
    </row>
    <row r="125" spans="1:11" collapsed="1" x14ac:dyDescent="0.25">
      <c r="A125" s="37" t="s">
        <v>153</v>
      </c>
      <c r="B125" s="103" t="s">
        <v>129</v>
      </c>
      <c r="C125" s="103"/>
      <c r="D125" s="103"/>
      <c r="E125" s="103"/>
      <c r="F125" s="103"/>
      <c r="G125" s="103"/>
      <c r="H125" s="104"/>
      <c r="I125" s="67">
        <f>SUM(I126:I144)</f>
        <v>9</v>
      </c>
      <c r="J125" s="67">
        <f>SUM(J126:J144)</f>
        <v>0</v>
      </c>
      <c r="K125" s="67">
        <f>SUM(K126:K144)</f>
        <v>9</v>
      </c>
    </row>
    <row r="126" spans="1:11" ht="45" hidden="1" outlineLevel="1" x14ac:dyDescent="0.25">
      <c r="A126" s="37" t="s">
        <v>153</v>
      </c>
      <c r="B126" s="38" t="s">
        <v>130</v>
      </c>
      <c r="C126" s="20" t="str">
        <f>IF('Long Term Vision'!$C126=0,"",'Long Term Vision'!$C126)</f>
        <v/>
      </c>
      <c r="D126" s="38"/>
      <c r="E126" s="38"/>
      <c r="F126" s="38"/>
      <c r="G126" s="38"/>
      <c r="H126" s="39"/>
      <c r="I126" s="67">
        <f>IF(OR('05_Health Sector Plan'!$I126=1,$E126&lt;&gt;0),1,0)</f>
        <v>1</v>
      </c>
      <c r="J126" s="67">
        <f>IF(OR('05_Health Sector Plan'!$J126=1,$F126&lt;&gt;0),1,0)</f>
        <v>0</v>
      </c>
      <c r="K126" s="67">
        <f>IF(AND('05_Health Sector Plan'!$I126=1,$E126=0),1,0)</f>
        <v>1</v>
      </c>
    </row>
    <row r="127" spans="1:11" ht="105" hidden="1" outlineLevel="1" x14ac:dyDescent="0.25">
      <c r="A127" s="37" t="s">
        <v>153</v>
      </c>
      <c r="B127" s="38" t="s">
        <v>131</v>
      </c>
      <c r="C127" s="20" t="str">
        <f>IF('Long Term Vision'!$C127=0,"",'Long Term Vision'!$C127)</f>
        <v>NO</v>
      </c>
      <c r="D127" s="38"/>
      <c r="E127" s="38"/>
      <c r="F127" s="38"/>
      <c r="G127" s="38"/>
      <c r="H127" s="39"/>
      <c r="I127" s="67">
        <f>IF(OR('05_Health Sector Plan'!$I127=1,$E127&lt;&gt;0),1,0)</f>
        <v>0</v>
      </c>
      <c r="J127" s="67">
        <f>IF(OR('05_Health Sector Plan'!$J127=1,$F127&lt;&gt;0),1,0)</f>
        <v>0</v>
      </c>
      <c r="K127" s="67">
        <f>IF(AND('05_Health Sector Plan'!$I127=1,$E127=0),1,0)</f>
        <v>0</v>
      </c>
    </row>
    <row r="128" spans="1:11" ht="30" hidden="1" outlineLevel="1" x14ac:dyDescent="0.25">
      <c r="A128" s="37" t="s">
        <v>153</v>
      </c>
      <c r="B128" s="38" t="s">
        <v>132</v>
      </c>
      <c r="C128" s="20" t="str">
        <f>IF('Long Term Vision'!$C128=0,"",'Long Term Vision'!$C128)</f>
        <v>NO</v>
      </c>
      <c r="D128" s="38"/>
      <c r="E128" s="38"/>
      <c r="F128" s="38"/>
      <c r="G128" s="38"/>
      <c r="H128" s="39"/>
      <c r="I128" s="67">
        <f>IF(OR('05_Health Sector Plan'!$I128=1,$E128&lt;&gt;0),1,0)</f>
        <v>0</v>
      </c>
      <c r="J128" s="67">
        <f>IF(OR('05_Health Sector Plan'!$J128=1,$F128&lt;&gt;0),1,0)</f>
        <v>0</v>
      </c>
      <c r="K128" s="67">
        <f>IF(AND('05_Health Sector Plan'!$I128=1,$E128=0),1,0)</f>
        <v>0</v>
      </c>
    </row>
    <row r="129" spans="1:11" ht="75" hidden="1" outlineLevel="1" x14ac:dyDescent="0.25">
      <c r="A129" s="37" t="s">
        <v>153</v>
      </c>
      <c r="B129" s="38" t="s">
        <v>133</v>
      </c>
      <c r="C129" s="20" t="str">
        <f>IF('Long Term Vision'!$C129=0,"",'Long Term Vision'!$C129)</f>
        <v>NO</v>
      </c>
      <c r="D129" s="38"/>
      <c r="E129" s="38"/>
      <c r="F129" s="38"/>
      <c r="G129" s="38"/>
      <c r="H129" s="39"/>
      <c r="I129" s="67">
        <f>IF(OR('05_Health Sector Plan'!$I129=1,$E129&lt;&gt;0),1,0)</f>
        <v>0</v>
      </c>
      <c r="J129" s="67">
        <f>IF(OR('05_Health Sector Plan'!$J129=1,$F129&lt;&gt;0),1,0)</f>
        <v>0</v>
      </c>
      <c r="K129" s="67">
        <f>IF(AND('05_Health Sector Plan'!$I129=1,$E129=0),1,0)</f>
        <v>0</v>
      </c>
    </row>
    <row r="130" spans="1:11" ht="30" hidden="1" outlineLevel="1" x14ac:dyDescent="0.25">
      <c r="A130" s="37" t="s">
        <v>153</v>
      </c>
      <c r="B130" s="38" t="s">
        <v>134</v>
      </c>
      <c r="C130" s="20" t="str">
        <f>IF('Long Term Vision'!$C130=0,"",'Long Term Vision'!$C130)</f>
        <v/>
      </c>
      <c r="D130" s="38"/>
      <c r="E130" s="38"/>
      <c r="F130" s="38"/>
      <c r="G130" s="38"/>
      <c r="H130" s="39"/>
      <c r="I130" s="67">
        <f>IF(OR('05_Health Sector Plan'!$I130=1,$E130&lt;&gt;0),1,0)</f>
        <v>1</v>
      </c>
      <c r="J130" s="67">
        <f>IF(OR('05_Health Sector Plan'!$J130=1,$F130&lt;&gt;0),1,0)</f>
        <v>0</v>
      </c>
      <c r="K130" s="67">
        <f>IF(AND('05_Health Sector Plan'!$I130=1,$E130=0),1,0)</f>
        <v>1</v>
      </c>
    </row>
    <row r="131" spans="1:11" ht="105" hidden="1" outlineLevel="1" x14ac:dyDescent="0.25">
      <c r="A131" s="37" t="s">
        <v>153</v>
      </c>
      <c r="B131" s="38" t="s">
        <v>135</v>
      </c>
      <c r="C131" s="20" t="str">
        <f>IF('Long Term Vision'!$C131=0,"",'Long Term Vision'!$C131)</f>
        <v/>
      </c>
      <c r="D131" s="38"/>
      <c r="E131" s="38"/>
      <c r="F131" s="38"/>
      <c r="G131" s="38"/>
      <c r="H131" s="39"/>
      <c r="I131" s="67">
        <f>IF(OR('05_Health Sector Plan'!$I131=1,$E131&lt;&gt;0),1,0)</f>
        <v>1</v>
      </c>
      <c r="J131" s="67">
        <f>IF(OR('05_Health Sector Plan'!$J131=1,$F131&lt;&gt;0),1,0)</f>
        <v>0</v>
      </c>
      <c r="K131" s="67">
        <f>IF(AND('05_Health Sector Plan'!$I131=1,$E131=0),1,0)</f>
        <v>1</v>
      </c>
    </row>
    <row r="132" spans="1:11" ht="75" hidden="1" outlineLevel="1" x14ac:dyDescent="0.25">
      <c r="A132" s="37" t="s">
        <v>153</v>
      </c>
      <c r="B132" s="38" t="s">
        <v>136</v>
      </c>
      <c r="C132" s="20" t="str">
        <f>IF('Long Term Vision'!$C132=0,"",'Long Term Vision'!$C132)</f>
        <v/>
      </c>
      <c r="D132" s="38"/>
      <c r="E132" s="38"/>
      <c r="F132" s="38"/>
      <c r="G132" s="38"/>
      <c r="H132" s="39"/>
      <c r="I132" s="67">
        <f>IF(OR('05_Health Sector Plan'!$I132=1,$E132&lt;&gt;0),1,0)</f>
        <v>0</v>
      </c>
      <c r="J132" s="67">
        <f>IF(OR('05_Health Sector Plan'!$J132=1,$F132&lt;&gt;0),1,0)</f>
        <v>0</v>
      </c>
      <c r="K132" s="67">
        <f>IF(AND('05_Health Sector Plan'!$I132=1,$E132=0),1,0)</f>
        <v>0</v>
      </c>
    </row>
    <row r="133" spans="1:11" ht="75" hidden="1" outlineLevel="1" x14ac:dyDescent="0.25">
      <c r="A133" s="37" t="s">
        <v>153</v>
      </c>
      <c r="B133" s="38" t="s">
        <v>137</v>
      </c>
      <c r="C133" s="20" t="str">
        <f>IF('Long Term Vision'!$C133=0,"",'Long Term Vision'!$C133)</f>
        <v/>
      </c>
      <c r="D133" s="38"/>
      <c r="E133" s="38"/>
      <c r="F133" s="38"/>
      <c r="G133" s="38"/>
      <c r="H133" s="39"/>
      <c r="I133" s="67">
        <f>IF(OR('05_Health Sector Plan'!$I133=1,$E133&lt;&gt;0),1,0)</f>
        <v>0</v>
      </c>
      <c r="J133" s="67">
        <f>IF(OR('05_Health Sector Plan'!$J133=1,$F133&lt;&gt;0),1,0)</f>
        <v>0</v>
      </c>
      <c r="K133" s="67">
        <f>IF(AND('05_Health Sector Plan'!$I133=1,$E133=0),1,0)</f>
        <v>0</v>
      </c>
    </row>
    <row r="134" spans="1:11" ht="75" hidden="1" outlineLevel="1" x14ac:dyDescent="0.25">
      <c r="A134" s="37" t="s">
        <v>153</v>
      </c>
      <c r="B134" s="38" t="s">
        <v>138</v>
      </c>
      <c r="C134" s="20" t="str">
        <f>IF('Long Term Vision'!$C134=0,"",'Long Term Vision'!$C134)</f>
        <v/>
      </c>
      <c r="D134" s="38"/>
      <c r="E134" s="38"/>
      <c r="F134" s="38"/>
      <c r="G134" s="38"/>
      <c r="H134" s="39"/>
      <c r="I134" s="67">
        <f>IF(OR('05_Health Sector Plan'!$I134=1,$E134&lt;&gt;0),1,0)</f>
        <v>0</v>
      </c>
      <c r="J134" s="67">
        <f>IF(OR('05_Health Sector Plan'!$J134=1,$F134&lt;&gt;0),1,0)</f>
        <v>0</v>
      </c>
      <c r="K134" s="67">
        <f>IF(AND('05_Health Sector Plan'!$I134=1,$E134=0),1,0)</f>
        <v>0</v>
      </c>
    </row>
    <row r="135" spans="1:11" ht="60" hidden="1" outlineLevel="1" x14ac:dyDescent="0.25">
      <c r="A135" s="37" t="s">
        <v>153</v>
      </c>
      <c r="B135" s="38" t="s">
        <v>139</v>
      </c>
      <c r="C135" s="20" t="str">
        <f>IF('Long Term Vision'!$C135=0,"",'Long Term Vision'!$C135)</f>
        <v/>
      </c>
      <c r="D135" s="38"/>
      <c r="E135" s="38"/>
      <c r="F135" s="38"/>
      <c r="G135" s="38"/>
      <c r="H135" s="39"/>
      <c r="I135" s="67">
        <f>IF(OR('05_Health Sector Plan'!$I135=1,$E135&lt;&gt;0),1,0)</f>
        <v>1</v>
      </c>
      <c r="J135" s="67">
        <f>IF(OR('05_Health Sector Plan'!$J135=1,$F135&lt;&gt;0),1,0)</f>
        <v>0</v>
      </c>
      <c r="K135" s="67">
        <f>IF(AND('05_Health Sector Plan'!$I135=1,$E135=0),1,0)</f>
        <v>1</v>
      </c>
    </row>
    <row r="136" spans="1:11" ht="45" hidden="1" outlineLevel="1" x14ac:dyDescent="0.25">
      <c r="A136" s="37" t="s">
        <v>153</v>
      </c>
      <c r="B136" s="38" t="s">
        <v>140</v>
      </c>
      <c r="C136" s="20" t="str">
        <f>IF('Long Term Vision'!$C136=0,"",'Long Term Vision'!$C136)</f>
        <v/>
      </c>
      <c r="D136" s="38"/>
      <c r="E136" s="38"/>
      <c r="F136" s="38"/>
      <c r="G136" s="38"/>
      <c r="H136" s="39"/>
      <c r="I136" s="67">
        <f>IF(OR('05_Health Sector Plan'!$I136=1,$E136&lt;&gt;0),1,0)</f>
        <v>1</v>
      </c>
      <c r="J136" s="67">
        <f>IF(OR('05_Health Sector Plan'!$J136=1,$F136&lt;&gt;0),1,0)</f>
        <v>0</v>
      </c>
      <c r="K136" s="67">
        <f>IF(AND('05_Health Sector Plan'!$I136=1,$E136=0),1,0)</f>
        <v>1</v>
      </c>
    </row>
    <row r="137" spans="1:11" ht="105" hidden="1" outlineLevel="1" x14ac:dyDescent="0.25">
      <c r="A137" s="37" t="s">
        <v>153</v>
      </c>
      <c r="B137" s="38" t="s">
        <v>141</v>
      </c>
      <c r="C137" s="20" t="str">
        <f>IF('Long Term Vision'!$C137=0,"",'Long Term Vision'!$C137)</f>
        <v>NO</v>
      </c>
      <c r="D137" s="38"/>
      <c r="E137" s="38"/>
      <c r="F137" s="38"/>
      <c r="G137" s="38"/>
      <c r="H137" s="39"/>
      <c r="I137" s="67">
        <f>IF(OR('05_Health Sector Plan'!$I137=1,$E137&lt;&gt;0),1,0)</f>
        <v>0</v>
      </c>
      <c r="J137" s="67">
        <f>IF(OR('05_Health Sector Plan'!$J137=1,$F137&lt;&gt;0),1,0)</f>
        <v>0</v>
      </c>
      <c r="K137" s="67">
        <f>IF(AND('05_Health Sector Plan'!$I137=1,$E137=0),1,0)</f>
        <v>0</v>
      </c>
    </row>
    <row r="138" spans="1:11" ht="45" hidden="1" outlineLevel="1" x14ac:dyDescent="0.25">
      <c r="A138" s="37" t="s">
        <v>153</v>
      </c>
      <c r="B138" s="38" t="s">
        <v>142</v>
      </c>
      <c r="C138" s="20" t="str">
        <f>IF('Long Term Vision'!$C138=0,"",'Long Term Vision'!$C138)</f>
        <v>NO</v>
      </c>
      <c r="D138" s="38"/>
      <c r="E138" s="38"/>
      <c r="F138" s="38"/>
      <c r="G138" s="38"/>
      <c r="H138" s="39"/>
      <c r="I138" s="67">
        <f>IF(OR('05_Health Sector Plan'!$I138=1,$E138&lt;&gt;0),1,0)</f>
        <v>0</v>
      </c>
      <c r="J138" s="67">
        <f>IF(OR('05_Health Sector Plan'!$J138=1,$F138&lt;&gt;0),1,0)</f>
        <v>0</v>
      </c>
      <c r="K138" s="67">
        <f>IF(AND('05_Health Sector Plan'!$I138=1,$E138=0),1,0)</f>
        <v>0</v>
      </c>
    </row>
    <row r="139" spans="1:11" ht="30" hidden="1" outlineLevel="1" x14ac:dyDescent="0.25">
      <c r="A139" s="37" t="s">
        <v>153</v>
      </c>
      <c r="B139" s="38" t="s">
        <v>143</v>
      </c>
      <c r="C139" s="20" t="str">
        <f>IF('Long Term Vision'!$C139=0,"",'Long Term Vision'!$C139)</f>
        <v/>
      </c>
      <c r="D139" s="38"/>
      <c r="E139" s="38"/>
      <c r="F139" s="38"/>
      <c r="G139" s="38"/>
      <c r="H139" s="39"/>
      <c r="I139" s="67">
        <f>IF(OR('05_Health Sector Plan'!$I139=1,$E139&lt;&gt;0),1,0)</f>
        <v>1</v>
      </c>
      <c r="J139" s="67">
        <f>IF(OR('05_Health Sector Plan'!$J139=1,$F139&lt;&gt;0),1,0)</f>
        <v>0</v>
      </c>
      <c r="K139" s="67">
        <f>IF(AND('05_Health Sector Plan'!$I139=1,$E139=0),1,0)</f>
        <v>1</v>
      </c>
    </row>
    <row r="140" spans="1:11" ht="45" hidden="1" outlineLevel="1" x14ac:dyDescent="0.25">
      <c r="A140" s="37" t="s">
        <v>153</v>
      </c>
      <c r="B140" s="38" t="s">
        <v>144</v>
      </c>
      <c r="C140" s="20" t="str">
        <f>IF('Long Term Vision'!$C140=0,"",'Long Term Vision'!$C140)</f>
        <v/>
      </c>
      <c r="D140" s="38"/>
      <c r="E140" s="38"/>
      <c r="F140" s="38"/>
      <c r="G140" s="38"/>
      <c r="H140" s="39"/>
      <c r="I140" s="67">
        <f>IF(OR('05_Health Sector Plan'!$I140=1,$E140&lt;&gt;0),1,0)</f>
        <v>0</v>
      </c>
      <c r="J140" s="67">
        <f>IF(OR('05_Health Sector Plan'!$J140=1,$F140&lt;&gt;0),1,0)</f>
        <v>0</v>
      </c>
      <c r="K140" s="67">
        <f>IF(AND('05_Health Sector Plan'!$I140=1,$E140=0),1,0)</f>
        <v>0</v>
      </c>
    </row>
    <row r="141" spans="1:11" ht="90" hidden="1" outlineLevel="1" x14ac:dyDescent="0.25">
      <c r="A141" s="37" t="s">
        <v>153</v>
      </c>
      <c r="B141" s="38" t="s">
        <v>145</v>
      </c>
      <c r="C141" s="20" t="str">
        <f>IF('Long Term Vision'!$C141=0,"",'Long Term Vision'!$C141)</f>
        <v/>
      </c>
      <c r="D141" s="38"/>
      <c r="E141" s="38"/>
      <c r="F141" s="38"/>
      <c r="G141" s="38"/>
      <c r="H141" s="39"/>
      <c r="I141" s="67">
        <f>IF(OR('05_Health Sector Plan'!$I141=1,$E141&lt;&gt;0),1,0)</f>
        <v>0</v>
      </c>
      <c r="J141" s="67">
        <f>IF(OR('05_Health Sector Plan'!$J141=1,$F141&lt;&gt;0),1,0)</f>
        <v>0</v>
      </c>
      <c r="K141" s="67">
        <f>IF(AND('05_Health Sector Plan'!$I141=1,$E141=0),1,0)</f>
        <v>0</v>
      </c>
    </row>
    <row r="142" spans="1:11" ht="60" hidden="1" outlineLevel="1" x14ac:dyDescent="0.25">
      <c r="A142" s="37" t="s">
        <v>153</v>
      </c>
      <c r="B142" s="38" t="s">
        <v>146</v>
      </c>
      <c r="C142" s="20" t="str">
        <f>IF('Long Term Vision'!$C142=0,"",'Long Term Vision'!$C142)</f>
        <v/>
      </c>
      <c r="D142" s="38"/>
      <c r="E142" s="38"/>
      <c r="F142" s="38"/>
      <c r="G142" s="38"/>
      <c r="H142" s="39"/>
      <c r="I142" s="67">
        <f>IF(OR('05_Health Sector Plan'!$I142=1,$E142&lt;&gt;0),1,0)</f>
        <v>1</v>
      </c>
      <c r="J142" s="67">
        <f>IF(OR('05_Health Sector Plan'!$J142=1,$F142&lt;&gt;0),1,0)</f>
        <v>0</v>
      </c>
      <c r="K142" s="67">
        <f>IF(AND('05_Health Sector Plan'!$I142=1,$E142=0),1,0)</f>
        <v>1</v>
      </c>
    </row>
    <row r="143" spans="1:11" ht="105" hidden="1" outlineLevel="1" x14ac:dyDescent="0.25">
      <c r="A143" s="37" t="s">
        <v>153</v>
      </c>
      <c r="B143" s="38" t="s">
        <v>147</v>
      </c>
      <c r="C143" s="20" t="str">
        <f>IF('Long Term Vision'!$C143=0,"",'Long Term Vision'!$C143)</f>
        <v/>
      </c>
      <c r="D143" s="38"/>
      <c r="E143" s="38"/>
      <c r="F143" s="38"/>
      <c r="G143" s="38"/>
      <c r="H143" s="39"/>
      <c r="I143" s="67">
        <f>IF(OR('05_Health Sector Plan'!$I143=1,$E143&lt;&gt;0),1,0)</f>
        <v>1</v>
      </c>
      <c r="J143" s="67">
        <f>IF(OR('05_Health Sector Plan'!$J143=1,$F143&lt;&gt;0),1,0)</f>
        <v>0</v>
      </c>
      <c r="K143" s="67">
        <f>IF(AND('05_Health Sector Plan'!$I143=1,$E143=0),1,0)</f>
        <v>1</v>
      </c>
    </row>
    <row r="144" spans="1:11" ht="75.75" hidden="1" outlineLevel="1" thickBot="1" x14ac:dyDescent="0.3">
      <c r="A144" s="40" t="s">
        <v>153</v>
      </c>
      <c r="B144" s="41" t="s">
        <v>148</v>
      </c>
      <c r="C144" s="23" t="str">
        <f>IF('Long Term Vision'!$C144=0,"",'Long Term Vision'!$C144)</f>
        <v/>
      </c>
      <c r="D144" s="41"/>
      <c r="E144" s="41"/>
      <c r="F144" s="41"/>
      <c r="G144" s="41"/>
      <c r="H144" s="42"/>
      <c r="I144" s="67">
        <f>IF(OR('05_Health Sector Plan'!$I144=1,$E144&lt;&gt;0),1,0)</f>
        <v>1</v>
      </c>
      <c r="J144" s="67">
        <f>IF(OR('05_Health Sector Plan'!$J144=1,$F144&lt;&gt;0),1,0)</f>
        <v>0</v>
      </c>
      <c r="K144" s="67">
        <f>IF(AND('05_Health Sector Plan'!$I144=1,$E144=0),1,0)</f>
        <v>1</v>
      </c>
    </row>
    <row r="145" spans="1:9" collapsed="1" x14ac:dyDescent="0.25">
      <c r="A145" s="65"/>
      <c r="B145" s="65"/>
      <c r="C145" s="65"/>
      <c r="D145" s="65"/>
      <c r="E145" s="65"/>
      <c r="F145" s="65"/>
      <c r="G145" s="65"/>
      <c r="H145" s="65"/>
    </row>
    <row r="146" spans="1:9" x14ac:dyDescent="0.25">
      <c r="A146" s="65"/>
      <c r="B146" s="65"/>
      <c r="C146" s="65"/>
      <c r="D146" s="65"/>
      <c r="E146" s="65"/>
      <c r="F146" s="65"/>
      <c r="G146" s="65"/>
      <c r="H146" s="65"/>
    </row>
    <row r="147" spans="1:9" x14ac:dyDescent="0.25">
      <c r="A147" s="65"/>
      <c r="B147" s="65"/>
      <c r="C147" s="65"/>
      <c r="D147" s="65"/>
      <c r="E147" s="65"/>
      <c r="F147" s="65"/>
      <c r="G147" s="65"/>
      <c r="H147" s="65"/>
    </row>
    <row r="148" spans="1:9" ht="15.75" thickBot="1" x14ac:dyDescent="0.3">
      <c r="A148" s="65"/>
      <c r="B148" s="69" t="s">
        <v>187</v>
      </c>
      <c r="C148" s="70" t="s">
        <v>188</v>
      </c>
      <c r="D148" s="65"/>
      <c r="E148" s="65"/>
      <c r="F148" s="65"/>
      <c r="G148" s="65"/>
      <c r="H148" s="65"/>
    </row>
    <row r="149" spans="1:9" ht="15.75" thickBot="1" x14ac:dyDescent="0.3">
      <c r="A149" s="65"/>
      <c r="B149" s="72" t="s">
        <v>1323</v>
      </c>
      <c r="C149" s="71">
        <f>SUM(K2,K8,K14,K24,K32,K39,K46,K55,K59,K67,K77,K81,K92,K98,K106,K114,K125)</f>
        <v>94</v>
      </c>
      <c r="D149" s="65"/>
      <c r="E149" s="65"/>
      <c r="F149" s="65"/>
      <c r="G149" s="65"/>
      <c r="H149" s="65"/>
    </row>
    <row r="150" spans="1:9" x14ac:dyDescent="0.25">
      <c r="A150" s="65"/>
      <c r="B150" s="65"/>
      <c r="C150" s="65"/>
      <c r="D150" s="65"/>
      <c r="E150" s="65"/>
      <c r="F150" s="65"/>
      <c r="G150" s="65"/>
      <c r="H150" s="65"/>
      <c r="I150" s="66"/>
    </row>
    <row r="151" spans="1:9" x14ac:dyDescent="0.25">
      <c r="A151" s="65"/>
      <c r="B151" s="65"/>
      <c r="C151" s="65"/>
      <c r="D151" s="65"/>
      <c r="E151" s="65"/>
      <c r="F151" s="65"/>
      <c r="G151" s="65"/>
      <c r="H151" s="65"/>
      <c r="I151" s="66"/>
    </row>
    <row r="152" spans="1:9" ht="15.75" thickBot="1" x14ac:dyDescent="0.3">
      <c r="A152" s="65"/>
      <c r="B152" s="65"/>
      <c r="C152" s="65"/>
      <c r="D152" s="65"/>
      <c r="E152" s="65"/>
      <c r="F152" s="65"/>
      <c r="G152" s="65"/>
      <c r="H152" s="65"/>
      <c r="I152" s="66"/>
    </row>
    <row r="153" spans="1:9" ht="15.75" thickBot="1" x14ac:dyDescent="0.3">
      <c r="A153" s="88" t="s">
        <v>177</v>
      </c>
      <c r="B153" s="89"/>
      <c r="C153" s="89"/>
      <c r="D153" s="89"/>
      <c r="E153" s="89"/>
      <c r="F153" s="89"/>
      <c r="G153" s="90"/>
      <c r="H153" s="22"/>
      <c r="I153" s="66"/>
    </row>
    <row r="154" spans="1:9" x14ac:dyDescent="0.25">
      <c r="A154" s="43" t="s">
        <v>154</v>
      </c>
      <c r="B154" s="44" t="s">
        <v>156</v>
      </c>
      <c r="C154" s="45" t="s">
        <v>155</v>
      </c>
      <c r="D154" s="45" t="s">
        <v>180</v>
      </c>
      <c r="E154" s="45" t="s">
        <v>174</v>
      </c>
      <c r="F154" s="45" t="s">
        <v>175</v>
      </c>
      <c r="G154" s="46" t="s">
        <v>176</v>
      </c>
      <c r="H154" s="65"/>
      <c r="I154" s="66"/>
    </row>
    <row r="155" spans="1:9" x14ac:dyDescent="0.25">
      <c r="A155" s="52">
        <v>1</v>
      </c>
      <c r="B155" s="53" t="s">
        <v>157</v>
      </c>
      <c r="C155" s="54">
        <f>'Long Term Vision'!$C155</f>
        <v>4</v>
      </c>
      <c r="D155" s="54">
        <f>COUNTA(E$3:E$7)</f>
        <v>0</v>
      </c>
      <c r="E155" s="54">
        <f>COUNTA(F$3:F$7)</f>
        <v>0</v>
      </c>
      <c r="F155" s="55">
        <f t="shared" ref="F155:F171" si="0">$D155/$C155</f>
        <v>0</v>
      </c>
      <c r="G155" s="73" t="str">
        <f t="shared" ref="G155:G171" si="1">IFERROR($E155/$D155,"N/A")</f>
        <v>N/A</v>
      </c>
      <c r="H155" s="65"/>
      <c r="I155" s="66"/>
    </row>
    <row r="156" spans="1:9" x14ac:dyDescent="0.25">
      <c r="A156" s="47">
        <v>2</v>
      </c>
      <c r="B156" s="48" t="s">
        <v>158</v>
      </c>
      <c r="C156" s="49">
        <f>'Long Term Vision'!$C156</f>
        <v>5</v>
      </c>
      <c r="D156" s="49">
        <f>COUNTA(E$9:E$13)</f>
        <v>0</v>
      </c>
      <c r="E156" s="49">
        <f>COUNTA(F$9:F$13)</f>
        <v>0</v>
      </c>
      <c r="F156" s="50">
        <f t="shared" si="0"/>
        <v>0</v>
      </c>
      <c r="G156" s="74" t="str">
        <f t="shared" si="1"/>
        <v>N/A</v>
      </c>
      <c r="H156" s="65"/>
      <c r="I156" s="66"/>
    </row>
    <row r="157" spans="1:9" x14ac:dyDescent="0.25">
      <c r="A157" s="52">
        <v>3</v>
      </c>
      <c r="B157" s="53" t="s">
        <v>159</v>
      </c>
      <c r="C157" s="54">
        <f>'Long Term Vision'!$C157</f>
        <v>9</v>
      </c>
      <c r="D157" s="54">
        <f>COUNTA(E$15:E$23)</f>
        <v>0</v>
      </c>
      <c r="E157" s="54">
        <f>COUNTA(F$15:F$23)</f>
        <v>0</v>
      </c>
      <c r="F157" s="55">
        <f t="shared" si="0"/>
        <v>0</v>
      </c>
      <c r="G157" s="73" t="str">
        <f t="shared" si="1"/>
        <v>N/A</v>
      </c>
      <c r="H157" s="65"/>
      <c r="I157" s="66"/>
    </row>
    <row r="158" spans="1:9" x14ac:dyDescent="0.25">
      <c r="A158" s="47">
        <v>4</v>
      </c>
      <c r="B158" s="48" t="s">
        <v>160</v>
      </c>
      <c r="C158" s="49">
        <f>'Long Term Vision'!$C158</f>
        <v>7</v>
      </c>
      <c r="D158" s="49">
        <f>COUNTA(E$25:E$31)</f>
        <v>0</v>
      </c>
      <c r="E158" s="49">
        <f>COUNTA(F$25:F$31)</f>
        <v>0</v>
      </c>
      <c r="F158" s="50">
        <f t="shared" si="0"/>
        <v>0</v>
      </c>
      <c r="G158" s="74" t="str">
        <f t="shared" si="1"/>
        <v>N/A</v>
      </c>
      <c r="H158" s="65"/>
      <c r="I158" s="66"/>
    </row>
    <row r="159" spans="1:9" x14ac:dyDescent="0.25">
      <c r="A159" s="52">
        <v>5</v>
      </c>
      <c r="B159" s="53" t="s">
        <v>161</v>
      </c>
      <c r="C159" s="54">
        <f>'Long Term Vision'!$C159</f>
        <v>5</v>
      </c>
      <c r="D159" s="54">
        <f>COUNTA(E$33:E$38)</f>
        <v>0</v>
      </c>
      <c r="E159" s="54">
        <f>COUNTA(F$33:F$38)</f>
        <v>0</v>
      </c>
      <c r="F159" s="55">
        <f t="shared" si="0"/>
        <v>0</v>
      </c>
      <c r="G159" s="73" t="str">
        <f t="shared" si="1"/>
        <v>N/A</v>
      </c>
      <c r="H159" s="65"/>
      <c r="I159" s="66"/>
    </row>
    <row r="160" spans="1:9" x14ac:dyDescent="0.25">
      <c r="A160" s="47">
        <v>6</v>
      </c>
      <c r="B160" s="48" t="s">
        <v>162</v>
      </c>
      <c r="C160" s="49">
        <f>'Long Term Vision'!$C160</f>
        <v>6</v>
      </c>
      <c r="D160" s="49">
        <f>COUNTA(E$40:E$45)</f>
        <v>0</v>
      </c>
      <c r="E160" s="49">
        <f>COUNTA(F$40:F$45)</f>
        <v>0</v>
      </c>
      <c r="F160" s="50">
        <f t="shared" si="0"/>
        <v>0</v>
      </c>
      <c r="G160" s="74" t="str">
        <f t="shared" si="1"/>
        <v>N/A</v>
      </c>
      <c r="H160" s="65"/>
      <c r="I160" s="66"/>
    </row>
    <row r="161" spans="1:9" x14ac:dyDescent="0.25">
      <c r="A161" s="52">
        <v>7</v>
      </c>
      <c r="B161" s="53" t="s">
        <v>163</v>
      </c>
      <c r="C161" s="54">
        <f>'Long Term Vision'!$C161</f>
        <v>3</v>
      </c>
      <c r="D161" s="54">
        <f>COUNTA(E$78:E$80)</f>
        <v>0</v>
      </c>
      <c r="E161" s="54">
        <f>COUNTA(F$78:F$80)</f>
        <v>0</v>
      </c>
      <c r="F161" s="55">
        <f t="shared" si="0"/>
        <v>0</v>
      </c>
      <c r="G161" s="73" t="str">
        <f t="shared" si="1"/>
        <v>N/A</v>
      </c>
      <c r="H161" s="65"/>
      <c r="I161" s="66"/>
    </row>
    <row r="162" spans="1:9" x14ac:dyDescent="0.25">
      <c r="A162" s="47">
        <v>8</v>
      </c>
      <c r="B162" s="48" t="s">
        <v>164</v>
      </c>
      <c r="C162" s="49">
        <f>'Long Term Vision'!$C162</f>
        <v>9</v>
      </c>
      <c r="D162" s="49">
        <f>COUNTA(E$82:E$91)</f>
        <v>0</v>
      </c>
      <c r="E162" s="49">
        <f>COUNTA(F$82:F$91)</f>
        <v>0</v>
      </c>
      <c r="F162" s="50">
        <f t="shared" si="0"/>
        <v>0</v>
      </c>
      <c r="G162" s="74" t="str">
        <f t="shared" si="1"/>
        <v>N/A</v>
      </c>
      <c r="H162" s="65"/>
      <c r="I162" s="66"/>
    </row>
    <row r="163" spans="1:9" x14ac:dyDescent="0.25">
      <c r="A163" s="52">
        <v>9</v>
      </c>
      <c r="B163" s="53" t="s">
        <v>165</v>
      </c>
      <c r="C163" s="54">
        <f>'Long Term Vision'!$C163</f>
        <v>5</v>
      </c>
      <c r="D163" s="54">
        <f>COUNTA(E$93:E$97)</f>
        <v>0</v>
      </c>
      <c r="E163" s="54">
        <f>COUNTA(F$93:F$97)</f>
        <v>0</v>
      </c>
      <c r="F163" s="55">
        <f t="shared" si="0"/>
        <v>0</v>
      </c>
      <c r="G163" s="73" t="str">
        <f t="shared" si="1"/>
        <v>N/A</v>
      </c>
      <c r="H163" s="65"/>
      <c r="I163" s="66"/>
    </row>
    <row r="164" spans="1:9" x14ac:dyDescent="0.25">
      <c r="A164" s="47">
        <v>10</v>
      </c>
      <c r="B164" s="48" t="s">
        <v>166</v>
      </c>
      <c r="C164" s="49">
        <f>'Long Term Vision'!$C164</f>
        <v>5</v>
      </c>
      <c r="D164" s="49">
        <f>COUNTA(E$99:E$105)</f>
        <v>0</v>
      </c>
      <c r="E164" s="49">
        <f>COUNTA(F$99:F$105)</f>
        <v>0</v>
      </c>
      <c r="F164" s="50">
        <f t="shared" si="0"/>
        <v>0</v>
      </c>
      <c r="G164" s="74" t="str">
        <f t="shared" si="1"/>
        <v>N/A</v>
      </c>
      <c r="H164" s="65"/>
      <c r="I164" s="66"/>
    </row>
    <row r="165" spans="1:9" x14ac:dyDescent="0.25">
      <c r="A165" s="52">
        <v>11</v>
      </c>
      <c r="B165" s="53" t="s">
        <v>167</v>
      </c>
      <c r="C165" s="54">
        <f>'Long Term Vision'!$C165</f>
        <v>7</v>
      </c>
      <c r="D165" s="54">
        <f>COUNTA(E$107:E$113)</f>
        <v>0</v>
      </c>
      <c r="E165" s="54">
        <f>COUNTA(F$107:F$113)</f>
        <v>0</v>
      </c>
      <c r="F165" s="55">
        <f t="shared" si="0"/>
        <v>0</v>
      </c>
      <c r="G165" s="73" t="str">
        <f t="shared" si="1"/>
        <v>N/A</v>
      </c>
      <c r="H165" s="65"/>
      <c r="I165" s="66"/>
    </row>
    <row r="166" spans="1:9" x14ac:dyDescent="0.25">
      <c r="A166" s="47">
        <v>12</v>
      </c>
      <c r="B166" s="48" t="s">
        <v>168</v>
      </c>
      <c r="C166" s="49">
        <f>'Long Term Vision'!$C166</f>
        <v>7</v>
      </c>
      <c r="D166" s="49">
        <f>COUNTA(E$47:E$54)</f>
        <v>0</v>
      </c>
      <c r="E166" s="49">
        <f>COUNTA(F$47:F$54)</f>
        <v>0</v>
      </c>
      <c r="F166" s="50">
        <f t="shared" si="0"/>
        <v>0</v>
      </c>
      <c r="G166" s="74" t="str">
        <f t="shared" si="1"/>
        <v>N/A</v>
      </c>
      <c r="H166" s="65"/>
      <c r="I166" s="66"/>
    </row>
    <row r="167" spans="1:9" x14ac:dyDescent="0.25">
      <c r="A167" s="52">
        <v>13</v>
      </c>
      <c r="B167" s="53" t="s">
        <v>169</v>
      </c>
      <c r="C167" s="54">
        <f>'Long Term Vision'!$C167</f>
        <v>3</v>
      </c>
      <c r="D167" s="54">
        <f>COUNTA(E$56:E$58)</f>
        <v>0</v>
      </c>
      <c r="E167" s="54">
        <f>COUNTA(F$56:F$58)</f>
        <v>0</v>
      </c>
      <c r="F167" s="55">
        <f t="shared" si="0"/>
        <v>0</v>
      </c>
      <c r="G167" s="73" t="str">
        <f t="shared" si="1"/>
        <v>N/A</v>
      </c>
      <c r="H167" s="65"/>
    </row>
    <row r="168" spans="1:9" x14ac:dyDescent="0.25">
      <c r="A168" s="47">
        <v>14</v>
      </c>
      <c r="B168" s="48" t="s">
        <v>170</v>
      </c>
      <c r="C168" s="49">
        <f>'Long Term Vision'!$C168</f>
        <v>7</v>
      </c>
      <c r="D168" s="49">
        <f>COUNTA(E$60:E$66)</f>
        <v>0</v>
      </c>
      <c r="E168" s="49">
        <f>COUNTA(F$60:F$66)</f>
        <v>0</v>
      </c>
      <c r="F168" s="50">
        <f t="shared" si="0"/>
        <v>0</v>
      </c>
      <c r="G168" s="74" t="str">
        <f t="shared" si="1"/>
        <v>N/A</v>
      </c>
      <c r="H168" s="65"/>
    </row>
    <row r="169" spans="1:9" x14ac:dyDescent="0.25">
      <c r="A169" s="52">
        <v>15</v>
      </c>
      <c r="B169" s="53" t="s">
        <v>171</v>
      </c>
      <c r="C169" s="54">
        <f>'Long Term Vision'!$C169</f>
        <v>9</v>
      </c>
      <c r="D169" s="54">
        <f>COUNTA(E$68:E$76)</f>
        <v>0</v>
      </c>
      <c r="E169" s="54">
        <f>COUNTA(F$68:F$76)</f>
        <v>0</v>
      </c>
      <c r="F169" s="55">
        <f t="shared" si="0"/>
        <v>0</v>
      </c>
      <c r="G169" s="73" t="str">
        <f t="shared" si="1"/>
        <v>N/A</v>
      </c>
      <c r="H169" s="65"/>
    </row>
    <row r="170" spans="1:9" x14ac:dyDescent="0.25">
      <c r="A170" s="47">
        <v>16</v>
      </c>
      <c r="B170" s="48" t="s">
        <v>172</v>
      </c>
      <c r="C170" s="49">
        <f>'Long Term Vision'!$C170</f>
        <v>10</v>
      </c>
      <c r="D170" s="49">
        <f>COUNTA(E$115:E$124)</f>
        <v>0</v>
      </c>
      <c r="E170" s="49">
        <f>COUNTA(F$115:F$124)</f>
        <v>0</v>
      </c>
      <c r="F170" s="50">
        <f t="shared" si="0"/>
        <v>0</v>
      </c>
      <c r="G170" s="74" t="str">
        <f t="shared" si="1"/>
        <v>N/A</v>
      </c>
      <c r="H170" s="65"/>
    </row>
    <row r="171" spans="1:9" ht="15.75" thickBot="1" x14ac:dyDescent="0.3">
      <c r="A171" s="56">
        <v>17</v>
      </c>
      <c r="B171" s="57" t="s">
        <v>173</v>
      </c>
      <c r="C171" s="58">
        <f>'Long Term Vision'!$C171</f>
        <v>14</v>
      </c>
      <c r="D171" s="58">
        <f>COUNTA(E$126:E$144)</f>
        <v>0</v>
      </c>
      <c r="E171" s="58">
        <f>COUNTA(F$126:F$144)</f>
        <v>0</v>
      </c>
      <c r="F171" s="59">
        <f t="shared" si="0"/>
        <v>0</v>
      </c>
      <c r="G171" s="75" t="str">
        <f t="shared" si="1"/>
        <v>N/A</v>
      </c>
      <c r="H171" s="65"/>
    </row>
    <row r="172" spans="1:9" x14ac:dyDescent="0.25">
      <c r="A172" s="65"/>
      <c r="B172" s="65"/>
      <c r="C172" s="65"/>
      <c r="D172" s="65"/>
      <c r="E172" s="61" t="s">
        <v>149</v>
      </c>
      <c r="F172" s="62">
        <f>SUM($D$155:$D$159)/SUM($C$155:$C$159)</f>
        <v>0</v>
      </c>
      <c r="G172" s="76" t="str">
        <f>IFERROR(SUM($E$155:$E$159)/SUM($D$155:$D$159),"N/A")</f>
        <v>N/A</v>
      </c>
      <c r="H172" s="65"/>
    </row>
    <row r="173" spans="1:9" x14ac:dyDescent="0.25">
      <c r="A173" s="65"/>
      <c r="B173" s="65"/>
      <c r="C173" s="65"/>
      <c r="D173" s="65"/>
      <c r="E173" s="60" t="s">
        <v>150</v>
      </c>
      <c r="F173" s="55">
        <f>SUM($D$160,$D$166:$D$169)/SUM($C$160,$C$166:$C$169)</f>
        <v>0</v>
      </c>
      <c r="G173" s="73" t="str">
        <f>IFERROR(SUM($E$160,$E$166:$E$169)/SUM($D$160,$D$166:$D$169),"N/A")</f>
        <v>N/A</v>
      </c>
      <c r="H173" s="65"/>
    </row>
    <row r="174" spans="1:9" x14ac:dyDescent="0.25">
      <c r="A174" s="65"/>
      <c r="B174" s="65"/>
      <c r="C174" s="65"/>
      <c r="D174" s="65"/>
      <c r="E174" s="63" t="s">
        <v>151</v>
      </c>
      <c r="F174" s="50">
        <f>SUM($D$161:$D$165)/SUM($C$161:$C$165)</f>
        <v>0</v>
      </c>
      <c r="G174" s="74" t="str">
        <f>IFERROR(SUM($E$161:$E$165)/SUM($D$161:$D$165),"N/A")</f>
        <v>N/A</v>
      </c>
      <c r="H174" s="65"/>
    </row>
    <row r="175" spans="1:9" x14ac:dyDescent="0.25">
      <c r="A175" s="65"/>
      <c r="B175" s="65"/>
      <c r="C175" s="65"/>
      <c r="D175" s="65"/>
      <c r="E175" s="60" t="s">
        <v>152</v>
      </c>
      <c r="F175" s="55">
        <f>$D$170/$C$170</f>
        <v>0</v>
      </c>
      <c r="G175" s="73" t="str">
        <f>IFERROR($E$170/$D$170,"N/A")</f>
        <v>N/A</v>
      </c>
      <c r="H175" s="65"/>
    </row>
    <row r="176" spans="1:9" ht="15.75" thickBot="1" x14ac:dyDescent="0.3">
      <c r="A176" s="65"/>
      <c r="B176" s="65"/>
      <c r="C176" s="65"/>
      <c r="D176" s="65"/>
      <c r="E176" s="64" t="s">
        <v>181</v>
      </c>
      <c r="F176" s="51">
        <f>$D$171/$C$171</f>
        <v>0</v>
      </c>
      <c r="G176" s="77" t="str">
        <f>IFERROR($E$171/$D$171,"N/A")</f>
        <v>N/A</v>
      </c>
      <c r="H176" s="65"/>
    </row>
    <row r="177" spans="1:8" x14ac:dyDescent="0.25">
      <c r="A177" s="65"/>
      <c r="B177" s="65"/>
      <c r="C177" s="65"/>
      <c r="D177" s="65"/>
      <c r="E177" s="65"/>
      <c r="F177" s="65"/>
      <c r="G177" s="65"/>
      <c r="H177" s="65"/>
    </row>
    <row r="178" spans="1:8" x14ac:dyDescent="0.25">
      <c r="A178" s="65"/>
      <c r="B178" s="65"/>
      <c r="C178" s="65"/>
      <c r="D178" s="65"/>
      <c r="E178" s="65"/>
      <c r="F178" s="65"/>
      <c r="G178" s="65"/>
      <c r="H178" s="65"/>
    </row>
  </sheetData>
  <mergeCells count="19">
    <mergeCell ref="B77:H77"/>
    <mergeCell ref="A1:B1"/>
    <mergeCell ref="B2:H2"/>
    <mergeCell ref="B8:H8"/>
    <mergeCell ref="B14:H14"/>
    <mergeCell ref="B24:H24"/>
    <mergeCell ref="B32:H32"/>
    <mergeCell ref="B39:H39"/>
    <mergeCell ref="B46:H46"/>
    <mergeCell ref="B55:H55"/>
    <mergeCell ref="B59:H59"/>
    <mergeCell ref="B67:H67"/>
    <mergeCell ref="A153:G153"/>
    <mergeCell ref="B81:H81"/>
    <mergeCell ref="B92:H92"/>
    <mergeCell ref="B98:H98"/>
    <mergeCell ref="B106:H106"/>
    <mergeCell ref="B114:H114"/>
    <mergeCell ref="B125:H125"/>
  </mergeCells>
  <conditionalFormatting sqref="B3:H3">
    <cfRule type="expression" dxfId="1299" priority="38">
      <formula>$C3="NO"</formula>
    </cfRule>
  </conditionalFormatting>
  <conditionalFormatting sqref="C126:H144 C115:H124 C107:H113 C99:H105 C93:H97 C82:H91 C78:H80 C68:H76 C60:H66 C56:H58 C47:H54 C40:H45 C33:H38 C25:H31 C15:H23 C9:H13 C4:H7">
    <cfRule type="expression" dxfId="1298" priority="37">
      <formula>$C4="NO"</formula>
    </cfRule>
  </conditionalFormatting>
  <conditionalFormatting sqref="I1:K1">
    <cfRule type="expression" dxfId="1297" priority="36">
      <formula>$C1="NO"</formula>
    </cfRule>
  </conditionalFormatting>
  <conditionalFormatting sqref="B3">
    <cfRule type="expression" dxfId="1296" priority="35">
      <formula>$K3=1</formula>
    </cfRule>
  </conditionalFormatting>
  <conditionalFormatting sqref="B4:B7">
    <cfRule type="expression" dxfId="1295" priority="34">
      <formula>$C4="NO"</formula>
    </cfRule>
  </conditionalFormatting>
  <conditionalFormatting sqref="B4:B7">
    <cfRule type="expression" dxfId="1294" priority="33">
      <formula>$K4=1</formula>
    </cfRule>
  </conditionalFormatting>
  <conditionalFormatting sqref="B9:B13">
    <cfRule type="expression" dxfId="1293" priority="32">
      <formula>$C9="NO"</formula>
    </cfRule>
  </conditionalFormatting>
  <conditionalFormatting sqref="B9:B13">
    <cfRule type="expression" dxfId="1292" priority="31">
      <formula>$K9=1</formula>
    </cfRule>
  </conditionalFormatting>
  <conditionalFormatting sqref="B15:B23">
    <cfRule type="expression" dxfId="1291" priority="30">
      <formula>$C15="NO"</formula>
    </cfRule>
  </conditionalFormatting>
  <conditionalFormatting sqref="B15:B23">
    <cfRule type="expression" dxfId="1290" priority="29">
      <formula>$K15=1</formula>
    </cfRule>
  </conditionalFormatting>
  <conditionalFormatting sqref="B25:B31">
    <cfRule type="expression" dxfId="1289" priority="28">
      <formula>$C25="NO"</formula>
    </cfRule>
  </conditionalFormatting>
  <conditionalFormatting sqref="B25:B31">
    <cfRule type="expression" dxfId="1288" priority="27">
      <formula>$K25=1</formula>
    </cfRule>
  </conditionalFormatting>
  <conditionalFormatting sqref="B33:B38">
    <cfRule type="expression" dxfId="1287" priority="26">
      <formula>$C33="NO"</formula>
    </cfRule>
  </conditionalFormatting>
  <conditionalFormatting sqref="B33:B38">
    <cfRule type="expression" dxfId="1286" priority="25">
      <formula>$K33=1</formula>
    </cfRule>
  </conditionalFormatting>
  <conditionalFormatting sqref="B40:B45">
    <cfRule type="expression" dxfId="1285" priority="24">
      <formula>$C40="NO"</formula>
    </cfRule>
  </conditionalFormatting>
  <conditionalFormatting sqref="B40:B45">
    <cfRule type="expression" dxfId="1284" priority="23">
      <formula>$K40=1</formula>
    </cfRule>
  </conditionalFormatting>
  <conditionalFormatting sqref="B47:B54">
    <cfRule type="expression" dxfId="1283" priority="22">
      <formula>$C47="NO"</formula>
    </cfRule>
  </conditionalFormatting>
  <conditionalFormatting sqref="B47:B54">
    <cfRule type="expression" dxfId="1282" priority="21">
      <formula>$K47=1</formula>
    </cfRule>
  </conditionalFormatting>
  <conditionalFormatting sqref="B56:B58">
    <cfRule type="expression" dxfId="1281" priority="20">
      <formula>$C56="NO"</formula>
    </cfRule>
  </conditionalFormatting>
  <conditionalFormatting sqref="B56:B58">
    <cfRule type="expression" dxfId="1280" priority="19">
      <formula>$K56=1</formula>
    </cfRule>
  </conditionalFormatting>
  <conditionalFormatting sqref="B60:B66">
    <cfRule type="expression" dxfId="1279" priority="18">
      <formula>$C60="NO"</formula>
    </cfRule>
  </conditionalFormatting>
  <conditionalFormatting sqref="B60:B66">
    <cfRule type="expression" dxfId="1278" priority="17">
      <formula>$K60=1</formula>
    </cfRule>
  </conditionalFormatting>
  <conditionalFormatting sqref="B68:B76">
    <cfRule type="expression" dxfId="1277" priority="16">
      <formula>$C68="NO"</formula>
    </cfRule>
  </conditionalFormatting>
  <conditionalFormatting sqref="B68:B76">
    <cfRule type="expression" dxfId="1276" priority="15">
      <formula>$K68=1</formula>
    </cfRule>
  </conditionalFormatting>
  <conditionalFormatting sqref="B78:B80">
    <cfRule type="expression" dxfId="1275" priority="14">
      <formula>$C78="NO"</formula>
    </cfRule>
  </conditionalFormatting>
  <conditionalFormatting sqref="B78:B80">
    <cfRule type="expression" dxfId="1274" priority="13">
      <formula>$K78=1</formula>
    </cfRule>
  </conditionalFormatting>
  <conditionalFormatting sqref="B82:B91">
    <cfRule type="expression" dxfId="1273" priority="12">
      <formula>$C82="NO"</formula>
    </cfRule>
  </conditionalFormatting>
  <conditionalFormatting sqref="B82:B91">
    <cfRule type="expression" dxfId="1272" priority="11">
      <formula>$K82=1</formula>
    </cfRule>
  </conditionalFormatting>
  <conditionalFormatting sqref="B93:B97">
    <cfRule type="expression" dxfId="1271" priority="10">
      <formula>$C93="NO"</formula>
    </cfRule>
  </conditionalFormatting>
  <conditionalFormatting sqref="B93:B97">
    <cfRule type="expression" dxfId="1270" priority="9">
      <formula>$K93=1</formula>
    </cfRule>
  </conditionalFormatting>
  <conditionalFormatting sqref="B99:B105">
    <cfRule type="expression" dxfId="1269" priority="8">
      <formula>$C99="NO"</formula>
    </cfRule>
  </conditionalFormatting>
  <conditionalFormatting sqref="B99:B105">
    <cfRule type="expression" dxfId="1268" priority="7">
      <formula>$K99=1</formula>
    </cfRule>
  </conditionalFormatting>
  <conditionalFormatting sqref="B107:B113">
    <cfRule type="expression" dxfId="1267" priority="6">
      <formula>$C107="NO"</formula>
    </cfRule>
  </conditionalFormatting>
  <conditionalFormatting sqref="B107:B113">
    <cfRule type="expression" dxfId="1266" priority="5">
      <formula>$K107=1</formula>
    </cfRule>
  </conditionalFormatting>
  <conditionalFormatting sqref="B115:B124">
    <cfRule type="expression" dxfId="1265" priority="4">
      <formula>$C115="NO"</formula>
    </cfRule>
  </conditionalFormatting>
  <conditionalFormatting sqref="B115:B124">
    <cfRule type="expression" dxfId="1264" priority="3">
      <formula>$K115=1</formula>
    </cfRule>
  </conditionalFormatting>
  <conditionalFormatting sqref="B126:B144">
    <cfRule type="expression" dxfId="1263" priority="2">
      <formula>$C126="NO"</formula>
    </cfRule>
  </conditionalFormatting>
  <conditionalFormatting sqref="B126:B144">
    <cfRule type="expression" dxfId="1262" priority="1">
      <formula>$K126=1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vt:i4>
      </vt:variant>
    </vt:vector>
  </HeadingPairs>
  <TitlesOfParts>
    <vt:vector size="43" baseType="lpstr">
      <vt:lpstr>Graphs</vt:lpstr>
      <vt:lpstr>SDG Profile</vt:lpstr>
      <vt:lpstr>SDG Profile (all)</vt:lpstr>
      <vt:lpstr>Long Term Vision</vt:lpstr>
      <vt:lpstr>Mid-term Plan</vt:lpstr>
      <vt:lpstr>03_Poverty Reduction</vt:lpstr>
      <vt:lpstr>04_Gender Sector Plan</vt:lpstr>
      <vt:lpstr>05_Health Sector Plan</vt:lpstr>
      <vt:lpstr>06_Social Security</vt:lpstr>
      <vt:lpstr>07_Social Welfare Vulnerable</vt:lpstr>
      <vt:lpstr>08_Housing Sector Plan</vt:lpstr>
      <vt:lpstr>09_Persons with Disabilities</vt:lpstr>
      <vt:lpstr>10_Population Sector Plan</vt:lpstr>
      <vt:lpstr>11_Education Sector Plan</vt:lpstr>
      <vt:lpstr>12_Labour Market</vt:lpstr>
      <vt:lpstr>13_Training Sector Plan</vt:lpstr>
      <vt:lpstr>14_Science Technology</vt:lpstr>
      <vt:lpstr>15_ICT Sector Plan</vt:lpstr>
      <vt:lpstr>16_Culture Creative</vt:lpstr>
      <vt:lpstr>17_Sport Sector Plan</vt:lpstr>
      <vt:lpstr>18_Water Sector Plan</vt:lpstr>
      <vt:lpstr>19_Agriculture Sector Plan</vt:lpstr>
      <vt:lpstr>20_Environment Climate</vt:lpstr>
      <vt:lpstr>21_Urban Planning</vt:lpstr>
      <vt:lpstr>22_Construction Sector Plan</vt:lpstr>
      <vt:lpstr>23_Mining Sector Plan</vt:lpstr>
      <vt:lpstr>24_Energy Sector Plan</vt:lpstr>
      <vt:lpstr>25_Manufacturing Sector Plan</vt:lpstr>
      <vt:lpstr>26_Transport Sector Plan</vt:lpstr>
      <vt:lpstr>27_Services Sector Plan</vt:lpstr>
      <vt:lpstr>28_Tourism Sector Plan</vt:lpstr>
      <vt:lpstr>29_National Security</vt:lpstr>
      <vt:lpstr>30_Disater and Preparedness</vt:lpstr>
      <vt:lpstr>31_Climate Change PF</vt:lpstr>
      <vt:lpstr>32_Jamaica Food and Nutrition</vt:lpstr>
      <vt:lpstr>33_Civil and Political Rights</vt:lpstr>
      <vt:lpstr>34_National HIV AIDS Policy</vt:lpstr>
      <vt:lpstr>35_National Policy for Gender</vt:lpstr>
      <vt:lpstr>36_National Security Policy</vt:lpstr>
      <vt:lpstr>37_Social Protection Strategy</vt:lpstr>
      <vt:lpstr>38_Growth-Inducement Strategy</vt:lpstr>
      <vt:lpstr>Sectoral 1 (28)</vt:lpstr>
      <vt:lpstr>'24_Energy Sector Plan'!Print_Area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2017-06-09T14:05:51Z</dcterms:modified>
</cp:coreProperties>
</file>