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7509ECE7-9E7F-3E46-9767-A4A635D62BB3}" xr6:coauthVersionLast="45" xr6:coauthVersionMax="45" xr10:uidLastSave="{00000000-0000-0000-0000-000000000000}"/>
  <bookViews>
    <workbookView xWindow="0" yWindow="0" windowWidth="33600" windowHeight="21000" activeTab="1" xr2:uid="{4BA6BB31-2F0E-4947-A980-9A98EA29CC77}"/>
  </bookViews>
  <sheets>
    <sheet name="numbers" sheetId="1" r:id="rId1"/>
    <sheet name="barcharts" sheetId="2" r:id="rId2"/>
  </sheets>
  <definedNames>
    <definedName name="_xlchart.v2.0" hidden="1">barcharts!$A$37:$A$41</definedName>
    <definedName name="_xlchart.v2.1" hidden="1">barcharts!$B$36</definedName>
    <definedName name="_xlchart.v2.2" hidden="1">barcharts!$B$37:$B$41</definedName>
    <definedName name="_xlchart.v2.3" hidden="1">barcharts!$C$36</definedName>
    <definedName name="_xlchart.v2.4" hidden="1">barcharts!$C$37:$C$41</definedName>
    <definedName name="_xlchart.v2.5" hidden="1">barcharts!$D$36</definedName>
    <definedName name="_xlchart.v2.6" hidden="1">barcharts!$D$37:$D$41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24" i="2"/>
  <c r="D28" i="2"/>
  <c r="D27" i="2"/>
  <c r="D26" i="2"/>
  <c r="D25" i="2"/>
  <c r="D24" i="2"/>
  <c r="B22" i="1"/>
  <c r="B17" i="1"/>
  <c r="B13" i="1"/>
  <c r="B7" i="1"/>
  <c r="B2" i="1"/>
  <c r="J22" i="1"/>
  <c r="B28" i="2" s="1"/>
  <c r="J17" i="1"/>
  <c r="B27" i="2" s="1"/>
  <c r="J13" i="1"/>
  <c r="B26" i="2" s="1"/>
  <c r="J2" i="1"/>
  <c r="B24" i="2" s="1"/>
  <c r="J7" i="1"/>
  <c r="B25" i="2" s="1"/>
  <c r="I26" i="1" l="1"/>
  <c r="C12" i="2"/>
  <c r="C11" i="2"/>
  <c r="C10" i="2"/>
  <c r="C9" i="2"/>
  <c r="C8" i="2"/>
  <c r="C7" i="2"/>
  <c r="C6" i="2"/>
  <c r="C5" i="2"/>
  <c r="C4" i="2"/>
  <c r="C3" i="2"/>
  <c r="A17" i="1"/>
  <c r="A2" i="1"/>
</calcChain>
</file>

<file path=xl/sharedStrings.xml><?xml version="1.0" encoding="utf-8"?>
<sst xmlns="http://schemas.openxmlformats.org/spreadsheetml/2006/main" count="95" uniqueCount="44">
  <si>
    <t>AndCompareColor</t>
  </si>
  <si>
    <t>AndCompareShape</t>
  </si>
  <si>
    <t>AndSimpleCompareColor</t>
  </si>
  <si>
    <t>AndSimpleCompareShape</t>
  </si>
  <si>
    <t>CompareColor</t>
  </si>
  <si>
    <t>CompareShape</t>
  </si>
  <si>
    <t>Exist</t>
  </si>
  <si>
    <t>ExistColor</t>
  </si>
  <si>
    <t>ExistColorOf</t>
  </si>
  <si>
    <t>ExistColorSpace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</si>
  <si>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</si>
  <si>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</si>
  <si>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</si>
  <si>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</si>
  <si>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</si>
  <si>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</si>
  <si>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</si>
  <si>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</si>
  <si>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</si>
  <si>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</si>
  <si>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</si>
  <si>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SimpleCompareShape</t>
  </si>
  <si>
    <t>SimpleCompareColor</t>
  </si>
  <si>
    <t>Task</t>
  </si>
  <si>
    <t>Family</t>
  </si>
  <si>
    <t>Compare</t>
  </si>
  <si>
    <t>Cognitive</t>
  </si>
  <si>
    <t>Compare 2 Obj</t>
  </si>
  <si>
    <t>Compare Obj Attr</t>
  </si>
  <si>
    <t>Basic</t>
  </si>
  <si>
    <t>Get</t>
  </si>
  <si>
    <t>Simple</t>
  </si>
  <si>
    <t>Accuracy</t>
  </si>
  <si>
    <t>Spatial</t>
  </si>
  <si>
    <t># Samples</t>
  </si>
  <si>
    <t>Task Accuracy</t>
  </si>
  <si>
    <t>Family Accuracy</t>
  </si>
  <si>
    <t>Overall Accuracy</t>
  </si>
  <si>
    <t>Compare + Basic</t>
  </si>
  <si>
    <t>Cognitive + Spatial</t>
  </si>
  <si>
    <t>Single-task training</t>
  </si>
  <si>
    <t>All-tasks training</t>
  </si>
  <si>
    <t>Obj-Attr</t>
  </si>
  <si>
    <t>Group A/B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</si>
</sst>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0" applyNumberFormat="1" applyFont="1"/>
    <xf numFmtId="164" fontId="0" fillId="0" borderId="0" xfId="1" applyNumberFormat="1" applyFont="1" applyAlignment="1">
      <alignment vertical="center"/>
    </xf>
    <xf numFmtId="10" fontId="0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164" fontId="3" fillId="0" borderId="1" xfId="0" applyNumberFormat="1" applyFont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3621421213371"/>
          <c:y val="4.328652384222486E-2"/>
          <c:w val="0.7556099309768971"/>
          <c:h val="0.786033797907663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barcharts!$B$23</c:f>
              <c:strCache>
                <c:ptCount val="1"/>
                <c:pt idx="0">
                  <c:v>All-tasks training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barcharts!$B$24:$B$28</c:f>
              <c:numCache>
                <c:formatCode>0.0%</c:formatCode>
                <c:ptCount val="5"/>
                <c:pt idx="0">
                  <c:v>0.99985214889999996</c:v>
                </c:pt>
                <c:pt idx="1">
                  <c:v>0.97033816616666668</c:v>
                </c:pt>
                <c:pt idx="2">
                  <c:v>0.99591481312499996</c:v>
                </c:pt>
                <c:pt idx="3">
                  <c:v>0.95671318045999987</c:v>
                </c:pt>
                <c:pt idx="4">
                  <c:v>0.98294628853333332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7-F749-8276-E1B6F089D884}"/>
            </c:ext>
          </c:extLst>
        </c:ser>
        <c:ser>
          <c:idx val="1"/>
          <c:order val="1"/>
          <c:tx>
            <c:strRef>
              <c:f>barcharts!$C$23</c:f>
              <c:strCache>
                <c:ptCount val="1"/>
                <c:pt idx="0">
                  <c:v>Group A/B Training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barcharts!$C$24:$C$28</c:f>
              <c:numCache>
                <c:formatCode>0.0%</c:formatCode>
                <c:ptCount val="5"/>
                <c:pt idx="0">
                  <c:v>0.99978078699999995</c:v>
                </c:pt>
                <c:pt idx="1">
                  <c:v>0.92251534381666656</c:v>
                </c:pt>
                <c:pt idx="2">
                  <c:v>0.99181203065000001</c:v>
                </c:pt>
                <c:pt idx="3">
                  <c:v>0.97094844243333345</c:v>
                </c:pt>
                <c:pt idx="4">
                  <c:v>0.96426638503999995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7-F749-8276-E1B6F089D884}"/>
            </c:ext>
          </c:extLst>
        </c:ser>
        <c:ser>
          <c:idx val="0"/>
          <c:order val="2"/>
          <c:tx>
            <c:strRef>
              <c:f>barcharts!$D$23</c:f>
              <c:strCache>
                <c:ptCount val="1"/>
                <c:pt idx="0">
                  <c:v>Single-task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barcharts!$D$24:$D$28</c:f>
              <c:numCache>
                <c:formatCode>0.0%</c:formatCode>
                <c:ptCount val="5"/>
                <c:pt idx="0">
                  <c:v>1</c:v>
                </c:pt>
                <c:pt idx="1">
                  <c:v>0.58589999999999998</c:v>
                </c:pt>
                <c:pt idx="2">
                  <c:v>0.99680000000000002</c:v>
                </c:pt>
                <c:pt idx="3">
                  <c:v>0.68559999999999999</c:v>
                </c:pt>
                <c:pt idx="4">
                  <c:v>0.96679999999999999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7-F749-8276-E1B6F089D8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5665712"/>
        <c:axId val="1044348288"/>
      </c:barChart>
      <c:catAx>
        <c:axId val="10456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48288"/>
        <c:crosses val="autoZero"/>
        <c:auto val="1"/>
        <c:lblAlgn val="ctr"/>
        <c:lblOffset val="100"/>
        <c:noMultiLvlLbl val="0"/>
      </c:catAx>
      <c:valAx>
        <c:axId val="1044348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49285035934494"/>
          <c:y val="0.92298572466866891"/>
          <c:w val="0.86096943978798579"/>
          <c:h val="7.7014302438031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barcharts!$D$23</c:f>
              <c:strCache>
                <c:ptCount val="1"/>
                <c:pt idx="0">
                  <c:v>Single-task 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barcharts!$D$24:$D$28</c:f>
              <c:numCache>
                <c:formatCode>0.0%</c:formatCode>
                <c:ptCount val="5"/>
                <c:pt idx="0">
                  <c:v>1</c:v>
                </c:pt>
                <c:pt idx="1">
                  <c:v>0.58589999999999998</c:v>
                </c:pt>
                <c:pt idx="2">
                  <c:v>0.99680000000000002</c:v>
                </c:pt>
                <c:pt idx="3">
                  <c:v>0.68559999999999999</c:v>
                </c:pt>
                <c:pt idx="4">
                  <c:v>0.96679999999999999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E-8949-850F-7B42310DFB0B}"/>
            </c:ext>
          </c:extLst>
        </c:ser>
        <c:ser>
          <c:idx val="1"/>
          <c:order val="1"/>
          <c:tx>
            <c:strRef>
              <c:f>barcharts!$C$23</c:f>
              <c:strCache>
                <c:ptCount val="1"/>
                <c:pt idx="0">
                  <c:v>Group A/B 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barcharts!$C$24:$C$28</c:f>
              <c:numCache>
                <c:formatCode>0.0%</c:formatCode>
                <c:ptCount val="5"/>
                <c:pt idx="0">
                  <c:v>0.99978078699999995</c:v>
                </c:pt>
                <c:pt idx="1">
                  <c:v>0.92251534381666656</c:v>
                </c:pt>
                <c:pt idx="2">
                  <c:v>0.99181203065000001</c:v>
                </c:pt>
                <c:pt idx="3">
                  <c:v>0.97094844243333345</c:v>
                </c:pt>
                <c:pt idx="4">
                  <c:v>0.96426638503999995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E-8949-850F-7B42310DFB0B}"/>
            </c:ext>
          </c:extLst>
        </c:ser>
        <c:ser>
          <c:idx val="0"/>
          <c:order val="2"/>
          <c:tx>
            <c:strRef>
              <c:f>barcharts!$B$23</c:f>
              <c:strCache>
                <c:ptCount val="1"/>
                <c:pt idx="0">
                  <c:v>All-tasks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barcharts!$B$24:$B$28</c:f>
              <c:numCache>
                <c:formatCode>0.0%</c:formatCode>
                <c:ptCount val="5"/>
                <c:pt idx="0">
                  <c:v>0.99985214889999996</c:v>
                </c:pt>
                <c:pt idx="1">
                  <c:v>0.97033816616666668</c:v>
                </c:pt>
                <c:pt idx="2">
                  <c:v>0.99591481312499996</c:v>
                </c:pt>
                <c:pt idx="3">
                  <c:v>0.95671318045999987</c:v>
                </c:pt>
                <c:pt idx="4">
                  <c:v>0.98294628853333332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8949-850F-7B42310DF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6966016"/>
        <c:axId val="1046967648"/>
      </c:barChart>
      <c:catAx>
        <c:axId val="104696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67648"/>
        <c:crosses val="autoZero"/>
        <c:auto val="1"/>
        <c:lblAlgn val="ctr"/>
        <c:lblOffset val="100"/>
        <c:noMultiLvlLbl val="0"/>
      </c:catAx>
      <c:valAx>
        <c:axId val="10469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barcharts!$B$36</c:f>
              <c:strCache>
                <c:ptCount val="1"/>
                <c:pt idx="0">
                  <c:v>Single-task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barcharts!$A$37:$A$41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barcharts!$B$37:$B$41</c:f>
              <c:numCache>
                <c:formatCode>0.0%</c:formatCode>
                <c:ptCount val="5"/>
                <c:pt idx="0">
                  <c:v>1</c:v>
                </c:pt>
                <c:pt idx="1">
                  <c:v>0.58589999999999998</c:v>
                </c:pt>
                <c:pt idx="2">
                  <c:v>0.99680000000000002</c:v>
                </c:pt>
                <c:pt idx="3">
                  <c:v>0.68559999999999999</c:v>
                </c:pt>
                <c:pt idx="4">
                  <c:v>0.96679999999999999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D-0D4B-8EB9-992912EC0F6D}"/>
            </c:ext>
          </c:extLst>
        </c:ser>
        <c:ser>
          <c:idx val="1"/>
          <c:order val="1"/>
          <c:tx>
            <c:strRef>
              <c:f>barcharts!$C$36</c:f>
              <c:strCache>
                <c:ptCount val="1"/>
                <c:pt idx="0">
                  <c:v>Group A/B Training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barcharts!$A$37:$A$41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barcharts!$C$37:$C$41</c:f>
              <c:numCache>
                <c:formatCode>0.0%</c:formatCode>
                <c:ptCount val="5"/>
                <c:pt idx="0">
                  <c:v>0.99978078699999995</c:v>
                </c:pt>
                <c:pt idx="1">
                  <c:v>0.92251534381666656</c:v>
                </c:pt>
                <c:pt idx="2">
                  <c:v>0.99181203065000001</c:v>
                </c:pt>
                <c:pt idx="3">
                  <c:v>0.97094844243333345</c:v>
                </c:pt>
                <c:pt idx="4">
                  <c:v>0.96426638503999995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D-0D4B-8EB9-992912EC0F6D}"/>
            </c:ext>
          </c:extLst>
        </c:ser>
        <c:ser>
          <c:idx val="2"/>
          <c:order val="2"/>
          <c:tx>
            <c:strRef>
              <c:f>barcharts!$D$36</c:f>
              <c:strCache>
                <c:ptCount val="1"/>
                <c:pt idx="0">
                  <c:v>All-tasks training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barcharts!$A$37:$A$41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barcharts!$D$37:$D$41</c:f>
              <c:numCache>
                <c:formatCode>0.0%</c:formatCode>
                <c:ptCount val="5"/>
                <c:pt idx="0">
                  <c:v>0.99985214889999996</c:v>
                </c:pt>
                <c:pt idx="1">
                  <c:v>0.97033816616666668</c:v>
                </c:pt>
                <c:pt idx="2">
                  <c:v>0.99591481312499996</c:v>
                </c:pt>
                <c:pt idx="3">
                  <c:v>0.95671318045999987</c:v>
                </c:pt>
                <c:pt idx="4">
                  <c:v>0.98294628853333332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D-0D4B-8EB9-992912EC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31567"/>
        <c:axId val="118633199"/>
      </c:barChart>
      <c:catAx>
        <c:axId val="1186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199"/>
        <c:crosses val="autoZero"/>
        <c:auto val="1"/>
        <c:lblAlgn val="ctr"/>
        <c:lblOffset val="100"/>
        <c:noMultiLvlLbl val="0"/>
      </c:catAx>
      <c:valAx>
        <c:axId val="118633199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15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769353</xdr:colOff>
      <xdr:row>28</xdr:row>
      <xdr:rowOff>83739</xdr:rowOff>
    </xdr:from>
    <xdr:to>
      <xdr:col>12</xdr:col>
      <xdr:colOff>502546</xdr:colOff>
      <xdr:row>42</xdr:row>
      <xdr:rowOff>12450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5C6B2-0422-C547-9177-F3B8FA35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388057</xdr:colOff>
      <xdr:row>11</xdr:row>
      <xdr:rowOff>180622</xdr:rowOff>
    </xdr:from>
    <xdr:to>
      <xdr:col>19</xdr:col>
      <xdr:colOff>127000</xdr:colOff>
      <xdr:row>26</xdr:row>
      <xdr:rowOff>183445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3563B-D335-8A4F-AF89-E42296FF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543278</xdr:colOff>
      <xdr:row>44</xdr:row>
      <xdr:rowOff>131234</xdr:rowOff>
    </xdr:from>
    <xdr:to>
      <xdr:col>8</xdr:col>
      <xdr:colOff>190501</xdr:colOff>
      <xdr:row>55</xdr:row>
      <xdr:rowOff>235656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4205A-5EBA-CE46-8995-5AE14EC68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A4CB-52B9-0E44-AF50-B15BA44F11D8}">
  <dimension ref="A1:M31"/>
  <sheetViews>
    <sheetView topLeftCell="C1" zoomScale="128" zoomScaleNormal="128" workbookViewId="0">
      <pane ySplit="1" topLeftCell="A2" activePane="bottomLeft" state="frozen"/>
      <selection pane="bottomLeft" activeCell="E31" sqref="E31"/>
    </sheetView>
  </sheetViews>
  <sheetFormatPr baseColWidth="10" defaultRowHeight="16" x14ac:dyDescent="0.2"/>
  <cols>
    <col min="1" max="1" width="22" customWidth="1"/>
    <col min="2" max="2" width="23.83203125" customWidth="1"/>
    <col min="3" max="5" width="22" customWidth="1"/>
    <col min="6" max="6" width="18.6640625" customWidth="1"/>
    <col min="7" max="7" width="22" customWidth="1"/>
    <col min="8" max="8" width="28" customWidth="1"/>
    <col min="9" max="9" width="14.33203125" style="2" customWidth="1"/>
    <col min="10" max="10" width="16.6640625" customWidth="1"/>
    <col min="12" max="12" width="32.6640625" customWidth="1"/>
    <col min="13" max="13" width="37.5" customWidth="1"/>
    <col min="14" max="14" width="11.33203125" customWidth="1"/>
    <col min="15" max="17" width="12.5" customWidth="1"/>
  </cols>
  <sheetData>
    <row r="1" spans="1:13" s="1" customFormat="1" ht="21" x14ac:dyDescent="0.25">
      <c r="A1" s="1" t="s">
        <v>24</v>
      </c>
      <c r="B1" s="1" t="s">
        <v>36</v>
      </c>
      <c r="C1" s="1" t="s">
        <v>35</v>
      </c>
      <c r="E1" s="1" t="s">
        <v>24</v>
      </c>
      <c r="F1" s="1" t="s">
        <v>32</v>
      </c>
      <c r="H1" s="1" t="s">
        <v>23</v>
      </c>
      <c r="I1" s="4" t="s">
        <v>32</v>
      </c>
      <c r="J1" s="4" t="s">
        <v>34</v>
      </c>
      <c r="L1" s="1" t="s">
        <v>24</v>
      </c>
      <c r="M1" s="1" t="s">
        <v>23</v>
      </c>
    </row>
    <row r="2" spans="1:13" x14ac:dyDescent="0.2">
      <c r="A2" s="17" t="str">
        <f>"Compare + Basic: "&amp;ROUND(AVERAGE(C2:C16) * 100, 2)&amp; "%"</f>
        <v>Compare + Basic: 96.67%</v>
      </c>
      <c r="B2" s="19" t="str">
        <f>"Basic: "&amp;ROUND(AVERAGE(C2:C6) * 100, 1)&amp; "%"</f>
        <v>Basic: 100%</v>
      </c>
      <c r="C2" s="6">
        <v>0.99980200630000005</v>
      </c>
      <c r="D2" s="6"/>
      <c r="E2" s="16" t="s">
        <v>29</v>
      </c>
      <c r="F2" s="26">
        <v>1</v>
      </c>
      <c r="G2" s="3"/>
      <c r="H2" t="s">
        <v>13</v>
      </c>
      <c r="I2" s="2">
        <v>1</v>
      </c>
      <c r="J2" s="15">
        <f>AVERAGE(I2:I6)</f>
        <v>0.99985214889999996</v>
      </c>
      <c r="L2" s="16" t="s">
        <v>25</v>
      </c>
      <c r="M2" t="s">
        <v>0</v>
      </c>
    </row>
    <row r="3" spans="1:13" x14ac:dyDescent="0.2">
      <c r="A3" s="17"/>
      <c r="B3" s="20"/>
      <c r="C3" s="6">
        <v>0.99997800069999998</v>
      </c>
      <c r="D3" s="6"/>
      <c r="E3" s="16"/>
      <c r="F3" s="26"/>
      <c r="G3" s="3"/>
      <c r="H3" t="s">
        <v>19</v>
      </c>
      <c r="I3" s="2">
        <v>0.99990595540000005</v>
      </c>
      <c r="J3" s="16"/>
      <c r="L3" s="16"/>
      <c r="M3" t="s">
        <v>1</v>
      </c>
    </row>
    <row r="4" spans="1:13" x14ac:dyDescent="0.2">
      <c r="A4" s="17"/>
      <c r="B4" s="20"/>
      <c r="C4" s="6">
        <v>0.99975800770000001</v>
      </c>
      <c r="D4" s="6"/>
      <c r="E4" s="16"/>
      <c r="F4" s="26"/>
      <c r="G4" s="3"/>
      <c r="H4" t="s">
        <v>17</v>
      </c>
      <c r="I4" s="2">
        <v>0.99988277219999999</v>
      </c>
      <c r="J4" s="16"/>
      <c r="L4" s="16"/>
      <c r="M4" t="s">
        <v>4</v>
      </c>
    </row>
    <row r="5" spans="1:13" x14ac:dyDescent="0.2">
      <c r="A5" s="17"/>
      <c r="B5" s="20"/>
      <c r="C5" s="6">
        <v>0.99962382149999995</v>
      </c>
      <c r="D5" s="6"/>
      <c r="E5" s="16"/>
      <c r="F5" s="26"/>
      <c r="G5" s="3"/>
      <c r="H5" t="s">
        <v>7</v>
      </c>
      <c r="I5" s="2">
        <v>0.99975800770000001</v>
      </c>
      <c r="J5" s="16"/>
      <c r="L5" s="16"/>
      <c r="M5" t="s">
        <v>5</v>
      </c>
    </row>
    <row r="6" spans="1:13" x14ac:dyDescent="0.2">
      <c r="A6" s="17"/>
      <c r="B6" s="21"/>
      <c r="C6" s="8">
        <v>0.99974209879999998</v>
      </c>
      <c r="D6" s="6"/>
      <c r="E6" s="16"/>
      <c r="F6" s="26"/>
      <c r="G6" s="3"/>
      <c r="H6" t="s">
        <v>6</v>
      </c>
      <c r="I6" s="2">
        <v>0.99971400919999998</v>
      </c>
      <c r="J6" s="16"/>
      <c r="L6" s="16" t="s">
        <v>6</v>
      </c>
      <c r="M6" t="s">
        <v>6</v>
      </c>
    </row>
    <row r="7" spans="1:13" x14ac:dyDescent="0.2">
      <c r="A7" s="17"/>
      <c r="B7" s="22" t="str">
        <f>"Compare 2 Objects: "&amp;ROUND(AVERAGE(C7:C12) * 100, 1)&amp; "%"</f>
        <v>Compare 2 Objects: 92.3%</v>
      </c>
      <c r="C7" s="7">
        <v>0.99842408559999996</v>
      </c>
      <c r="D7" s="3"/>
      <c r="E7" s="16" t="s">
        <v>27</v>
      </c>
      <c r="F7" s="26">
        <v>0.58589999999999998</v>
      </c>
      <c r="G7" s="3"/>
      <c r="H7" t="s">
        <v>8</v>
      </c>
      <c r="I7" s="2">
        <v>0.99945901449999996</v>
      </c>
      <c r="J7" s="15">
        <f>AVERAGE(I7:I12)</f>
        <v>0.97033816616666668</v>
      </c>
      <c r="L7" s="16"/>
      <c r="M7" t="s">
        <v>7</v>
      </c>
    </row>
    <row r="8" spans="1:13" x14ac:dyDescent="0.2">
      <c r="A8" s="17"/>
      <c r="B8" s="23"/>
      <c r="C8" s="6">
        <v>0.99195256249999997</v>
      </c>
      <c r="D8" s="3"/>
      <c r="E8" s="16"/>
      <c r="F8" s="26"/>
      <c r="G8" s="3"/>
      <c r="H8" t="s">
        <v>14</v>
      </c>
      <c r="I8" s="2">
        <v>0.99402324819999999</v>
      </c>
      <c r="J8" s="15"/>
      <c r="L8" s="16"/>
      <c r="M8" t="s">
        <v>8</v>
      </c>
    </row>
    <row r="9" spans="1:13" x14ac:dyDescent="0.2">
      <c r="A9" s="17"/>
      <c r="B9" s="23"/>
      <c r="C9" s="6">
        <v>0.97622512149999996</v>
      </c>
      <c r="D9" s="3"/>
      <c r="E9" s="16"/>
      <c r="F9" s="26"/>
      <c r="G9" s="3"/>
      <c r="H9" t="s">
        <v>4</v>
      </c>
      <c r="I9" s="2">
        <v>0.98118233160000001</v>
      </c>
      <c r="J9" s="15"/>
      <c r="L9" s="16"/>
      <c r="M9" t="s">
        <v>9</v>
      </c>
    </row>
    <row r="10" spans="1:13" x14ac:dyDescent="0.2">
      <c r="A10" s="17"/>
      <c r="B10" s="23"/>
      <c r="C10" s="6">
        <v>0.97538811989999996</v>
      </c>
      <c r="D10" s="3"/>
      <c r="E10" s="16"/>
      <c r="F10" s="26"/>
      <c r="G10" s="3"/>
      <c r="H10" t="s">
        <v>5</v>
      </c>
      <c r="I10" s="2">
        <v>0.9804640107</v>
      </c>
      <c r="J10" s="15"/>
      <c r="L10" s="16"/>
      <c r="M10" t="s">
        <v>10</v>
      </c>
    </row>
    <row r="11" spans="1:13" x14ac:dyDescent="0.2">
      <c r="A11" s="17"/>
      <c r="B11" s="23"/>
      <c r="C11" s="6">
        <v>0.79776099469999995</v>
      </c>
      <c r="D11" s="3"/>
      <c r="E11" s="16"/>
      <c r="F11" s="26"/>
      <c r="G11" s="3"/>
      <c r="H11" t="s">
        <v>0</v>
      </c>
      <c r="I11" s="2">
        <v>0.93489399939999995</v>
      </c>
      <c r="J11" s="15"/>
      <c r="L11" s="16"/>
      <c r="M11" t="s">
        <v>11</v>
      </c>
    </row>
    <row r="12" spans="1:13" x14ac:dyDescent="0.2">
      <c r="A12" s="17"/>
      <c r="B12" s="24"/>
      <c r="C12" s="8">
        <v>0.79534117869999998</v>
      </c>
      <c r="D12" s="3"/>
      <c r="E12" s="16"/>
      <c r="F12" s="26"/>
      <c r="G12" s="3"/>
      <c r="H12" t="s">
        <v>1</v>
      </c>
      <c r="I12" s="2">
        <v>0.93200639259999996</v>
      </c>
      <c r="J12" s="15"/>
      <c r="L12" s="16"/>
      <c r="M12" t="s">
        <v>12</v>
      </c>
    </row>
    <row r="13" spans="1:13" x14ac:dyDescent="0.2">
      <c r="A13" s="17"/>
      <c r="B13" s="22" t="str">
        <f>"Compare Obj Attr: "&amp;ROUND(AVERAGE(C13:C16) * 100, 1)&amp; "%"</f>
        <v>Compare Obj Attr: 99.2%</v>
      </c>
      <c r="C13" s="6">
        <v>0.99922642350000002</v>
      </c>
      <c r="D13" s="3"/>
      <c r="E13" s="16" t="s">
        <v>28</v>
      </c>
      <c r="F13" s="26">
        <v>0.99680000000000002</v>
      </c>
      <c r="G13" s="3"/>
      <c r="H13" t="s">
        <v>22</v>
      </c>
      <c r="I13" s="2">
        <v>0.99981246629999998</v>
      </c>
      <c r="J13" s="15">
        <f>AVERAGE(I13:I16)</f>
        <v>0.99591481312499996</v>
      </c>
      <c r="L13" s="16"/>
      <c r="M13" t="s">
        <v>13</v>
      </c>
    </row>
    <row r="14" spans="1:13" x14ac:dyDescent="0.2">
      <c r="A14" s="17"/>
      <c r="B14" s="23"/>
      <c r="C14" s="6">
        <v>0.99906052560000003</v>
      </c>
      <c r="D14" s="3"/>
      <c r="E14" s="16"/>
      <c r="F14" s="26"/>
      <c r="G14" s="3"/>
      <c r="H14" t="s">
        <v>21</v>
      </c>
      <c r="I14" s="2">
        <v>0.99938934170000004</v>
      </c>
      <c r="J14" s="16"/>
      <c r="L14" s="16"/>
      <c r="M14" t="s">
        <v>14</v>
      </c>
    </row>
    <row r="15" spans="1:13" x14ac:dyDescent="0.2">
      <c r="A15" s="17"/>
      <c r="B15" s="23"/>
      <c r="C15" s="6">
        <v>0.98497561430000002</v>
      </c>
      <c r="D15" s="3"/>
      <c r="E15" s="16"/>
      <c r="F15" s="26"/>
      <c r="G15" s="3"/>
      <c r="H15" t="s">
        <v>3</v>
      </c>
      <c r="I15" s="2">
        <v>0.99248780709999995</v>
      </c>
      <c r="J15" s="16"/>
      <c r="L15" s="16"/>
      <c r="M15" t="s">
        <v>15</v>
      </c>
    </row>
    <row r="16" spans="1:13" x14ac:dyDescent="0.2">
      <c r="A16" s="18"/>
      <c r="B16" s="24"/>
      <c r="C16" s="8">
        <v>0.98398555919999997</v>
      </c>
      <c r="D16" s="3"/>
      <c r="E16" s="16"/>
      <c r="F16" s="26"/>
      <c r="G16" s="3"/>
      <c r="H16" t="s">
        <v>2</v>
      </c>
      <c r="I16" s="2">
        <v>0.99196963739999999</v>
      </c>
      <c r="J16" s="16"/>
      <c r="L16" s="16"/>
      <c r="M16" t="s">
        <v>16</v>
      </c>
    </row>
    <row r="17" spans="1:13" x14ac:dyDescent="0.2">
      <c r="A17" s="25" t="str">
        <f>"Spatial + Cognitive: "&amp;ROUND(AVERAGE(C17:C24) * 100, 2)&amp; "%"</f>
        <v>Spatial + Cognitive: 96.68%</v>
      </c>
      <c r="B17" s="22" t="str">
        <f>"Spatial: "&amp;ROUND(AVERAGE(C17:C21) * 100, 1)&amp; "%"</f>
        <v>Spatial: 96.4%</v>
      </c>
      <c r="C17" s="9">
        <v>0.96315356600000002</v>
      </c>
      <c r="D17" s="3"/>
      <c r="E17" s="16" t="s">
        <v>33</v>
      </c>
      <c r="F17" s="26">
        <v>0.96679999999999999</v>
      </c>
      <c r="G17" s="3"/>
      <c r="H17" t="s">
        <v>16</v>
      </c>
      <c r="I17" s="2">
        <v>0.95311949240000005</v>
      </c>
      <c r="J17" s="15">
        <f>AVERAGE(I17:I21)</f>
        <v>0.95671318045999987</v>
      </c>
      <c r="L17" s="16" t="s">
        <v>30</v>
      </c>
      <c r="M17" t="s">
        <v>17</v>
      </c>
    </row>
    <row r="18" spans="1:13" x14ac:dyDescent="0.2">
      <c r="A18" s="17"/>
      <c r="B18" s="23"/>
      <c r="C18" s="9">
        <v>0.95398338680000005</v>
      </c>
      <c r="D18" s="3"/>
      <c r="E18" s="16"/>
      <c r="F18" s="26"/>
      <c r="G18" s="3"/>
      <c r="H18" t="s">
        <v>9</v>
      </c>
      <c r="I18" s="2">
        <v>0.94067396640000001</v>
      </c>
      <c r="J18" s="16"/>
      <c r="L18" s="16"/>
      <c r="M18" t="s">
        <v>18</v>
      </c>
    </row>
    <row r="19" spans="1:13" x14ac:dyDescent="0.2">
      <c r="A19" s="17"/>
      <c r="B19" s="23"/>
      <c r="C19" s="6">
        <v>0.94789975289999995</v>
      </c>
      <c r="D19" s="3"/>
      <c r="E19" s="16"/>
      <c r="F19" s="26"/>
      <c r="G19" s="3"/>
      <c r="H19" t="s">
        <v>15</v>
      </c>
      <c r="I19" s="2">
        <v>0.93500411809999995</v>
      </c>
      <c r="J19" s="16"/>
      <c r="L19" s="16"/>
      <c r="M19" t="s">
        <v>19</v>
      </c>
    </row>
    <row r="20" spans="1:13" x14ac:dyDescent="0.2">
      <c r="A20" s="17"/>
      <c r="B20" s="23"/>
      <c r="C20" s="9">
        <v>0.97951672670000001</v>
      </c>
      <c r="D20" s="3"/>
      <c r="E20" s="16"/>
      <c r="F20" s="26"/>
      <c r="G20" s="3"/>
      <c r="H20" t="s">
        <v>18</v>
      </c>
      <c r="I20" s="2">
        <v>0.97992283869999997</v>
      </c>
      <c r="J20" s="16"/>
      <c r="L20" s="16"/>
      <c r="M20" t="s">
        <v>20</v>
      </c>
    </row>
    <row r="21" spans="1:13" x14ac:dyDescent="0.2">
      <c r="A21" s="17"/>
      <c r="B21" s="24"/>
      <c r="C21" s="9">
        <v>0.97677849279999995</v>
      </c>
      <c r="D21" s="3"/>
      <c r="E21" s="16"/>
      <c r="F21" s="26"/>
      <c r="G21" s="3"/>
      <c r="H21" t="s">
        <v>20</v>
      </c>
      <c r="I21" s="2">
        <v>0.97484548670000004</v>
      </c>
      <c r="J21" s="16"/>
      <c r="L21" s="16" t="s">
        <v>31</v>
      </c>
      <c r="M21" t="s">
        <v>21</v>
      </c>
    </row>
    <row r="22" spans="1:13" x14ac:dyDescent="0.2">
      <c r="A22" s="17"/>
      <c r="B22" s="23" t="str">
        <f>"Cognitive: "&amp;ROUND(AVERAGE(C22:C24) * 100, 1)&amp; "%"</f>
        <v>Cognitive: 97.1%</v>
      </c>
      <c r="C22" s="9">
        <v>0.96339317140000003</v>
      </c>
      <c r="D22" s="3"/>
      <c r="E22" s="16" t="s">
        <v>26</v>
      </c>
      <c r="F22" s="26">
        <v>0.68559999999999999</v>
      </c>
      <c r="G22" s="3"/>
      <c r="H22" t="s">
        <v>10</v>
      </c>
      <c r="I22" s="2">
        <v>0.9945441746</v>
      </c>
      <c r="J22" s="15">
        <f>AVERAGE(I22:I24)</f>
        <v>0.98294628853333332</v>
      </c>
      <c r="L22" s="16"/>
      <c r="M22" t="s">
        <v>22</v>
      </c>
    </row>
    <row r="23" spans="1:13" x14ac:dyDescent="0.2">
      <c r="A23" s="17"/>
      <c r="B23" s="23"/>
      <c r="C23" s="6">
        <v>0.97386483629999998</v>
      </c>
      <c r="D23" s="3"/>
      <c r="E23" s="16"/>
      <c r="F23" s="26"/>
      <c r="G23" s="3"/>
      <c r="H23" t="s">
        <v>12</v>
      </c>
      <c r="I23" s="2">
        <v>0.98160858849999999</v>
      </c>
      <c r="J23" s="16"/>
      <c r="L23" s="16"/>
      <c r="M23" t="s">
        <v>2</v>
      </c>
    </row>
    <row r="24" spans="1:13" x14ac:dyDescent="0.2">
      <c r="A24" s="18"/>
      <c r="B24" s="24"/>
      <c r="C24" s="8">
        <v>0.9755873196</v>
      </c>
      <c r="D24" s="3"/>
      <c r="E24" s="16"/>
      <c r="F24" s="26"/>
      <c r="G24" s="3"/>
      <c r="H24" t="s">
        <v>11</v>
      </c>
      <c r="I24" s="2">
        <v>0.97268610249999998</v>
      </c>
      <c r="J24" s="16"/>
      <c r="L24" s="16"/>
      <c r="M24" t="s">
        <v>3</v>
      </c>
    </row>
    <row r="25" spans="1:13" x14ac:dyDescent="0.2">
      <c r="B25" s="5"/>
      <c r="C25" s="10"/>
    </row>
    <row r="26" spans="1:13" x14ac:dyDescent="0.2">
      <c r="B26" s="5"/>
      <c r="H26" t="s">
        <v>37</v>
      </c>
      <c r="I26" s="2">
        <f>AVERAGE(I2:I24)</f>
        <v>0.97988494616956523</v>
      </c>
    </row>
    <row r="29" spans="1:13" x14ac:dyDescent="0.2">
      <c r="I29"/>
    </row>
    <row r="30" spans="1:13" x14ac:dyDescent="0.2">
      <c r="I30"/>
    </row>
    <row r="31" spans="1:13" x14ac:dyDescent="0.2">
      <c r="I31"/>
    </row>
  </sheetData>
  <mergeCells count="26">
    <mergeCell ref="L21:L24"/>
    <mergeCell ref="L17:L20"/>
    <mergeCell ref="L6:L16"/>
    <mergeCell ref="L2:L5"/>
    <mergeCell ref="A2:A16"/>
    <mergeCell ref="B2:B6"/>
    <mergeCell ref="B7:B12"/>
    <mergeCell ref="B13:B16"/>
    <mergeCell ref="B17:B21"/>
    <mergeCell ref="B22:B24"/>
    <mergeCell ref="A17:A24"/>
    <mergeCell ref="F2:F6"/>
    <mergeCell ref="F22:F24"/>
    <mergeCell ref="F7:F12"/>
    <mergeCell ref="F13:F16"/>
    <mergeCell ref="F17:F21"/>
    <mergeCell ref="E2:E6"/>
    <mergeCell ref="E22:E24"/>
    <mergeCell ref="E7:E12"/>
    <mergeCell ref="E13:E16"/>
    <mergeCell ref="E17:E21"/>
    <mergeCell ref="J7:J12"/>
    <mergeCell ref="J2:J6"/>
    <mergeCell ref="J13:J16"/>
    <mergeCell ref="J17:J21"/>
    <mergeCell ref="J22:J24"/>
  </mergeCells>
  <pageMargins left="0.7" right="0.7" top="0.75" bottom="0.75" header="0.3" footer="0.3"/>
  <pageSetup orientation="portrait" horizontalDpi="0" verticalDpi="0"/>
  <ignoredErrors>
    <ignoredError sqref="A2 A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9DBF-8E4A-314D-8482-46100F956523}">
  <dimension ref="A3:F52"/>
  <sheetViews>
    <sheetView tabSelected="1" topLeftCell="B37" zoomScale="172" zoomScaleNormal="100" workbookViewId="0">
      <selection activeCell="J46" sqref="J46"/>
    </sheetView>
  </sheetViews>
  <sheetFormatPr baseColWidth="10" defaultRowHeight="19" x14ac:dyDescent="0.25"/>
  <cols>
    <col min="1" max="1" width="21.1640625" style="11" customWidth="1"/>
    <col min="2" max="2" width="23.83203125" style="11" customWidth="1"/>
    <col min="3" max="3" width="27.83203125" style="11" customWidth="1"/>
    <col min="4" max="4" width="20.83203125" style="11" customWidth="1"/>
    <col min="5" max="16384" width="10.83203125" style="11"/>
  </cols>
  <sheetData>
    <row r="3" spans="1:3" x14ac:dyDescent="0.25">
      <c r="A3" s="27" t="s">
        <v>40</v>
      </c>
      <c r="B3" s="12" t="s">
        <v>29</v>
      </c>
      <c r="C3" s="13">
        <f>numbers!F2</f>
        <v>1</v>
      </c>
    </row>
    <row r="4" spans="1:3" x14ac:dyDescent="0.25">
      <c r="A4" s="28"/>
      <c r="B4" s="12" t="s">
        <v>27</v>
      </c>
      <c r="C4" s="13">
        <f>numbers!F7</f>
        <v>0.58589999999999998</v>
      </c>
    </row>
    <row r="5" spans="1:3" x14ac:dyDescent="0.25">
      <c r="A5" s="28"/>
      <c r="B5" s="12" t="s">
        <v>28</v>
      </c>
      <c r="C5" s="13">
        <f>numbers!F13</f>
        <v>0.99680000000000002</v>
      </c>
    </row>
    <row r="6" spans="1:3" x14ac:dyDescent="0.25">
      <c r="A6" s="28"/>
      <c r="B6" s="12" t="s">
        <v>26</v>
      </c>
      <c r="C6" s="13">
        <f>numbers!F22</f>
        <v>0.68559999999999999</v>
      </c>
    </row>
    <row r="7" spans="1:3" x14ac:dyDescent="0.25">
      <c r="A7" s="29"/>
      <c r="B7" s="12" t="s">
        <v>33</v>
      </c>
      <c r="C7" s="13">
        <f>numbers!F17</f>
        <v>0.96679999999999999</v>
      </c>
    </row>
    <row r="8" spans="1:3" x14ac:dyDescent="0.25">
      <c r="A8" s="27" t="s">
        <v>38</v>
      </c>
      <c r="B8" s="12" t="s">
        <v>29</v>
      </c>
      <c r="C8" s="13">
        <f>AVERAGE(numbers!C2:C6)</f>
        <v>0.99978078699999995</v>
      </c>
    </row>
    <row r="9" spans="1:3" x14ac:dyDescent="0.25">
      <c r="A9" s="28"/>
      <c r="B9" s="12" t="s">
        <v>27</v>
      </c>
      <c r="C9" s="13">
        <f>AVERAGE(numbers!C7:C12)</f>
        <v>0.92251534381666656</v>
      </c>
    </row>
    <row r="10" spans="1:3" x14ac:dyDescent="0.25">
      <c r="A10" s="29"/>
      <c r="B10" s="12" t="s">
        <v>28</v>
      </c>
      <c r="C10" s="13">
        <f>AVERAGE(numbers!C13:C16)</f>
        <v>0.99181203065000001</v>
      </c>
    </row>
    <row r="11" spans="1:3" x14ac:dyDescent="0.25">
      <c r="A11" s="27" t="s">
        <v>39</v>
      </c>
      <c r="B11" s="12" t="s">
        <v>26</v>
      </c>
      <c r="C11" s="13">
        <f>AVERAGE(numbers!C22:C24)</f>
        <v>0.97094844243333345</v>
      </c>
    </row>
    <row r="12" spans="1:3" x14ac:dyDescent="0.25">
      <c r="A12" s="29"/>
      <c r="B12" s="12" t="s">
        <v>33</v>
      </c>
      <c r="C12" s="13">
        <f>AVERAGE(numbers!C17:C21)</f>
        <v>0.96426638503999995</v>
      </c>
    </row>
    <row r="23" spans="1:6" x14ac:dyDescent="0.25">
      <c r="B23" s="12" t="s">
        <v>41</v>
      </c>
      <c r="C23" s="12" t="s">
        <v>43</v>
      </c>
      <c r="D23" s="12" t="s">
        <v>40</v>
      </c>
    </row>
    <row r="24" spans="1:6" x14ac:dyDescent="0.25">
      <c r="A24" s="12" t="s">
        <v>29</v>
      </c>
      <c r="B24" s="14">
        <f>numbers!J2</f>
        <v>0.99985214889999996</v>
      </c>
      <c r="C24" s="14">
        <f>AVERAGE(numbers!C2:C6)</f>
        <v>0.99978078699999995</v>
      </c>
      <c r="D24" s="14">
        <f>numbers!F2</f>
        <v>1</v>
      </c>
    </row>
    <row r="25" spans="1:6" x14ac:dyDescent="0.25">
      <c r="A25" s="12" t="s">
        <v>25</v>
      </c>
      <c r="B25" s="14">
        <f>numbers!J7</f>
        <v>0.97033816616666668</v>
      </c>
      <c r="C25" s="14">
        <f>AVERAGE(numbers!C7:C12)</f>
        <v>0.92251534381666656</v>
      </c>
      <c r="D25" s="14">
        <f>numbers!F7</f>
        <v>0.58589999999999998</v>
      </c>
    </row>
    <row r="26" spans="1:6" x14ac:dyDescent="0.25">
      <c r="A26" s="12" t="s">
        <v>42</v>
      </c>
      <c r="B26" s="14">
        <f>numbers!J13</f>
        <v>0.99591481312499996</v>
      </c>
      <c r="C26" s="14">
        <f>AVERAGE(numbers!C13:C16)</f>
        <v>0.99181203065000001</v>
      </c>
      <c r="D26" s="14">
        <f>numbers!F13</f>
        <v>0.99680000000000002</v>
      </c>
    </row>
    <row r="27" spans="1:6" x14ac:dyDescent="0.25">
      <c r="A27" s="12" t="s">
        <v>26</v>
      </c>
      <c r="B27" s="14">
        <f>numbers!J17</f>
        <v>0.95671318045999987</v>
      </c>
      <c r="C27" s="14">
        <f>AVERAGE(numbers!C22:C24)</f>
        <v>0.97094844243333345</v>
      </c>
      <c r="D27" s="14">
        <f>numbers!F22</f>
        <v>0.68559999999999999</v>
      </c>
    </row>
    <row r="28" spans="1:6" x14ac:dyDescent="0.25">
      <c r="A28" s="12" t="s">
        <v>33</v>
      </c>
      <c r="B28" s="14">
        <f>numbers!J22</f>
        <v>0.98294628853333332</v>
      </c>
      <c r="C28" s="14">
        <f>AVERAGE(numbers!C17:C21)</f>
        <v>0.96426638503999995</v>
      </c>
      <c r="D28" s="14">
        <f>numbers!F17</f>
        <v>0.96679999999999999</v>
      </c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 s="30" t="s">
        <v>40</v>
      </c>
      <c r="C36" s="30" t="s">
        <v>43</v>
      </c>
      <c r="D36" s="30" t="s">
        <v>41</v>
      </c>
      <c r="E36"/>
      <c r="F36"/>
    </row>
    <row r="37" spans="1:6" x14ac:dyDescent="0.25">
      <c r="A37" s="30" t="s">
        <v>29</v>
      </c>
      <c r="B37" s="31">
        <v>1</v>
      </c>
      <c r="C37" s="31">
        <v>0.99978078699999995</v>
      </c>
      <c r="D37" s="31">
        <v>0.99985214889999996</v>
      </c>
      <c r="E37"/>
      <c r="F37"/>
    </row>
    <row r="38" spans="1:6" x14ac:dyDescent="0.25">
      <c r="A38" s="30" t="s">
        <v>25</v>
      </c>
      <c r="B38" s="31">
        <v>0.58589999999999998</v>
      </c>
      <c r="C38" s="31">
        <v>0.92251534381666656</v>
      </c>
      <c r="D38" s="31">
        <v>0.97033816616666668</v>
      </c>
      <c r="E38"/>
      <c r="F38"/>
    </row>
    <row r="39" spans="1:6" x14ac:dyDescent="0.25">
      <c r="A39" s="30" t="s">
        <v>42</v>
      </c>
      <c r="B39" s="31">
        <v>0.99680000000000002</v>
      </c>
      <c r="C39" s="31">
        <v>0.99181203065000001</v>
      </c>
      <c r="D39" s="31">
        <v>0.99591481312499996</v>
      </c>
      <c r="E39"/>
      <c r="F39"/>
    </row>
    <row r="40" spans="1:6" x14ac:dyDescent="0.25">
      <c r="A40" s="30" t="s">
        <v>26</v>
      </c>
      <c r="B40" s="31">
        <v>0.68559999999999999</v>
      </c>
      <c r="C40" s="31">
        <v>0.97094844243333345</v>
      </c>
      <c r="D40" s="31">
        <v>0.95671318045999987</v>
      </c>
      <c r="E40"/>
      <c r="F40"/>
    </row>
    <row r="41" spans="1:6" x14ac:dyDescent="0.25">
      <c r="A41" s="30" t="s">
        <v>33</v>
      </c>
      <c r="B41" s="31">
        <v>0.96679999999999999</v>
      </c>
      <c r="C41" s="31">
        <v>0.96426638503999995</v>
      </c>
      <c r="D41" s="31">
        <v>0.98294628853333332</v>
      </c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E51"/>
      <c r="F51"/>
    </row>
    <row r="52" spans="1:6" x14ac:dyDescent="0.25">
      <c r="A52"/>
      <c r="B52"/>
      <c r="C52"/>
      <c r="E52"/>
      <c r="F52"/>
    </row>
  </sheetData>
  <mergeCells count="3">
    <mergeCell ref="A3:A7"/>
    <mergeCell ref="A8:A10"/>
    <mergeCell ref="A11:A12"/>
  </mergeCells>
  <pageMargins left="0.7" right="0.7" top="0.75" bottom="0.75" header="0.3" footer="0.3"/>
  <pageSetup orientation="portrait" horizontalDpi="0" verticalDpi="0"/>
  <ignoredErrors>
    <ignoredError sqref="C8:C12 C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barcharts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T.S. Jayram</dc:creator>
  <cp:lastModifiedBy>Microsoft Office User</cp:lastModifiedBy>
  <cp:lastPrinted>2019-11-15T05:26:06Z</cp:lastPrinted>
  <dcterms:created xsi:type="dcterms:W3CDTF">2019-11-09T22:25:36Z</dcterms:created>
  <dcterms:modified xsi:type="dcterms:W3CDTF">2020-02-06T21:28:43Z</dcterms:modified>
</cp:coreProperties>
</file>