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shle\OneDrive - Microsoft\Reference\ExpressRoute\"/>
    </mc:Choice>
  </mc:AlternateContent>
  <xr:revisionPtr revIDLastSave="73" documentId="8_{4AA3856B-F493-499F-BC06-4285F13AA178}" xr6:coauthVersionLast="40" xr6:coauthVersionMax="42" xr10:uidLastSave="{2545B53E-F295-4A39-BD59-458E28175DF7}"/>
  <bookViews>
    <workbookView xWindow="28680" yWindow="-120" windowWidth="29040" windowHeight="15840" xr2:uid="{159DF876-BA11-41AD-BDA4-9E95E3F271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L15" i="1"/>
  <c r="L20" i="1"/>
  <c r="L14" i="1"/>
  <c r="L10" i="1"/>
  <c r="L11" i="1" s="1"/>
  <c r="L12" i="1" s="1"/>
  <c r="L13" i="1" l="1"/>
  <c r="L19" i="1"/>
  <c r="M19" i="1"/>
</calcChain>
</file>

<file path=xl/sharedStrings.xml><?xml version="1.0" encoding="utf-8"?>
<sst xmlns="http://schemas.openxmlformats.org/spreadsheetml/2006/main" count="58" uniqueCount="25">
  <si>
    <t>Region</t>
  </si>
  <si>
    <t>Metered</t>
  </si>
  <si>
    <t>Unlimited</t>
  </si>
  <si>
    <t>Bandwidth</t>
  </si>
  <si>
    <t>Standard</t>
  </si>
  <si>
    <t>Premium</t>
  </si>
  <si>
    <t>Metered Outbound Zone</t>
  </si>
  <si>
    <t>GB Charge</t>
  </si>
  <si>
    <t>Central US</t>
  </si>
  <si>
    <t>yes</t>
  </si>
  <si>
    <t>Circuit Size (Mbps)</t>
  </si>
  <si>
    <t>Sustained Average Bandwidth/month(Mbps)</t>
  </si>
  <si>
    <t>Seconds in a month</t>
  </si>
  <si>
    <t>Total Monthly Mbps</t>
  </si>
  <si>
    <t>Converting to MBps</t>
  </si>
  <si>
    <t>Converting to GBps</t>
  </si>
  <si>
    <t>Monthly Metered Amount</t>
  </si>
  <si>
    <t>Standard Metered Circuit Cost</t>
  </si>
  <si>
    <t>Premium Metered Circuit Cost</t>
  </si>
  <si>
    <t>Monthly Metered Cost</t>
  </si>
  <si>
    <t>Monthly Unlimited Cost</t>
  </si>
  <si>
    <t>Instructions:</t>
  </si>
  <si>
    <t>1. Select Circuit Size from drop down in cell L6</t>
  </si>
  <si>
    <t>2. Modify sustained average BW in cell L7</t>
  </si>
  <si>
    <t>3. Pricing will update automatically for Metered vs Unlimited based on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</si>
</sst>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0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2" xfId="0" applyBorder="1" applyProtection="1">
      <protection locked="0"/>
    </xf>
    <xf numFmtId="0" fontId="0" fillId="0" borderId="3" xfId="0" applyBorder="1"/>
    <xf numFmtId="0" fontId="0" fillId="2" borderId="4" xfId="0" applyFill="1" applyBorder="1"/>
    <xf numFmtId="0" fontId="0" fillId="0" borderId="0" xfId="0" applyBorder="1" applyProtection="1">
      <protection locked="0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4" xfId="0" applyFont="1" applyFill="1" applyBorder="1"/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3" borderId="6" xfId="0" applyFont="1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4">
    <dxf>
      <numFmt numFmtId="165" formatCode="&quot;$&quot;#,##0.000"/>
      <protection locked="0" hidden="0"/>
    </dxf>
    <dxf>
      <alignment horizontal="center" vertical="bottom" textRotation="0" wrapText="0" indent="0" justifyLastLine="0" shrinkToFit="0" readingOrder="0"/>
    </dxf>
    <dxf>
      <numFmt numFmtId="164" formatCode="&quot;$&quot;#,##0"/>
      <protection locked="0" hidden="0"/>
    </dxf>
    <dxf>
      <numFmt numFmtId="164" formatCode="&quot;$&quot;#,##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220A9-9574-44F8-8ED7-4E3956CFCC93}" name="Table2" displayName="Table2" ref="D4:F20" totalsRowShown="0">
  <autoFilter ref="D4:F20" xr:uid="{CCECAA20-7D6B-4D05-87FC-19A5739DC71F}"/>
  <tableColumns count="3">
    <tableColumn id="1" xr3:uid="{027A182A-E5EA-4E32-898F-1257DAA01D5A}" name="Bandwidth"/>
    <tableColumn id="2" xr3:uid="{C8941659-0929-4D0A-9328-6E7BEAF360EE}" name="Standard" dataDxfId="3"/>
    <tableColumn id="3" xr3:uid="{B440A709-4911-4841-863C-63D81631A9B2}" name="Premium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7BD6D-E40F-44E0-9DBD-CEDDC0639430}" name="Table3" displayName="Table3" ref="H4:I7" totalsRowShown="0">
  <autoFilter ref="H4:I7" xr:uid="{4472B8FF-F32E-4039-AA7C-CF462EAC4231}"/>
  <tableColumns count="2">
    <tableColumn id="1" xr3:uid="{2BA1C41A-7771-42C8-8F65-28791BF8ACC4}" name="Metered Outbound Zone" dataDxfId="1"/>
    <tableColumn id="2" xr3:uid="{5A557A55-1C95-486F-880C-EB1A9B7FEC2C}" name="GB Char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3217-F65D-4D62-ABF4-9FC95570CFD2}">
  <dimension ref="A4:N30"/>
  <sheetViews>
    <sheetView tabSelected="1" workbookViewId="0">
      <selection activeCell="K3" sqref="K3"/>
    </sheetView>
  </sheetViews>
  <sheetFormatPr defaultRowHeight="15" x14ac:dyDescent="0.25"/>
  <cols>
    <col min="1" max="1" width="18.42578125" bestFit="1" customWidth="1"/>
    <col min="3" max="3" width="9.85546875" bestFit="1" customWidth="1"/>
    <col min="4" max="4" width="12.7109375" customWidth="1"/>
    <col min="5" max="5" width="11" customWidth="1"/>
    <col min="6" max="6" width="11.28515625" customWidth="1"/>
    <col min="7" max="7" width="7.5703125" customWidth="1"/>
    <col min="8" max="8" width="29.5703125" customWidth="1"/>
    <col min="9" max="9" width="17.42578125" customWidth="1"/>
    <col min="10" max="10" width="6.7109375" customWidth="1"/>
    <col min="11" max="11" width="41.42578125" bestFit="1" customWidth="1"/>
    <col min="12" max="12" width="16.140625" customWidth="1"/>
    <col min="13" max="13" width="15.28515625" customWidth="1"/>
    <col min="14" max="14" width="10" bestFit="1" customWidth="1"/>
  </cols>
  <sheetData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6</v>
      </c>
      <c r="I4" t="s">
        <v>7</v>
      </c>
    </row>
    <row r="5" spans="1:13" x14ac:dyDescent="0.25">
      <c r="A5" t="s">
        <v>8</v>
      </c>
      <c r="B5" t="s">
        <v>9</v>
      </c>
      <c r="D5">
        <v>50</v>
      </c>
      <c r="E5" s="3">
        <v>55</v>
      </c>
      <c r="F5" s="3">
        <v>130</v>
      </c>
      <c r="H5" s="5">
        <v>1</v>
      </c>
      <c r="I5" s="4">
        <v>2.5000000000000001E-2</v>
      </c>
    </row>
    <row r="6" spans="1:13" x14ac:dyDescent="0.25">
      <c r="A6" t="s">
        <v>8</v>
      </c>
      <c r="B6" t="s">
        <v>9</v>
      </c>
      <c r="D6">
        <v>100</v>
      </c>
      <c r="E6" s="3">
        <v>110</v>
      </c>
      <c r="F6" s="3">
        <v>200</v>
      </c>
      <c r="H6" s="5">
        <v>2</v>
      </c>
      <c r="I6" s="4">
        <v>0.05</v>
      </c>
      <c r="K6" s="6" t="s">
        <v>10</v>
      </c>
      <c r="L6" s="7">
        <v>1000</v>
      </c>
      <c r="M6" s="8"/>
    </row>
    <row r="7" spans="1:13" x14ac:dyDescent="0.25">
      <c r="A7" t="s">
        <v>8</v>
      </c>
      <c r="B7" t="s">
        <v>9</v>
      </c>
      <c r="D7">
        <v>200</v>
      </c>
      <c r="E7" s="3">
        <v>145</v>
      </c>
      <c r="F7" s="3">
        <v>295</v>
      </c>
      <c r="H7" s="5">
        <v>3</v>
      </c>
      <c r="I7" s="4">
        <v>0.14000000000000001</v>
      </c>
      <c r="K7" s="9" t="s">
        <v>11</v>
      </c>
      <c r="L7" s="10">
        <v>650</v>
      </c>
      <c r="M7" s="11"/>
    </row>
    <row r="8" spans="1:13" x14ac:dyDescent="0.25">
      <c r="A8" t="s">
        <v>8</v>
      </c>
      <c r="B8" t="s">
        <v>9</v>
      </c>
      <c r="D8">
        <v>500</v>
      </c>
      <c r="E8" s="3">
        <v>290</v>
      </c>
      <c r="F8" s="3">
        <v>690</v>
      </c>
      <c r="K8" s="9" t="s">
        <v>6</v>
      </c>
      <c r="L8" s="10">
        <v>1</v>
      </c>
      <c r="M8" s="11"/>
    </row>
    <row r="9" spans="1:13" x14ac:dyDescent="0.25">
      <c r="A9" t="s">
        <v>8</v>
      </c>
      <c r="B9" t="s">
        <v>9</v>
      </c>
      <c r="D9">
        <v>1000</v>
      </c>
      <c r="E9" s="3">
        <v>436</v>
      </c>
      <c r="F9" s="3">
        <v>1186</v>
      </c>
      <c r="K9" s="12" t="s">
        <v>12</v>
      </c>
      <c r="L9" s="13">
        <v>2628000</v>
      </c>
      <c r="M9" s="11"/>
    </row>
    <row r="10" spans="1:13" x14ac:dyDescent="0.25">
      <c r="A10" t="s">
        <v>8</v>
      </c>
      <c r="B10" t="s">
        <v>9</v>
      </c>
      <c r="D10">
        <v>2000</v>
      </c>
      <c r="E10" s="3">
        <v>872</v>
      </c>
      <c r="F10" s="3">
        <v>2372</v>
      </c>
      <c r="K10" s="12" t="s">
        <v>13</v>
      </c>
      <c r="L10" s="13">
        <f>L7*L9</f>
        <v>1708200000</v>
      </c>
      <c r="M10" s="11"/>
    </row>
    <row r="11" spans="1:13" x14ac:dyDescent="0.25">
      <c r="A11" t="s">
        <v>8</v>
      </c>
      <c r="B11" t="s">
        <v>9</v>
      </c>
      <c r="D11">
        <v>5000</v>
      </c>
      <c r="E11" s="3">
        <v>2180</v>
      </c>
      <c r="F11" s="3">
        <v>5180</v>
      </c>
      <c r="K11" s="12" t="s">
        <v>14</v>
      </c>
      <c r="L11" s="13">
        <f>L10/8</f>
        <v>213525000</v>
      </c>
      <c r="M11" s="11"/>
    </row>
    <row r="12" spans="1:13" x14ac:dyDescent="0.25">
      <c r="A12" t="s">
        <v>8</v>
      </c>
      <c r="B12" t="s">
        <v>9</v>
      </c>
      <c r="D12">
        <v>10000</v>
      </c>
      <c r="E12" s="3">
        <v>3400</v>
      </c>
      <c r="F12" s="3">
        <v>6400</v>
      </c>
      <c r="K12" s="12" t="s">
        <v>15</v>
      </c>
      <c r="L12" s="13">
        <f>L11/1000</f>
        <v>213525</v>
      </c>
      <c r="M12" s="11"/>
    </row>
    <row r="13" spans="1:13" x14ac:dyDescent="0.25">
      <c r="A13" t="s">
        <v>8</v>
      </c>
      <c r="C13" t="s">
        <v>9</v>
      </c>
      <c r="D13">
        <v>50</v>
      </c>
      <c r="E13" s="3">
        <v>300</v>
      </c>
      <c r="F13" s="3">
        <v>375</v>
      </c>
      <c r="K13" s="12" t="s">
        <v>16</v>
      </c>
      <c r="L13" s="14">
        <f>L12*(VLOOKUP(L8,Table3[],2,FALSE))</f>
        <v>5338.125</v>
      </c>
      <c r="M13" s="11"/>
    </row>
    <row r="14" spans="1:13" x14ac:dyDescent="0.25">
      <c r="A14" t="s">
        <v>8</v>
      </c>
      <c r="C14" t="s">
        <v>9</v>
      </c>
      <c r="D14">
        <v>100</v>
      </c>
      <c r="E14" s="3">
        <v>575</v>
      </c>
      <c r="F14" s="3">
        <v>675</v>
      </c>
      <c r="K14" s="12" t="s">
        <v>17</v>
      </c>
      <c r="L14" s="14">
        <f>VLOOKUP(L6,D5:F12,2,FALSE)</f>
        <v>436</v>
      </c>
      <c r="M14" s="11"/>
    </row>
    <row r="15" spans="1:13" x14ac:dyDescent="0.25">
      <c r="A15" t="s">
        <v>8</v>
      </c>
      <c r="C15" t="s">
        <v>9</v>
      </c>
      <c r="D15">
        <v>200</v>
      </c>
      <c r="E15" s="3">
        <v>1150</v>
      </c>
      <c r="F15" s="3">
        <v>1300</v>
      </c>
      <c r="K15" s="12" t="s">
        <v>18</v>
      </c>
      <c r="L15" s="14">
        <f>VLOOKUP(L6,D5:F12,3,FALSE)</f>
        <v>1186</v>
      </c>
      <c r="M15" s="11"/>
    </row>
    <row r="16" spans="1:13" x14ac:dyDescent="0.25">
      <c r="A16" t="s">
        <v>8</v>
      </c>
      <c r="C16" t="s">
        <v>9</v>
      </c>
      <c r="D16">
        <v>500</v>
      </c>
      <c r="E16" s="3">
        <v>2750</v>
      </c>
      <c r="F16" s="3">
        <v>3150</v>
      </c>
      <c r="K16" s="12"/>
      <c r="L16" s="14"/>
      <c r="M16" s="11"/>
    </row>
    <row r="17" spans="1:14" x14ac:dyDescent="0.25">
      <c r="A17" t="s">
        <v>8</v>
      </c>
      <c r="C17" t="s">
        <v>9</v>
      </c>
      <c r="D17">
        <v>1000</v>
      </c>
      <c r="E17" s="3">
        <v>5700</v>
      </c>
      <c r="F17" s="3">
        <v>6450</v>
      </c>
      <c r="K17" s="12"/>
      <c r="L17" s="14"/>
      <c r="M17" s="11"/>
    </row>
    <row r="18" spans="1:14" x14ac:dyDescent="0.25">
      <c r="A18" t="s">
        <v>8</v>
      </c>
      <c r="C18" t="s">
        <v>9</v>
      </c>
      <c r="D18">
        <v>2000</v>
      </c>
      <c r="E18" s="3">
        <v>11400</v>
      </c>
      <c r="F18" s="3">
        <v>12900</v>
      </c>
      <c r="K18" s="12"/>
      <c r="L18" s="15" t="s">
        <v>4</v>
      </c>
      <c r="M18" s="16" t="s">
        <v>5</v>
      </c>
    </row>
    <row r="19" spans="1:14" x14ac:dyDescent="0.25">
      <c r="A19" t="s">
        <v>8</v>
      </c>
      <c r="C19" t="s">
        <v>9</v>
      </c>
      <c r="D19">
        <v>5000</v>
      </c>
      <c r="E19" s="3">
        <v>25650</v>
      </c>
      <c r="F19" s="3">
        <v>28650</v>
      </c>
      <c r="K19" s="17" t="s">
        <v>19</v>
      </c>
      <c r="L19" s="18">
        <f>(L12*I5) + L14</f>
        <v>5774.125</v>
      </c>
      <c r="M19" s="19">
        <f>(L12*I5) + L15</f>
        <v>6524.125</v>
      </c>
    </row>
    <row r="20" spans="1:14" x14ac:dyDescent="0.25">
      <c r="A20" t="s">
        <v>8</v>
      </c>
      <c r="C20" t="s">
        <v>9</v>
      </c>
      <c r="D20">
        <v>10000</v>
      </c>
      <c r="E20" s="3">
        <v>51300</v>
      </c>
      <c r="F20" s="3">
        <v>54300</v>
      </c>
      <c r="K20" s="20" t="s">
        <v>20</v>
      </c>
      <c r="L20" s="21">
        <f>VLOOKUP(L6,D13:F20,2,FALSE)</f>
        <v>5700</v>
      </c>
      <c r="M20" s="22">
        <f>VLOOKUP(L6,D13:F20,3,FALSE)</f>
        <v>6450</v>
      </c>
    </row>
    <row r="27" spans="1:14" x14ac:dyDescent="0.25">
      <c r="K27" t="s">
        <v>21</v>
      </c>
      <c r="L27" s="1"/>
    </row>
    <row r="28" spans="1:14" x14ac:dyDescent="0.25">
      <c r="K28" t="s">
        <v>22</v>
      </c>
      <c r="N28" s="2"/>
    </row>
    <row r="29" spans="1:14" x14ac:dyDescent="0.25">
      <c r="K29" t="s">
        <v>23</v>
      </c>
    </row>
    <row r="30" spans="1:14" x14ac:dyDescent="0.25">
      <c r="K30" t="s">
        <v>24</v>
      </c>
    </row>
  </sheetData>
  <sheetProtection algorithmName="SHA-512" hashValue="TbWe43Ugfr0xVMa0fwj9DjVp7eUc3qmbOGCs22GnBKrPclIs9/dp6hoXRPamS3GQM5HgDo8oVDELzZnuUlIydA==" saltValue="BLHdEnf1fDipyd/EqArfOg==" spinCount="100000" sheet="1" objects="1" scenarios="1"/>
  <dataValidations count="2">
    <dataValidation type="list" allowBlank="1" showInputMessage="1" showErrorMessage="1" sqref="L6" xr:uid="{32977023-9553-4E8E-8A90-615D8852C819}">
      <formula1>$D$5:$D$12</formula1>
    </dataValidation>
    <dataValidation type="list" allowBlank="1" showInputMessage="1" showErrorMessage="1" sqref="L8" xr:uid="{0C898C72-613E-497F-BFDD-887EB680F03F}">
      <formula1>$H$5:$H$7</formula1>
    </dataValidation>
  </dataValidation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Ashley</dc:creator>
  <cp:keywords/>
  <dc:description/>
  <cp:lastModifiedBy>Bryan Ashley</cp:lastModifiedBy>
  <cp:revision/>
  <dcterms:created xsi:type="dcterms:W3CDTF">2019-01-31T20:24:11Z</dcterms:created>
  <dcterms:modified xsi:type="dcterms:W3CDTF">2019-02-06T16:56:05Z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brashle@microsoft.com</vt:lpwstr>
  </property>
  <property fmtid="{D5CDD505-2E9C-101B-9397-08002B2CF9AE}" pid="5" name="MSIP_Label_f42aa342-8706-4288-bd11-ebb85995028c_SetDate">
    <vt:lpwstr>2019-01-31T22:38:18.3608103Z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f0e8fd5a-9807-45e8-9fe2-a04a84e3f9e6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