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z003w97j\Documents\"/>
    </mc:Choice>
  </mc:AlternateContent>
  <xr:revisionPtr revIDLastSave="0" documentId="13_ncr:1_{7CEADF50-4CA7-4A17-A9E2-F807F2A3737E}" xr6:coauthVersionLast="34" xr6:coauthVersionMax="34" xr10:uidLastSave="{00000000-0000-0000-0000-000000000000}"/>
  <bookViews>
    <workbookView xWindow="0" yWindow="0" windowWidth="25200" windowHeight="11775" xr2:uid="{17A040A4-7873-4195-97CA-607AB4897244}"/>
  </bookViews>
  <sheets>
    <sheet name="Summery" sheetId="1" r:id="rId1"/>
    <sheet name="Bowling Stats" sheetId="3" r:id="rId2"/>
    <sheet name="Batting Stats" sheetId="2" r:id="rId3"/>
    <sheet name="Inning Wise" sheetId="4" r:id="rId4"/>
  </sheets>
  <definedNames>
    <definedName name="_xlnm._FilterDatabase" localSheetId="2" hidden="1">'Batting Stats'!$U$1:$U$14</definedName>
    <definedName name="_xlnm._FilterDatabase" localSheetId="1" hidden="1">'Bowling Stats'!$R$1:$R$16</definedName>
    <definedName name="_xlnm._FilterDatabase" localSheetId="3" hidden="1">'Inning Wise'!$F$1:$F$14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T14" i="2" l="1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T2" i="2"/>
  <c r="S2" i="2"/>
  <c r="R2" i="2"/>
</calcChain>
</file>

<file path=xl/sharedStrings.xml><?xml version="1.0" encoding="utf-8"?>
<sst xmlns="http://schemas.openxmlformats.org/spreadsheetml/2006/main" count="177" uniqueCount="90">
  <si>
    <t>Winner Of The Prediction</t>
  </si>
  <si>
    <t>IND</t>
  </si>
  <si>
    <t>Series Output</t>
  </si>
  <si>
    <t>AUS</t>
  </si>
  <si>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</si>
  <si>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</si>
  <si>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</si>
  <si>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</si>
  <si>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</si>
  <si>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</si>
  <si>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</si>
  <si>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</si>
  <si>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</si>
  <si>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</si>
  <si>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</si>
  <si>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</si>
  <si>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LastAgainstAus</t>
  </si>
  <si>
    <t>LastAgainstNZ</t>
  </si>
  <si>
    <t>Batting weightage</t>
  </si>
  <si>
    <t>4 weightage</t>
  </si>
  <si>
    <t>6 weightage</t>
  </si>
  <si>
    <t>V Kohli</t>
  </si>
  <si>
    <t>2013-2018</t>
  </si>
  <si>
    <t>RG Sharma</t>
  </si>
  <si>
    <t>S Dhawan</t>
  </si>
  <si>
    <t>AJ Finch</t>
  </si>
  <si>
    <t>MS Dhoni</t>
  </si>
  <si>
    <t>GJ Maxwell</t>
  </si>
  <si>
    <t>AT Rayudu</t>
  </si>
  <si>
    <t>SE Marsh</t>
  </si>
  <si>
    <t>KM Jadhav</t>
  </si>
  <si>
    <t>2014-2018</t>
  </si>
  <si>
    <t>MP Stoinis</t>
  </si>
  <si>
    <t>2015-2018</t>
  </si>
  <si>
    <t>UT Khawaja</t>
  </si>
  <si>
    <t>2013-2017</t>
  </si>
  <si>
    <t>PSP Handscomb</t>
  </si>
  <si>
    <t>2017-2017</t>
  </si>
  <si>
    <t>AT Carey</t>
  </si>
  <si>
    <t>2018-2018</t>
  </si>
  <si>
    <t>Highest Run Scorer</t>
  </si>
  <si>
    <t>Virat Kohli</t>
  </si>
  <si>
    <t xml:space="preserve">Highest 4 </t>
  </si>
  <si>
    <t>Highest 6</t>
  </si>
  <si>
    <t>Overs</t>
  </si>
  <si>
    <t>Mdns</t>
  </si>
  <si>
    <t>Wkts</t>
  </si>
  <si>
    <t>BBI</t>
  </si>
  <si>
    <t>Econ</t>
  </si>
  <si>
    <t>LastWicketStat1</t>
  </si>
  <si>
    <t>LastWicketStat2</t>
  </si>
  <si>
    <t>Weightage</t>
  </si>
  <si>
    <t>B Kumar</t>
  </si>
  <si>
    <t>RA Jadeja</t>
  </si>
  <si>
    <t>Mohammed Shami</t>
  </si>
  <si>
    <t>JJ Bumrah</t>
  </si>
  <si>
    <t>2016-2018</t>
  </si>
  <si>
    <t>PJ Cummins</t>
  </si>
  <si>
    <t>YS Chahal</t>
  </si>
  <si>
    <t>KW Richardson</t>
  </si>
  <si>
    <t>Kuldeep Yadav</t>
  </si>
  <si>
    <t>2017-2018</t>
  </si>
  <si>
    <t>NM Lyon</t>
  </si>
  <si>
    <t>NM Coulter-Nile</t>
  </si>
  <si>
    <t>A Zampa</t>
  </si>
  <si>
    <t>JP Behrendorff</t>
  </si>
  <si>
    <t>JA Richardson</t>
  </si>
  <si>
    <t>Highest Wicket Taker</t>
  </si>
  <si>
    <t>Score</t>
  </si>
  <si>
    <t>WicketFallen</t>
  </si>
  <si>
    <t>RPO</t>
  </si>
  <si>
    <t>Result</t>
  </si>
  <si>
    <t>Extras</t>
  </si>
  <si>
    <t>Venue</t>
  </si>
  <si>
    <t>Bengaluru</t>
  </si>
  <si>
    <t>Jaipur</t>
  </si>
  <si>
    <t>Nagpur</t>
  </si>
  <si>
    <t>Mohali</t>
  </si>
  <si>
    <t>Indore</t>
  </si>
  <si>
    <t>Chennai</t>
  </si>
  <si>
    <t>Kolkata</t>
  </si>
  <si>
    <t>Pune</t>
  </si>
  <si>
    <t>India</t>
  </si>
  <si>
    <t>Team</t>
  </si>
  <si>
    <t>Batting Weightage</t>
  </si>
  <si>
    <t>Bowling Weightage</t>
  </si>
  <si>
    <t>Australia</t>
  </si>
  <si>
    <t xml:space="preserve">W/L </t>
  </si>
  <si>
    <t>InningWise Weigtage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</si>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</sst>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222222"/>
      <name val="Tahoma"/>
      <family val="2"/>
    </font>
    <font>
      <b/>
      <sz val="7"/>
      <color rgb="FF222222"/>
      <name val="Tahoma"/>
      <family val="2"/>
    </font>
    <font>
      <sz val="7"/>
      <color rgb="FF222222"/>
      <name val="Calibri"/>
      <family val="2"/>
      <scheme val="minor"/>
    </font>
    <font>
      <b/>
      <sz val="7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1" fillId="2" borderId="0" xfId="1"/>
    <xf numFmtId="0" fontId="0" fillId="3" borderId="0" xfId="0" applyFill="1"/>
    <xf numFmtId="0" fontId="2" fillId="0" borderId="0" xfId="0" applyFont="1" applyFill="1" applyBorder="1" applyAlignment="1">
      <alignment horizontal="right" vertical="center" wrapText="1"/>
    </xf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7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" fontId="2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6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7" fontId="4" fillId="0" borderId="1" xfId="0" applyNumberFormat="1" applyFont="1" applyBorder="1" applyAlignment="1">
      <alignment horizontal="right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espncricinfo.com/ci/engine/stats/index.html?class=2;home_or_away=1;home_or_away=2;home_or_away=3;orderby=runs;orderbyad=reverse;spanmax2=01+Sep+2018;spanmin2=01+Jan+2013;spanval2=span;team=2;template=results;type=batting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2;home_or_away=1;home_or_away=2;home_or_away=3;orderby=runs;orderbyad=reverse;spanmax1=01+Oct+2018;spanmin1=01+Jan+2013;spanval1=span;team=6;template=results;type=batti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99060</xdr:colOff>
      <xdr:row>0</xdr:row>
      <xdr:rowOff>99060</xdr:rowOff>
    </xdr:to>
    <xdr:pic>
      <xdr:nvPicPr>
        <xdr:cNvPr id="2" name="Picture 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FDE745CA-9738-47C3-AAF5-0CD8FFAA7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0"/>
          <a:ext cx="990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99060</xdr:colOff>
      <xdr:row>5</xdr:row>
      <xdr:rowOff>99060</xdr:rowOff>
    </xdr:to>
    <xdr:pic>
      <xdr:nvPicPr>
        <xdr:cNvPr id="3" name="Picture 2" descr="Descending">
          <a:hlinkClick xmlns:r="http://schemas.openxmlformats.org/officeDocument/2006/relationships" r:id="rId3" tooltip="sort by runs scored"/>
          <a:extLst>
            <a:ext uri="{FF2B5EF4-FFF2-40B4-BE49-F238E27FC236}">
              <a16:creationId xmlns:a16="http://schemas.microsoft.com/office/drawing/2014/main" id="{E97D7ADD-38C0-4AD3-A314-928235408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762000"/>
          <a:ext cx="9906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81DF-4984-4A9A-AF9C-E146D8049AE4}">
  <dimension ref="A2:L19"/>
  <sheetViews>
    <sheetView tabSelected="1" workbookViewId="0">
      <selection activeCell="I22" sqref="I22"/>
    </sheetView>
  </sheetViews>
  <sheetFormatPr defaultRowHeight="15" x14ac:dyDescent="0.25"/>
  <cols>
    <col min="1" max="1" width="23.85546875" bestFit="1" customWidth="1"/>
    <col min="9" max="9" width="17.5703125" bestFit="1" customWidth="1"/>
    <col min="10" max="10" width="18.42578125" bestFit="1" customWidth="1"/>
    <col min="11" max="11" width="20.140625" bestFit="1" customWidth="1"/>
  </cols>
  <sheetData>
    <row r="2" spans="1:12" x14ac:dyDescent="0.25">
      <c r="A2" s="4" t="s">
        <v>0</v>
      </c>
      <c r="B2" s="4"/>
    </row>
    <row r="3" spans="1:12" x14ac:dyDescent="0.25">
      <c r="A3" s="4" t="s">
        <v>1</v>
      </c>
      <c r="B3" s="4"/>
      <c r="G3" t="s">
        <v>83</v>
      </c>
      <c r="H3" t="s">
        <v>87</v>
      </c>
      <c r="I3" t="s">
        <v>84</v>
      </c>
      <c r="J3" t="s">
        <v>85</v>
      </c>
      <c r="K3" t="s">
        <v>88</v>
      </c>
      <c r="L3" t="s">
        <v>89</v>
      </c>
    </row>
    <row r="4" spans="1:12" x14ac:dyDescent="0.25">
      <c r="G4" t="s">
        <v>82</v>
      </c>
      <c r="H4">
        <v>0.68</v>
      </c>
      <c r="I4">
        <v>14020.08</v>
      </c>
      <c r="J4">
        <v>116.32</v>
      </c>
      <c r="K4">
        <v>385.45</v>
      </c>
      <c r="L4" s="2">
        <v>14522.53</v>
      </c>
    </row>
    <row r="5" spans="1:12" x14ac:dyDescent="0.25">
      <c r="A5" s="4" t="s">
        <v>2</v>
      </c>
      <c r="B5" s="4"/>
      <c r="G5" t="s">
        <v>86</v>
      </c>
      <c r="H5">
        <v>0.32</v>
      </c>
      <c r="I5">
        <v>5159.38</v>
      </c>
      <c r="J5">
        <v>49.04</v>
      </c>
      <c r="K5">
        <v>134.94999999999999</v>
      </c>
      <c r="L5">
        <v>5343.69</v>
      </c>
    </row>
    <row r="6" spans="1:12" x14ac:dyDescent="0.25">
      <c r="A6" s="4" t="s">
        <v>1</v>
      </c>
      <c r="B6" s="4">
        <v>4</v>
      </c>
    </row>
    <row r="7" spans="1:12" x14ac:dyDescent="0.25">
      <c r="A7" s="4" t="s">
        <v>3</v>
      </c>
      <c r="B7" s="4">
        <v>1</v>
      </c>
    </row>
    <row r="9" spans="1:12" x14ac:dyDescent="0.25">
      <c r="A9" t="s">
        <v>40</v>
      </c>
    </row>
    <row r="10" spans="1:12" x14ac:dyDescent="0.25">
      <c r="A10" t="s">
        <v>41</v>
      </c>
    </row>
    <row r="12" spans="1:12" x14ac:dyDescent="0.25">
      <c r="A12" t="s">
        <v>42</v>
      </c>
    </row>
    <row r="13" spans="1:12" x14ac:dyDescent="0.25">
      <c r="A13" t="s">
        <v>23</v>
      </c>
    </row>
    <row r="15" spans="1:12" x14ac:dyDescent="0.25">
      <c r="A15" t="s">
        <v>43</v>
      </c>
    </row>
    <row r="16" spans="1:12" x14ac:dyDescent="0.25">
      <c r="A16" s="4" t="s">
        <v>23</v>
      </c>
    </row>
    <row r="18" spans="1:1" x14ac:dyDescent="0.25">
      <c r="A18" t="s">
        <v>67</v>
      </c>
    </row>
    <row r="19" spans="1:1" x14ac:dyDescent="0.25">
      <c r="A1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898F-2470-4663-BD1F-2FA4B7BC1FEA}">
  <sheetPr filterMode="1"/>
  <dimension ref="A1:R16"/>
  <sheetViews>
    <sheetView workbookViewId="0">
      <selection activeCell="Q2" sqref="Q2:Q9"/>
    </sheetView>
  </sheetViews>
  <sheetFormatPr defaultRowHeight="15" x14ac:dyDescent="0.25"/>
  <cols>
    <col min="1" max="1" width="17.85546875" bestFit="1" customWidth="1"/>
    <col min="2" max="2" width="6.5703125" bestFit="1" customWidth="1"/>
    <col min="3" max="3" width="4.42578125" bestFit="1" customWidth="1"/>
    <col min="4" max="4" width="4.7109375" bestFit="1" customWidth="1"/>
    <col min="5" max="5" width="6.140625" bestFit="1" customWidth="1"/>
    <col min="6" max="6" width="5.85546875" bestFit="1" customWidth="1"/>
    <col min="7" max="7" width="5.28515625" bestFit="1" customWidth="1"/>
    <col min="8" max="9" width="5.42578125" bestFit="1" customWidth="1"/>
    <col min="10" max="10" width="4.42578125" bestFit="1" customWidth="1"/>
    <col min="11" max="11" width="5.140625" bestFit="1" customWidth="1"/>
    <col min="12" max="12" width="3.42578125" bestFit="1" customWidth="1"/>
    <col min="13" max="14" width="2" bestFit="1" customWidth="1"/>
    <col min="15" max="16" width="15.140625" bestFit="1" customWidth="1"/>
    <col min="17" max="17" width="10.5703125" bestFit="1" customWidth="1"/>
  </cols>
  <sheetData>
    <row r="1" spans="1:18" x14ac:dyDescent="0.25">
      <c r="A1" s="10" t="s">
        <v>4</v>
      </c>
      <c r="B1" s="10" t="s">
        <v>5</v>
      </c>
      <c r="C1" s="10" t="s">
        <v>6</v>
      </c>
      <c r="D1" s="10" t="s">
        <v>7</v>
      </c>
      <c r="E1" s="10" t="s">
        <v>44</v>
      </c>
      <c r="F1" s="10" t="s">
        <v>45</v>
      </c>
      <c r="G1" s="10" t="s">
        <v>9</v>
      </c>
      <c r="H1" s="10" t="s">
        <v>46</v>
      </c>
      <c r="I1" s="10" t="s">
        <v>47</v>
      </c>
      <c r="J1" s="10" t="s">
        <v>11</v>
      </c>
      <c r="K1" s="10" t="s">
        <v>48</v>
      </c>
      <c r="L1" s="10" t="s">
        <v>13</v>
      </c>
      <c r="M1" s="10">
        <v>4</v>
      </c>
      <c r="N1" s="10">
        <v>5</v>
      </c>
      <c r="O1" s="10" t="s">
        <v>49</v>
      </c>
      <c r="P1" s="10" t="s">
        <v>50</v>
      </c>
      <c r="Q1" s="10" t="s">
        <v>51</v>
      </c>
    </row>
    <row r="2" spans="1:18" x14ac:dyDescent="0.25">
      <c r="A2" s="10" t="s">
        <v>52</v>
      </c>
      <c r="B2" s="11" t="s">
        <v>22</v>
      </c>
      <c r="C2" s="12">
        <v>94</v>
      </c>
      <c r="D2" s="12">
        <v>93</v>
      </c>
      <c r="E2" s="12">
        <v>749.4</v>
      </c>
      <c r="F2" s="12">
        <v>58</v>
      </c>
      <c r="G2" s="12">
        <v>3757</v>
      </c>
      <c r="H2" s="13">
        <v>97</v>
      </c>
      <c r="I2" s="14">
        <v>15462</v>
      </c>
      <c r="J2" s="12">
        <v>38.729999999999997</v>
      </c>
      <c r="K2" s="12">
        <v>5.01</v>
      </c>
      <c r="L2" s="12">
        <v>46.3</v>
      </c>
      <c r="M2" s="12">
        <v>2</v>
      </c>
      <c r="N2" s="12">
        <v>1</v>
      </c>
      <c r="O2" s="15">
        <v>8</v>
      </c>
      <c r="P2" s="15">
        <v>7</v>
      </c>
      <c r="Q2" s="9">
        <f>0.55*F2+0.047*L2+0.64*M2+0.55*N2</f>
        <v>35.906100000000002</v>
      </c>
      <c r="R2" t="s">
        <v>1</v>
      </c>
    </row>
    <row r="3" spans="1:18" x14ac:dyDescent="0.25">
      <c r="A3" s="10" t="s">
        <v>53</v>
      </c>
      <c r="B3" s="11" t="s">
        <v>22</v>
      </c>
      <c r="C3" s="12">
        <v>86</v>
      </c>
      <c r="D3" s="12">
        <v>85</v>
      </c>
      <c r="E3" s="12">
        <v>769.5</v>
      </c>
      <c r="F3" s="12">
        <v>32</v>
      </c>
      <c r="G3" s="12">
        <v>3715</v>
      </c>
      <c r="H3" s="13">
        <v>112</v>
      </c>
      <c r="I3" s="14">
        <v>13271</v>
      </c>
      <c r="J3" s="12">
        <v>33.159999999999997</v>
      </c>
      <c r="K3" s="12">
        <v>4.82</v>
      </c>
      <c r="L3" s="12">
        <v>41.2</v>
      </c>
      <c r="M3" s="12">
        <v>5</v>
      </c>
      <c r="N3" s="12">
        <v>1</v>
      </c>
      <c r="O3" s="15">
        <v>2</v>
      </c>
      <c r="P3" s="9"/>
      <c r="Q3" s="9">
        <f t="shared" ref="Q3:Q16" si="0">0.55*F3+0.047*L3+0.64*M3+0.55*N3</f>
        <v>23.2864</v>
      </c>
      <c r="R3" s="9" t="s">
        <v>1</v>
      </c>
    </row>
    <row r="4" spans="1:18" x14ac:dyDescent="0.25">
      <c r="A4" s="10" t="s">
        <v>54</v>
      </c>
      <c r="B4" s="11" t="s">
        <v>22</v>
      </c>
      <c r="C4" s="12">
        <v>52</v>
      </c>
      <c r="D4" s="12">
        <v>51</v>
      </c>
      <c r="E4" s="12">
        <v>440.5</v>
      </c>
      <c r="F4" s="12">
        <v>29</v>
      </c>
      <c r="G4" s="12">
        <v>2449</v>
      </c>
      <c r="H4" s="13">
        <v>94</v>
      </c>
      <c r="I4" s="14">
        <v>12875</v>
      </c>
      <c r="J4" s="12">
        <v>26.05</v>
      </c>
      <c r="K4" s="12">
        <v>5.55</v>
      </c>
      <c r="L4" s="12">
        <v>28.1</v>
      </c>
      <c r="M4" s="12">
        <v>6</v>
      </c>
      <c r="N4" s="12">
        <v>0</v>
      </c>
      <c r="O4" s="15">
        <v>5</v>
      </c>
      <c r="P4" s="15">
        <v>9</v>
      </c>
      <c r="Q4" s="9">
        <f t="shared" si="0"/>
        <v>21.110700000000001</v>
      </c>
      <c r="R4" s="9" t="s">
        <v>1</v>
      </c>
    </row>
    <row r="5" spans="1:18" x14ac:dyDescent="0.25">
      <c r="A5" s="10" t="s">
        <v>55</v>
      </c>
      <c r="B5" s="11" t="s">
        <v>56</v>
      </c>
      <c r="C5" s="12">
        <v>44</v>
      </c>
      <c r="D5" s="12">
        <v>44</v>
      </c>
      <c r="E5" s="12">
        <v>368.4</v>
      </c>
      <c r="F5" s="12">
        <v>26</v>
      </c>
      <c r="G5" s="12">
        <v>1639</v>
      </c>
      <c r="H5" s="13">
        <v>78</v>
      </c>
      <c r="I5" s="16">
        <v>43612</v>
      </c>
      <c r="J5" s="12">
        <v>21.01</v>
      </c>
      <c r="K5" s="12">
        <v>4.4400000000000004</v>
      </c>
      <c r="L5" s="12">
        <v>28.3</v>
      </c>
      <c r="M5" s="12">
        <v>4</v>
      </c>
      <c r="N5" s="12">
        <v>1</v>
      </c>
      <c r="O5" s="9"/>
      <c r="P5" s="15">
        <v>4</v>
      </c>
      <c r="Q5" s="9">
        <f t="shared" si="0"/>
        <v>18.740100000000002</v>
      </c>
      <c r="R5" s="9" t="s">
        <v>1</v>
      </c>
    </row>
    <row r="6" spans="1:18" hidden="1" x14ac:dyDescent="0.25">
      <c r="A6" s="10" t="s">
        <v>57</v>
      </c>
      <c r="B6" s="17" t="s">
        <v>31</v>
      </c>
      <c r="C6" s="18">
        <v>34</v>
      </c>
      <c r="D6" s="18">
        <v>34</v>
      </c>
      <c r="E6" s="18">
        <v>302</v>
      </c>
      <c r="F6" s="18">
        <v>14</v>
      </c>
      <c r="G6" s="18">
        <v>1607</v>
      </c>
      <c r="H6" s="19">
        <v>57</v>
      </c>
      <c r="I6" s="20">
        <v>43579</v>
      </c>
      <c r="J6" s="18">
        <v>28.19</v>
      </c>
      <c r="K6" s="18">
        <v>5.32</v>
      </c>
      <c r="L6" s="18">
        <v>31.7</v>
      </c>
      <c r="M6" s="18">
        <v>4</v>
      </c>
      <c r="N6" s="18">
        <v>0</v>
      </c>
      <c r="O6" s="9"/>
      <c r="P6" s="21">
        <v>1</v>
      </c>
      <c r="Q6" s="9">
        <f t="shared" si="0"/>
        <v>11.749900000000002</v>
      </c>
      <c r="R6" t="s">
        <v>3</v>
      </c>
    </row>
    <row r="7" spans="1:18" x14ac:dyDescent="0.25">
      <c r="A7" s="10" t="s">
        <v>58</v>
      </c>
      <c r="B7" s="11" t="s">
        <v>56</v>
      </c>
      <c r="C7" s="12">
        <v>34</v>
      </c>
      <c r="D7" s="12">
        <v>33</v>
      </c>
      <c r="E7" s="12">
        <v>301.10000000000002</v>
      </c>
      <c r="F7" s="12">
        <v>12</v>
      </c>
      <c r="G7" s="12">
        <v>1431</v>
      </c>
      <c r="H7" s="13">
        <v>56</v>
      </c>
      <c r="I7" s="16">
        <v>43607</v>
      </c>
      <c r="J7" s="12">
        <v>25.55</v>
      </c>
      <c r="K7" s="12">
        <v>4.75</v>
      </c>
      <c r="L7" s="12">
        <v>32.200000000000003</v>
      </c>
      <c r="M7" s="12">
        <v>1</v>
      </c>
      <c r="N7" s="12">
        <v>1</v>
      </c>
      <c r="O7" s="15">
        <v>6</v>
      </c>
      <c r="P7" s="15">
        <v>9</v>
      </c>
      <c r="Q7" s="9">
        <f t="shared" si="0"/>
        <v>9.3034000000000017</v>
      </c>
      <c r="R7" t="s">
        <v>1</v>
      </c>
    </row>
    <row r="8" spans="1:18" hidden="1" x14ac:dyDescent="0.25">
      <c r="A8" s="10" t="s">
        <v>59</v>
      </c>
      <c r="B8" s="17" t="s">
        <v>22</v>
      </c>
      <c r="C8" s="18">
        <v>18</v>
      </c>
      <c r="D8" s="18">
        <v>18</v>
      </c>
      <c r="E8" s="18">
        <v>155.5</v>
      </c>
      <c r="F8" s="18">
        <v>10</v>
      </c>
      <c r="G8" s="18">
        <v>854</v>
      </c>
      <c r="H8" s="19">
        <v>27</v>
      </c>
      <c r="I8" s="22">
        <v>24959</v>
      </c>
      <c r="J8" s="18">
        <v>31.62</v>
      </c>
      <c r="K8" s="18">
        <v>5.48</v>
      </c>
      <c r="L8" s="18">
        <v>34.6</v>
      </c>
      <c r="M8" s="18">
        <v>0</v>
      </c>
      <c r="N8" s="18">
        <v>1</v>
      </c>
      <c r="O8" s="9"/>
      <c r="P8" s="9"/>
      <c r="Q8" s="9">
        <f t="shared" si="0"/>
        <v>7.6761999999999997</v>
      </c>
      <c r="R8" t="s">
        <v>3</v>
      </c>
    </row>
    <row r="9" spans="1:18" x14ac:dyDescent="0.25">
      <c r="A9" s="10" t="s">
        <v>60</v>
      </c>
      <c r="B9" s="11" t="s">
        <v>61</v>
      </c>
      <c r="C9" s="12">
        <v>33</v>
      </c>
      <c r="D9" s="12">
        <v>31</v>
      </c>
      <c r="E9" s="12">
        <v>284</v>
      </c>
      <c r="F9" s="12">
        <v>9</v>
      </c>
      <c r="G9" s="12">
        <v>1345</v>
      </c>
      <c r="H9" s="13">
        <v>67</v>
      </c>
      <c r="I9" s="16">
        <v>43641</v>
      </c>
      <c r="J9" s="12">
        <v>20.07</v>
      </c>
      <c r="K9" s="12">
        <v>4.7300000000000004</v>
      </c>
      <c r="L9" s="12">
        <v>25.4</v>
      </c>
      <c r="M9" s="12">
        <v>2</v>
      </c>
      <c r="N9" s="12">
        <v>1</v>
      </c>
      <c r="O9" s="15">
        <v>2</v>
      </c>
      <c r="P9" s="15">
        <v>8</v>
      </c>
      <c r="Q9" s="9">
        <f t="shared" si="0"/>
        <v>7.9738000000000007</v>
      </c>
      <c r="R9" t="s">
        <v>1</v>
      </c>
    </row>
    <row r="10" spans="1:18" hidden="1" x14ac:dyDescent="0.25">
      <c r="A10" s="10" t="s">
        <v>62</v>
      </c>
      <c r="B10" s="17" t="s">
        <v>31</v>
      </c>
      <c r="C10" s="18">
        <v>13</v>
      </c>
      <c r="D10" s="18">
        <v>13</v>
      </c>
      <c r="E10" s="18">
        <v>121</v>
      </c>
      <c r="F10" s="18">
        <v>7</v>
      </c>
      <c r="G10" s="18">
        <v>585</v>
      </c>
      <c r="H10" s="19">
        <v>17</v>
      </c>
      <c r="I10" s="22">
        <v>16163</v>
      </c>
      <c r="J10" s="18">
        <v>34.409999999999997</v>
      </c>
      <c r="K10" s="18">
        <v>4.83</v>
      </c>
      <c r="L10" s="18">
        <v>42.7</v>
      </c>
      <c r="M10" s="18">
        <v>1</v>
      </c>
      <c r="N10" s="18">
        <v>0</v>
      </c>
      <c r="O10" s="21">
        <v>0</v>
      </c>
      <c r="P10" s="9"/>
      <c r="Q10" s="9">
        <f t="shared" si="0"/>
        <v>6.496900000000001</v>
      </c>
      <c r="R10" t="s">
        <v>3</v>
      </c>
    </row>
    <row r="11" spans="1:18" hidden="1" x14ac:dyDescent="0.25">
      <c r="A11" s="10" t="s">
        <v>27</v>
      </c>
      <c r="B11" s="17" t="s">
        <v>22</v>
      </c>
      <c r="C11" s="18">
        <v>80</v>
      </c>
      <c r="D11" s="18">
        <v>60</v>
      </c>
      <c r="E11" s="18">
        <v>301</v>
      </c>
      <c r="F11" s="18">
        <v>5</v>
      </c>
      <c r="G11" s="18">
        <v>1677</v>
      </c>
      <c r="H11" s="19">
        <v>45</v>
      </c>
      <c r="I11" s="22">
        <v>16893</v>
      </c>
      <c r="J11" s="18">
        <v>37.26</v>
      </c>
      <c r="K11" s="18">
        <v>5.57</v>
      </c>
      <c r="L11" s="18">
        <v>40.1</v>
      </c>
      <c r="M11" s="18">
        <v>2</v>
      </c>
      <c r="N11" s="18">
        <v>0</v>
      </c>
      <c r="O11" s="21">
        <v>1</v>
      </c>
      <c r="P11" s="21">
        <v>0</v>
      </c>
      <c r="Q11" s="9">
        <f t="shared" si="0"/>
        <v>5.9147000000000007</v>
      </c>
      <c r="R11" t="s">
        <v>3</v>
      </c>
    </row>
    <row r="12" spans="1:18" hidden="1" x14ac:dyDescent="0.25">
      <c r="A12" s="10" t="s">
        <v>63</v>
      </c>
      <c r="B12" s="17" t="s">
        <v>35</v>
      </c>
      <c r="C12" s="18">
        <v>21</v>
      </c>
      <c r="D12" s="18">
        <v>21</v>
      </c>
      <c r="E12" s="18">
        <v>185.2</v>
      </c>
      <c r="F12" s="18">
        <v>5</v>
      </c>
      <c r="G12" s="18">
        <v>985</v>
      </c>
      <c r="H12" s="19">
        <v>37</v>
      </c>
      <c r="I12" s="22">
        <v>17624</v>
      </c>
      <c r="J12" s="18">
        <v>26.62</v>
      </c>
      <c r="K12" s="18">
        <v>5.31</v>
      </c>
      <c r="L12" s="18">
        <v>30</v>
      </c>
      <c r="M12" s="18">
        <v>1</v>
      </c>
      <c r="N12" s="18">
        <v>0</v>
      </c>
      <c r="O12" s="9"/>
      <c r="P12" s="21">
        <v>1</v>
      </c>
      <c r="Q12" s="9">
        <f t="shared" si="0"/>
        <v>4.8</v>
      </c>
      <c r="R12" s="9" t="s">
        <v>3</v>
      </c>
    </row>
    <row r="13" spans="1:18" hidden="1" x14ac:dyDescent="0.25">
      <c r="A13" s="10" t="s">
        <v>64</v>
      </c>
      <c r="B13" s="17" t="s">
        <v>56</v>
      </c>
      <c r="C13" s="18">
        <v>31</v>
      </c>
      <c r="D13" s="18">
        <v>31</v>
      </c>
      <c r="E13" s="18">
        <v>256.39999999999998</v>
      </c>
      <c r="F13" s="18">
        <v>3</v>
      </c>
      <c r="G13" s="18">
        <v>1459</v>
      </c>
      <c r="H13" s="19">
        <v>42</v>
      </c>
      <c r="I13" s="20">
        <v>43540</v>
      </c>
      <c r="J13" s="18">
        <v>34.729999999999997</v>
      </c>
      <c r="K13" s="18">
        <v>5.68</v>
      </c>
      <c r="L13" s="18">
        <v>36.6</v>
      </c>
      <c r="M13" s="18">
        <v>0</v>
      </c>
      <c r="N13" s="18">
        <v>0</v>
      </c>
      <c r="O13" s="21">
        <v>0</v>
      </c>
      <c r="P13" s="21">
        <v>0</v>
      </c>
      <c r="Q13" s="9">
        <f t="shared" si="0"/>
        <v>3.3702000000000005</v>
      </c>
      <c r="R13" s="9" t="s">
        <v>3</v>
      </c>
    </row>
    <row r="14" spans="1:18" hidden="1" x14ac:dyDescent="0.25">
      <c r="A14" s="10" t="s">
        <v>65</v>
      </c>
      <c r="B14" s="17" t="s">
        <v>39</v>
      </c>
      <c r="C14" s="12">
        <v>2</v>
      </c>
      <c r="D14" s="12">
        <v>2</v>
      </c>
      <c r="E14" s="12">
        <v>18.2</v>
      </c>
      <c r="F14" s="12">
        <v>3</v>
      </c>
      <c r="G14" s="12">
        <v>91</v>
      </c>
      <c r="H14" s="13">
        <v>3</v>
      </c>
      <c r="I14" s="14">
        <v>14277</v>
      </c>
      <c r="J14" s="12">
        <v>30.33</v>
      </c>
      <c r="K14" s="12">
        <v>4.96</v>
      </c>
      <c r="L14" s="12">
        <v>36.6</v>
      </c>
      <c r="M14" s="12">
        <v>0</v>
      </c>
      <c r="N14" s="12">
        <v>0</v>
      </c>
      <c r="O14" s="21">
        <v>3</v>
      </c>
      <c r="P14" s="9"/>
      <c r="Q14" s="9">
        <f t="shared" si="0"/>
        <v>3.3702000000000005</v>
      </c>
      <c r="R14" s="9" t="s">
        <v>3</v>
      </c>
    </row>
    <row r="15" spans="1:18" hidden="1" x14ac:dyDescent="0.25">
      <c r="A15" s="10" t="s">
        <v>32</v>
      </c>
      <c r="B15" s="17" t="s">
        <v>33</v>
      </c>
      <c r="C15" s="18">
        <v>18</v>
      </c>
      <c r="D15" s="18">
        <v>16</v>
      </c>
      <c r="E15" s="18">
        <v>107.4</v>
      </c>
      <c r="F15" s="18">
        <v>0</v>
      </c>
      <c r="G15" s="18">
        <v>660</v>
      </c>
      <c r="H15" s="19">
        <v>10</v>
      </c>
      <c r="I15" s="22">
        <v>17958</v>
      </c>
      <c r="J15" s="18">
        <v>66</v>
      </c>
      <c r="K15" s="18">
        <v>6.13</v>
      </c>
      <c r="L15" s="18">
        <v>64.599999999999994</v>
      </c>
      <c r="M15" s="18">
        <v>0</v>
      </c>
      <c r="N15" s="18">
        <v>0</v>
      </c>
      <c r="O15" s="21">
        <v>4</v>
      </c>
      <c r="P15" s="21">
        <v>8</v>
      </c>
      <c r="Q15" s="9">
        <f t="shared" si="0"/>
        <v>3.0361999999999996</v>
      </c>
      <c r="R15" s="9" t="s">
        <v>3</v>
      </c>
    </row>
    <row r="16" spans="1:18" hidden="1" x14ac:dyDescent="0.25">
      <c r="A16" s="9" t="s">
        <v>66</v>
      </c>
      <c r="B16" s="17" t="s">
        <v>39</v>
      </c>
      <c r="C16" s="18">
        <v>4</v>
      </c>
      <c r="D16" s="18">
        <v>4</v>
      </c>
      <c r="E16" s="18">
        <v>37</v>
      </c>
      <c r="F16" s="18">
        <v>2</v>
      </c>
      <c r="G16" s="18">
        <v>271</v>
      </c>
      <c r="H16" s="19">
        <v>7</v>
      </c>
      <c r="I16" s="22">
        <v>33664</v>
      </c>
      <c r="J16" s="18">
        <v>38.71</v>
      </c>
      <c r="K16" s="18">
        <v>7.32</v>
      </c>
      <c r="L16" s="18">
        <v>31.7</v>
      </c>
      <c r="M16" s="18">
        <v>0</v>
      </c>
      <c r="N16" s="18">
        <v>0</v>
      </c>
      <c r="O16" s="21">
        <v>6</v>
      </c>
      <c r="P16" s="9"/>
      <c r="Q16" s="9">
        <f t="shared" si="0"/>
        <v>2.5899000000000001</v>
      </c>
      <c r="R16" s="9" t="s">
        <v>3</v>
      </c>
    </row>
  </sheetData>
  <autoFilter ref="R1:R16" xr:uid="{6405463E-B4D5-4808-90FF-F30E3D2B1C29}">
    <filterColumn colId="0">
      <filters>
        <filter val="IN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F3F6-50C7-4A4D-8D18-69D9C3FA8F89}">
  <sheetPr filterMode="1"/>
  <dimension ref="A1:U14"/>
  <sheetViews>
    <sheetView workbookViewId="0">
      <selection activeCell="R2" sqref="R2:R10"/>
    </sheetView>
  </sheetViews>
  <sheetFormatPr defaultRowHeight="15" x14ac:dyDescent="0.25"/>
  <cols>
    <col min="1" max="1" width="15.140625" bestFit="1" customWidth="1"/>
    <col min="2" max="2" width="6.5703125" bestFit="1" customWidth="1"/>
    <col min="3" max="3" width="4.42578125" bestFit="1" customWidth="1"/>
    <col min="4" max="4" width="4.7109375" bestFit="1" customWidth="1"/>
    <col min="5" max="5" width="3.85546875" bestFit="1" customWidth="1"/>
    <col min="6" max="6" width="5.28515625" bestFit="1" customWidth="1"/>
    <col min="7" max="7" width="3.28515625" bestFit="1" customWidth="1"/>
    <col min="8" max="8" width="4.42578125" bestFit="1" customWidth="1"/>
    <col min="9" max="9" width="3.85546875" bestFit="1" customWidth="1"/>
    <col min="10" max="10" width="4.5703125" bestFit="1" customWidth="1"/>
    <col min="11" max="11" width="4" bestFit="1" customWidth="1"/>
    <col min="12" max="12" width="3" bestFit="1" customWidth="1"/>
    <col min="13" max="13" width="2" bestFit="1" customWidth="1"/>
    <col min="14" max="14" width="3.140625" bestFit="1" customWidth="1"/>
    <col min="15" max="15" width="2.85546875" bestFit="1" customWidth="1"/>
    <col min="16" max="16" width="14.42578125" bestFit="1" customWidth="1"/>
    <col min="17" max="17" width="13.5703125" bestFit="1" customWidth="1"/>
    <col min="18" max="18" width="17.28515625" bestFit="1" customWidth="1"/>
    <col min="19" max="20" width="11.7109375" bestFit="1" customWidth="1"/>
  </cols>
  <sheetData>
    <row r="1" spans="1:21" x14ac:dyDescent="0.25">
      <c r="A1" s="1" t="s">
        <v>4</v>
      </c>
      <c r="B1" s="1" t="s">
        <v>5</v>
      </c>
      <c r="C1" s="1" t="s">
        <v>6</v>
      </c>
      <c r="D1" s="5" t="s">
        <v>7</v>
      </c>
      <c r="E1" s="5" t="s">
        <v>8</v>
      </c>
      <c r="F1" s="1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>
        <v>100</v>
      </c>
      <c r="L1" s="5">
        <v>50</v>
      </c>
      <c r="M1" s="5">
        <v>0</v>
      </c>
      <c r="N1" s="5" t="s">
        <v>14</v>
      </c>
      <c r="O1" s="5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1" x14ac:dyDescent="0.25">
      <c r="A2" s="5" t="s">
        <v>21</v>
      </c>
      <c r="B2" s="7" t="s">
        <v>22</v>
      </c>
      <c r="C2" s="6">
        <v>120</v>
      </c>
      <c r="D2" s="6">
        <v>115</v>
      </c>
      <c r="E2" s="6">
        <v>23</v>
      </c>
      <c r="F2" s="8">
        <v>5893</v>
      </c>
      <c r="G2" s="6">
        <v>160</v>
      </c>
      <c r="H2" s="6">
        <v>64.05</v>
      </c>
      <c r="I2" s="6">
        <v>6114</v>
      </c>
      <c r="J2" s="6">
        <v>96.38</v>
      </c>
      <c r="K2" s="6">
        <v>22</v>
      </c>
      <c r="L2" s="6">
        <v>27</v>
      </c>
      <c r="M2" s="6">
        <v>6</v>
      </c>
      <c r="N2" s="6">
        <v>544</v>
      </c>
      <c r="O2" s="6">
        <v>84</v>
      </c>
      <c r="P2" s="3">
        <v>153</v>
      </c>
      <c r="Q2" s="3">
        <v>148</v>
      </c>
      <c r="R2" s="4">
        <f t="shared" ref="R2:R14" si="0">0.38*D2+0.63*G2+0.69*H2+0.53*I2+(-0.3)*J2+0.51*K2+0.44*L2+(-0.086)*M2+0.45*N2+0.47*O2</f>
        <v>3707.0645</v>
      </c>
      <c r="S2" s="4">
        <f>0.47*G2+0.54*H2+(-0.14)*J2+(-0.16)*M2+0.32*O2</f>
        <v>122.21379999999999</v>
      </c>
      <c r="T2" s="4">
        <f>0.77*G2+0.57*H2+(-0.32)*J2+(-0.13)*M2+0.16*N2</f>
        <v>215.12690000000003</v>
      </c>
      <c r="U2" t="s">
        <v>1</v>
      </c>
    </row>
    <row r="3" spans="1:21" x14ac:dyDescent="0.25">
      <c r="A3" s="5" t="s">
        <v>23</v>
      </c>
      <c r="B3" s="7" t="s">
        <v>22</v>
      </c>
      <c r="C3" s="6">
        <v>102</v>
      </c>
      <c r="D3" s="6">
        <v>101</v>
      </c>
      <c r="E3" s="6">
        <v>13</v>
      </c>
      <c r="F3" s="8">
        <v>5087</v>
      </c>
      <c r="G3" s="6">
        <v>264</v>
      </c>
      <c r="H3" s="6">
        <v>57.8</v>
      </c>
      <c r="I3" s="6">
        <v>5541</v>
      </c>
      <c r="J3" s="6">
        <v>91.8</v>
      </c>
      <c r="K3" s="6">
        <v>17</v>
      </c>
      <c r="L3" s="6">
        <v>24</v>
      </c>
      <c r="M3" s="6">
        <v>4</v>
      </c>
      <c r="N3" s="6">
        <v>475</v>
      </c>
      <c r="O3" s="6">
        <v>163</v>
      </c>
      <c r="P3" s="3">
        <v>185</v>
      </c>
      <c r="Q3" s="3">
        <v>169</v>
      </c>
      <c r="R3" s="4">
        <f t="shared" si="0"/>
        <v>3463.018</v>
      </c>
      <c r="S3" s="4">
        <f t="shared" ref="S3:S14" si="1">0.47*G3+0.54*H3+(-0.14)*J3+(-0.16)*M3+0.32*O3</f>
        <v>193.96</v>
      </c>
      <c r="T3" s="4">
        <f t="shared" ref="T3:T14" si="2">0.77*G3+0.57*H3+(-0.32)*J3+(-0.13)*M3+0.16*N3</f>
        <v>282.33</v>
      </c>
      <c r="U3" s="9" t="s">
        <v>1</v>
      </c>
    </row>
    <row r="4" spans="1:21" x14ac:dyDescent="0.25">
      <c r="A4" s="5" t="s">
        <v>24</v>
      </c>
      <c r="B4" s="7" t="s">
        <v>22</v>
      </c>
      <c r="C4" s="6">
        <v>105</v>
      </c>
      <c r="D4" s="6">
        <v>104</v>
      </c>
      <c r="E4" s="6">
        <v>6</v>
      </c>
      <c r="F4" s="8">
        <v>4754</v>
      </c>
      <c r="G4" s="6">
        <v>137</v>
      </c>
      <c r="H4" s="6">
        <v>48.51</v>
      </c>
      <c r="I4" s="6">
        <v>4985</v>
      </c>
      <c r="J4" s="6">
        <v>95.36</v>
      </c>
      <c r="K4" s="6">
        <v>15</v>
      </c>
      <c r="L4" s="6">
        <v>24</v>
      </c>
      <c r="M4" s="6">
        <v>2</v>
      </c>
      <c r="N4" s="6">
        <v>595</v>
      </c>
      <c r="O4" s="6">
        <v>59</v>
      </c>
      <c r="P4" s="3">
        <v>55</v>
      </c>
      <c r="Q4" s="3">
        <v>188</v>
      </c>
      <c r="R4" s="4">
        <f t="shared" si="0"/>
        <v>3086.2619</v>
      </c>
      <c r="S4" s="4">
        <f t="shared" si="1"/>
        <v>95.794999999999987</v>
      </c>
      <c r="T4" s="4">
        <f t="shared" si="2"/>
        <v>197.56550000000001</v>
      </c>
      <c r="U4" s="9" t="s">
        <v>1</v>
      </c>
    </row>
    <row r="5" spans="1:21" hidden="1" x14ac:dyDescent="0.25">
      <c r="A5" s="5" t="s">
        <v>25</v>
      </c>
      <c r="B5" s="7" t="s">
        <v>22</v>
      </c>
      <c r="C5" s="6">
        <v>93</v>
      </c>
      <c r="D5" s="6">
        <v>89</v>
      </c>
      <c r="E5" s="6">
        <v>1</v>
      </c>
      <c r="F5" s="8">
        <v>3361</v>
      </c>
      <c r="G5" s="6">
        <v>148</v>
      </c>
      <c r="H5" s="6">
        <v>38.19</v>
      </c>
      <c r="I5" s="6">
        <v>3722</v>
      </c>
      <c r="J5" s="6">
        <v>90.3</v>
      </c>
      <c r="K5" s="6">
        <v>11</v>
      </c>
      <c r="L5" s="6">
        <v>18</v>
      </c>
      <c r="M5" s="6">
        <v>8</v>
      </c>
      <c r="N5" s="6">
        <v>350</v>
      </c>
      <c r="O5" s="6">
        <v>76</v>
      </c>
      <c r="P5" s="3">
        <v>26</v>
      </c>
      <c r="Q5" s="3">
        <v>57</v>
      </c>
      <c r="R5" s="4">
        <f t="shared" si="0"/>
        <v>2305.0430999999999</v>
      </c>
      <c r="S5" s="4">
        <f t="shared" si="1"/>
        <v>100.5806</v>
      </c>
      <c r="T5" s="4">
        <f t="shared" si="2"/>
        <v>161.79229999999998</v>
      </c>
      <c r="U5" t="s">
        <v>3</v>
      </c>
    </row>
    <row r="6" spans="1:21" x14ac:dyDescent="0.25">
      <c r="A6" s="5" t="s">
        <v>26</v>
      </c>
      <c r="B6" s="7" t="s">
        <v>22</v>
      </c>
      <c r="C6" s="6">
        <v>115</v>
      </c>
      <c r="D6" s="6">
        <v>89</v>
      </c>
      <c r="E6" s="6">
        <v>24</v>
      </c>
      <c r="F6" s="8">
        <v>3102</v>
      </c>
      <c r="G6" s="6">
        <v>139</v>
      </c>
      <c r="H6" s="6">
        <v>47.72</v>
      </c>
      <c r="I6" s="6">
        <v>3586</v>
      </c>
      <c r="J6" s="6">
        <v>86.5</v>
      </c>
      <c r="K6" s="6">
        <v>2</v>
      </c>
      <c r="L6" s="6">
        <v>21</v>
      </c>
      <c r="M6" s="6">
        <v>3</v>
      </c>
      <c r="N6" s="6">
        <v>244</v>
      </c>
      <c r="O6" s="6">
        <v>75</v>
      </c>
      <c r="P6" s="3">
        <v>193</v>
      </c>
      <c r="Q6" s="3">
        <v>49</v>
      </c>
      <c r="R6" s="4">
        <f t="shared" si="0"/>
        <v>2183.9987999999998</v>
      </c>
      <c r="S6" s="4">
        <f t="shared" si="1"/>
        <v>102.50879999999999</v>
      </c>
      <c r="T6" s="4">
        <f t="shared" si="2"/>
        <v>145.2004</v>
      </c>
      <c r="U6" t="s">
        <v>1</v>
      </c>
    </row>
    <row r="7" spans="1:21" hidden="1" x14ac:dyDescent="0.25">
      <c r="A7" s="5" t="s">
        <v>27</v>
      </c>
      <c r="B7" s="7" t="s">
        <v>22</v>
      </c>
      <c r="C7" s="6">
        <v>80</v>
      </c>
      <c r="D7" s="6">
        <v>71</v>
      </c>
      <c r="E7" s="6">
        <v>7</v>
      </c>
      <c r="F7" s="8">
        <v>2057</v>
      </c>
      <c r="G7" s="6">
        <v>102</v>
      </c>
      <c r="H7" s="6">
        <v>32.14</v>
      </c>
      <c r="I7" s="6">
        <v>1689</v>
      </c>
      <c r="J7" s="6">
        <v>121.78</v>
      </c>
      <c r="K7" s="6">
        <v>1</v>
      </c>
      <c r="L7" s="6">
        <v>15</v>
      </c>
      <c r="M7" s="6">
        <v>8</v>
      </c>
      <c r="N7" s="6">
        <v>210</v>
      </c>
      <c r="O7" s="6">
        <v>67</v>
      </c>
      <c r="P7" s="3">
        <v>85</v>
      </c>
      <c r="Q7" s="3">
        <v>61</v>
      </c>
      <c r="R7" s="4">
        <f t="shared" si="0"/>
        <v>1104.4646</v>
      </c>
      <c r="S7" s="4">
        <f t="shared" si="1"/>
        <v>68.406400000000005</v>
      </c>
      <c r="T7" s="4">
        <f t="shared" si="2"/>
        <v>90.450200000000009</v>
      </c>
      <c r="U7" t="s">
        <v>3</v>
      </c>
    </row>
    <row r="8" spans="1:21" x14ac:dyDescent="0.25">
      <c r="A8" s="5" t="s">
        <v>28</v>
      </c>
      <c r="B8" s="7" t="s">
        <v>22</v>
      </c>
      <c r="C8" s="6">
        <v>40</v>
      </c>
      <c r="D8" s="6">
        <v>36</v>
      </c>
      <c r="E8" s="6">
        <v>11</v>
      </c>
      <c r="F8" s="8">
        <v>1230</v>
      </c>
      <c r="G8" s="6">
        <v>124</v>
      </c>
      <c r="H8" s="6">
        <v>49.2</v>
      </c>
      <c r="I8" s="6">
        <v>1601</v>
      </c>
      <c r="J8" s="6">
        <v>76.819999999999993</v>
      </c>
      <c r="K8" s="6">
        <v>2</v>
      </c>
      <c r="L8" s="6">
        <v>8</v>
      </c>
      <c r="M8" s="6">
        <v>1</v>
      </c>
      <c r="N8" s="6">
        <v>102</v>
      </c>
      <c r="O8" s="6">
        <v>19</v>
      </c>
      <c r="P8" s="3">
        <v>24</v>
      </c>
      <c r="Q8" s="3">
        <v>190</v>
      </c>
      <c r="R8" s="4">
        <f t="shared" si="0"/>
        <v>1010.516</v>
      </c>
      <c r="S8" s="4">
        <f t="shared" si="1"/>
        <v>80.013199999999998</v>
      </c>
      <c r="T8" s="4">
        <f t="shared" si="2"/>
        <v>115.13159999999999</v>
      </c>
      <c r="U8" t="s">
        <v>1</v>
      </c>
    </row>
    <row r="9" spans="1:21" hidden="1" x14ac:dyDescent="0.25">
      <c r="A9" s="5" t="s">
        <v>29</v>
      </c>
      <c r="B9" s="7" t="s">
        <v>22</v>
      </c>
      <c r="C9" s="6">
        <v>22</v>
      </c>
      <c r="D9" s="6">
        <v>21</v>
      </c>
      <c r="E9" s="6">
        <v>1</v>
      </c>
      <c r="F9" s="8">
        <v>910</v>
      </c>
      <c r="G9" s="6">
        <v>151</v>
      </c>
      <c r="H9" s="6">
        <v>45.5</v>
      </c>
      <c r="I9" s="6">
        <v>1038</v>
      </c>
      <c r="J9" s="6">
        <v>87.66</v>
      </c>
      <c r="K9" s="6">
        <v>3</v>
      </c>
      <c r="L9" s="6">
        <v>4</v>
      </c>
      <c r="M9" s="6">
        <v>1</v>
      </c>
      <c r="N9" s="6">
        <v>88</v>
      </c>
      <c r="O9" s="6">
        <v>13</v>
      </c>
      <c r="P9" s="3">
        <v>224</v>
      </c>
      <c r="Q9" s="3">
        <v>128</v>
      </c>
      <c r="R9" s="4">
        <f t="shared" si="0"/>
        <v>707.26099999999997</v>
      </c>
      <c r="S9" s="4">
        <f t="shared" si="1"/>
        <v>87.267599999999987</v>
      </c>
      <c r="T9" s="4">
        <f t="shared" si="2"/>
        <v>128.10380000000001</v>
      </c>
      <c r="U9" t="s">
        <v>3</v>
      </c>
    </row>
    <row r="10" spans="1:21" x14ac:dyDescent="0.25">
      <c r="A10" s="5" t="s">
        <v>30</v>
      </c>
      <c r="B10" s="7" t="s">
        <v>31</v>
      </c>
      <c r="C10" s="6">
        <v>48</v>
      </c>
      <c r="D10" s="6">
        <v>31</v>
      </c>
      <c r="E10" s="6">
        <v>10</v>
      </c>
      <c r="F10" s="8">
        <v>884</v>
      </c>
      <c r="G10" s="6">
        <v>120</v>
      </c>
      <c r="H10" s="6">
        <v>42.09</v>
      </c>
      <c r="I10" s="6">
        <v>819</v>
      </c>
      <c r="J10" s="6">
        <v>107.93</v>
      </c>
      <c r="K10" s="6">
        <v>2</v>
      </c>
      <c r="L10" s="6">
        <v>3</v>
      </c>
      <c r="M10" s="6">
        <v>2</v>
      </c>
      <c r="N10" s="6">
        <v>91</v>
      </c>
      <c r="O10" s="6">
        <v>17</v>
      </c>
      <c r="P10" s="3">
        <v>61</v>
      </c>
      <c r="Q10" s="3">
        <v>57</v>
      </c>
      <c r="R10" s="4">
        <f t="shared" si="0"/>
        <v>569.22110000000009</v>
      </c>
      <c r="S10" s="4">
        <f t="shared" si="1"/>
        <v>69.138400000000004</v>
      </c>
      <c r="T10" s="4">
        <f t="shared" si="2"/>
        <v>96.153700000000001</v>
      </c>
      <c r="U10" t="s">
        <v>1</v>
      </c>
    </row>
    <row r="11" spans="1:21" hidden="1" x14ac:dyDescent="0.25">
      <c r="A11" s="5" t="s">
        <v>32</v>
      </c>
      <c r="B11" s="7" t="s">
        <v>33</v>
      </c>
      <c r="C11" s="6">
        <v>18</v>
      </c>
      <c r="D11" s="6">
        <v>18</v>
      </c>
      <c r="E11" s="6">
        <v>4</v>
      </c>
      <c r="F11" s="8">
        <v>642</v>
      </c>
      <c r="G11" s="6">
        <v>146</v>
      </c>
      <c r="H11" s="6">
        <v>45.85</v>
      </c>
      <c r="I11" s="6">
        <v>635</v>
      </c>
      <c r="J11" s="6">
        <v>101.1</v>
      </c>
      <c r="K11" s="6">
        <v>1</v>
      </c>
      <c r="L11" s="6">
        <v>4</v>
      </c>
      <c r="M11" s="6">
        <v>1</v>
      </c>
      <c r="N11" s="6">
        <v>46</v>
      </c>
      <c r="O11" s="6">
        <v>28</v>
      </c>
      <c r="P11" s="3">
        <v>86</v>
      </c>
      <c r="Q11" s="3">
        <v>79</v>
      </c>
      <c r="R11" s="4">
        <f t="shared" si="0"/>
        <v>472.72050000000002</v>
      </c>
      <c r="S11" s="4">
        <f t="shared" si="1"/>
        <v>88.025000000000006</v>
      </c>
      <c r="T11" s="4">
        <f t="shared" si="2"/>
        <v>113.43249999999999</v>
      </c>
      <c r="U11" t="s">
        <v>3</v>
      </c>
    </row>
    <row r="12" spans="1:21" hidden="1" x14ac:dyDescent="0.25">
      <c r="A12" s="5" t="s">
        <v>34</v>
      </c>
      <c r="B12" s="7" t="s">
        <v>35</v>
      </c>
      <c r="C12" s="6">
        <v>18</v>
      </c>
      <c r="D12" s="6">
        <v>17</v>
      </c>
      <c r="E12" s="6">
        <v>2</v>
      </c>
      <c r="F12" s="8">
        <v>469</v>
      </c>
      <c r="G12" s="6">
        <v>98</v>
      </c>
      <c r="H12" s="6">
        <v>31.26</v>
      </c>
      <c r="I12" s="6">
        <v>570</v>
      </c>
      <c r="J12" s="6">
        <v>82.28</v>
      </c>
      <c r="K12" s="6">
        <v>0</v>
      </c>
      <c r="L12" s="6">
        <v>4</v>
      </c>
      <c r="M12" s="6">
        <v>1</v>
      </c>
      <c r="N12" s="6">
        <v>43</v>
      </c>
      <c r="O12" s="6">
        <v>8</v>
      </c>
      <c r="P12" s="3">
        <v>114</v>
      </c>
      <c r="Q12" s="4"/>
      <c r="R12" s="4">
        <f t="shared" si="0"/>
        <v>391.96940000000001</v>
      </c>
      <c r="S12" s="4">
        <f t="shared" si="1"/>
        <v>53.821200000000005</v>
      </c>
      <c r="T12" s="4">
        <f t="shared" si="2"/>
        <v>73.698600000000013</v>
      </c>
      <c r="U12" t="s">
        <v>3</v>
      </c>
    </row>
    <row r="13" spans="1:21" hidden="1" x14ac:dyDescent="0.25">
      <c r="A13" s="5" t="s">
        <v>36</v>
      </c>
      <c r="B13" s="7" t="s">
        <v>37</v>
      </c>
      <c r="C13" s="6">
        <v>8</v>
      </c>
      <c r="D13" s="6">
        <v>7</v>
      </c>
      <c r="E13" s="6">
        <v>0</v>
      </c>
      <c r="F13" s="8">
        <v>149</v>
      </c>
      <c r="G13" s="6">
        <v>82</v>
      </c>
      <c r="H13" s="6">
        <v>21.28</v>
      </c>
      <c r="I13" s="6">
        <v>149</v>
      </c>
      <c r="J13" s="6">
        <v>100</v>
      </c>
      <c r="K13" s="6">
        <v>0</v>
      </c>
      <c r="L13" s="6">
        <v>1</v>
      </c>
      <c r="M13" s="6">
        <v>1</v>
      </c>
      <c r="N13" s="6">
        <v>10</v>
      </c>
      <c r="O13" s="6">
        <v>1</v>
      </c>
      <c r="P13" s="3">
        <v>151</v>
      </c>
      <c r="Q13" s="4"/>
      <c r="R13" s="4">
        <f t="shared" si="0"/>
        <v>123.29720000000002</v>
      </c>
      <c r="S13" s="4">
        <f t="shared" si="1"/>
        <v>36.191200000000002</v>
      </c>
      <c r="T13" s="4">
        <f t="shared" si="2"/>
        <v>44.739599999999996</v>
      </c>
      <c r="U13" t="s">
        <v>3</v>
      </c>
    </row>
    <row r="14" spans="1:21" hidden="1" x14ac:dyDescent="0.25">
      <c r="A14" s="5" t="s">
        <v>38</v>
      </c>
      <c r="B14" s="7" t="s">
        <v>39</v>
      </c>
      <c r="C14" s="6">
        <v>3</v>
      </c>
      <c r="D14" s="6">
        <v>3</v>
      </c>
      <c r="E14" s="6">
        <v>0</v>
      </c>
      <c r="F14" s="8">
        <v>77</v>
      </c>
      <c r="G14" s="6">
        <v>44</v>
      </c>
      <c r="H14" s="6">
        <v>25.66</v>
      </c>
      <c r="I14" s="6">
        <v>69</v>
      </c>
      <c r="J14" s="6">
        <v>111.59</v>
      </c>
      <c r="K14" s="6">
        <v>0</v>
      </c>
      <c r="L14" s="6">
        <v>0</v>
      </c>
      <c r="M14" s="6">
        <v>0</v>
      </c>
      <c r="N14" s="6">
        <v>10</v>
      </c>
      <c r="O14" s="6">
        <v>1</v>
      </c>
      <c r="P14" s="3">
        <v>47</v>
      </c>
      <c r="Q14" s="3">
        <v>122</v>
      </c>
      <c r="R14" s="4">
        <f t="shared" si="0"/>
        <v>54.628400000000006</v>
      </c>
      <c r="S14" s="4">
        <f t="shared" si="1"/>
        <v>19.233799999999999</v>
      </c>
      <c r="T14" s="4">
        <f t="shared" si="2"/>
        <v>14.397399999999996</v>
      </c>
      <c r="U14" t="s">
        <v>3</v>
      </c>
    </row>
  </sheetData>
  <autoFilter ref="U1:U14" xr:uid="{45B725DE-B5B2-43EA-A076-930ED0D670AF}">
    <filterColumn colId="0">
      <filters>
        <filter val="IN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382B-1081-4705-8F7E-5786BA186997}">
  <sheetPr filterMode="1"/>
  <dimension ref="A1:I14"/>
  <sheetViews>
    <sheetView workbookViewId="0">
      <selection activeCell="I11" sqref="I5:I11"/>
    </sheetView>
  </sheetViews>
  <sheetFormatPr defaultRowHeight="15" x14ac:dyDescent="0.25"/>
  <cols>
    <col min="2" max="2" width="12.5703125" bestFit="1" customWidth="1"/>
    <col min="8" max="8" width="10" bestFit="1" customWidth="1"/>
    <col min="9" max="9" width="10.5703125" bestFit="1" customWidth="1"/>
  </cols>
  <sheetData>
    <row r="1" spans="1:9" x14ac:dyDescent="0.25">
      <c r="A1" s="9" t="s">
        <v>68</v>
      </c>
      <c r="B1" s="9" t="s">
        <v>69</v>
      </c>
      <c r="C1" s="9" t="s">
        <v>44</v>
      </c>
      <c r="D1" s="9" t="s">
        <v>70</v>
      </c>
      <c r="E1" s="9" t="s">
        <v>7</v>
      </c>
      <c r="F1" s="9" t="s">
        <v>71</v>
      </c>
      <c r="G1" s="9" t="s">
        <v>72</v>
      </c>
      <c r="H1" s="9" t="s">
        <v>73</v>
      </c>
      <c r="I1" s="9" t="s">
        <v>51</v>
      </c>
    </row>
    <row r="2" spans="1:9" hidden="1" x14ac:dyDescent="0.25">
      <c r="A2" s="9">
        <v>383</v>
      </c>
      <c r="B2" s="9">
        <v>6</v>
      </c>
      <c r="C2" s="9">
        <v>50</v>
      </c>
      <c r="D2" s="9">
        <v>7.66</v>
      </c>
      <c r="E2" s="9">
        <v>1</v>
      </c>
      <c r="F2" s="9">
        <v>1</v>
      </c>
      <c r="G2" s="9">
        <v>12</v>
      </c>
      <c r="H2" s="9" t="s">
        <v>74</v>
      </c>
      <c r="I2" s="9">
        <v>71.89</v>
      </c>
    </row>
    <row r="3" spans="1:9" hidden="1" x14ac:dyDescent="0.25">
      <c r="A3" s="9">
        <v>362</v>
      </c>
      <c r="B3" s="9">
        <v>1</v>
      </c>
      <c r="C3" s="9">
        <v>43.3</v>
      </c>
      <c r="D3" s="9">
        <v>8.32</v>
      </c>
      <c r="E3" s="9">
        <v>2</v>
      </c>
      <c r="F3" s="9">
        <v>1</v>
      </c>
      <c r="G3" s="9">
        <v>26</v>
      </c>
      <c r="H3" s="9" t="s">
        <v>75</v>
      </c>
      <c r="I3" s="9">
        <v>70.835999999999999</v>
      </c>
    </row>
    <row r="4" spans="1:9" hidden="1" x14ac:dyDescent="0.25">
      <c r="A4" s="9">
        <v>351</v>
      </c>
      <c r="B4" s="9">
        <v>4</v>
      </c>
      <c r="C4" s="9">
        <v>49.3</v>
      </c>
      <c r="D4" s="9">
        <v>7.09</v>
      </c>
      <c r="E4" s="9">
        <v>2</v>
      </c>
      <c r="F4" s="9">
        <v>1</v>
      </c>
      <c r="G4" s="9">
        <v>16</v>
      </c>
      <c r="H4" s="9" t="s">
        <v>76</v>
      </c>
      <c r="I4" s="9">
        <v>64.975999999999999</v>
      </c>
    </row>
    <row r="5" spans="1:9" x14ac:dyDescent="0.25">
      <c r="A5" s="9">
        <v>313</v>
      </c>
      <c r="B5" s="9">
        <v>8</v>
      </c>
      <c r="C5" s="9">
        <v>50</v>
      </c>
      <c r="D5" s="9">
        <v>6.26</v>
      </c>
      <c r="E5" s="9">
        <v>2</v>
      </c>
      <c r="F5" s="9">
        <v>0</v>
      </c>
      <c r="G5" s="9">
        <v>7</v>
      </c>
      <c r="H5" s="9" t="s">
        <v>74</v>
      </c>
      <c r="I5" s="9">
        <v>53.67</v>
      </c>
    </row>
    <row r="6" spans="1:9" x14ac:dyDescent="0.25">
      <c r="A6" s="9">
        <v>303</v>
      </c>
      <c r="B6" s="9">
        <v>9</v>
      </c>
      <c r="C6" s="9">
        <v>50</v>
      </c>
      <c r="D6" s="9">
        <v>6.06</v>
      </c>
      <c r="E6" s="9">
        <v>1</v>
      </c>
      <c r="F6" s="9">
        <v>0</v>
      </c>
      <c r="G6" s="9">
        <v>20</v>
      </c>
      <c r="H6" s="9" t="s">
        <v>77</v>
      </c>
      <c r="I6" s="9">
        <v>49.26</v>
      </c>
    </row>
    <row r="7" spans="1:9" hidden="1" x14ac:dyDescent="0.25">
      <c r="A7" s="9">
        <v>294</v>
      </c>
      <c r="B7" s="9">
        <v>5</v>
      </c>
      <c r="C7" s="9">
        <v>47.5</v>
      </c>
      <c r="D7" s="9">
        <v>6.14</v>
      </c>
      <c r="E7" s="9">
        <v>2</v>
      </c>
      <c r="F7" s="9">
        <v>1</v>
      </c>
      <c r="G7" s="9">
        <v>6</v>
      </c>
      <c r="H7" s="9" t="s">
        <v>78</v>
      </c>
      <c r="I7" s="9">
        <v>51.8</v>
      </c>
    </row>
    <row r="8" spans="1:9" hidden="1" x14ac:dyDescent="0.25">
      <c r="A8" s="9">
        <v>281</v>
      </c>
      <c r="B8" s="9">
        <v>7</v>
      </c>
      <c r="C8" s="9">
        <v>50</v>
      </c>
      <c r="D8" s="9">
        <v>5.62</v>
      </c>
      <c r="E8" s="9">
        <v>1</v>
      </c>
      <c r="F8" s="9">
        <v>1</v>
      </c>
      <c r="G8" s="9">
        <v>0</v>
      </c>
      <c r="H8" s="9" t="s">
        <v>79</v>
      </c>
      <c r="I8" s="9">
        <v>46.98</v>
      </c>
    </row>
    <row r="9" spans="1:9" hidden="1" x14ac:dyDescent="0.25">
      <c r="A9" s="9">
        <v>252</v>
      </c>
      <c r="B9" s="9">
        <v>10</v>
      </c>
      <c r="C9" s="9">
        <v>50</v>
      </c>
      <c r="D9" s="9">
        <v>5.04</v>
      </c>
      <c r="E9" s="9">
        <v>1</v>
      </c>
      <c r="F9" s="9">
        <v>1</v>
      </c>
      <c r="G9" s="9">
        <v>15</v>
      </c>
      <c r="H9" s="9" t="s">
        <v>80</v>
      </c>
      <c r="I9" s="9">
        <v>36.4</v>
      </c>
    </row>
    <row r="10" spans="1:9" hidden="1" x14ac:dyDescent="0.25">
      <c r="A10" s="9">
        <v>243</v>
      </c>
      <c r="B10" s="9">
        <v>3</v>
      </c>
      <c r="C10" s="9">
        <v>42.5</v>
      </c>
      <c r="D10" s="9">
        <v>5.67</v>
      </c>
      <c r="E10" s="9">
        <v>2</v>
      </c>
      <c r="F10" s="9">
        <v>1</v>
      </c>
      <c r="G10" s="9">
        <v>2</v>
      </c>
      <c r="H10" s="9" t="s">
        <v>76</v>
      </c>
      <c r="I10" s="9">
        <v>42.57</v>
      </c>
    </row>
    <row r="11" spans="1:9" x14ac:dyDescent="0.25">
      <c r="A11" s="9">
        <v>232</v>
      </c>
      <c r="B11" s="9">
        <v>10</v>
      </c>
      <c r="C11" s="9">
        <v>49.4</v>
      </c>
      <c r="D11" s="9">
        <v>4.67</v>
      </c>
      <c r="E11" s="9">
        <v>2</v>
      </c>
      <c r="F11" s="9">
        <v>0</v>
      </c>
      <c r="G11" s="9">
        <v>11</v>
      </c>
      <c r="H11" s="9" t="s">
        <v>81</v>
      </c>
      <c r="I11" s="9">
        <v>32.027999999999999</v>
      </c>
    </row>
    <row r="12" spans="1:9" hidden="1" x14ac:dyDescent="0.25"/>
    <row r="13" spans="1:9" hidden="1" x14ac:dyDescent="0.25"/>
    <row r="14" spans="1:9" hidden="1" x14ac:dyDescent="0.25"/>
  </sheetData>
  <autoFilter ref="F1:F14" xr:uid="{7B1E0AD8-848B-4E3D-AC1F-3EF7A2418BE0}">
    <filterColumn colId="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Summery</vt:lpstr>
      <vt:lpstr>Bowling Stats</vt:lpstr>
      <vt:lpstr>Batting Stats</vt:lpstr>
      <vt:lpstr>Inning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Nag, Bhaskar (SHS DC IND DI-SY DEV1 NS2)</dc:creator>
  <cp:lastModifiedBy>Nag, Bhaskar (SHS DC IND DI-SY DEV1 NS2)</cp:lastModifiedBy>
  <dcterms:created xsi:type="dcterms:W3CDTF">2019-02-28T13:37:06Z</dcterms:created>
  <dcterms:modified xsi:type="dcterms:W3CDTF">2019-02-28T14:06:22Z</dcterms:modified>
</cp:coreProperties>
</file>