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fb15zpu/Documents/GitHub/dft_inprogress/Johnson_VWM-Repulsion/Model1/"/>
    </mc:Choice>
  </mc:AlternateContent>
  <xr:revisionPtr revIDLastSave="0" documentId="13_ncr:40009_{CF9D35BE-6E90-EC4E-A007-6B9262B872D5}" xr6:coauthVersionLast="47" xr6:coauthVersionMax="47" xr10:uidLastSave="{00000000-0000-0000-0000-000000000000}"/>
  <bookViews>
    <workbookView xWindow="14400" yWindow="460" windowWidth="15420" windowHeight="16700"/>
  </bookViews>
  <sheets>
    <sheet name="Sheet1" sheetId="2" r:id="rId1"/>
    <sheet name="M1-V9_2021-10-01-T095034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B20" i="2" l="1"/>
  <c r="D19" i="2"/>
  <c r="B19" i="2"/>
  <c r="D22" i="2"/>
  <c r="C22" i="2"/>
  <c r="B22" i="2"/>
  <c r="D21" i="2"/>
  <c r="C21" i="2"/>
  <c r="B21" i="2"/>
  <c r="D20" i="2"/>
  <c r="C20" i="2"/>
  <c r="C19" i="2"/>
  <c r="C23" i="2" l="1"/>
  <c r="B23" i="2"/>
  <c r="E23" i="2" s="1"/>
  <c r="D23" i="2"/>
</calcChain>
</file>

<file path=xl/sharedStrings.xml><?xml version="1.0" encoding="utf-8"?>
<sst xmlns="http://schemas.openxmlformats.org/spreadsheetml/2006/main" count="68" uniqueCount="16">
  <si>
    <t>Participant</t>
  </si>
  <si>
    <t>Condition</t>
  </si>
  <si>
    <t>mean</t>
  </si>
  <si>
    <t>P_m</t>
  </si>
  <si>
    <t>StDev</t>
  </si>
  <si>
    <t>SS1</t>
  </si>
  <si>
    <t>Unique</t>
  </si>
  <si>
    <t>CW</t>
  </si>
  <si>
    <t>CCW</t>
  </si>
  <si>
    <t>Row Labels</t>
  </si>
  <si>
    <t>Grand Total</t>
  </si>
  <si>
    <t>Average of mean</t>
  </si>
  <si>
    <t>Average of P_m</t>
  </si>
  <si>
    <t>Average of StDev</t>
  </si>
  <si>
    <t>Data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</si>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</sst>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470.69731585648" createdVersion="7" refreshedVersion="7" minRefreshableVersion="3" recordCount="48">
  <cacheSource type="worksheet">
    <worksheetSource ref="A1:E49" sheet="M1-V9_2021-10-01-T095034"/>
  </cacheSource>
  <cacheFields count="5">
    <cacheField name="Participant" numFmtId="0">
      <sharedItems containsSemiMixedTypes="0" containsString="0" containsNumber="1" containsInteger="1" minValue="1" maxValue="12"/>
    </cacheField>
    <cacheField name="Condition" numFmtId="0">
      <sharedItems count="4">
        <s v="SS1"/>
        <s v="Unique"/>
        <s v="CW"/>
        <s v="CCW"/>
      </sharedItems>
    </cacheField>
    <cacheField name="mean" numFmtId="0">
      <sharedItems containsSemiMixedTypes="0" containsString="0" containsNumber="1" minValue="-8.3668999999999993" maxValue="6.8489000000000004"/>
    </cacheField>
    <cacheField name="P_m" numFmtId="0">
      <sharedItems containsSemiMixedTypes="0" containsString="0" containsNumber="1" minValue="0.87150000000000005" maxValue="1"/>
    </cacheField>
    <cacheField name="StDev" numFmtId="0">
      <sharedItems containsSemiMixedTypes="0" containsString="0" containsNumber="1" minValue="10.1004" maxValue="15.4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n v="1"/>
    <x v="0"/>
    <n v="1.9893000000000001"/>
    <n v="0.98380000000000001"/>
    <n v="11.0403"/>
  </r>
  <r>
    <n v="1"/>
    <x v="1"/>
    <n v="-0.5857"/>
    <n v="0.96950000000000003"/>
    <n v="11.7112"/>
  </r>
  <r>
    <n v="1"/>
    <x v="2"/>
    <n v="3.5706000000000002"/>
    <n v="0.92889999999999995"/>
    <n v="13.8413"/>
  </r>
  <r>
    <n v="1"/>
    <x v="3"/>
    <n v="-7.0327000000000002"/>
    <n v="0.88519999999999999"/>
    <n v="10.5589"/>
  </r>
  <r>
    <n v="2"/>
    <x v="0"/>
    <n v="0.437"/>
    <n v="0.98960000000000004"/>
    <n v="11.472799999999999"/>
  </r>
  <r>
    <n v="2"/>
    <x v="1"/>
    <n v="1.7906"/>
    <n v="0.99180000000000001"/>
    <n v="11.693099999999999"/>
  </r>
  <r>
    <n v="2"/>
    <x v="2"/>
    <n v="4.3753000000000002"/>
    <n v="0.92349999999999999"/>
    <n v="13.0097"/>
  </r>
  <r>
    <n v="2"/>
    <x v="3"/>
    <n v="-8.2718000000000007"/>
    <n v="0.872"/>
    <n v="11.7005"/>
  </r>
  <r>
    <n v="3"/>
    <x v="0"/>
    <n v="1.2134"/>
    <n v="0.97299999999999998"/>
    <n v="12.064500000000001"/>
  </r>
  <r>
    <n v="3"/>
    <x v="1"/>
    <n v="0.99750000000000005"/>
    <n v="0.97989999999999999"/>
    <n v="11.005000000000001"/>
  </r>
  <r>
    <n v="3"/>
    <x v="2"/>
    <n v="5.1489000000000003"/>
    <n v="0.8871"/>
    <n v="11.1637"/>
  </r>
  <r>
    <n v="3"/>
    <x v="3"/>
    <n v="-7.0068000000000001"/>
    <n v="0.93620000000000003"/>
    <n v="12.3529"/>
  </r>
  <r>
    <n v="4"/>
    <x v="0"/>
    <n v="-0.37959999999999999"/>
    <n v="0.99680000000000002"/>
    <n v="13.295299999999999"/>
  </r>
  <r>
    <n v="4"/>
    <x v="1"/>
    <n v="0.19719999999999999"/>
    <n v="0.9748"/>
    <n v="11.1793"/>
  </r>
  <r>
    <n v="4"/>
    <x v="2"/>
    <n v="4.7610000000000001"/>
    <n v="0.90129999999999999"/>
    <n v="14.2239"/>
  </r>
  <r>
    <n v="4"/>
    <x v="3"/>
    <n v="-6.5392000000000001"/>
    <n v="0.93610000000000004"/>
    <n v="11.264099999999999"/>
  </r>
  <r>
    <n v="5"/>
    <x v="0"/>
    <n v="1.3942000000000001"/>
    <n v="0.99239999999999995"/>
    <n v="10.554600000000001"/>
  </r>
  <r>
    <n v="5"/>
    <x v="1"/>
    <n v="3.3843000000000001"/>
    <n v="0.99139999999999995"/>
    <n v="12.799200000000001"/>
  </r>
  <r>
    <n v="5"/>
    <x v="2"/>
    <n v="6.8489000000000004"/>
    <n v="0.89459999999999995"/>
    <n v="11.2254"/>
  </r>
  <r>
    <n v="5"/>
    <x v="3"/>
    <n v="-7.8497000000000003"/>
    <n v="0.92330000000000001"/>
    <n v="13.3264"/>
  </r>
  <r>
    <n v="6"/>
    <x v="0"/>
    <n v="0.73089999999999999"/>
    <n v="0.99119999999999997"/>
    <n v="11.353"/>
  </r>
  <r>
    <n v="6"/>
    <x v="1"/>
    <n v="0.35560000000000003"/>
    <n v="0.98899999999999999"/>
    <n v="14.5535"/>
  </r>
  <r>
    <n v="6"/>
    <x v="2"/>
    <n v="5.2679999999999998"/>
    <n v="0.94669999999999999"/>
    <n v="12.7295"/>
  </r>
  <r>
    <n v="6"/>
    <x v="3"/>
    <n v="-7.6894"/>
    <n v="0.89259999999999995"/>
    <n v="11.603"/>
  </r>
  <r>
    <n v="7"/>
    <x v="0"/>
    <n v="0.8911"/>
    <n v="1"/>
    <n v="12.542400000000001"/>
  </r>
  <r>
    <n v="7"/>
    <x v="1"/>
    <n v="1.0975999999999999"/>
    <n v="1"/>
    <n v="12.319900000000001"/>
  </r>
  <r>
    <n v="7"/>
    <x v="2"/>
    <n v="5.8171999999999997"/>
    <n v="0.94940000000000002"/>
    <n v="12.8108"/>
  </r>
  <r>
    <n v="7"/>
    <x v="3"/>
    <n v="-6.8409000000000004"/>
    <n v="0.9627"/>
    <n v="11.978199999999999"/>
  </r>
  <r>
    <n v="8"/>
    <x v="0"/>
    <n v="0.94189999999999996"/>
    <n v="0.99229999999999996"/>
    <n v="10.1004"/>
  </r>
  <r>
    <n v="8"/>
    <x v="1"/>
    <n v="8.4000000000000005E-2"/>
    <n v="1"/>
    <n v="11.781700000000001"/>
  </r>
  <r>
    <n v="8"/>
    <x v="2"/>
    <n v="6.2055999999999996"/>
    <n v="0.89570000000000005"/>
    <n v="12.997"/>
  </r>
  <r>
    <n v="8"/>
    <x v="3"/>
    <n v="-6.3714000000000004"/>
    <n v="0.92779999999999996"/>
    <n v="14.4848"/>
  </r>
  <r>
    <n v="9"/>
    <x v="0"/>
    <n v="1.4307000000000001"/>
    <n v="1"/>
    <n v="11.5466"/>
  </r>
  <r>
    <n v="9"/>
    <x v="1"/>
    <n v="0.14749999999999999"/>
    <n v="0.9758"/>
    <n v="11.674200000000001"/>
  </r>
  <r>
    <n v="9"/>
    <x v="2"/>
    <n v="2.4150999999999998"/>
    <n v="0.91249999999999998"/>
    <n v="14.6836"/>
  </r>
  <r>
    <n v="9"/>
    <x v="3"/>
    <n v="-7.1273"/>
    <n v="0.87150000000000005"/>
    <n v="10.8489"/>
  </r>
  <r>
    <n v="10"/>
    <x v="0"/>
    <n v="0.95330000000000004"/>
    <n v="1"/>
    <n v="13.9519"/>
  </r>
  <r>
    <n v="10"/>
    <x v="1"/>
    <n v="-0.66210000000000002"/>
    <n v="0.96719999999999995"/>
    <n v="10.5717"/>
  </r>
  <r>
    <n v="10"/>
    <x v="2"/>
    <n v="4.5239000000000003"/>
    <n v="0.95140000000000002"/>
    <n v="12.459199999999999"/>
  </r>
  <r>
    <n v="10"/>
    <x v="3"/>
    <n v="-8.3668999999999993"/>
    <n v="0.96830000000000005"/>
    <n v="12.266500000000001"/>
  </r>
  <r>
    <n v="11"/>
    <x v="0"/>
    <n v="0.26279999999999998"/>
    <n v="0.9829"/>
    <n v="11.2416"/>
  </r>
  <r>
    <n v="11"/>
    <x v="1"/>
    <n v="2.1941999999999999"/>
    <n v="0.97399999999999998"/>
    <n v="12.2064"/>
  </r>
  <r>
    <n v="11"/>
    <x v="2"/>
    <n v="5.6242999999999999"/>
    <n v="0.88549999999999995"/>
    <n v="12.73"/>
  </r>
  <r>
    <n v="11"/>
    <x v="3"/>
    <n v="-7.6184000000000003"/>
    <n v="0.92320000000000002"/>
    <n v="11.6623"/>
  </r>
  <r>
    <n v="12"/>
    <x v="0"/>
    <n v="1.2848999999999999"/>
    <n v="0.98319999999999996"/>
    <n v="12.2378"/>
  </r>
  <r>
    <n v="12"/>
    <x v="1"/>
    <n v="1.1333"/>
    <n v="0.97389999999999999"/>
    <n v="11.6806"/>
  </r>
  <r>
    <n v="12"/>
    <x v="2"/>
    <n v="5.7931999999999997"/>
    <n v="0.93140000000000001"/>
    <n v="15.4901"/>
  </r>
  <r>
    <n v="12"/>
    <x v="3"/>
    <n v="-6.9166999999999996"/>
    <n v="0.91410000000000002"/>
    <n v="12.58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8" firstHeaderRow="0" firstDataRow="1" firstDataCol="1"/>
  <pivotFields count="5">
    <pivotField showAll="0"/>
    <pivotField axis="axisRow" showAll="0">
      <items count="5">
        <item x="3"/>
        <item x="2"/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ean" fld="2" subtotal="average" baseField="0" baseItem="0"/>
    <dataField name="Average of P_m" fld="3" subtotal="average" baseField="0" baseItem="0"/>
    <dataField name="Average of StDev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3"/>
  <sheetViews>
    <sheetView tabSelected="1" workbookViewId="0">
      <selection activeCell="E12" sqref="E12"/>
    </sheetView>
  </sheetViews>
  <sheetFormatPr baseColWidth="10" defaultRowHeight="16" x14ac:dyDescent="0.2"/>
  <cols>
    <col min="1" max="1" width="13" bestFit="1" customWidth="1"/>
    <col min="2" max="2" width="15.33203125" bestFit="1" customWidth="1"/>
    <col min="3" max="3" width="14.33203125" bestFit="1" customWidth="1"/>
    <col min="4" max="4" width="15.6640625" bestFit="1" customWidth="1"/>
  </cols>
  <sheetData>
    <row r="3" spans="1:4" x14ac:dyDescent="0.2">
      <c r="A3" s="1" t="s">
        <v>9</v>
      </c>
      <c r="B3" t="s">
        <v>11</v>
      </c>
      <c r="C3" t="s">
        <v>12</v>
      </c>
      <c r="D3" t="s">
        <v>13</v>
      </c>
    </row>
    <row r="4" spans="1:4" x14ac:dyDescent="0.2">
      <c r="A4" s="2" t="s">
        <v>8</v>
      </c>
      <c r="B4" s="3">
        <v>-7.3026000000000009</v>
      </c>
      <c r="C4" s="3">
        <v>0.91774999999999984</v>
      </c>
      <c r="D4" s="3">
        <v>12.052666666666665</v>
      </c>
    </row>
    <row r="5" spans="1:4" x14ac:dyDescent="0.2">
      <c r="A5" s="2" t="s">
        <v>7</v>
      </c>
      <c r="B5" s="3">
        <v>5.0293333333333328</v>
      </c>
      <c r="C5" s="3">
        <v>0.91733333333333322</v>
      </c>
      <c r="D5" s="3">
        <v>13.113683333333334</v>
      </c>
    </row>
    <row r="6" spans="1:4" x14ac:dyDescent="0.2">
      <c r="A6" s="2" t="s">
        <v>5</v>
      </c>
      <c r="B6" s="3">
        <v>0.92915833333333342</v>
      </c>
      <c r="C6" s="3">
        <v>0.99043333333333339</v>
      </c>
      <c r="D6" s="3">
        <v>11.783433333333333</v>
      </c>
    </row>
    <row r="7" spans="1:4" x14ac:dyDescent="0.2">
      <c r="A7" s="2" t="s">
        <v>6</v>
      </c>
      <c r="B7" s="3">
        <v>0.84450000000000003</v>
      </c>
      <c r="C7" s="3">
        <v>0.98227500000000001</v>
      </c>
      <c r="D7" s="3">
        <v>11.931316666666667</v>
      </c>
    </row>
    <row r="8" spans="1:4" x14ac:dyDescent="0.2">
      <c r="A8" s="2" t="s">
        <v>10</v>
      </c>
      <c r="B8" s="3">
        <v>-0.12490208333333375</v>
      </c>
      <c r="C8" s="3">
        <v>0.95194791666666634</v>
      </c>
      <c r="D8" s="3">
        <v>12.220275000000001</v>
      </c>
    </row>
    <row r="13" spans="1:4" x14ac:dyDescent="0.2">
      <c r="A13" t="s">
        <v>14</v>
      </c>
    </row>
    <row r="14" spans="1:4" x14ac:dyDescent="0.2">
      <c r="A14" t="s">
        <v>8</v>
      </c>
      <c r="B14">
        <v>-7.87</v>
      </c>
      <c r="C14">
        <v>0.88</v>
      </c>
      <c r="D14">
        <v>20.440000000000001</v>
      </c>
    </row>
    <row r="15" spans="1:4" x14ac:dyDescent="0.2">
      <c r="A15" t="s">
        <v>7</v>
      </c>
      <c r="B15">
        <v>4.3600000000000003</v>
      </c>
      <c r="C15">
        <v>0.88</v>
      </c>
      <c r="D15">
        <v>21.63</v>
      </c>
    </row>
    <row r="16" spans="1:4" x14ac:dyDescent="0.2">
      <c r="A16" t="s">
        <v>5</v>
      </c>
      <c r="B16">
        <v>-0.47</v>
      </c>
      <c r="C16">
        <v>0.99</v>
      </c>
      <c r="D16">
        <v>13.4</v>
      </c>
    </row>
    <row r="17" spans="1:5" x14ac:dyDescent="0.2">
      <c r="A17" t="s">
        <v>6</v>
      </c>
      <c r="B17">
        <v>-2.29</v>
      </c>
      <c r="C17">
        <v>0.84</v>
      </c>
      <c r="D17">
        <v>18.66</v>
      </c>
    </row>
    <row r="19" spans="1:5" x14ac:dyDescent="0.2">
      <c r="B19">
        <f>(B14-GETPIVOTDATA("Average of mean",$A$3,"Condition","CCW"))^2</f>
        <v>0.32194275999999916</v>
      </c>
      <c r="C19">
        <f>(C14-GETPIVOTDATA("Average of P_m",$A$3,"Condition","CCW"))^2</f>
        <v>1.425062499999988E-3</v>
      </c>
      <c r="D19">
        <f>(D14-GETPIVOTDATA("Average of StDev",$A$3,"Condition","CCW"))^2</f>
        <v>70.34736044444449</v>
      </c>
    </row>
    <row r="20" spans="1:5" x14ac:dyDescent="0.2">
      <c r="B20">
        <f>(B15-GETPIVOTDATA("Average of mean",$A$3,"Condition","CW"))^2</f>
        <v>0.44800711111110991</v>
      </c>
      <c r="C20">
        <f>(C15-GETPIVOTDATA("Average of P_m",$A$3,"Condition","CW"))^2</f>
        <v>1.3937777777777692E-3</v>
      </c>
      <c r="D20">
        <f>(D15-GETPIVOTDATA("Average of StDev",$A$3,"Condition","CW"))^2</f>
        <v>72.527649566944419</v>
      </c>
    </row>
    <row r="21" spans="1:5" x14ac:dyDescent="0.2">
      <c r="B21">
        <f>(B16-GETPIVOTDATA("Average of mean",$A$3,"Condition","SS1"))^2</f>
        <v>1.957644041736111</v>
      </c>
      <c r="C21">
        <f>(C16-GETPIVOTDATA("Average of P_m",$A$3,"Condition","SS1"))^2</f>
        <v>1.8777777777783265E-7</v>
      </c>
      <c r="D21">
        <f>(D16-GETPIVOTDATA("Average of StDev",$A$3,"Condition","SS1"))^2</f>
        <v>2.61328778777778</v>
      </c>
    </row>
    <row r="22" spans="1:5" x14ac:dyDescent="0.2">
      <c r="B22">
        <f>(B17-GETPIVOTDATA("Average of mean",$A$3,"Condition","Unique"))^2</f>
        <v>9.8250902500000006</v>
      </c>
      <c r="C22">
        <f>(C17-GETPIVOTDATA("Average of P_m",$A$3,"Condition","Unique"))^2</f>
        <v>2.0242175625000011E-2</v>
      </c>
      <c r="D22">
        <f>(D17-GETPIVOTDATA("Average of StDev",$A$3,"Condition","Unique"))^2</f>
        <v>45.275179400277771</v>
      </c>
    </row>
    <row r="23" spans="1:5" x14ac:dyDescent="0.2">
      <c r="A23" t="s">
        <v>15</v>
      </c>
      <c r="B23">
        <f>SQRT(AVERAGE(B19:B22))</f>
        <v>1.7714883687768896</v>
      </c>
      <c r="C23">
        <f>SQRT(AVERAGE(C19:C22))</f>
        <v>7.5929578690645233E-2</v>
      </c>
      <c r="D23">
        <f>SQRT(AVERAGE(D19:D22))</f>
        <v>6.9058576078472047</v>
      </c>
      <c r="E23">
        <f>AVERAGE(B23:D23)</f>
        <v>2.9177585184382466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sqref="A1:E4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t="s">
        <v>5</v>
      </c>
      <c r="C2">
        <v>1.9893000000000001</v>
      </c>
      <c r="D2">
        <v>0.98380000000000001</v>
      </c>
      <c r="E2">
        <v>11.0403</v>
      </c>
    </row>
    <row r="3" spans="1:5" x14ac:dyDescent="0.2">
      <c r="A3">
        <v>1</v>
      </c>
      <c r="B3" t="s">
        <v>6</v>
      </c>
      <c r="C3">
        <v>-0.5857</v>
      </c>
      <c r="D3">
        <v>0.96950000000000003</v>
      </c>
      <c r="E3">
        <v>11.7112</v>
      </c>
    </row>
    <row r="4" spans="1:5" x14ac:dyDescent="0.2">
      <c r="A4">
        <v>1</v>
      </c>
      <c r="B4" t="s">
        <v>7</v>
      </c>
      <c r="C4">
        <v>3.5706000000000002</v>
      </c>
      <c r="D4">
        <v>0.92889999999999995</v>
      </c>
      <c r="E4">
        <v>13.8413</v>
      </c>
    </row>
    <row r="5" spans="1:5" x14ac:dyDescent="0.2">
      <c r="A5">
        <v>1</v>
      </c>
      <c r="B5" t="s">
        <v>8</v>
      </c>
      <c r="C5">
        <v>-7.0327000000000002</v>
      </c>
      <c r="D5">
        <v>0.88519999999999999</v>
      </c>
      <c r="E5">
        <v>10.5589</v>
      </c>
    </row>
    <row r="6" spans="1:5" x14ac:dyDescent="0.2">
      <c r="A6">
        <v>2</v>
      </c>
      <c r="B6" t="s">
        <v>5</v>
      </c>
      <c r="C6">
        <v>0.437</v>
      </c>
      <c r="D6">
        <v>0.98960000000000004</v>
      </c>
      <c r="E6">
        <v>11.472799999999999</v>
      </c>
    </row>
    <row r="7" spans="1:5" x14ac:dyDescent="0.2">
      <c r="A7">
        <v>2</v>
      </c>
      <c r="B7" t="s">
        <v>6</v>
      </c>
      <c r="C7">
        <v>1.7906</v>
      </c>
      <c r="D7">
        <v>0.99180000000000001</v>
      </c>
      <c r="E7">
        <v>11.693099999999999</v>
      </c>
    </row>
    <row r="8" spans="1:5" x14ac:dyDescent="0.2">
      <c r="A8">
        <v>2</v>
      </c>
      <c r="B8" t="s">
        <v>7</v>
      </c>
      <c r="C8">
        <v>4.3753000000000002</v>
      </c>
      <c r="D8">
        <v>0.92349999999999999</v>
      </c>
      <c r="E8">
        <v>13.0097</v>
      </c>
    </row>
    <row r="9" spans="1:5" x14ac:dyDescent="0.2">
      <c r="A9">
        <v>2</v>
      </c>
      <c r="B9" t="s">
        <v>8</v>
      </c>
      <c r="C9">
        <v>-8.2718000000000007</v>
      </c>
      <c r="D9">
        <v>0.872</v>
      </c>
      <c r="E9">
        <v>11.7005</v>
      </c>
    </row>
    <row r="10" spans="1:5" x14ac:dyDescent="0.2">
      <c r="A10">
        <v>3</v>
      </c>
      <c r="B10" t="s">
        <v>5</v>
      </c>
      <c r="C10">
        <v>1.2134</v>
      </c>
      <c r="D10">
        <v>0.97299999999999998</v>
      </c>
      <c r="E10">
        <v>12.064500000000001</v>
      </c>
    </row>
    <row r="11" spans="1:5" x14ac:dyDescent="0.2">
      <c r="A11">
        <v>3</v>
      </c>
      <c r="B11" t="s">
        <v>6</v>
      </c>
      <c r="C11">
        <v>0.99750000000000005</v>
      </c>
      <c r="D11">
        <v>0.97989999999999999</v>
      </c>
      <c r="E11">
        <v>11.005000000000001</v>
      </c>
    </row>
    <row r="12" spans="1:5" x14ac:dyDescent="0.2">
      <c r="A12">
        <v>3</v>
      </c>
      <c r="B12" t="s">
        <v>7</v>
      </c>
      <c r="C12">
        <v>5.1489000000000003</v>
      </c>
      <c r="D12">
        <v>0.8871</v>
      </c>
      <c r="E12">
        <v>11.1637</v>
      </c>
    </row>
    <row r="13" spans="1:5" x14ac:dyDescent="0.2">
      <c r="A13">
        <v>3</v>
      </c>
      <c r="B13" t="s">
        <v>8</v>
      </c>
      <c r="C13">
        <v>-7.0068000000000001</v>
      </c>
      <c r="D13">
        <v>0.93620000000000003</v>
      </c>
      <c r="E13">
        <v>12.3529</v>
      </c>
    </row>
    <row r="14" spans="1:5" x14ac:dyDescent="0.2">
      <c r="A14">
        <v>4</v>
      </c>
      <c r="B14" t="s">
        <v>5</v>
      </c>
      <c r="C14">
        <v>-0.37959999999999999</v>
      </c>
      <c r="D14">
        <v>0.99680000000000002</v>
      </c>
      <c r="E14">
        <v>13.295299999999999</v>
      </c>
    </row>
    <row r="15" spans="1:5" x14ac:dyDescent="0.2">
      <c r="A15">
        <v>4</v>
      </c>
      <c r="B15" t="s">
        <v>6</v>
      </c>
      <c r="C15">
        <v>0.19719999999999999</v>
      </c>
      <c r="D15">
        <v>0.9748</v>
      </c>
      <c r="E15">
        <v>11.1793</v>
      </c>
    </row>
    <row r="16" spans="1:5" x14ac:dyDescent="0.2">
      <c r="A16">
        <v>4</v>
      </c>
      <c r="B16" t="s">
        <v>7</v>
      </c>
      <c r="C16">
        <v>4.7610000000000001</v>
      </c>
      <c r="D16">
        <v>0.90129999999999999</v>
      </c>
      <c r="E16">
        <v>14.2239</v>
      </c>
    </row>
    <row r="17" spans="1:5" x14ac:dyDescent="0.2">
      <c r="A17">
        <v>4</v>
      </c>
      <c r="B17" t="s">
        <v>8</v>
      </c>
      <c r="C17">
        <v>-6.5392000000000001</v>
      </c>
      <c r="D17">
        <v>0.93610000000000004</v>
      </c>
      <c r="E17">
        <v>11.264099999999999</v>
      </c>
    </row>
    <row r="18" spans="1:5" x14ac:dyDescent="0.2">
      <c r="A18">
        <v>5</v>
      </c>
      <c r="B18" t="s">
        <v>5</v>
      </c>
      <c r="C18">
        <v>1.3942000000000001</v>
      </c>
      <c r="D18">
        <v>0.99239999999999995</v>
      </c>
      <c r="E18">
        <v>10.554600000000001</v>
      </c>
    </row>
    <row r="19" spans="1:5" x14ac:dyDescent="0.2">
      <c r="A19">
        <v>5</v>
      </c>
      <c r="B19" t="s">
        <v>6</v>
      </c>
      <c r="C19">
        <v>3.3843000000000001</v>
      </c>
      <c r="D19">
        <v>0.99139999999999995</v>
      </c>
      <c r="E19">
        <v>12.799200000000001</v>
      </c>
    </row>
    <row r="20" spans="1:5" x14ac:dyDescent="0.2">
      <c r="A20">
        <v>5</v>
      </c>
      <c r="B20" t="s">
        <v>7</v>
      </c>
      <c r="C20">
        <v>6.8489000000000004</v>
      </c>
      <c r="D20">
        <v>0.89459999999999995</v>
      </c>
      <c r="E20">
        <v>11.2254</v>
      </c>
    </row>
    <row r="21" spans="1:5" x14ac:dyDescent="0.2">
      <c r="A21">
        <v>5</v>
      </c>
      <c r="B21" t="s">
        <v>8</v>
      </c>
      <c r="C21">
        <v>-7.8497000000000003</v>
      </c>
      <c r="D21">
        <v>0.92330000000000001</v>
      </c>
      <c r="E21">
        <v>13.3264</v>
      </c>
    </row>
    <row r="22" spans="1:5" x14ac:dyDescent="0.2">
      <c r="A22">
        <v>6</v>
      </c>
      <c r="B22" t="s">
        <v>5</v>
      </c>
      <c r="C22">
        <v>0.73089999999999999</v>
      </c>
      <c r="D22">
        <v>0.99119999999999997</v>
      </c>
      <c r="E22">
        <v>11.353</v>
      </c>
    </row>
    <row r="23" spans="1:5" x14ac:dyDescent="0.2">
      <c r="A23">
        <v>6</v>
      </c>
      <c r="B23" t="s">
        <v>6</v>
      </c>
      <c r="C23">
        <v>0.35560000000000003</v>
      </c>
      <c r="D23">
        <v>0.98899999999999999</v>
      </c>
      <c r="E23">
        <v>14.5535</v>
      </c>
    </row>
    <row r="24" spans="1:5" x14ac:dyDescent="0.2">
      <c r="A24">
        <v>6</v>
      </c>
      <c r="B24" t="s">
        <v>7</v>
      </c>
      <c r="C24">
        <v>5.2679999999999998</v>
      </c>
      <c r="D24">
        <v>0.94669999999999999</v>
      </c>
      <c r="E24">
        <v>12.7295</v>
      </c>
    </row>
    <row r="25" spans="1:5" x14ac:dyDescent="0.2">
      <c r="A25">
        <v>6</v>
      </c>
      <c r="B25" t="s">
        <v>8</v>
      </c>
      <c r="C25">
        <v>-7.6894</v>
      </c>
      <c r="D25">
        <v>0.89259999999999995</v>
      </c>
      <c r="E25">
        <v>11.603</v>
      </c>
    </row>
    <row r="26" spans="1:5" x14ac:dyDescent="0.2">
      <c r="A26">
        <v>7</v>
      </c>
      <c r="B26" t="s">
        <v>5</v>
      </c>
      <c r="C26">
        <v>0.8911</v>
      </c>
      <c r="D26">
        <v>1</v>
      </c>
      <c r="E26">
        <v>12.542400000000001</v>
      </c>
    </row>
    <row r="27" spans="1:5" x14ac:dyDescent="0.2">
      <c r="A27">
        <v>7</v>
      </c>
      <c r="B27" t="s">
        <v>6</v>
      </c>
      <c r="C27">
        <v>1.0975999999999999</v>
      </c>
      <c r="D27">
        <v>1</v>
      </c>
      <c r="E27">
        <v>12.319900000000001</v>
      </c>
    </row>
    <row r="28" spans="1:5" x14ac:dyDescent="0.2">
      <c r="A28">
        <v>7</v>
      </c>
      <c r="B28" t="s">
        <v>7</v>
      </c>
      <c r="C28">
        <v>5.8171999999999997</v>
      </c>
      <c r="D28">
        <v>0.94940000000000002</v>
      </c>
      <c r="E28">
        <v>12.8108</v>
      </c>
    </row>
    <row r="29" spans="1:5" x14ac:dyDescent="0.2">
      <c r="A29">
        <v>7</v>
      </c>
      <c r="B29" t="s">
        <v>8</v>
      </c>
      <c r="C29">
        <v>-6.8409000000000004</v>
      </c>
      <c r="D29">
        <v>0.9627</v>
      </c>
      <c r="E29">
        <v>11.978199999999999</v>
      </c>
    </row>
    <row r="30" spans="1:5" x14ac:dyDescent="0.2">
      <c r="A30">
        <v>8</v>
      </c>
      <c r="B30" t="s">
        <v>5</v>
      </c>
      <c r="C30">
        <v>0.94189999999999996</v>
      </c>
      <c r="D30">
        <v>0.99229999999999996</v>
      </c>
      <c r="E30">
        <v>10.1004</v>
      </c>
    </row>
    <row r="31" spans="1:5" x14ac:dyDescent="0.2">
      <c r="A31">
        <v>8</v>
      </c>
      <c r="B31" t="s">
        <v>6</v>
      </c>
      <c r="C31">
        <v>8.4000000000000005E-2</v>
      </c>
      <c r="D31">
        <v>1</v>
      </c>
      <c r="E31">
        <v>11.781700000000001</v>
      </c>
    </row>
    <row r="32" spans="1:5" x14ac:dyDescent="0.2">
      <c r="A32">
        <v>8</v>
      </c>
      <c r="B32" t="s">
        <v>7</v>
      </c>
      <c r="C32">
        <v>6.2055999999999996</v>
      </c>
      <c r="D32">
        <v>0.89570000000000005</v>
      </c>
      <c r="E32">
        <v>12.997</v>
      </c>
    </row>
    <row r="33" spans="1:5" x14ac:dyDescent="0.2">
      <c r="A33">
        <v>8</v>
      </c>
      <c r="B33" t="s">
        <v>8</v>
      </c>
      <c r="C33">
        <v>-6.3714000000000004</v>
      </c>
      <c r="D33">
        <v>0.92779999999999996</v>
      </c>
      <c r="E33">
        <v>14.4848</v>
      </c>
    </row>
    <row r="34" spans="1:5" x14ac:dyDescent="0.2">
      <c r="A34">
        <v>9</v>
      </c>
      <c r="B34" t="s">
        <v>5</v>
      </c>
      <c r="C34">
        <v>1.4307000000000001</v>
      </c>
      <c r="D34">
        <v>1</v>
      </c>
      <c r="E34">
        <v>11.5466</v>
      </c>
    </row>
    <row r="35" spans="1:5" x14ac:dyDescent="0.2">
      <c r="A35">
        <v>9</v>
      </c>
      <c r="B35" t="s">
        <v>6</v>
      </c>
      <c r="C35">
        <v>0.14749999999999999</v>
      </c>
      <c r="D35">
        <v>0.9758</v>
      </c>
      <c r="E35">
        <v>11.674200000000001</v>
      </c>
    </row>
    <row r="36" spans="1:5" x14ac:dyDescent="0.2">
      <c r="A36">
        <v>9</v>
      </c>
      <c r="B36" t="s">
        <v>7</v>
      </c>
      <c r="C36">
        <v>2.4150999999999998</v>
      </c>
      <c r="D36">
        <v>0.91249999999999998</v>
      </c>
      <c r="E36">
        <v>14.6836</v>
      </c>
    </row>
    <row r="37" spans="1:5" x14ac:dyDescent="0.2">
      <c r="A37">
        <v>9</v>
      </c>
      <c r="B37" t="s">
        <v>8</v>
      </c>
      <c r="C37">
        <v>-7.1273</v>
      </c>
      <c r="D37">
        <v>0.87150000000000005</v>
      </c>
      <c r="E37">
        <v>10.8489</v>
      </c>
    </row>
    <row r="38" spans="1:5" x14ac:dyDescent="0.2">
      <c r="A38">
        <v>10</v>
      </c>
      <c r="B38" t="s">
        <v>5</v>
      </c>
      <c r="C38">
        <v>0.95330000000000004</v>
      </c>
      <c r="D38">
        <v>1</v>
      </c>
      <c r="E38">
        <v>13.9519</v>
      </c>
    </row>
    <row r="39" spans="1:5" x14ac:dyDescent="0.2">
      <c r="A39">
        <v>10</v>
      </c>
      <c r="B39" t="s">
        <v>6</v>
      </c>
      <c r="C39">
        <v>-0.66210000000000002</v>
      </c>
      <c r="D39">
        <v>0.96719999999999995</v>
      </c>
      <c r="E39">
        <v>10.5717</v>
      </c>
    </row>
    <row r="40" spans="1:5" x14ac:dyDescent="0.2">
      <c r="A40">
        <v>10</v>
      </c>
      <c r="B40" t="s">
        <v>7</v>
      </c>
      <c r="C40">
        <v>4.5239000000000003</v>
      </c>
      <c r="D40">
        <v>0.95140000000000002</v>
      </c>
      <c r="E40">
        <v>12.459199999999999</v>
      </c>
    </row>
    <row r="41" spans="1:5" x14ac:dyDescent="0.2">
      <c r="A41">
        <v>10</v>
      </c>
      <c r="B41" t="s">
        <v>8</v>
      </c>
      <c r="C41">
        <v>-8.3668999999999993</v>
      </c>
      <c r="D41">
        <v>0.96830000000000005</v>
      </c>
      <c r="E41">
        <v>12.266500000000001</v>
      </c>
    </row>
    <row r="42" spans="1:5" x14ac:dyDescent="0.2">
      <c r="A42">
        <v>11</v>
      </c>
      <c r="B42" t="s">
        <v>5</v>
      </c>
      <c r="C42">
        <v>0.26279999999999998</v>
      </c>
      <c r="D42">
        <v>0.9829</v>
      </c>
      <c r="E42">
        <v>11.2416</v>
      </c>
    </row>
    <row r="43" spans="1:5" x14ac:dyDescent="0.2">
      <c r="A43">
        <v>11</v>
      </c>
      <c r="B43" t="s">
        <v>6</v>
      </c>
      <c r="C43">
        <v>2.1941999999999999</v>
      </c>
      <c r="D43">
        <v>0.97399999999999998</v>
      </c>
      <c r="E43">
        <v>12.2064</v>
      </c>
    </row>
    <row r="44" spans="1:5" x14ac:dyDescent="0.2">
      <c r="A44">
        <v>11</v>
      </c>
      <c r="B44" t="s">
        <v>7</v>
      </c>
      <c r="C44">
        <v>5.6242999999999999</v>
      </c>
      <c r="D44">
        <v>0.88549999999999995</v>
      </c>
      <c r="E44">
        <v>12.73</v>
      </c>
    </row>
    <row r="45" spans="1:5" x14ac:dyDescent="0.2">
      <c r="A45">
        <v>11</v>
      </c>
      <c r="B45" t="s">
        <v>8</v>
      </c>
      <c r="C45">
        <v>-7.6184000000000003</v>
      </c>
      <c r="D45">
        <v>0.92320000000000002</v>
      </c>
      <c r="E45">
        <v>11.6623</v>
      </c>
    </row>
    <row r="46" spans="1:5" x14ac:dyDescent="0.2">
      <c r="A46">
        <v>12</v>
      </c>
      <c r="B46" t="s">
        <v>5</v>
      </c>
      <c r="C46">
        <v>1.2848999999999999</v>
      </c>
      <c r="D46">
        <v>0.98319999999999996</v>
      </c>
      <c r="E46">
        <v>12.2378</v>
      </c>
    </row>
    <row r="47" spans="1:5" x14ac:dyDescent="0.2">
      <c r="A47">
        <v>12</v>
      </c>
      <c r="B47" t="s">
        <v>6</v>
      </c>
      <c r="C47">
        <v>1.1333</v>
      </c>
      <c r="D47">
        <v>0.97389999999999999</v>
      </c>
      <c r="E47">
        <v>11.6806</v>
      </c>
    </row>
    <row r="48" spans="1:5" x14ac:dyDescent="0.2">
      <c r="A48">
        <v>12</v>
      </c>
      <c r="B48" t="s">
        <v>7</v>
      </c>
      <c r="C48">
        <v>5.7931999999999997</v>
      </c>
      <c r="D48">
        <v>0.93140000000000001</v>
      </c>
      <c r="E48">
        <v>15.4901</v>
      </c>
    </row>
    <row r="49" spans="1:5" x14ac:dyDescent="0.2">
      <c r="A49">
        <v>12</v>
      </c>
      <c r="B49" t="s">
        <v>8</v>
      </c>
      <c r="C49">
        <v>-6.9166999999999996</v>
      </c>
      <c r="D49">
        <v>0.91410000000000002</v>
      </c>
      <c r="E49">
        <v>12.5855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M1-V9_2021-10-01-T095034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2021-10-01T15:44:45Z</dcterms:created>
  <dcterms:modified xsi:type="dcterms:W3CDTF">2021-10-01T15:45:33Z</dcterms:modified>
</cp:coreProperties>
</file>