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fb15zpu/Documents/GitHub/dft_inprogress/Johnson_VWM-Repulsion/Model2/"/>
    </mc:Choice>
  </mc:AlternateContent>
  <xr:revisionPtr revIDLastSave="0" documentId="13_ncr:1_{5A9A058E-DB85-9245-AC06-490D0A8981DC}" xr6:coauthVersionLast="47" xr6:coauthVersionMax="47" xr10:uidLastSave="{00000000-0000-0000-0000-000000000000}"/>
  <bookViews>
    <workbookView xWindow="17420" yWindow="460" windowWidth="13400" windowHeight="16720" xr2:uid="{00000000-000D-0000-FFFF-FFFF00000000}"/>
  </bookViews>
  <sheets>
    <sheet name="Sheet1" sheetId="2" r:id="rId1"/>
    <sheet name="M2-V7_2021-09-15-T091748" sheetId="1" r:id="rId2"/>
  </sheets>
  <calcPr calcId="191029"/>
  <pivotCaches>
    <pivotCache cacheId="5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2" l="1"/>
  <c r="D19" i="2"/>
  <c r="B21" i="2"/>
  <c r="B20" i="2"/>
  <c r="C19" i="2"/>
  <c r="B22" i="2"/>
  <c r="D20" i="2"/>
  <c r="B19" i="2"/>
  <c r="C21" i="2"/>
  <c r="D22" i="2"/>
  <c r="C22" i="2"/>
  <c r="D21" i="2"/>
  <c r="C20" i="2"/>
  <c r="B23" i="2" l="1"/>
  <c r="C23" i="2"/>
  <c r="D23" i="2"/>
</calcChain>
</file>

<file path=xl/sharedStrings.xml><?xml version="1.0" encoding="utf-8"?>
<sst xmlns="http://schemas.openxmlformats.org/spreadsheetml/2006/main" count="68" uniqueCount="16">
  <si>
    <t>Participant</t>
  </si>
  <si>
    <t>Condition</t>
  </si>
  <si>
    <t>mean</t>
  </si>
  <si>
    <t>P_m</t>
  </si>
  <si>
    <t>StDev</t>
  </si>
  <si>
    <t>SS1</t>
  </si>
  <si>
    <t>Unique</t>
  </si>
  <si>
    <t>CW</t>
  </si>
  <si>
    <t>CCW</t>
  </si>
  <si>
    <t>Row Labels</t>
  </si>
  <si>
    <t>Grand Total</t>
  </si>
  <si>
    <t>Average of mean</t>
  </si>
  <si>
    <t>Average of P_m</t>
  </si>
  <si>
    <t>Average of StDev</t>
  </si>
  <si>
    <t>Data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</si>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</sst>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54.534054398151" createdVersion="7" refreshedVersion="7" minRefreshableVersion="3" recordCount="48" xr:uid="{00000000-000A-0000-FFFF-FFFF02000000}">
  <cacheSource type="worksheet">
    <worksheetSource ref="A1:E49" sheet="M2-V7_2021-09-15-T091748"/>
  </cacheSource>
  <cacheFields count="5">
    <cacheField name="Participant" numFmtId="0">
      <sharedItems containsSemiMixedTypes="0" containsString="0" containsNumber="1" containsInteger="1" minValue="1" maxValue="12"/>
    </cacheField>
    <cacheField name="Condition" numFmtId="0">
      <sharedItems count="4">
        <s v="SS1"/>
        <s v="Unique"/>
        <s v="CW"/>
        <s v="CCW"/>
      </sharedItems>
    </cacheField>
    <cacheField name="mean" numFmtId="0">
      <sharedItems containsSemiMixedTypes="0" containsString="0" containsNumber="1" minValue="-8.9906000000000006" maxValue="6.2641999999999998"/>
    </cacheField>
    <cacheField name="P_m" numFmtId="0">
      <sharedItems containsSemiMixedTypes="0" containsString="0" containsNumber="1" minValue="0.80710000000000004" maxValue="1"/>
    </cacheField>
    <cacheField name="StDev" numFmtId="0">
      <sharedItems containsSemiMixedTypes="0" containsString="0" containsNumber="1" minValue="13.3955" maxValue="19.62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n v="1"/>
    <x v="0"/>
    <n v="0.79269999999999996"/>
    <n v="1"/>
    <n v="15.7813"/>
  </r>
  <r>
    <n v="1"/>
    <x v="1"/>
    <n v="4.7600000000000003E-2"/>
    <n v="0.80710000000000004"/>
    <n v="15.466200000000001"/>
  </r>
  <r>
    <n v="1"/>
    <x v="2"/>
    <n v="4.9398999999999997"/>
    <n v="0.85680000000000001"/>
    <n v="15.522"/>
  </r>
  <r>
    <n v="1"/>
    <x v="3"/>
    <n v="-5.9572000000000003"/>
    <n v="0.87039999999999995"/>
    <n v="17.1204"/>
  </r>
  <r>
    <n v="2"/>
    <x v="0"/>
    <n v="-1.2942"/>
    <n v="0.97330000000000005"/>
    <n v="15.1289"/>
  </r>
  <r>
    <n v="2"/>
    <x v="1"/>
    <n v="0.79300000000000004"/>
    <n v="0.82140000000000002"/>
    <n v="14.1632"/>
  </r>
  <r>
    <n v="2"/>
    <x v="2"/>
    <n v="4.4612999999999996"/>
    <n v="0.87050000000000005"/>
    <n v="15.3688"/>
  </r>
  <r>
    <n v="2"/>
    <x v="3"/>
    <n v="-6.7191999999999998"/>
    <n v="0.8831"/>
    <n v="16.005299999999998"/>
  </r>
  <r>
    <n v="3"/>
    <x v="0"/>
    <n v="-0.88900000000000001"/>
    <n v="0.92879999999999996"/>
    <n v="14.699400000000001"/>
  </r>
  <r>
    <n v="3"/>
    <x v="1"/>
    <n v="0.63739999999999997"/>
    <n v="0.83509999999999995"/>
    <n v="15.828799999999999"/>
  </r>
  <r>
    <n v="3"/>
    <x v="2"/>
    <n v="3.8046000000000002"/>
    <n v="0.86119999999999997"/>
    <n v="16.796700000000001"/>
  </r>
  <r>
    <n v="3"/>
    <x v="3"/>
    <n v="-4.8662999999999998"/>
    <n v="0.93899999999999995"/>
    <n v="16.9176"/>
  </r>
  <r>
    <n v="4"/>
    <x v="0"/>
    <n v="0.7661"/>
    <n v="0.94220000000000004"/>
    <n v="14.248100000000001"/>
  </r>
  <r>
    <n v="4"/>
    <x v="1"/>
    <n v="-0.78"/>
    <n v="0.86180000000000001"/>
    <n v="14.5402"/>
  </r>
  <r>
    <n v="4"/>
    <x v="2"/>
    <n v="4.8080999999999996"/>
    <n v="0.88590000000000002"/>
    <n v="17.295000000000002"/>
  </r>
  <r>
    <n v="4"/>
    <x v="3"/>
    <n v="-8.9906000000000006"/>
    <n v="0.89700000000000002"/>
    <n v="16.2729"/>
  </r>
  <r>
    <n v="5"/>
    <x v="0"/>
    <n v="0.65910000000000002"/>
    <n v="0.86680000000000001"/>
    <n v="13.638199999999999"/>
  </r>
  <r>
    <n v="5"/>
    <x v="1"/>
    <n v="-1.6393"/>
    <n v="0.83599999999999997"/>
    <n v="14.2836"/>
  </r>
  <r>
    <n v="5"/>
    <x v="2"/>
    <n v="3.3500999999999999"/>
    <n v="0.84519999999999995"/>
    <n v="18.5474"/>
  </r>
  <r>
    <n v="5"/>
    <x v="3"/>
    <n v="-2.9491000000000001"/>
    <n v="0.8851"/>
    <n v="17.101700000000001"/>
  </r>
  <r>
    <n v="6"/>
    <x v="0"/>
    <n v="-2.4935999999999998"/>
    <n v="0.95979999999999999"/>
    <n v="13.838699999999999"/>
  </r>
  <r>
    <n v="6"/>
    <x v="1"/>
    <n v="2.3300000000000001E-2"/>
    <n v="0.9052"/>
    <n v="15.7804"/>
  </r>
  <r>
    <n v="6"/>
    <x v="2"/>
    <n v="4.5731000000000002"/>
    <n v="0.85029999999999994"/>
    <n v="17.382899999999999"/>
  </r>
  <r>
    <n v="6"/>
    <x v="3"/>
    <n v="-5.8792999999999997"/>
    <n v="0.91390000000000005"/>
    <n v="16.400400000000001"/>
  </r>
  <r>
    <n v="7"/>
    <x v="0"/>
    <n v="-2.6533000000000002"/>
    <n v="0.96040000000000003"/>
    <n v="13.800800000000001"/>
  </r>
  <r>
    <n v="7"/>
    <x v="1"/>
    <n v="0.49249999999999999"/>
    <n v="0.84230000000000005"/>
    <n v="15.102600000000001"/>
  </r>
  <r>
    <n v="7"/>
    <x v="2"/>
    <n v="5.5530999999999997"/>
    <n v="0.86060000000000003"/>
    <n v="16.812799999999999"/>
  </r>
  <r>
    <n v="7"/>
    <x v="3"/>
    <n v="-4.5743999999999998"/>
    <n v="0.86070000000000002"/>
    <n v="14.9411"/>
  </r>
  <r>
    <n v="8"/>
    <x v="0"/>
    <n v="-0.4627"/>
    <n v="0.91810000000000003"/>
    <n v="14.9419"/>
  </r>
  <r>
    <n v="8"/>
    <x v="1"/>
    <n v="0.65890000000000004"/>
    <n v="0.85399999999999998"/>
    <n v="16.1721"/>
  </r>
  <r>
    <n v="8"/>
    <x v="2"/>
    <n v="4.7930999999999999"/>
    <n v="0.93589999999999995"/>
    <n v="19.6296"/>
  </r>
  <r>
    <n v="8"/>
    <x v="3"/>
    <n v="-4.4252000000000002"/>
    <n v="0.89980000000000004"/>
    <n v="19.022400000000001"/>
  </r>
  <r>
    <n v="9"/>
    <x v="0"/>
    <n v="0.89639999999999997"/>
    <n v="0.92630000000000001"/>
    <n v="15.243399999999999"/>
  </r>
  <r>
    <n v="9"/>
    <x v="1"/>
    <n v="-0.58609999999999995"/>
    <n v="0.81269999999999998"/>
    <n v="15.277900000000001"/>
  </r>
  <r>
    <n v="9"/>
    <x v="2"/>
    <n v="6.2641999999999998"/>
    <n v="0.88280000000000003"/>
    <n v="15.976000000000001"/>
  </r>
  <r>
    <n v="9"/>
    <x v="3"/>
    <n v="-1.8664000000000001"/>
    <n v="0.89129999999999998"/>
    <n v="17.398199999999999"/>
  </r>
  <r>
    <n v="10"/>
    <x v="0"/>
    <n v="-0.54239999999999999"/>
    <n v="0.94079999999999997"/>
    <n v="13.9558"/>
  </r>
  <r>
    <n v="10"/>
    <x v="1"/>
    <n v="1.2385999999999999"/>
    <n v="0.82620000000000005"/>
    <n v="14.6777"/>
  </r>
  <r>
    <n v="10"/>
    <x v="2"/>
    <n v="5.3560999999999996"/>
    <n v="0.90969999999999995"/>
    <n v="14"/>
  </r>
  <r>
    <n v="10"/>
    <x v="3"/>
    <n v="-7.6032000000000002"/>
    <n v="0.88780000000000003"/>
    <n v="18.217199999999998"/>
  </r>
  <r>
    <n v="11"/>
    <x v="0"/>
    <n v="3.3471000000000002"/>
    <n v="0.93659999999999999"/>
    <n v="15.135300000000001"/>
  </r>
  <r>
    <n v="11"/>
    <x v="1"/>
    <n v="1.1269"/>
    <n v="0.84899999999999998"/>
    <n v="14.934900000000001"/>
  </r>
  <r>
    <n v="11"/>
    <x v="2"/>
    <n v="2.8410000000000002"/>
    <n v="0.83040000000000003"/>
    <n v="17.698899999999998"/>
  </r>
  <r>
    <n v="11"/>
    <x v="3"/>
    <n v="-6.1093999999999999"/>
    <n v="0.8427"/>
    <n v="13.3955"/>
  </r>
  <r>
    <n v="12"/>
    <x v="0"/>
    <n v="1.0278"/>
    <n v="0.94830000000000003"/>
    <n v="15.3688"/>
  </r>
  <r>
    <n v="12"/>
    <x v="1"/>
    <n v="-0.3548"/>
    <n v="0.85729999999999995"/>
    <n v="14.4405"/>
  </r>
  <r>
    <n v="12"/>
    <x v="2"/>
    <n v="2.7307000000000001"/>
    <n v="0.84540000000000004"/>
    <n v="15.7392"/>
  </r>
  <r>
    <n v="12"/>
    <x v="3"/>
    <n v="-6.3489000000000004"/>
    <n v="0.92649999999999999"/>
    <n v="18.4339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5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8" firstHeaderRow="0" firstDataRow="1" firstDataCol="1"/>
  <pivotFields count="5">
    <pivotField showAll="0"/>
    <pivotField axis="axisRow" showAll="0">
      <items count="5">
        <item x="3"/>
        <item x="2"/>
        <item x="0"/>
        <item x="1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mean" fld="2" subtotal="average" baseField="0" baseItem="0"/>
    <dataField name="Average of P_m" fld="3" subtotal="average" baseField="0" baseItem="0"/>
    <dataField name="Average of StDev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23"/>
  <sheetViews>
    <sheetView tabSelected="1" workbookViewId="0">
      <selection activeCell="A13" sqref="A13:E23"/>
    </sheetView>
  </sheetViews>
  <sheetFormatPr baseColWidth="10" defaultRowHeight="16" x14ac:dyDescent="0.2"/>
  <cols>
    <col min="1" max="1" width="13" bestFit="1" customWidth="1"/>
    <col min="2" max="2" width="15.33203125" bestFit="1" customWidth="1"/>
    <col min="3" max="3" width="14.33203125" bestFit="1" customWidth="1"/>
    <col min="4" max="4" width="15.6640625" bestFit="1" customWidth="1"/>
  </cols>
  <sheetData>
    <row r="3" spans="1:4" x14ac:dyDescent="0.2">
      <c r="A3" s="1" t="s">
        <v>9</v>
      </c>
      <c r="B3" t="s">
        <v>11</v>
      </c>
      <c r="C3" t="s">
        <v>12</v>
      </c>
      <c r="D3" t="s">
        <v>13</v>
      </c>
    </row>
    <row r="4" spans="1:4" x14ac:dyDescent="0.2">
      <c r="A4" s="2" t="s">
        <v>8</v>
      </c>
      <c r="B4" s="3">
        <v>-5.5240999999999998</v>
      </c>
      <c r="C4" s="3">
        <v>0.8914416666666668</v>
      </c>
      <c r="D4" s="3">
        <v>16.768883333333331</v>
      </c>
    </row>
    <row r="5" spans="1:4" x14ac:dyDescent="0.2">
      <c r="A5" s="2" t="s">
        <v>7</v>
      </c>
      <c r="B5" s="3">
        <v>4.4562750000000007</v>
      </c>
      <c r="C5" s="3">
        <v>0.86955833333333343</v>
      </c>
      <c r="D5" s="3">
        <v>16.730775000000001</v>
      </c>
    </row>
    <row r="6" spans="1:4" x14ac:dyDescent="0.2">
      <c r="A6" s="2" t="s">
        <v>5</v>
      </c>
      <c r="B6" s="3">
        <v>-7.0499999999999938E-2</v>
      </c>
      <c r="C6" s="3">
        <v>0.94178333333333331</v>
      </c>
      <c r="D6" s="3">
        <v>14.648383333333335</v>
      </c>
    </row>
    <row r="7" spans="1:4" x14ac:dyDescent="0.2">
      <c r="A7" s="2" t="s">
        <v>6</v>
      </c>
      <c r="B7" s="3">
        <v>0.13816666666666666</v>
      </c>
      <c r="C7" s="3">
        <v>0.84234166666666666</v>
      </c>
      <c r="D7" s="3">
        <v>15.055674999999999</v>
      </c>
    </row>
    <row r="8" spans="1:4" x14ac:dyDescent="0.2">
      <c r="A8" s="2" t="s">
        <v>10</v>
      </c>
      <c r="B8" s="3">
        <v>-0.25003958333333332</v>
      </c>
      <c r="C8" s="3">
        <v>0.88628125000000002</v>
      </c>
      <c r="D8" s="3">
        <v>15.800929166666663</v>
      </c>
    </row>
    <row r="13" spans="1:4" x14ac:dyDescent="0.2">
      <c r="A13" t="s">
        <v>14</v>
      </c>
    </row>
    <row r="14" spans="1:4" x14ac:dyDescent="0.2">
      <c r="A14" t="s">
        <v>8</v>
      </c>
      <c r="B14">
        <v>-7.87</v>
      </c>
      <c r="C14">
        <v>0.88</v>
      </c>
      <c r="D14">
        <v>20.440000000000001</v>
      </c>
    </row>
    <row r="15" spans="1:4" x14ac:dyDescent="0.2">
      <c r="A15" t="s">
        <v>7</v>
      </c>
      <c r="B15">
        <v>4.3600000000000003</v>
      </c>
      <c r="C15">
        <v>0.88</v>
      </c>
      <c r="D15">
        <v>21.63</v>
      </c>
    </row>
    <row r="16" spans="1:4" x14ac:dyDescent="0.2">
      <c r="A16" t="s">
        <v>5</v>
      </c>
      <c r="B16">
        <v>-0.47</v>
      </c>
      <c r="C16">
        <v>0.99</v>
      </c>
      <c r="D16">
        <v>13.4</v>
      </c>
    </row>
    <row r="17" spans="1:5" x14ac:dyDescent="0.2">
      <c r="A17" t="s">
        <v>6</v>
      </c>
      <c r="B17">
        <v>-2.29</v>
      </c>
      <c r="C17">
        <v>0.84</v>
      </c>
      <c r="D17">
        <v>18.66</v>
      </c>
    </row>
    <row r="19" spans="1:5" x14ac:dyDescent="0.2">
      <c r="B19">
        <f>(B14-GETPIVOTDATA("Average of mean",$A$3,"Condition","CCW"))^2</f>
        <v>5.5032468100000012</v>
      </c>
      <c r="C19">
        <f>(C14-GETPIVOTDATA("Average of P_m",$A$3,"Condition","CCW"))^2</f>
        <v>1.3091173611111403E-4</v>
      </c>
      <c r="D19">
        <f>(D14-GETPIVOTDATA("Average of StDev",$A$3,"Condition","CCW"))^2</f>
        <v>13.477097580277801</v>
      </c>
    </row>
    <row r="20" spans="1:5" x14ac:dyDescent="0.2">
      <c r="B20">
        <f>(B15-GETPIVOTDATA("Average of mean",$A$3,"Condition","CW"))^2</f>
        <v>9.2688756250000632E-3</v>
      </c>
      <c r="C20">
        <f>(C15-GETPIVOTDATA("Average of P_m",$A$3,"Condition","CW"))^2</f>
        <v>1.0902840277777579E-4</v>
      </c>
      <c r="D20">
        <f>(D15-GETPIVOTDATA("Average of StDev",$A$3,"Condition","CW"))^2</f>
        <v>24.002405600624979</v>
      </c>
    </row>
    <row r="21" spans="1:5" x14ac:dyDescent="0.2">
      <c r="B21">
        <f>(B16-GETPIVOTDATA("Average of mean",$A$3,"Condition","SS1"))^2</f>
        <v>0.15960025000000003</v>
      </c>
      <c r="C21">
        <f>(C16-GETPIVOTDATA("Average of P_m",$A$3,"Condition","SS1"))^2</f>
        <v>2.3248469444444465E-3</v>
      </c>
      <c r="D21">
        <f>(D16-GETPIVOTDATA("Average of StDev",$A$3,"Condition","SS1"))^2</f>
        <v>1.5584609469444479</v>
      </c>
    </row>
    <row r="22" spans="1:5" x14ac:dyDescent="0.2">
      <c r="B22">
        <f>(B17-GETPIVOTDATA("Average of mean",$A$3,"Condition","Unique"))^2</f>
        <v>5.8959933611111115</v>
      </c>
      <c r="C22">
        <f>(C17-GETPIVOTDATA("Average of P_m",$A$3,"Condition","Unique"))^2</f>
        <v>5.4834027777778694E-6</v>
      </c>
      <c r="D22">
        <f>(D17-GETPIVOTDATA("Average of StDev",$A$3,"Condition","Unique"))^2</f>
        <v>12.991158705625008</v>
      </c>
    </row>
    <row r="23" spans="1:5" x14ac:dyDescent="0.2">
      <c r="A23" t="s">
        <v>15</v>
      </c>
      <c r="B23">
        <f>SQRT(AVERAGE(B19:B22))</f>
        <v>1.7005961672848813</v>
      </c>
      <c r="C23">
        <f>SQRT(AVERAGE(C19:C22))</f>
        <v>2.5348917561264395E-2</v>
      </c>
      <c r="D23">
        <f>SQRT(AVERAGE(D19:D22))</f>
        <v>3.6065607867285503</v>
      </c>
      <c r="E23">
        <f>AVERAGE(B23:D23)</f>
        <v>1.7775019571915653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9"/>
  <sheetViews>
    <sheetView workbookViewId="0">
      <selection sqref="A1:E49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 t="s">
        <v>5</v>
      </c>
      <c r="C2">
        <v>0.79269999999999996</v>
      </c>
      <c r="D2">
        <v>1</v>
      </c>
      <c r="E2">
        <v>15.7813</v>
      </c>
    </row>
    <row r="3" spans="1:5" x14ac:dyDescent="0.2">
      <c r="A3">
        <v>1</v>
      </c>
      <c r="B3" t="s">
        <v>6</v>
      </c>
      <c r="C3">
        <v>4.7600000000000003E-2</v>
      </c>
      <c r="D3">
        <v>0.80710000000000004</v>
      </c>
      <c r="E3">
        <v>15.466200000000001</v>
      </c>
    </row>
    <row r="4" spans="1:5" x14ac:dyDescent="0.2">
      <c r="A4">
        <v>1</v>
      </c>
      <c r="B4" t="s">
        <v>7</v>
      </c>
      <c r="C4">
        <v>4.9398999999999997</v>
      </c>
      <c r="D4">
        <v>0.85680000000000001</v>
      </c>
      <c r="E4">
        <v>15.522</v>
      </c>
    </row>
    <row r="5" spans="1:5" x14ac:dyDescent="0.2">
      <c r="A5">
        <v>1</v>
      </c>
      <c r="B5" t="s">
        <v>8</v>
      </c>
      <c r="C5">
        <v>-5.9572000000000003</v>
      </c>
      <c r="D5">
        <v>0.87039999999999995</v>
      </c>
      <c r="E5">
        <v>17.1204</v>
      </c>
    </row>
    <row r="6" spans="1:5" x14ac:dyDescent="0.2">
      <c r="A6">
        <v>2</v>
      </c>
      <c r="B6" t="s">
        <v>5</v>
      </c>
      <c r="C6">
        <v>-1.2942</v>
      </c>
      <c r="D6">
        <v>0.97330000000000005</v>
      </c>
      <c r="E6">
        <v>15.1289</v>
      </c>
    </row>
    <row r="7" spans="1:5" x14ac:dyDescent="0.2">
      <c r="A7">
        <v>2</v>
      </c>
      <c r="B7" t="s">
        <v>6</v>
      </c>
      <c r="C7">
        <v>0.79300000000000004</v>
      </c>
      <c r="D7">
        <v>0.82140000000000002</v>
      </c>
      <c r="E7">
        <v>14.1632</v>
      </c>
    </row>
    <row r="8" spans="1:5" x14ac:dyDescent="0.2">
      <c r="A8">
        <v>2</v>
      </c>
      <c r="B8" t="s">
        <v>7</v>
      </c>
      <c r="C8">
        <v>4.4612999999999996</v>
      </c>
      <c r="D8">
        <v>0.87050000000000005</v>
      </c>
      <c r="E8">
        <v>15.3688</v>
      </c>
    </row>
    <row r="9" spans="1:5" x14ac:dyDescent="0.2">
      <c r="A9">
        <v>2</v>
      </c>
      <c r="B9" t="s">
        <v>8</v>
      </c>
      <c r="C9">
        <v>-6.7191999999999998</v>
      </c>
      <c r="D9">
        <v>0.8831</v>
      </c>
      <c r="E9">
        <v>16.005299999999998</v>
      </c>
    </row>
    <row r="10" spans="1:5" x14ac:dyDescent="0.2">
      <c r="A10">
        <v>3</v>
      </c>
      <c r="B10" t="s">
        <v>5</v>
      </c>
      <c r="C10">
        <v>-0.88900000000000001</v>
      </c>
      <c r="D10">
        <v>0.92879999999999996</v>
      </c>
      <c r="E10">
        <v>14.699400000000001</v>
      </c>
    </row>
    <row r="11" spans="1:5" x14ac:dyDescent="0.2">
      <c r="A11">
        <v>3</v>
      </c>
      <c r="B11" t="s">
        <v>6</v>
      </c>
      <c r="C11">
        <v>0.63739999999999997</v>
      </c>
      <c r="D11">
        <v>0.83509999999999995</v>
      </c>
      <c r="E11">
        <v>15.828799999999999</v>
      </c>
    </row>
    <row r="12" spans="1:5" x14ac:dyDescent="0.2">
      <c r="A12">
        <v>3</v>
      </c>
      <c r="B12" t="s">
        <v>7</v>
      </c>
      <c r="C12">
        <v>3.8046000000000002</v>
      </c>
      <c r="D12">
        <v>0.86119999999999997</v>
      </c>
      <c r="E12">
        <v>16.796700000000001</v>
      </c>
    </row>
    <row r="13" spans="1:5" x14ac:dyDescent="0.2">
      <c r="A13">
        <v>3</v>
      </c>
      <c r="B13" t="s">
        <v>8</v>
      </c>
      <c r="C13">
        <v>-4.8662999999999998</v>
      </c>
      <c r="D13">
        <v>0.93899999999999995</v>
      </c>
      <c r="E13">
        <v>16.9176</v>
      </c>
    </row>
    <row r="14" spans="1:5" x14ac:dyDescent="0.2">
      <c r="A14">
        <v>4</v>
      </c>
      <c r="B14" t="s">
        <v>5</v>
      </c>
      <c r="C14">
        <v>0.7661</v>
      </c>
      <c r="D14">
        <v>0.94220000000000004</v>
      </c>
      <c r="E14">
        <v>14.248100000000001</v>
      </c>
    </row>
    <row r="15" spans="1:5" x14ac:dyDescent="0.2">
      <c r="A15">
        <v>4</v>
      </c>
      <c r="B15" t="s">
        <v>6</v>
      </c>
      <c r="C15">
        <v>-0.78</v>
      </c>
      <c r="D15">
        <v>0.86180000000000001</v>
      </c>
      <c r="E15">
        <v>14.5402</v>
      </c>
    </row>
    <row r="16" spans="1:5" x14ac:dyDescent="0.2">
      <c r="A16">
        <v>4</v>
      </c>
      <c r="B16" t="s">
        <v>7</v>
      </c>
      <c r="C16">
        <v>4.8080999999999996</v>
      </c>
      <c r="D16">
        <v>0.88590000000000002</v>
      </c>
      <c r="E16">
        <v>17.295000000000002</v>
      </c>
    </row>
    <row r="17" spans="1:5" x14ac:dyDescent="0.2">
      <c r="A17">
        <v>4</v>
      </c>
      <c r="B17" t="s">
        <v>8</v>
      </c>
      <c r="C17">
        <v>-8.9906000000000006</v>
      </c>
      <c r="D17">
        <v>0.89700000000000002</v>
      </c>
      <c r="E17">
        <v>16.2729</v>
      </c>
    </row>
    <row r="18" spans="1:5" x14ac:dyDescent="0.2">
      <c r="A18">
        <v>5</v>
      </c>
      <c r="B18" t="s">
        <v>5</v>
      </c>
      <c r="C18">
        <v>0.65910000000000002</v>
      </c>
      <c r="D18">
        <v>0.86680000000000001</v>
      </c>
      <c r="E18">
        <v>13.638199999999999</v>
      </c>
    </row>
    <row r="19" spans="1:5" x14ac:dyDescent="0.2">
      <c r="A19">
        <v>5</v>
      </c>
      <c r="B19" t="s">
        <v>6</v>
      </c>
      <c r="C19">
        <v>-1.6393</v>
      </c>
      <c r="D19">
        <v>0.83599999999999997</v>
      </c>
      <c r="E19">
        <v>14.2836</v>
      </c>
    </row>
    <row r="20" spans="1:5" x14ac:dyDescent="0.2">
      <c r="A20">
        <v>5</v>
      </c>
      <c r="B20" t="s">
        <v>7</v>
      </c>
      <c r="C20">
        <v>3.3500999999999999</v>
      </c>
      <c r="D20">
        <v>0.84519999999999995</v>
      </c>
      <c r="E20">
        <v>18.5474</v>
      </c>
    </row>
    <row r="21" spans="1:5" x14ac:dyDescent="0.2">
      <c r="A21">
        <v>5</v>
      </c>
      <c r="B21" t="s">
        <v>8</v>
      </c>
      <c r="C21">
        <v>-2.9491000000000001</v>
      </c>
      <c r="D21">
        <v>0.8851</v>
      </c>
      <c r="E21">
        <v>17.101700000000001</v>
      </c>
    </row>
    <row r="22" spans="1:5" x14ac:dyDescent="0.2">
      <c r="A22">
        <v>6</v>
      </c>
      <c r="B22" t="s">
        <v>5</v>
      </c>
      <c r="C22">
        <v>-2.4935999999999998</v>
      </c>
      <c r="D22">
        <v>0.95979999999999999</v>
      </c>
      <c r="E22">
        <v>13.838699999999999</v>
      </c>
    </row>
    <row r="23" spans="1:5" x14ac:dyDescent="0.2">
      <c r="A23">
        <v>6</v>
      </c>
      <c r="B23" t="s">
        <v>6</v>
      </c>
      <c r="C23">
        <v>2.3300000000000001E-2</v>
      </c>
      <c r="D23">
        <v>0.9052</v>
      </c>
      <c r="E23">
        <v>15.7804</v>
      </c>
    </row>
    <row r="24" spans="1:5" x14ac:dyDescent="0.2">
      <c r="A24">
        <v>6</v>
      </c>
      <c r="B24" t="s">
        <v>7</v>
      </c>
      <c r="C24">
        <v>4.5731000000000002</v>
      </c>
      <c r="D24">
        <v>0.85029999999999994</v>
      </c>
      <c r="E24">
        <v>17.382899999999999</v>
      </c>
    </row>
    <row r="25" spans="1:5" x14ac:dyDescent="0.2">
      <c r="A25">
        <v>6</v>
      </c>
      <c r="B25" t="s">
        <v>8</v>
      </c>
      <c r="C25">
        <v>-5.8792999999999997</v>
      </c>
      <c r="D25">
        <v>0.91390000000000005</v>
      </c>
      <c r="E25">
        <v>16.400400000000001</v>
      </c>
    </row>
    <row r="26" spans="1:5" x14ac:dyDescent="0.2">
      <c r="A26">
        <v>7</v>
      </c>
      <c r="B26" t="s">
        <v>5</v>
      </c>
      <c r="C26">
        <v>-2.6533000000000002</v>
      </c>
      <c r="D26">
        <v>0.96040000000000003</v>
      </c>
      <c r="E26">
        <v>13.800800000000001</v>
      </c>
    </row>
    <row r="27" spans="1:5" x14ac:dyDescent="0.2">
      <c r="A27">
        <v>7</v>
      </c>
      <c r="B27" t="s">
        <v>6</v>
      </c>
      <c r="C27">
        <v>0.49249999999999999</v>
      </c>
      <c r="D27">
        <v>0.84230000000000005</v>
      </c>
      <c r="E27">
        <v>15.102600000000001</v>
      </c>
    </row>
    <row r="28" spans="1:5" x14ac:dyDescent="0.2">
      <c r="A28">
        <v>7</v>
      </c>
      <c r="B28" t="s">
        <v>7</v>
      </c>
      <c r="C28">
        <v>5.5530999999999997</v>
      </c>
      <c r="D28">
        <v>0.86060000000000003</v>
      </c>
      <c r="E28">
        <v>16.812799999999999</v>
      </c>
    </row>
    <row r="29" spans="1:5" x14ac:dyDescent="0.2">
      <c r="A29">
        <v>7</v>
      </c>
      <c r="B29" t="s">
        <v>8</v>
      </c>
      <c r="C29">
        <v>-4.5743999999999998</v>
      </c>
      <c r="D29">
        <v>0.86070000000000002</v>
      </c>
      <c r="E29">
        <v>14.9411</v>
      </c>
    </row>
    <row r="30" spans="1:5" x14ac:dyDescent="0.2">
      <c r="A30">
        <v>8</v>
      </c>
      <c r="B30" t="s">
        <v>5</v>
      </c>
      <c r="C30">
        <v>-0.4627</v>
      </c>
      <c r="D30">
        <v>0.91810000000000003</v>
      </c>
      <c r="E30">
        <v>14.9419</v>
      </c>
    </row>
    <row r="31" spans="1:5" x14ac:dyDescent="0.2">
      <c r="A31">
        <v>8</v>
      </c>
      <c r="B31" t="s">
        <v>6</v>
      </c>
      <c r="C31">
        <v>0.65890000000000004</v>
      </c>
      <c r="D31">
        <v>0.85399999999999998</v>
      </c>
      <c r="E31">
        <v>16.1721</v>
      </c>
    </row>
    <row r="32" spans="1:5" x14ac:dyDescent="0.2">
      <c r="A32">
        <v>8</v>
      </c>
      <c r="B32" t="s">
        <v>7</v>
      </c>
      <c r="C32">
        <v>4.7930999999999999</v>
      </c>
      <c r="D32">
        <v>0.93589999999999995</v>
      </c>
      <c r="E32">
        <v>19.6296</v>
      </c>
    </row>
    <row r="33" spans="1:5" x14ac:dyDescent="0.2">
      <c r="A33">
        <v>8</v>
      </c>
      <c r="B33" t="s">
        <v>8</v>
      </c>
      <c r="C33">
        <v>-4.4252000000000002</v>
      </c>
      <c r="D33">
        <v>0.89980000000000004</v>
      </c>
      <c r="E33">
        <v>19.022400000000001</v>
      </c>
    </row>
    <row r="34" spans="1:5" x14ac:dyDescent="0.2">
      <c r="A34">
        <v>9</v>
      </c>
      <c r="B34" t="s">
        <v>5</v>
      </c>
      <c r="C34">
        <v>0.89639999999999997</v>
      </c>
      <c r="D34">
        <v>0.92630000000000001</v>
      </c>
      <c r="E34">
        <v>15.243399999999999</v>
      </c>
    </row>
    <row r="35" spans="1:5" x14ac:dyDescent="0.2">
      <c r="A35">
        <v>9</v>
      </c>
      <c r="B35" t="s">
        <v>6</v>
      </c>
      <c r="C35">
        <v>-0.58609999999999995</v>
      </c>
      <c r="D35">
        <v>0.81269999999999998</v>
      </c>
      <c r="E35">
        <v>15.277900000000001</v>
      </c>
    </row>
    <row r="36" spans="1:5" x14ac:dyDescent="0.2">
      <c r="A36">
        <v>9</v>
      </c>
      <c r="B36" t="s">
        <v>7</v>
      </c>
      <c r="C36">
        <v>6.2641999999999998</v>
      </c>
      <c r="D36">
        <v>0.88280000000000003</v>
      </c>
      <c r="E36">
        <v>15.976000000000001</v>
      </c>
    </row>
    <row r="37" spans="1:5" x14ac:dyDescent="0.2">
      <c r="A37">
        <v>9</v>
      </c>
      <c r="B37" t="s">
        <v>8</v>
      </c>
      <c r="C37">
        <v>-1.8664000000000001</v>
      </c>
      <c r="D37">
        <v>0.89129999999999998</v>
      </c>
      <c r="E37">
        <v>17.398199999999999</v>
      </c>
    </row>
    <row r="38" spans="1:5" x14ac:dyDescent="0.2">
      <c r="A38">
        <v>10</v>
      </c>
      <c r="B38" t="s">
        <v>5</v>
      </c>
      <c r="C38">
        <v>-0.54239999999999999</v>
      </c>
      <c r="D38">
        <v>0.94079999999999997</v>
      </c>
      <c r="E38">
        <v>13.9558</v>
      </c>
    </row>
    <row r="39" spans="1:5" x14ac:dyDescent="0.2">
      <c r="A39">
        <v>10</v>
      </c>
      <c r="B39" t="s">
        <v>6</v>
      </c>
      <c r="C39">
        <v>1.2385999999999999</v>
      </c>
      <c r="D39">
        <v>0.82620000000000005</v>
      </c>
      <c r="E39">
        <v>14.6777</v>
      </c>
    </row>
    <row r="40" spans="1:5" x14ac:dyDescent="0.2">
      <c r="A40">
        <v>10</v>
      </c>
      <c r="B40" t="s">
        <v>7</v>
      </c>
      <c r="C40">
        <v>5.3560999999999996</v>
      </c>
      <c r="D40">
        <v>0.90969999999999995</v>
      </c>
      <c r="E40">
        <v>14</v>
      </c>
    </row>
    <row r="41" spans="1:5" x14ac:dyDescent="0.2">
      <c r="A41">
        <v>10</v>
      </c>
      <c r="B41" t="s">
        <v>8</v>
      </c>
      <c r="C41">
        <v>-7.6032000000000002</v>
      </c>
      <c r="D41">
        <v>0.88780000000000003</v>
      </c>
      <c r="E41">
        <v>18.217199999999998</v>
      </c>
    </row>
    <row r="42" spans="1:5" x14ac:dyDescent="0.2">
      <c r="A42">
        <v>11</v>
      </c>
      <c r="B42" t="s">
        <v>5</v>
      </c>
      <c r="C42">
        <v>3.3471000000000002</v>
      </c>
      <c r="D42">
        <v>0.93659999999999999</v>
      </c>
      <c r="E42">
        <v>15.135300000000001</v>
      </c>
    </row>
    <row r="43" spans="1:5" x14ac:dyDescent="0.2">
      <c r="A43">
        <v>11</v>
      </c>
      <c r="B43" t="s">
        <v>6</v>
      </c>
      <c r="C43">
        <v>1.1269</v>
      </c>
      <c r="D43">
        <v>0.84899999999999998</v>
      </c>
      <c r="E43">
        <v>14.934900000000001</v>
      </c>
    </row>
    <row r="44" spans="1:5" x14ac:dyDescent="0.2">
      <c r="A44">
        <v>11</v>
      </c>
      <c r="B44" t="s">
        <v>7</v>
      </c>
      <c r="C44">
        <v>2.8410000000000002</v>
      </c>
      <c r="D44">
        <v>0.83040000000000003</v>
      </c>
      <c r="E44">
        <v>17.698899999999998</v>
      </c>
    </row>
    <row r="45" spans="1:5" x14ac:dyDescent="0.2">
      <c r="A45">
        <v>11</v>
      </c>
      <c r="B45" t="s">
        <v>8</v>
      </c>
      <c r="C45">
        <v>-6.1093999999999999</v>
      </c>
      <c r="D45">
        <v>0.8427</v>
      </c>
      <c r="E45">
        <v>13.3955</v>
      </c>
    </row>
    <row r="46" spans="1:5" x14ac:dyDescent="0.2">
      <c r="A46">
        <v>12</v>
      </c>
      <c r="B46" t="s">
        <v>5</v>
      </c>
      <c r="C46">
        <v>1.0278</v>
      </c>
      <c r="D46">
        <v>0.94830000000000003</v>
      </c>
      <c r="E46">
        <v>15.3688</v>
      </c>
    </row>
    <row r="47" spans="1:5" x14ac:dyDescent="0.2">
      <c r="A47">
        <v>12</v>
      </c>
      <c r="B47" t="s">
        <v>6</v>
      </c>
      <c r="C47">
        <v>-0.3548</v>
      </c>
      <c r="D47">
        <v>0.85729999999999995</v>
      </c>
      <c r="E47">
        <v>14.4405</v>
      </c>
    </row>
    <row r="48" spans="1:5" x14ac:dyDescent="0.2">
      <c r="A48">
        <v>12</v>
      </c>
      <c r="B48" t="s">
        <v>7</v>
      </c>
      <c r="C48">
        <v>2.7307000000000001</v>
      </c>
      <c r="D48">
        <v>0.84540000000000004</v>
      </c>
      <c r="E48">
        <v>15.7392</v>
      </c>
    </row>
    <row r="49" spans="1:5" x14ac:dyDescent="0.2">
      <c r="A49">
        <v>12</v>
      </c>
      <c r="B49" t="s">
        <v>8</v>
      </c>
      <c r="C49">
        <v>-6.3489000000000004</v>
      </c>
      <c r="D49">
        <v>0.92649999999999999</v>
      </c>
      <c r="E49">
        <v>18.433900000000001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M2-V7_2021-09-15-T091748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2021-09-15T11:49:59Z</dcterms:created>
  <dcterms:modified xsi:type="dcterms:W3CDTF">2021-09-29T17:23:41Z</dcterms:modified>
</cp:coreProperties>
</file>