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7.xml" ContentType="application/vnd.openxmlformats-officedocument.spreadsheetml.table+xml"/>
  <Override PartName="/xl/pivotTables/pivotTable10.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ataAnalysis\"/>
    </mc:Choice>
  </mc:AlternateContent>
  <xr:revisionPtr revIDLastSave="0" documentId="13_ncr:1_{A6969141-BD4D-4693-B431-BCE723019C15}" xr6:coauthVersionLast="47" xr6:coauthVersionMax="47" xr10:uidLastSave="{00000000-0000-0000-0000-000000000000}"/>
  <bookViews>
    <workbookView xWindow="-108" yWindow="-108" windowWidth="23256" windowHeight="13176" firstSheet="11" activeTab="16" xr2:uid="{00000000-000D-0000-FFFF-FFFF00000000}"/>
  </bookViews>
  <sheets>
    <sheet name="Sheet2" sheetId="2" r:id="rId1"/>
    <sheet name="Sheet3" sheetId="3" r:id="rId2"/>
    <sheet name="Sheet5" sheetId="5" r:id="rId3"/>
    <sheet name="Sheet4" sheetId="4" r:id="rId4"/>
    <sheet name="Sheet9" sheetId="9" r:id="rId5"/>
    <sheet name="Sheet6" sheetId="6" r:id="rId6"/>
    <sheet name="Sheet10" sheetId="10" r:id="rId7"/>
    <sheet name="Sheet7" sheetId="7" r:id="rId8"/>
    <sheet name="Sheet8" sheetId="8" r:id="rId9"/>
    <sheet name="Sheet12" sheetId="12" r:id="rId10"/>
    <sheet name="Sheet13" sheetId="13" r:id="rId11"/>
    <sheet name="Sheet11" sheetId="11" r:id="rId12"/>
    <sheet name="Sheet15" sheetId="15" r:id="rId13"/>
    <sheet name="Sheet18" sheetId="18" r:id="rId14"/>
    <sheet name="Sheet19" sheetId="19" r:id="rId15"/>
    <sheet name="Sheet20" sheetId="20" r:id="rId16"/>
    <sheet name="Sheet14" sheetId="14" r:id="rId17"/>
    <sheet name="Sheet17" sheetId="17" r:id="rId18"/>
    <sheet name="Sheet16" sheetId="16" r:id="rId19"/>
    <sheet name="Sheet1" sheetId="1" r:id="rId20"/>
  </sheets>
  <definedNames>
    <definedName name="_xlnm._FilterDatabase" localSheetId="19" hidden="1">Sheet1!$A$1:$AI$469</definedName>
  </definedNames>
  <calcPr calcId="191029"/>
  <pivotCaches>
    <pivotCache cacheId="0" r:id="rId21"/>
    <pivotCache cacheId="1" r:id="rId22"/>
    <pivotCache cacheId="2" r:id="rId23"/>
    <pivotCache cacheId="3" r:id="rId24"/>
    <pivotCache cacheId="4" r:id="rId25"/>
    <pivotCache cacheId="5" r:id="rId2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58" i="1" l="1"/>
  <c r="E356" i="1"/>
  <c r="E227" i="1"/>
  <c r="E4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2" i="1"/>
  <c r="J6" i="17"/>
  <c r="N167" i="1"/>
  <c r="N155" i="1"/>
  <c r="AH5" i="1"/>
  <c r="AH4" i="1"/>
  <c r="AH3"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AH439" i="1"/>
  <c r="AH440" i="1"/>
  <c r="AH441" i="1"/>
  <c r="AH442" i="1"/>
  <c r="AH443" i="1"/>
  <c r="AH444" i="1"/>
  <c r="AH445" i="1"/>
  <c r="AH446" i="1"/>
  <c r="AH447" i="1"/>
  <c r="AH448" i="1"/>
  <c r="AH449" i="1"/>
  <c r="AH450" i="1"/>
  <c r="AH451" i="1"/>
  <c r="AH452" i="1"/>
  <c r="AH453" i="1"/>
  <c r="AH454" i="1"/>
  <c r="AH455" i="1"/>
  <c r="AH456" i="1"/>
  <c r="AH457" i="1"/>
  <c r="AH458" i="1"/>
  <c r="AH459" i="1"/>
  <c r="AH460" i="1"/>
  <c r="AH461" i="1"/>
  <c r="AH462" i="1"/>
  <c r="AH463" i="1"/>
  <c r="AH464" i="1"/>
  <c r="AH465" i="1"/>
  <c r="AH466" i="1"/>
  <c r="AH467" i="1"/>
  <c r="AH468" i="1"/>
  <c r="AH469" i="1"/>
  <c r="AH2" i="1"/>
  <c r="AC3" i="1" a="1"/>
  <c r="AC3" i="1" s="1"/>
  <c r="AC4" i="1" a="1"/>
  <c r="AC4" i="1" s="1"/>
  <c r="AC5" i="1" a="1"/>
  <c r="AC5" i="1" s="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s="1"/>
  <c r="AC65" i="1" a="1"/>
  <c r="AC65" i="1" s="1"/>
  <c r="AC66" i="1" a="1"/>
  <c r="AC66" i="1" s="1"/>
  <c r="AC67" i="1" a="1"/>
  <c r="AC67" i="1" s="1"/>
  <c r="AC68" i="1" a="1"/>
  <c r="AC68" i="1" s="1"/>
  <c r="AC69" i="1" a="1"/>
  <c r="AC69" i="1" s="1"/>
  <c r="AC70" i="1" a="1"/>
  <c r="AC70" i="1" s="1"/>
  <c r="AC71" i="1" a="1"/>
  <c r="AC71" i="1" s="1"/>
  <c r="AC72" i="1" a="1"/>
  <c r="AC72" i="1" s="1"/>
  <c r="AC73" i="1" a="1"/>
  <c r="AC73" i="1" s="1"/>
  <c r="AC74" i="1" a="1"/>
  <c r="AC74" i="1" s="1"/>
  <c r="AC75" i="1" a="1"/>
  <c r="AC75" i="1" s="1"/>
  <c r="AC76" i="1" a="1"/>
  <c r="AC76" i="1" s="1"/>
  <c r="AC77" i="1" a="1"/>
  <c r="AC77" i="1" s="1"/>
  <c r="AC78" i="1" a="1"/>
  <c r="AC78" i="1" s="1"/>
  <c r="AC79" i="1" a="1"/>
  <c r="AC79" i="1" s="1"/>
  <c r="AC80" i="1" a="1"/>
  <c r="AC80" i="1" s="1"/>
  <c r="AC81" i="1" a="1"/>
  <c r="AC81" i="1" s="1"/>
  <c r="AC82" i="1" a="1"/>
  <c r="AC82" i="1" s="1"/>
  <c r="AC83" i="1" a="1"/>
  <c r="AC83" i="1" s="1"/>
  <c r="AC84" i="1" a="1"/>
  <c r="AC84" i="1" s="1"/>
  <c r="AC85" i="1" a="1"/>
  <c r="AC85" i="1" s="1"/>
  <c r="AC86" i="1" a="1"/>
  <c r="AC86" i="1" s="1"/>
  <c r="AC87" i="1" a="1"/>
  <c r="AC87" i="1" s="1"/>
  <c r="AC88" i="1" a="1"/>
  <c r="AC88" i="1" s="1"/>
  <c r="AC89" i="1" a="1"/>
  <c r="AC89" i="1" s="1"/>
  <c r="AC90" i="1" a="1"/>
  <c r="AC90" i="1" s="1"/>
  <c r="AC91" i="1" a="1"/>
  <c r="AC91" i="1" s="1"/>
  <c r="AC92" i="1" a="1"/>
  <c r="AC92" i="1" s="1"/>
  <c r="AC93" i="1" a="1"/>
  <c r="AC93" i="1" s="1"/>
  <c r="AC94" i="1" a="1"/>
  <c r="AC94" i="1" s="1"/>
  <c r="AC95" i="1" a="1"/>
  <c r="AC95" i="1" s="1"/>
  <c r="AC96" i="1" a="1"/>
  <c r="AC96" i="1" s="1"/>
  <c r="AC97" i="1" a="1"/>
  <c r="AC97" i="1" s="1"/>
  <c r="AC98" i="1" a="1"/>
  <c r="AC98" i="1" s="1"/>
  <c r="AC99" i="1" a="1"/>
  <c r="AC99" i="1" s="1"/>
  <c r="AC100" i="1" a="1"/>
  <c r="AC100" i="1" s="1"/>
  <c r="AC101" i="1" a="1"/>
  <c r="AC101" i="1" s="1"/>
  <c r="AC102" i="1" a="1"/>
  <c r="AC102" i="1" s="1"/>
  <c r="AC103" i="1" a="1"/>
  <c r="AC103" i="1" s="1"/>
  <c r="AC104" i="1" a="1"/>
  <c r="AC104" i="1" s="1"/>
  <c r="AC105" i="1" a="1"/>
  <c r="AC105" i="1" s="1"/>
  <c r="AC106" i="1" a="1"/>
  <c r="AC106" i="1" s="1"/>
  <c r="AC107" i="1" a="1"/>
  <c r="AC107" i="1" s="1"/>
  <c r="AC108" i="1" a="1"/>
  <c r="AC108" i="1" s="1"/>
  <c r="AC109" i="1" a="1"/>
  <c r="AC109" i="1" s="1"/>
  <c r="AC110" i="1" a="1"/>
  <c r="AC110" i="1" s="1"/>
  <c r="AC111" i="1" a="1"/>
  <c r="AC111" i="1" s="1"/>
  <c r="AC112" i="1" a="1"/>
  <c r="AC112" i="1" s="1"/>
  <c r="AC113" i="1" a="1"/>
  <c r="AC113" i="1" s="1"/>
  <c r="AC114" i="1" a="1"/>
  <c r="AC114" i="1" s="1"/>
  <c r="AC115" i="1" a="1"/>
  <c r="AC115" i="1" s="1"/>
  <c r="AC116" i="1" a="1"/>
  <c r="AC116" i="1" s="1"/>
  <c r="AC117" i="1" a="1"/>
  <c r="AC117" i="1" s="1"/>
  <c r="AC118" i="1" a="1"/>
  <c r="AC118" i="1" s="1"/>
  <c r="AC119" i="1" a="1"/>
  <c r="AC119" i="1" s="1"/>
  <c r="AC120" i="1" a="1"/>
  <c r="AC120" i="1" s="1"/>
  <c r="AC121" i="1" a="1"/>
  <c r="AC121" i="1" s="1"/>
  <c r="AC122" i="1" a="1"/>
  <c r="AC122" i="1" s="1"/>
  <c r="AC123" i="1" a="1"/>
  <c r="AC123" i="1" s="1"/>
  <c r="AC124" i="1" a="1"/>
  <c r="AC124" i="1" s="1"/>
  <c r="AC125" i="1" a="1"/>
  <c r="AC125" i="1" s="1"/>
  <c r="AC126" i="1" a="1"/>
  <c r="AC126" i="1" s="1"/>
  <c r="AC127" i="1" a="1"/>
  <c r="AC127" i="1" s="1"/>
  <c r="AC128" i="1" a="1"/>
  <c r="AC128" i="1" s="1"/>
  <c r="AC129" i="1" a="1"/>
  <c r="AC129" i="1" s="1"/>
  <c r="AC130" i="1" a="1"/>
  <c r="AC130" i="1" s="1"/>
  <c r="AC131" i="1" a="1"/>
  <c r="AC131" i="1" s="1"/>
  <c r="AC132" i="1" a="1"/>
  <c r="AC132" i="1" s="1"/>
  <c r="AC133" i="1" a="1"/>
  <c r="AC133" i="1" s="1"/>
  <c r="AC134" i="1" a="1"/>
  <c r="AC134" i="1" s="1"/>
  <c r="AC135" i="1" a="1"/>
  <c r="AC135" i="1" s="1"/>
  <c r="AC136" i="1" a="1"/>
  <c r="AC136" i="1" s="1"/>
  <c r="AC137" i="1" a="1"/>
  <c r="AC137" i="1" s="1"/>
  <c r="AC138" i="1" a="1"/>
  <c r="AC138" i="1" s="1"/>
  <c r="AC139" i="1" a="1"/>
  <c r="AC139" i="1" s="1"/>
  <c r="AC140" i="1" a="1"/>
  <c r="AC140" i="1" s="1"/>
  <c r="AC141" i="1" a="1"/>
  <c r="AC141" i="1" s="1"/>
  <c r="AC142" i="1" a="1"/>
  <c r="AC142" i="1" s="1"/>
  <c r="AC143" i="1" a="1"/>
  <c r="AC143" i="1" s="1"/>
  <c r="AC144" i="1" a="1"/>
  <c r="AC144" i="1" s="1"/>
  <c r="AC145" i="1" a="1"/>
  <c r="AC145" i="1" s="1"/>
  <c r="AC146" i="1" a="1"/>
  <c r="AC146" i="1" s="1"/>
  <c r="AC147" i="1" a="1"/>
  <c r="AC147" i="1" s="1"/>
  <c r="AC148" i="1" a="1"/>
  <c r="AC148" i="1" s="1"/>
  <c r="AC149" i="1" a="1"/>
  <c r="AC149" i="1" s="1"/>
  <c r="AC150" i="1" a="1"/>
  <c r="AC150" i="1" s="1"/>
  <c r="AC151" i="1" a="1"/>
  <c r="AC151" i="1" s="1"/>
  <c r="AC152" i="1" a="1"/>
  <c r="AC152" i="1" s="1"/>
  <c r="AC153" i="1" a="1"/>
  <c r="AC153" i="1" s="1"/>
  <c r="AC154" i="1" a="1"/>
  <c r="AC154" i="1" s="1"/>
  <c r="AC155" i="1" a="1"/>
  <c r="AC155" i="1" s="1"/>
  <c r="AC156" i="1" a="1"/>
  <c r="AC156" i="1" s="1"/>
  <c r="AC157" i="1" a="1"/>
  <c r="AC157" i="1" s="1"/>
  <c r="AC158" i="1" a="1"/>
  <c r="AC158" i="1" s="1"/>
  <c r="AC159" i="1" a="1"/>
  <c r="AC159" i="1" s="1"/>
  <c r="AC160" i="1" a="1"/>
  <c r="AC160" i="1" s="1"/>
  <c r="AC161" i="1" a="1"/>
  <c r="AC161" i="1" s="1"/>
  <c r="AC162" i="1" a="1"/>
  <c r="AC162" i="1" s="1"/>
  <c r="AC163" i="1" a="1"/>
  <c r="AC163" i="1" s="1"/>
  <c r="AC164" i="1" a="1"/>
  <c r="AC164" i="1" s="1"/>
  <c r="AC165" i="1" a="1"/>
  <c r="AC165" i="1" s="1"/>
  <c r="AC166" i="1" a="1"/>
  <c r="AC166" i="1" s="1"/>
  <c r="AC167" i="1" a="1"/>
  <c r="AC167" i="1" s="1"/>
  <c r="AC168" i="1" a="1"/>
  <c r="AC168" i="1" s="1"/>
  <c r="AC169" i="1" a="1"/>
  <c r="AC169" i="1" s="1"/>
  <c r="AC170" i="1" a="1"/>
  <c r="AC170" i="1" s="1"/>
  <c r="AC171" i="1" a="1"/>
  <c r="AC171" i="1" s="1"/>
  <c r="AC172" i="1" a="1"/>
  <c r="AC172" i="1" s="1"/>
  <c r="AC173" i="1" a="1"/>
  <c r="AC173" i="1" s="1"/>
  <c r="AC174" i="1" a="1"/>
  <c r="AC174" i="1" s="1"/>
  <c r="AC175" i="1" a="1"/>
  <c r="AC175" i="1" s="1"/>
  <c r="AC176" i="1" a="1"/>
  <c r="AC176" i="1" s="1"/>
  <c r="AC177" i="1" a="1"/>
  <c r="AC177" i="1" s="1"/>
  <c r="AC178" i="1" a="1"/>
  <c r="AC178" i="1" s="1"/>
  <c r="AC179" i="1" a="1"/>
  <c r="AC179" i="1" s="1"/>
  <c r="AC180" i="1" a="1"/>
  <c r="AC180" i="1" s="1"/>
  <c r="AC181" i="1" a="1"/>
  <c r="AC181" i="1" s="1"/>
  <c r="AC182" i="1" a="1"/>
  <c r="AC182" i="1" s="1"/>
  <c r="AC183" i="1" a="1"/>
  <c r="AC183" i="1" s="1"/>
  <c r="AC184" i="1" a="1"/>
  <c r="AC184" i="1" s="1"/>
  <c r="AC185" i="1" a="1"/>
  <c r="AC185" i="1" s="1"/>
  <c r="AC186" i="1" a="1"/>
  <c r="AC186" i="1" s="1"/>
  <c r="AC187" i="1" a="1"/>
  <c r="AC187" i="1" s="1"/>
  <c r="AC188" i="1" a="1"/>
  <c r="AC188" i="1" s="1"/>
  <c r="AC189" i="1" a="1"/>
  <c r="AC189" i="1" s="1"/>
  <c r="AC190" i="1" a="1"/>
  <c r="AC190" i="1" s="1"/>
  <c r="AC191" i="1" a="1"/>
  <c r="AC191" i="1" s="1"/>
  <c r="AC192" i="1" a="1"/>
  <c r="AC192" i="1" s="1"/>
  <c r="AC193" i="1" a="1"/>
  <c r="AC193" i="1" s="1"/>
  <c r="AC194" i="1" a="1"/>
  <c r="AC194" i="1" s="1"/>
  <c r="AC195" i="1" a="1"/>
  <c r="AC195" i="1" s="1"/>
  <c r="AC196" i="1" a="1"/>
  <c r="AC196" i="1" s="1"/>
  <c r="AC197" i="1" a="1"/>
  <c r="AC197" i="1" s="1"/>
  <c r="AC198" i="1" a="1"/>
  <c r="AC198" i="1" s="1"/>
  <c r="AC199" i="1" a="1"/>
  <c r="AC199" i="1" s="1"/>
  <c r="AC200" i="1" a="1"/>
  <c r="AC200" i="1" s="1"/>
  <c r="AC201" i="1" a="1"/>
  <c r="AC201" i="1" s="1"/>
  <c r="AC202" i="1" a="1"/>
  <c r="AC202" i="1" s="1"/>
  <c r="AC203" i="1" a="1"/>
  <c r="AC203" i="1" s="1"/>
  <c r="AC204" i="1" a="1"/>
  <c r="AC204" i="1" s="1"/>
  <c r="AC205" i="1" a="1"/>
  <c r="AC205" i="1" s="1"/>
  <c r="AC206" i="1" a="1"/>
  <c r="AC206" i="1" s="1"/>
  <c r="AC207" i="1" a="1"/>
  <c r="AC207" i="1" s="1"/>
  <c r="AC208" i="1" a="1"/>
  <c r="AC208" i="1" s="1"/>
  <c r="AC209" i="1" a="1"/>
  <c r="AC209" i="1" s="1"/>
  <c r="AC210" i="1" a="1"/>
  <c r="AC210" i="1" s="1"/>
  <c r="AC211" i="1" a="1"/>
  <c r="AC211" i="1" s="1"/>
  <c r="AC212" i="1" a="1"/>
  <c r="AC212" i="1" s="1"/>
  <c r="AC213" i="1" a="1"/>
  <c r="AC213" i="1" s="1"/>
  <c r="AC214" i="1" a="1"/>
  <c r="AC214" i="1" s="1"/>
  <c r="AC215" i="1" a="1"/>
  <c r="AC215" i="1" s="1"/>
  <c r="AC216" i="1" a="1"/>
  <c r="AC216" i="1" s="1"/>
  <c r="AC217" i="1" a="1"/>
  <c r="AC217" i="1" s="1"/>
  <c r="AC218" i="1" a="1"/>
  <c r="AC218" i="1" s="1"/>
  <c r="AC219" i="1" a="1"/>
  <c r="AC219" i="1" s="1"/>
  <c r="AC220" i="1" a="1"/>
  <c r="AC220" i="1" s="1"/>
  <c r="AC221" i="1" a="1"/>
  <c r="AC221" i="1" s="1"/>
  <c r="AC222" i="1" a="1"/>
  <c r="AC222" i="1" s="1"/>
  <c r="AC223" i="1" a="1"/>
  <c r="AC223" i="1" s="1"/>
  <c r="AC224" i="1" a="1"/>
  <c r="AC224" i="1" s="1"/>
  <c r="AC225" i="1" a="1"/>
  <c r="AC225" i="1" s="1"/>
  <c r="AC226" i="1" a="1"/>
  <c r="AC226" i="1" s="1"/>
  <c r="AC227" i="1" a="1"/>
  <c r="AC227" i="1" s="1"/>
  <c r="AC228" i="1" a="1"/>
  <c r="AC228" i="1" s="1"/>
  <c r="AC229" i="1" a="1"/>
  <c r="AC229" i="1" s="1"/>
  <c r="AC230" i="1" a="1"/>
  <c r="AC230" i="1" s="1"/>
  <c r="AC231" i="1" a="1"/>
  <c r="AC231" i="1" s="1"/>
  <c r="AC232" i="1" a="1"/>
  <c r="AC232" i="1" s="1"/>
  <c r="AC233" i="1" a="1"/>
  <c r="AC233" i="1" s="1"/>
  <c r="AC234" i="1" a="1"/>
  <c r="AC234" i="1" s="1"/>
  <c r="AC235" i="1" a="1"/>
  <c r="AC235" i="1" s="1"/>
  <c r="AC236" i="1" a="1"/>
  <c r="AC236" i="1" s="1"/>
  <c r="AC237" i="1" a="1"/>
  <c r="AC237" i="1" s="1"/>
  <c r="AC238" i="1" a="1"/>
  <c r="AC238" i="1" s="1"/>
  <c r="AC239" i="1" a="1"/>
  <c r="AC239" i="1" s="1"/>
  <c r="AC240" i="1" a="1"/>
  <c r="AC240" i="1" s="1"/>
  <c r="AC241" i="1" a="1"/>
  <c r="AC241" i="1" s="1"/>
  <c r="AC242" i="1" a="1"/>
  <c r="AC242" i="1" s="1"/>
  <c r="AC243" i="1" a="1"/>
  <c r="AC243" i="1" s="1"/>
  <c r="AC244" i="1" a="1"/>
  <c r="AC244" i="1" s="1"/>
  <c r="AC245" i="1" a="1"/>
  <c r="AC245" i="1" s="1"/>
  <c r="AC246" i="1" a="1"/>
  <c r="AC246" i="1" s="1"/>
  <c r="AC247" i="1" a="1"/>
  <c r="AC247" i="1" s="1"/>
  <c r="AC248" i="1" a="1"/>
  <c r="AC248" i="1" s="1"/>
  <c r="AC249" i="1" a="1"/>
  <c r="AC249" i="1" s="1"/>
  <c r="AC250" i="1" a="1"/>
  <c r="AC250" i="1" s="1"/>
  <c r="AC251" i="1" a="1"/>
  <c r="AC251" i="1" s="1"/>
  <c r="AC252" i="1" a="1"/>
  <c r="AC252" i="1" s="1"/>
  <c r="AC253" i="1" a="1"/>
  <c r="AC253" i="1" s="1"/>
  <c r="AC254" i="1" a="1"/>
  <c r="AC254" i="1" s="1"/>
  <c r="AC255" i="1" a="1"/>
  <c r="AC255" i="1" s="1"/>
  <c r="AC256" i="1" a="1"/>
  <c r="AC256" i="1" s="1"/>
  <c r="AC257" i="1" a="1"/>
  <c r="AC257" i="1" s="1"/>
  <c r="AC258" i="1" a="1"/>
  <c r="AC258" i="1" s="1"/>
  <c r="AC259" i="1" a="1"/>
  <c r="AC259" i="1" s="1"/>
  <c r="AC260" i="1" a="1"/>
  <c r="AC260" i="1" s="1"/>
  <c r="AC261" i="1" a="1"/>
  <c r="AC261" i="1" s="1"/>
  <c r="AC262" i="1" a="1"/>
  <c r="AC262" i="1" s="1"/>
  <c r="AC263" i="1" a="1"/>
  <c r="AC263" i="1" s="1"/>
  <c r="AC264" i="1" a="1"/>
  <c r="AC264" i="1" s="1"/>
  <c r="AC265" i="1" a="1"/>
  <c r="AC265" i="1" s="1"/>
  <c r="AC266" i="1" a="1"/>
  <c r="AC266" i="1" s="1"/>
  <c r="AC267" i="1" a="1"/>
  <c r="AC267" i="1" s="1"/>
  <c r="AC268" i="1" a="1"/>
  <c r="AC268" i="1" s="1"/>
  <c r="AC269" i="1" a="1"/>
  <c r="AC269" i="1" s="1"/>
  <c r="AC270" i="1" a="1"/>
  <c r="AC270" i="1" s="1"/>
  <c r="AC271" i="1" a="1"/>
  <c r="AC271" i="1" s="1"/>
  <c r="AC272" i="1" a="1"/>
  <c r="AC272" i="1" s="1"/>
  <c r="AC273" i="1" a="1"/>
  <c r="AC273" i="1" s="1"/>
  <c r="AC274" i="1" a="1"/>
  <c r="AC274" i="1" s="1"/>
  <c r="AC275" i="1" a="1"/>
  <c r="AC275" i="1" s="1"/>
  <c r="AC276" i="1" a="1"/>
  <c r="AC276" i="1" s="1"/>
  <c r="AC277" i="1" a="1"/>
  <c r="AC277" i="1" s="1"/>
  <c r="AC278" i="1" a="1"/>
  <c r="AC278" i="1" s="1"/>
  <c r="AC279" i="1" a="1"/>
  <c r="AC279" i="1" s="1"/>
  <c r="AC280" i="1" a="1"/>
  <c r="AC280" i="1" s="1"/>
  <c r="AC281" i="1" a="1"/>
  <c r="AC281" i="1" s="1"/>
  <c r="AC282" i="1" a="1"/>
  <c r="AC282" i="1" s="1"/>
  <c r="AC283" i="1" a="1"/>
  <c r="AC283" i="1" s="1"/>
  <c r="AC284" i="1" a="1"/>
  <c r="AC284" i="1" s="1"/>
  <c r="AC285" i="1" a="1"/>
  <c r="AC285" i="1" s="1"/>
  <c r="AC286" i="1" a="1"/>
  <c r="AC286" i="1" s="1"/>
  <c r="AC287" i="1" a="1"/>
  <c r="AC287" i="1" s="1"/>
  <c r="AC288" i="1" a="1"/>
  <c r="AC288" i="1" s="1"/>
  <c r="AC289" i="1" a="1"/>
  <c r="AC289" i="1" s="1"/>
  <c r="AC290" i="1" a="1"/>
  <c r="AC290" i="1" s="1"/>
  <c r="AC291" i="1" a="1"/>
  <c r="AC291" i="1" s="1"/>
  <c r="AC292" i="1" a="1"/>
  <c r="AC292" i="1" s="1"/>
  <c r="AC293" i="1" a="1"/>
  <c r="AC293" i="1" s="1"/>
  <c r="AC294" i="1" a="1"/>
  <c r="AC294" i="1" s="1"/>
  <c r="AC295" i="1" a="1"/>
  <c r="AC295" i="1" s="1"/>
  <c r="AC296" i="1" a="1"/>
  <c r="AC296" i="1" s="1"/>
  <c r="AC297" i="1" a="1"/>
  <c r="AC297" i="1" s="1"/>
  <c r="AC298" i="1" a="1"/>
  <c r="AC298" i="1" s="1"/>
  <c r="AC299" i="1" a="1"/>
  <c r="AC299" i="1" s="1"/>
  <c r="AC300" i="1" a="1"/>
  <c r="AC300" i="1" s="1"/>
  <c r="AC301" i="1" a="1"/>
  <c r="AC301" i="1" s="1"/>
  <c r="AC302" i="1" a="1"/>
  <c r="AC302" i="1" s="1"/>
  <c r="AC303" i="1" a="1"/>
  <c r="AC303" i="1" s="1"/>
  <c r="AC304" i="1" a="1"/>
  <c r="AC304" i="1" s="1"/>
  <c r="AC305" i="1" a="1"/>
  <c r="AC305" i="1" s="1"/>
  <c r="AC306" i="1" a="1"/>
  <c r="AC306" i="1" s="1"/>
  <c r="AC307" i="1" a="1"/>
  <c r="AC307" i="1" s="1"/>
  <c r="AC308" i="1" a="1"/>
  <c r="AC308" i="1" s="1"/>
  <c r="AC309" i="1" a="1"/>
  <c r="AC309" i="1" s="1"/>
  <c r="AC310" i="1" a="1"/>
  <c r="AC310" i="1" s="1"/>
  <c r="AC311" i="1" a="1"/>
  <c r="AC311" i="1" s="1"/>
  <c r="AC312" i="1" a="1"/>
  <c r="AC312" i="1" s="1"/>
  <c r="AC313" i="1" a="1"/>
  <c r="AC313" i="1" s="1"/>
  <c r="AC314" i="1" a="1"/>
  <c r="AC314" i="1" s="1"/>
  <c r="AC315" i="1" a="1"/>
  <c r="AC315" i="1" s="1"/>
  <c r="AC316" i="1" a="1"/>
  <c r="AC316" i="1" s="1"/>
  <c r="AC317" i="1" a="1"/>
  <c r="AC317" i="1" s="1"/>
  <c r="AC318" i="1" a="1"/>
  <c r="AC318" i="1" s="1"/>
  <c r="AC319" i="1" a="1"/>
  <c r="AC319" i="1" s="1"/>
  <c r="AC320" i="1" a="1"/>
  <c r="AC320" i="1" s="1"/>
  <c r="AC321" i="1" a="1"/>
  <c r="AC321" i="1" s="1"/>
  <c r="AC322" i="1" a="1"/>
  <c r="AC322" i="1" s="1"/>
  <c r="AC323" i="1" a="1"/>
  <c r="AC323" i="1" s="1"/>
  <c r="AC324" i="1" a="1"/>
  <c r="AC324" i="1" s="1"/>
  <c r="AC325" i="1" a="1"/>
  <c r="AC325" i="1" s="1"/>
  <c r="AC326" i="1" a="1"/>
  <c r="AC326" i="1" s="1"/>
  <c r="AC327" i="1" a="1"/>
  <c r="AC327" i="1" s="1"/>
  <c r="AC328" i="1" a="1"/>
  <c r="AC328" i="1" s="1"/>
  <c r="AC329" i="1" a="1"/>
  <c r="AC329" i="1" s="1"/>
  <c r="AC330" i="1" a="1"/>
  <c r="AC330" i="1" s="1"/>
  <c r="AC331" i="1" a="1"/>
  <c r="AC331" i="1" s="1"/>
  <c r="AC332" i="1" a="1"/>
  <c r="AC332" i="1" s="1"/>
  <c r="AC333" i="1" a="1"/>
  <c r="AC333" i="1" s="1"/>
  <c r="AC334" i="1" a="1"/>
  <c r="AC334" i="1" s="1"/>
  <c r="AC335" i="1" a="1"/>
  <c r="AC335" i="1" s="1"/>
  <c r="AC336" i="1" a="1"/>
  <c r="AC336" i="1" s="1"/>
  <c r="AC337" i="1" a="1"/>
  <c r="AC337" i="1" s="1"/>
  <c r="AC338" i="1" a="1"/>
  <c r="AC338" i="1" s="1"/>
  <c r="AC339" i="1" a="1"/>
  <c r="AC339" i="1" s="1"/>
  <c r="AC340" i="1" a="1"/>
  <c r="AC340" i="1" s="1"/>
  <c r="AC341" i="1" a="1"/>
  <c r="AC341" i="1" s="1"/>
  <c r="AC342" i="1" a="1"/>
  <c r="AC342" i="1" s="1"/>
  <c r="AC343" i="1" a="1"/>
  <c r="AC343" i="1" s="1"/>
  <c r="AC344" i="1" a="1"/>
  <c r="AC344" i="1" s="1"/>
  <c r="AC345" i="1" a="1"/>
  <c r="AC345" i="1" s="1"/>
  <c r="AC346" i="1" a="1"/>
  <c r="AC346" i="1" s="1"/>
  <c r="AC347" i="1" a="1"/>
  <c r="AC347" i="1" s="1"/>
  <c r="AC348" i="1" a="1"/>
  <c r="AC348" i="1" s="1"/>
  <c r="AC349" i="1" a="1"/>
  <c r="AC349" i="1" s="1"/>
  <c r="AC350" i="1" a="1"/>
  <c r="AC350" i="1" s="1"/>
  <c r="AC351" i="1" a="1"/>
  <c r="AC351" i="1" s="1"/>
  <c r="AC352" i="1" a="1"/>
  <c r="AC352" i="1" s="1"/>
  <c r="AC353" i="1" a="1"/>
  <c r="AC353" i="1" s="1"/>
  <c r="AC354" i="1" a="1"/>
  <c r="AC354" i="1" s="1"/>
  <c r="AC355" i="1" a="1"/>
  <c r="AC355" i="1" s="1"/>
  <c r="AC356" i="1" a="1"/>
  <c r="AC356" i="1" s="1"/>
  <c r="AC357" i="1" a="1"/>
  <c r="AC357" i="1" s="1"/>
  <c r="AC358" i="1" a="1"/>
  <c r="AC358" i="1" s="1"/>
  <c r="AC359" i="1" a="1"/>
  <c r="AC359" i="1" s="1"/>
  <c r="AC360" i="1" a="1"/>
  <c r="AC360" i="1" s="1"/>
  <c r="AC361" i="1" a="1"/>
  <c r="AC361" i="1" s="1"/>
  <c r="AC362" i="1" a="1"/>
  <c r="AC362" i="1" s="1"/>
  <c r="AC363" i="1" a="1"/>
  <c r="AC363" i="1" s="1"/>
  <c r="AC364" i="1" a="1"/>
  <c r="AC364" i="1" s="1"/>
  <c r="AC365" i="1" a="1"/>
  <c r="AC365" i="1" s="1"/>
  <c r="AC366" i="1" a="1"/>
  <c r="AC366" i="1" s="1"/>
  <c r="AC367" i="1" a="1"/>
  <c r="AC367" i="1" s="1"/>
  <c r="AC368" i="1" a="1"/>
  <c r="AC368" i="1" s="1"/>
  <c r="AC369" i="1" a="1"/>
  <c r="AC369" i="1" s="1"/>
  <c r="AC370" i="1" a="1"/>
  <c r="AC370" i="1" s="1"/>
  <c r="AC371" i="1" a="1"/>
  <c r="AC371" i="1" s="1"/>
  <c r="AC372" i="1" a="1"/>
  <c r="AC372" i="1" s="1"/>
  <c r="AC373" i="1" a="1"/>
  <c r="AC373" i="1" s="1"/>
  <c r="AC374" i="1" a="1"/>
  <c r="AC374" i="1" s="1"/>
  <c r="AC375" i="1" a="1"/>
  <c r="AC375" i="1" s="1"/>
  <c r="AC376" i="1" a="1"/>
  <c r="AC376" i="1" s="1"/>
  <c r="AC377" i="1" a="1"/>
  <c r="AC377" i="1" s="1"/>
  <c r="AC378" i="1" a="1"/>
  <c r="AC378" i="1" s="1"/>
  <c r="AC379" i="1" a="1"/>
  <c r="AC379" i="1" s="1"/>
  <c r="AC380" i="1" a="1"/>
  <c r="AC380" i="1" s="1"/>
  <c r="AC381" i="1" a="1"/>
  <c r="AC381" i="1" s="1"/>
  <c r="AC382" i="1" a="1"/>
  <c r="AC382" i="1" s="1"/>
  <c r="AC383" i="1" a="1"/>
  <c r="AC383" i="1" s="1"/>
  <c r="AC384" i="1" a="1"/>
  <c r="AC384" i="1" s="1"/>
  <c r="AC385" i="1" a="1"/>
  <c r="AC385" i="1" s="1"/>
  <c r="AC386" i="1" a="1"/>
  <c r="AC386" i="1" s="1"/>
  <c r="AC387" i="1" a="1"/>
  <c r="AC387" i="1" s="1"/>
  <c r="AC388" i="1" a="1"/>
  <c r="AC388" i="1" s="1"/>
  <c r="AC389" i="1" a="1"/>
  <c r="AC389" i="1" s="1"/>
  <c r="AC390" i="1" a="1"/>
  <c r="AC390" i="1" s="1"/>
  <c r="AC391" i="1" a="1"/>
  <c r="AC391" i="1" s="1"/>
  <c r="AC392" i="1" a="1"/>
  <c r="AC392" i="1" s="1"/>
  <c r="AC393" i="1" a="1"/>
  <c r="AC393" i="1" s="1"/>
  <c r="AC394" i="1" a="1"/>
  <c r="AC394" i="1" s="1"/>
  <c r="AC395" i="1" a="1"/>
  <c r="AC395" i="1" s="1"/>
  <c r="AC396" i="1" a="1"/>
  <c r="AC396" i="1" s="1"/>
  <c r="AC397" i="1" a="1"/>
  <c r="AC397" i="1" s="1"/>
  <c r="AC398" i="1" a="1"/>
  <c r="AC398" i="1" s="1"/>
  <c r="AC399" i="1" a="1"/>
  <c r="AC399" i="1" s="1"/>
  <c r="AC400" i="1" a="1"/>
  <c r="AC400" i="1" s="1"/>
  <c r="AC401" i="1" a="1"/>
  <c r="AC401" i="1" s="1"/>
  <c r="AC402" i="1" a="1"/>
  <c r="AC402" i="1" s="1"/>
  <c r="AC403" i="1" a="1"/>
  <c r="AC403" i="1" s="1"/>
  <c r="AC404" i="1" a="1"/>
  <c r="AC404" i="1" s="1"/>
  <c r="AC405" i="1" a="1"/>
  <c r="AC405" i="1" s="1"/>
  <c r="AC406" i="1" a="1"/>
  <c r="AC406" i="1" s="1"/>
  <c r="AC407" i="1" a="1"/>
  <c r="AC407" i="1" s="1"/>
  <c r="AC408" i="1" a="1"/>
  <c r="AC408" i="1" s="1"/>
  <c r="AC409" i="1" a="1"/>
  <c r="AC409" i="1" s="1"/>
  <c r="AC410" i="1" a="1"/>
  <c r="AC410" i="1" s="1"/>
  <c r="AC411" i="1" a="1"/>
  <c r="AC411" i="1" s="1"/>
  <c r="AC412" i="1" a="1"/>
  <c r="AC412" i="1" s="1"/>
  <c r="AC413" i="1" a="1"/>
  <c r="AC413" i="1" s="1"/>
  <c r="AC414" i="1" a="1"/>
  <c r="AC414" i="1" s="1"/>
  <c r="AC415" i="1" a="1"/>
  <c r="AC415" i="1" s="1"/>
  <c r="AC416" i="1" a="1"/>
  <c r="AC416" i="1" s="1"/>
  <c r="AC417" i="1" a="1"/>
  <c r="AC417" i="1" s="1"/>
  <c r="AC418" i="1" a="1"/>
  <c r="AC418" i="1" s="1"/>
  <c r="AC419" i="1" a="1"/>
  <c r="AC419" i="1" s="1"/>
  <c r="AC420" i="1" a="1"/>
  <c r="AC420" i="1" s="1"/>
  <c r="AC421" i="1" a="1"/>
  <c r="AC421" i="1" s="1"/>
  <c r="AC422" i="1" a="1"/>
  <c r="AC422" i="1" s="1"/>
  <c r="AC423" i="1" a="1"/>
  <c r="AC423" i="1" s="1"/>
  <c r="AC424" i="1" a="1"/>
  <c r="AC424" i="1" s="1"/>
  <c r="AC425" i="1" a="1"/>
  <c r="AC425" i="1" s="1"/>
  <c r="AC426" i="1" a="1"/>
  <c r="AC426" i="1" s="1"/>
  <c r="AC427" i="1" a="1"/>
  <c r="AC427" i="1" s="1"/>
  <c r="AC428" i="1" a="1"/>
  <c r="AC428" i="1" s="1"/>
  <c r="AC429" i="1" a="1"/>
  <c r="AC429" i="1" s="1"/>
  <c r="AC430" i="1" a="1"/>
  <c r="AC430" i="1" s="1"/>
  <c r="AC431" i="1" a="1"/>
  <c r="AC431" i="1" s="1"/>
  <c r="AC432" i="1" a="1"/>
  <c r="AC432" i="1" s="1"/>
  <c r="AC433" i="1" a="1"/>
  <c r="AC433" i="1" s="1"/>
  <c r="AC434" i="1" a="1"/>
  <c r="AC434" i="1" s="1"/>
  <c r="AC435" i="1" a="1"/>
  <c r="AC435" i="1" s="1"/>
  <c r="AC436" i="1" a="1"/>
  <c r="AC436" i="1" s="1"/>
  <c r="AC437" i="1" a="1"/>
  <c r="AC437" i="1" s="1"/>
  <c r="AC438" i="1" a="1"/>
  <c r="AC438" i="1" s="1"/>
  <c r="AC439" i="1" a="1"/>
  <c r="AC439" i="1" s="1"/>
  <c r="AC440" i="1" a="1"/>
  <c r="AC440" i="1" s="1"/>
  <c r="AC441" i="1" a="1"/>
  <c r="AC441" i="1" s="1"/>
  <c r="AC442" i="1" a="1"/>
  <c r="AC442" i="1" s="1"/>
  <c r="AC443" i="1" a="1"/>
  <c r="AC443" i="1" s="1"/>
  <c r="AC444" i="1" a="1"/>
  <c r="AC444" i="1" s="1"/>
  <c r="AC445" i="1" a="1"/>
  <c r="AC445" i="1" s="1"/>
  <c r="AC446" i="1" a="1"/>
  <c r="AC446" i="1" s="1"/>
  <c r="AC447" i="1" a="1"/>
  <c r="AC447" i="1" s="1"/>
  <c r="AC448" i="1" a="1"/>
  <c r="AC448" i="1" s="1"/>
  <c r="AC449" i="1" a="1"/>
  <c r="AC449" i="1" s="1"/>
  <c r="AC450" i="1" a="1"/>
  <c r="AC450" i="1" s="1"/>
  <c r="AC451" i="1" a="1"/>
  <c r="AC451" i="1" s="1"/>
  <c r="AC452" i="1" a="1"/>
  <c r="AC452" i="1" s="1"/>
  <c r="AC453" i="1" a="1"/>
  <c r="AC453" i="1" s="1"/>
  <c r="AC454" i="1" a="1"/>
  <c r="AC454" i="1" s="1"/>
  <c r="AC455" i="1" a="1"/>
  <c r="AC455" i="1" s="1"/>
  <c r="AC456" i="1" a="1"/>
  <c r="AC456" i="1" s="1"/>
  <c r="AC457" i="1" a="1"/>
  <c r="AC457" i="1" s="1"/>
  <c r="AC458" i="1" a="1"/>
  <c r="AC458" i="1" s="1"/>
  <c r="AC459" i="1" a="1"/>
  <c r="AC459" i="1" s="1"/>
  <c r="AC460" i="1" a="1"/>
  <c r="AC460" i="1" s="1"/>
  <c r="AC461" i="1" a="1"/>
  <c r="AC461" i="1" s="1"/>
  <c r="AC462" i="1" a="1"/>
  <c r="AC462" i="1" s="1"/>
  <c r="AC463" i="1" a="1"/>
  <c r="AC463" i="1" s="1"/>
  <c r="AC464" i="1" a="1"/>
  <c r="AC464" i="1" s="1"/>
  <c r="AC465" i="1" a="1"/>
  <c r="AC465" i="1" s="1"/>
  <c r="AC466" i="1" a="1"/>
  <c r="AC466" i="1" s="1"/>
  <c r="AC467" i="1" a="1"/>
  <c r="AC467" i="1" s="1"/>
  <c r="AC468" i="1" a="1"/>
  <c r="AC468" i="1" s="1"/>
  <c r="AC469" i="1" a="1"/>
  <c r="AC469" i="1" s="1"/>
  <c r="AC2" i="1" a="1"/>
  <c r="AC2" i="1" s="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J288" i="1" s="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J312" i="1" s="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J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2" i="1"/>
  <c r="J2" i="1" s="1"/>
  <c r="G469" i="1" a="1"/>
  <c r="G469" i="1" s="1"/>
  <c r="I469" i="1" s="1"/>
  <c r="J469" i="1" s="1"/>
  <c r="H46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<sst xmlns="http://schemas.openxmlformats.org/spreadsheetml/2006/main" count="12455" uniqueCount="1579">
  <si>
    <t>ID</t>
  </si>
  <si>
    <t>Job Title</t>
  </si>
  <si>
    <t>Revenue</t>
  </si>
  <si>
    <t>Min_Revenue</t>
  </si>
  <si>
    <t>Max_Revenue</t>
  </si>
  <si>
    <t>Data scientist</t>
  </si>
  <si>
    <t>$50   $100 million (USD)</t>
  </si>
  <si>
    <t>Healthcare Data scientist</t>
  </si>
  <si>
    <t>$2  $5 billion (USD)</t>
  </si>
  <si>
    <t>$100   $500 million (USD)</t>
  </si>
  <si>
    <t>$500 million   $1 billion (USD)</t>
  </si>
  <si>
    <t>Unknown / Non-Applicable</t>
  </si>
  <si>
    <t>$1   $2 billion (USD)</t>
  </si>
  <si>
    <t>$25   $50 million (USD)</t>
  </si>
  <si>
    <t>Research Scientist</t>
  </si>
  <si>
    <t>Staff Data scientist - Technology</t>
  </si>
  <si>
    <t>$10+ billion (USD)</t>
  </si>
  <si>
    <t>Data Analyst</t>
  </si>
  <si>
    <t>Data Engineer I</t>
  </si>
  <si>
    <t>Scientist I/II, Biology</t>
  </si>
  <si>
    <t>$1   $5 million (USD)</t>
  </si>
  <si>
    <t>Customer Data scientist</t>
  </si>
  <si>
    <t>Data scientist - Health Data Analytics</t>
  </si>
  <si>
    <t>Senior Data scientist / Machine Learning</t>
  </si>
  <si>
    <t>Data scientist - Quantitative</t>
  </si>
  <si>
    <t>$10   $25 million (USD)</t>
  </si>
  <si>
    <t>Digital Health Data scientist</t>
  </si>
  <si>
    <t>Associate Data Analyst</t>
  </si>
  <si>
    <t>$5   $10 billion (USD)</t>
  </si>
  <si>
    <t>Clinical Data scientist</t>
  </si>
  <si>
    <t>Data scientist / Machine Learning Expert</t>
  </si>
  <si>
    <t>$2   $5 billion (USD)</t>
  </si>
  <si>
    <t>Web Data Analyst</t>
  </si>
  <si>
    <t>Senior Data scientist</t>
  </si>
  <si>
    <t>Data Engineer</t>
  </si>
  <si>
    <t>Less than $1 million (USD)</t>
  </si>
  <si>
    <t>Data scientist - Algorithms &amp; Inference</t>
  </si>
  <si>
    <t>Scientist</t>
  </si>
  <si>
    <t>Lead Data scientist</t>
  </si>
  <si>
    <t>Spectral Scientist/Engineer</t>
  </si>
  <si>
    <t>College Hire - Data scientist - Open to December 2019 Graduates</t>
  </si>
  <si>
    <t>Data scientist, Office of Data Science</t>
  </si>
  <si>
    <t>Data Science Analyst</t>
  </si>
  <si>
    <t>Senior Risk Data scientist</t>
  </si>
  <si>
    <t>Data scientist in Artificial Intelligence Early Career</t>
  </si>
  <si>
    <t>Data scientist - Research</t>
  </si>
  <si>
    <t>$5   $10 million (USD)</t>
  </si>
  <si>
    <t>R&amp;D Data Analysis Scientist</t>
  </si>
  <si>
    <t>Analytics Consultant</t>
  </si>
  <si>
    <t>Director, Data Science</t>
  </si>
  <si>
    <t>Data scientist SR</t>
  </si>
  <si>
    <t>R&amp;D Sr Data scientist</t>
  </si>
  <si>
    <t>Customer Data scientist/Sales Engineer (Bay</t>
  </si>
  <si>
    <t>Jr. Business Data Analyst</t>
  </si>
  <si>
    <t>Data Management Specialist</t>
  </si>
  <si>
    <t>E-Commerce Data Analyst</t>
  </si>
  <si>
    <t>Sr. Scientist II</t>
  </si>
  <si>
    <t>Insurance Data scientist</t>
  </si>
  <si>
    <t>Data Modeler</t>
  </si>
  <si>
    <t>Data Analyst / Scientist</t>
  </si>
  <si>
    <t>Data scientist, Rice University</t>
  </si>
  <si>
    <t>Financial Data Analyst</t>
  </si>
  <si>
    <t>Senior Data Analyst</t>
  </si>
  <si>
    <t>Ag Data scientist</t>
  </si>
  <si>
    <t>Data scientist II</t>
  </si>
  <si>
    <t>Senior Data Engineer</t>
  </si>
  <si>
    <t>Project Scientist</t>
  </si>
  <si>
    <t>Data Analytics Manager</t>
  </si>
  <si>
    <t>Senior Machine Learning (ML) Engineer / Data scientist - Cyber Security Analytics</t>
  </si>
  <si>
    <t>Associate Scientist</t>
  </si>
  <si>
    <t>Scientist 2, QC Viral Vector</t>
  </si>
  <si>
    <t>Machine Learning Engineer</t>
  </si>
  <si>
    <t>Data scientist/ML Engineer</t>
  </si>
  <si>
    <t>Sr. Data scientist</t>
  </si>
  <si>
    <t>Data Engineer 4 - Contract</t>
  </si>
  <si>
    <t>Data Analyst - Asset Management</t>
  </si>
  <si>
    <t>Senior Research Scientist - Embedded System Development for DevOps</t>
  </si>
  <si>
    <t>Data scientist - Bioinformatics</t>
  </si>
  <si>
    <t>Customer Data scientist/Sales Engineer</t>
  </si>
  <si>
    <t>MongoDB Data Engineer II</t>
  </si>
  <si>
    <t>Senior Data scientist Statistics</t>
  </si>
  <si>
    <t>Senior Spark Engineer (Data Science)</t>
  </si>
  <si>
    <t>BI &amp; Platform Analytics Manager</t>
  </si>
  <si>
    <t>Sr. Data scientist - Analytics, Personalized Healthcare (PHC)</t>
  </si>
  <si>
    <t>Pricipal Scientist Molecular and cellular biologist</t>
  </si>
  <si>
    <t>Data scientist (Actuary, FSA or ASA)</t>
  </si>
  <si>
    <t>Staff Data scientist</t>
  </si>
  <si>
    <t>Data Engineer 5 - Contract (Remote)</t>
  </si>
  <si>
    <t>Senior Scientist - Neuroscience</t>
  </si>
  <si>
    <t>Medical Lab Scientist</t>
  </si>
  <si>
    <t>Risk and Analytics IT, Data scientist</t>
  </si>
  <si>
    <t>Scientist, Analytical Development</t>
  </si>
  <si>
    <t>Analytics Manager</t>
  </si>
  <si>
    <t>Digital Marketing &amp; ECommerce Data Analyst</t>
  </si>
  <si>
    <t>Sr. Scientist - Digital &amp; Image Analysis/Computational Pathology</t>
  </si>
  <si>
    <t>Principal Scientist - Immunologist</t>
  </si>
  <si>
    <t>Principal Data scientist with over 10 years experience</t>
  </si>
  <si>
    <t>MED TECH/LAB SCIENTIST - LABORATORY</t>
  </si>
  <si>
    <t>Sr. Scientist, Quantitative Translational Sciences</t>
  </si>
  <si>
    <t>Sr. Data scientist II</t>
  </si>
  <si>
    <t>Excel / VBA / SQL Data Analyst</t>
  </si>
  <si>
    <t>Machine Learning Research Scientist</t>
  </si>
  <si>
    <t>VP, Data Science</t>
  </si>
  <si>
    <t>Radar Data Analyst</t>
  </si>
  <si>
    <t>PL Actuarial-Lead Data scientist</t>
  </si>
  <si>
    <t>PV Scientist</t>
  </si>
  <si>
    <t>Senior Data &amp; Machine Learning Scientist</t>
  </si>
  <si>
    <t>Principal Data scientist (Computational Chemistry)</t>
  </si>
  <si>
    <t>Principal Scientist, Chemistry &amp; Immunology</t>
  </si>
  <si>
    <t>Software Engineer - Data Visualization</t>
  </si>
  <si>
    <t>Scientist/Senior Scientist, Autoimmune</t>
  </si>
  <si>
    <t>Staff Machine Learning Engineer</t>
  </si>
  <si>
    <t>Principal Scientist, Hematology</t>
  </si>
  <si>
    <t>Lead Data Engineer</t>
  </si>
  <si>
    <t>Marketing Data Analyst</t>
  </si>
  <si>
    <t>Medical Laboratory Scientist</t>
  </si>
  <si>
    <t>R&amp;D Specialist/ Food Scientist</t>
  </si>
  <si>
    <t>Senior Research Scientist-Machine Learning</t>
  </si>
  <si>
    <t>Analytics Manager - Data Mart</t>
  </si>
  <si>
    <t>Sr. Data Engineer - Contract-to-Hire (Java)</t>
  </si>
  <si>
    <t>MED TECH/LAB SCIENTIST- SOUTH COASTAL LAB</t>
  </si>
  <si>
    <t>Food Scientist - Developer</t>
  </si>
  <si>
    <t>Staff Scientist-Downstream Process Development</t>
  </si>
  <si>
    <t>Sr. Data Engineer</t>
  </si>
  <si>
    <t>Senior Research Statistician- Data scientist</t>
  </si>
  <si>
    <t>Business Data Analyst, SQL</t>
  </si>
  <si>
    <t>Medical Technologist / Clinical Laboratory Scientist</t>
  </si>
  <si>
    <t>Associate Data scientist/Computer Scientist</t>
  </si>
  <si>
    <t>Business Intelligence Analyst / Developer</t>
  </si>
  <si>
    <t>System and Data Analyst</t>
  </si>
  <si>
    <t>Data &amp; Analytics Consultant (NYC)</t>
  </si>
  <si>
    <t>Big Data Engineer - Chicago - Future Opportunity</t>
  </si>
  <si>
    <t>Survey Data Analyst</t>
  </si>
  <si>
    <t>Lead Health Data Analyst - Front End</t>
  </si>
  <si>
    <t>Junior Data Analyst</t>
  </si>
  <si>
    <t>SQL Data Engineer</t>
  </si>
  <si>
    <t>Sr. Data scientist, Cyber-Security LT Contract</t>
  </si>
  <si>
    <t>Insurance Financial Data Analyst</t>
  </si>
  <si>
    <t>Data Engineer I - Azure</t>
  </si>
  <si>
    <t>Information Security Data Analyst</t>
  </si>
  <si>
    <t>Data scientist, Senior</t>
  </si>
  <si>
    <t>CONSULTANTâ€“ DATA ANALYTICS GROUP</t>
  </si>
  <si>
    <t>Data Engineer, Data Engineering and Artifical Intelligence</t>
  </si>
  <si>
    <t>Staff Scientist</t>
  </si>
  <si>
    <t>Associate Scientist/Scientist, Process Analytical Technology - Small Molecule Analytical Chemistry</t>
  </si>
  <si>
    <t>Sr. Data Analyst</t>
  </si>
  <si>
    <t>Program/Data Analyst</t>
  </si>
  <si>
    <t>Senior Data scientist: Causal &amp; Predictive analytics AI Innovation Lab</t>
  </si>
  <si>
    <t>Principal Data Engineer, Data Platform &amp; Insights</t>
  </si>
  <si>
    <t>RESEARCH SCIENTIST - BIOLOGICAL SAFETY</t>
  </si>
  <si>
    <t>Data Operations Lead</t>
  </si>
  <si>
    <t>Big Data Engineer</t>
  </si>
  <si>
    <t>Clinical Data Analyst</t>
  </si>
  <si>
    <t>Computational Chemist/Data scientist</t>
  </si>
  <si>
    <t>Product Engineer â€“ Data Science</t>
  </si>
  <si>
    <t>Market Data Analyst</t>
  </si>
  <si>
    <t>Staff Data Engineer</t>
  </si>
  <si>
    <t>Associate Data Engineer</t>
  </si>
  <si>
    <t>Staff BI and Data Engineer</t>
  </si>
  <si>
    <t>Director - Data, Privacy and AI Governance</t>
  </si>
  <si>
    <t>Scientist Manufacturing - Kentucky BioProcessing</t>
  </si>
  <si>
    <t>Data Analytics Project Manager</t>
  </si>
  <si>
    <t>Consultant - Analytics Consulting</t>
  </si>
  <si>
    <t>Senior Scientist (Neuroscience)</t>
  </si>
  <si>
    <t>Machine Learning Engineer - Regulatory</t>
  </si>
  <si>
    <t>Scientist, Bacteriology</t>
  </si>
  <si>
    <t>Associate Director, Platform and DevOps- Data Engineering and Aritifical Intelligence</t>
  </si>
  <si>
    <t>Clinical Laboratory Scientist</t>
  </si>
  <si>
    <t>Senior Data scientist - R&amp;D Oncology</t>
  </si>
  <si>
    <t>Director II, Data Science - GRM Actuarial</t>
  </si>
  <si>
    <t>Scientist, Molecular/Cellular Biologist</t>
  </si>
  <si>
    <t>Scientist - Analytical Services</t>
  </si>
  <si>
    <t>Associate Data Analyst- Graduate Development Program</t>
  </si>
  <si>
    <t>Senior Insurance Data scientist</t>
  </si>
  <si>
    <t>Senior Data Science Systems Engineer</t>
  </si>
  <si>
    <t>ENVIRONMENTAL ENGINEER/SCIENTIST</t>
  </si>
  <si>
    <t>Senior Scientist - Regulatory Submissions</t>
  </si>
  <si>
    <t>Scientist - Biomarker and Flow Cytometry</t>
  </si>
  <si>
    <t>Revenue Analytics Manager</t>
  </si>
  <si>
    <t>Associate Scientist, LC/MS Biologics</t>
  </si>
  <si>
    <t>Sr. Scientist Method Development</t>
  </si>
  <si>
    <t>IT - Data Engineer II</t>
  </si>
  <si>
    <t>Research Scientist, Immunology - Cancer Biology</t>
  </si>
  <si>
    <t>Project Scientist - Auton Lab, Robotics Institute</t>
  </si>
  <si>
    <t>Enterprise Architect, Data</t>
  </si>
  <si>
    <t>Senior Manager, Epidemiologic Data scientist</t>
  </si>
  <si>
    <t>Corporate Risk Data Analyst (SQL Based) - Milwaukee or</t>
  </si>
  <si>
    <t>Marketing Data Analyst, May 2020 Undergrad</t>
  </si>
  <si>
    <t>Data Modeler - Data Solutions Engineer</t>
  </si>
  <si>
    <t>Associate Environmental Scientist - Wildlife Biologist</t>
  </si>
  <si>
    <t>Associate, Data Science, Internal Audit</t>
  </si>
  <si>
    <t>Sr Data Engineer (Sr BI Developer)</t>
  </si>
  <si>
    <t>Senior LiDAR Data scientist</t>
  </si>
  <si>
    <t>Salesforce Analytics Consultant</t>
  </si>
  <si>
    <t>Technology-Minded, Data Professional Opportunities</t>
  </si>
  <si>
    <t>Managing Data scientist/ML Engineer</t>
  </si>
  <si>
    <t>Scientist, Pharmacometrics</t>
  </si>
  <si>
    <t>Staff Scientist- Upstream PD</t>
  </si>
  <si>
    <t>Scientist Manufacturing Pharma - Kentucky BioProcessing</t>
  </si>
  <si>
    <t>Lead Big Data Engineer</t>
  </si>
  <si>
    <t>Product Engineer â€“ Spatial Data Science and Statistical Analysis</t>
  </si>
  <si>
    <t>Sr Software Engineer (Data scientist)</t>
  </si>
  <si>
    <t>Sr. Data Engineer (ETL Developer)</t>
  </si>
  <si>
    <t>Senior Data scientist Artificial Intelligence</t>
  </si>
  <si>
    <t>Analytics - Business Assurance Data Analyst</t>
  </si>
  <si>
    <t>Associate Director/Director, Safety Scientist</t>
  </si>
  <si>
    <t>Senior Scientist, Cell Pharmacology/Assay Development</t>
  </si>
  <si>
    <t>Data Analyst Senior</t>
  </si>
  <si>
    <t>Lead Data Engineer (Python)</t>
  </si>
  <si>
    <t>Senior Data scientist 4 Artificial Intelligence</t>
  </si>
  <si>
    <t>Medical Lab Scientist - MLT</t>
  </si>
  <si>
    <t>Senior Operations Data Analyst, Call Center Operations</t>
  </si>
  <si>
    <t>Director II, Data Science - GRS Predictive Analytics</t>
  </si>
  <si>
    <t>RESEARCH COMPUTER SCIENTIST - RESEARCH ENGINEER - SR. COMPUTER SCIENTIST - SOFTWARE DEVELOPMENT</t>
  </si>
  <si>
    <t>Geospatial Software Developer and Data scientist</t>
  </si>
  <si>
    <t>Senior Scientist - Toxicologist - Product Integrity (Stewardship)</t>
  </si>
  <si>
    <t>Systems Engineer II - Data Analyst</t>
  </si>
  <si>
    <t>Senior Research Analytical Scientist-Non-Targeted Analysis</t>
  </si>
  <si>
    <t>Director Data Science</t>
  </si>
  <si>
    <t>Sr Data Analyst - IT</t>
  </si>
  <si>
    <t>Associate Machine Learning Engineer / Data scientist May 2020 Undergrad</t>
  </si>
  <si>
    <t>Senior Scientist - Biostatistician</t>
  </si>
  <si>
    <t>Principal Machine Learning Scientist</t>
  </si>
  <si>
    <t>Data Analyst, Performance Partnership</t>
  </si>
  <si>
    <t>Data scientist Manager</t>
  </si>
  <si>
    <t>Software Data Engineer - College</t>
  </si>
  <si>
    <t>Senior Data scientist - Algorithms</t>
  </si>
  <si>
    <t>Senior Data scientist Oncology</t>
  </si>
  <si>
    <t>Principal Data scientist</t>
  </si>
  <si>
    <t>Data scientist - Alpha Insights</t>
  </si>
  <si>
    <t>Associate Principal Scientist, Pharmacogenomics</t>
  </si>
  <si>
    <t>Data scientist - Systems Engineering</t>
  </si>
  <si>
    <t>Data Engineer - Consultant (Charlotte Based)</t>
  </si>
  <si>
    <t>Data Analyst 1, full-time contract worker for up to 12 months</t>
  </si>
  <si>
    <t>Scientist, Immuno-Oncology</t>
  </si>
  <si>
    <t>Products Data Analyst II</t>
  </si>
  <si>
    <t>Lead Data Analyst</t>
  </si>
  <si>
    <t>Data Science Engineer - Mobile</t>
  </si>
  <si>
    <t>Sr Expert Data Science, Advanced Visual Analytics (Associate level)</t>
  </si>
  <si>
    <t>IT Associate Data Analyst</t>
  </si>
  <si>
    <t>Business Data Analyst</t>
  </si>
  <si>
    <t>Data scientist - Sales</t>
  </si>
  <si>
    <t>Principal, Data Science - Advanced Analytics</t>
  </si>
  <si>
    <t>Data Science Project Manager</t>
  </si>
  <si>
    <t>Sr Scientist, Immuno-Oncology - Oncology</t>
  </si>
  <si>
    <t>Research Scientist â€“ Security and Privacy</t>
  </si>
  <si>
    <t>Data Science Manager</t>
  </si>
  <si>
    <t>Data Analyst 2 (Missionary Department)</t>
  </si>
  <si>
    <t>Supply Chain Data Analyst</t>
  </si>
  <si>
    <t>Data Engineer - ETL</t>
  </si>
  <si>
    <t>Data Modeler (Analytical Systems)</t>
  </si>
  <si>
    <t>Data scientist in Translational Medicine</t>
  </si>
  <si>
    <t>Product Manager/Data Evangelist</t>
  </si>
  <si>
    <t>Senior Data scientist â€“ Visualization, Novartis AI Innovation Lab</t>
  </si>
  <si>
    <t>Senior Data Analyst/Scientist</t>
  </si>
  <si>
    <t>Scientist â€“ Cancer Discovery, Molecular Assay</t>
  </si>
  <si>
    <t>unknown</t>
  </si>
  <si>
    <t>Data Engineering Analyst</t>
  </si>
  <si>
    <t>Manager of Data Science</t>
  </si>
  <si>
    <t>Software Engineer (Data scientist/Software Engineer) - SISW - MG</t>
  </si>
  <si>
    <t>Associate Research Scientist I (Protein Expression and Production)</t>
  </si>
  <si>
    <t>Director, Precision Medicine Clinical Biomarker Scientist</t>
  </si>
  <si>
    <t>Senior Formulations Scientist II</t>
  </si>
  <si>
    <t>Senior Quantitative Analyst</t>
  </si>
  <si>
    <t>Research Scientist or Senior Research Scientist - Computer Vision</t>
  </si>
  <si>
    <t>Data Analyst Chemist - Quality System Contractor</t>
  </si>
  <si>
    <t>Research Scientist / Principal Research Scientist - Multiphysical Systems</t>
  </si>
  <si>
    <t>Research Scientist, Machine Learning Department</t>
  </si>
  <si>
    <t>Foundational Community Supports Data Analyst</t>
  </si>
  <si>
    <t>Senior Health Data Analyst, Star Ratings</t>
  </si>
  <si>
    <t>Principal Research Scientist/Team Lead, Medicinal Chemistry - Oncology</t>
  </si>
  <si>
    <t>Senior Engineer, Data Management Engineering</t>
  </si>
  <si>
    <t>Quality Control Scientist III- Analytical Development</t>
  </si>
  <si>
    <t>Clinical Scientist, Clinical Development</t>
  </si>
  <si>
    <t>Software Engineer Staff Scientist: Human Language Technologies</t>
  </si>
  <si>
    <t>Manager, Safety Scientist, Medical Safety &amp; Risk Management</t>
  </si>
  <si>
    <t>Assistant Director/Director, Office of Data Science</t>
  </si>
  <si>
    <t>Sr. Data Engineer | Big Data SaaS Pipeline</t>
  </si>
  <si>
    <t>Scientist - CVRM Metabolism - in vivo pharmacology</t>
  </si>
  <si>
    <t>Data scientist (Warehouse Automation)</t>
  </si>
  <si>
    <t>Jr. Data scientist</t>
  </si>
  <si>
    <t>Data Architect / Data Modeler</t>
  </si>
  <si>
    <t>Associate Scientist / Sr. Associate Scientist, Antibody Discovery</t>
  </si>
  <si>
    <t>Machine Learning Engineer (NLP)</t>
  </si>
  <si>
    <t>Salary Estimate</t>
  </si>
  <si>
    <t>max _salary</t>
  </si>
  <si>
    <t>min salary</t>
  </si>
  <si>
    <t>average</t>
  </si>
  <si>
    <t>$53K-$91K (Glassdoor est.)</t>
  </si>
  <si>
    <t>$63K-$112K (Glassdoor est.)</t>
  </si>
  <si>
    <t>$80K-$90K (Glassdoor est.)</t>
  </si>
  <si>
    <t>$56K-$97K (Glassdoor est.)</t>
  </si>
  <si>
    <t>$86K-$143K (Glassdoor est.)</t>
  </si>
  <si>
    <t>$71K-$119K (Glassdoor est.)</t>
  </si>
  <si>
    <t>$54K-$93K (Glassdoor est.)</t>
  </si>
  <si>
    <t>$86K-$142K (Glassdoor est.)</t>
  </si>
  <si>
    <t>$38K-$84K (Glassdoor est.)</t>
  </si>
  <si>
    <t>$120K-$160K (Glassdoor est.)</t>
  </si>
  <si>
    <t>$126K-$201K (Glassdoor est.)</t>
  </si>
  <si>
    <t>$64K-$106K (Glassdoor est.)</t>
  </si>
  <si>
    <t>$106K-$172K (Glassdoor est.)</t>
  </si>
  <si>
    <t>$46K-$85K (Glassdoor est.)</t>
  </si>
  <si>
    <t>$83K-$144K (Glassdoor est.)</t>
  </si>
  <si>
    <t>$102K-$190K (Glassdoor est.)</t>
  </si>
  <si>
    <t>$67K-$137K (Glassdoor est.)</t>
  </si>
  <si>
    <t>$118K-$189K (Glassdoor est.)</t>
  </si>
  <si>
    <t>$110K-$175K (Glassdoor est.)</t>
  </si>
  <si>
    <t>$64K-$111K (Glassdoor est.)</t>
  </si>
  <si>
    <t>$81K-$130K (Glassdoor est.)</t>
  </si>
  <si>
    <t>$73K-$119K (Glassdoor est.)</t>
  </si>
  <si>
    <t>$86K-$139K (Glassdoor est.)</t>
  </si>
  <si>
    <t>$63K-$105K (Glassdoor est.)</t>
  </si>
  <si>
    <t>$109K-$177K (Glassdoor est.)</t>
  </si>
  <si>
    <t>$63K-$110K (Glassdoor est.)</t>
  </si>
  <si>
    <t>$75K-$124K (Glassdoor est.)</t>
  </si>
  <si>
    <t>$34K-$61K (Glassdoor est.)</t>
  </si>
  <si>
    <t>$72K-$120K (Glassdoor est.)</t>
  </si>
  <si>
    <t>$93K-$149K (Glassdoor est.)</t>
  </si>
  <si>
    <t>$85K-$140K (Glassdoor est.)</t>
  </si>
  <si>
    <t>$77K-$135K (Glassdoor est.)</t>
  </si>
  <si>
    <t>$82K-$132K (Glassdoor est.)</t>
  </si>
  <si>
    <t>$83K-$137K (Glassdoor est.)</t>
  </si>
  <si>
    <t>$115K-$180K (Glassdoor est.)</t>
  </si>
  <si>
    <t>$74K-$138K (Glassdoor est.)</t>
  </si>
  <si>
    <t>$64K-$112K (Glassdoor est.)</t>
  </si>
  <si>
    <t>$68K-$129K (Glassdoor est.)</t>
  </si>
  <si>
    <t>$52K-$113K (Glassdoor est.)</t>
  </si>
  <si>
    <t>$110K-$150K(Employer est.)</t>
  </si>
  <si>
    <t>Employer Provided Salary:$150K-$160K</t>
  </si>
  <si>
    <t>$158K-$211K (Glassdoor est.)</t>
  </si>
  <si>
    <t>$20K-$39K (Glassdoor est.)</t>
  </si>
  <si>
    <t>$56K-$117K (Glassdoor est.)</t>
  </si>
  <si>
    <t>$63K-$99K (Glassdoor est.)</t>
  </si>
  <si>
    <t>$68K-$114K (Glassdoor est.)</t>
  </si>
  <si>
    <t>$41K-$95K (Glassdoor est.)</t>
  </si>
  <si>
    <t>$86K-$144K (Glassdoor est.)</t>
  </si>
  <si>
    <t>$80K-$139K (Glassdoor est.)</t>
  </si>
  <si>
    <t>$56K-$95K (Glassdoor est.)</t>
  </si>
  <si>
    <t>$120K-$189K (Glassdoor est.)</t>
  </si>
  <si>
    <t>$111K-$176K (Glassdoor est.)</t>
  </si>
  <si>
    <t>$84K-$146K (Glassdoor est.)</t>
  </si>
  <si>
    <t>$107K-$172K (Glassdoor est.)</t>
  </si>
  <si>
    <t>$49K-$85K (Glassdoor est.)</t>
  </si>
  <si>
    <t>$61K-$109K (Glassdoor est.)</t>
  </si>
  <si>
    <t>$88K-$148K (Glassdoor est.)</t>
  </si>
  <si>
    <t>$60K-$99K (Glassdoor est.)</t>
  </si>
  <si>
    <t>$41K-$72K (Glassdoor est.)</t>
  </si>
  <si>
    <t>$96K-$161K (Glassdoor est.)</t>
  </si>
  <si>
    <t>$65K-$130K (Glassdoor est.)</t>
  </si>
  <si>
    <t>$52K-$81K (Glassdoor est.)</t>
  </si>
  <si>
    <t>$139K-$220K (Glassdoor est.)</t>
  </si>
  <si>
    <t>$50K-$102K (Glassdoor est.)</t>
  </si>
  <si>
    <t>$85K-$139K (Glassdoor est.)</t>
  </si>
  <si>
    <t>$74K-$122K (Glassdoor est.)</t>
  </si>
  <si>
    <t>$99K-$157K (Glassdoor est.)</t>
  </si>
  <si>
    <t>$79K-$222K (Glassdoor est.)</t>
  </si>
  <si>
    <t>$57K-$118K (Glassdoor est.)</t>
  </si>
  <si>
    <t>$86K-$141K (Glassdoor est.)</t>
  </si>
  <si>
    <t>$94K-$154K (Glassdoor est.)</t>
  </si>
  <si>
    <t>$37K-$76K (Glassdoor est.)</t>
  </si>
  <si>
    <t>$100K-$160K (Glassdoor est.)</t>
  </si>
  <si>
    <t>$55K-$100K (Glassdoor est.)</t>
  </si>
  <si>
    <t>$60K-$114K (Glassdoor est.)</t>
  </si>
  <si>
    <t>$39K-$68K (Glassdoor est.)</t>
  </si>
  <si>
    <t>$64K-$107K (Glassdoor est.)</t>
  </si>
  <si>
    <t>$31K-$65K (Glassdoor est.)</t>
  </si>
  <si>
    <t>$34K-$62K (Glassdoor est.)</t>
  </si>
  <si>
    <t>$117K-$231K (Glassdoor est.)</t>
  </si>
  <si>
    <t>$79K-$134K (Glassdoor est.)</t>
  </si>
  <si>
    <t>$52K-$93K (Glassdoor est.)</t>
  </si>
  <si>
    <t>$55K-$116K (Glassdoor est.)</t>
  </si>
  <si>
    <t>$72K-$123K (Glassdoor est.)</t>
  </si>
  <si>
    <t>$74K-$124K (Glassdoor est.)</t>
  </si>
  <si>
    <t>$40K-$73K (Glassdoor est.)</t>
  </si>
  <si>
    <t>$102K-$164K (Glassdoor est.)</t>
  </si>
  <si>
    <t>$89K-$153K (Glassdoor est.)</t>
  </si>
  <si>
    <t>$61K-$110K (Glassdoor est.)</t>
  </si>
  <si>
    <t>$65K-$110K (Glassdoor est.)</t>
  </si>
  <si>
    <t>$200K-$275K(Employer est.)</t>
  </si>
  <si>
    <t>$68K-$123K (Glassdoor est.)</t>
  </si>
  <si>
    <t>$80K-$129K (Glassdoor est.)</t>
  </si>
  <si>
    <t>$39K-$71K (Glassdoor est.)</t>
  </si>
  <si>
    <t>$38K-$85K (Glassdoor est.)</t>
  </si>
  <si>
    <t>$121K-$193K (Glassdoor est.)</t>
  </si>
  <si>
    <t>$54K-$102K (Glassdoor est.)</t>
  </si>
  <si>
    <t>$102K-$163K (Glassdoor est.)</t>
  </si>
  <si>
    <t>$76K-$140K (Glassdoor est.)</t>
  </si>
  <si>
    <t>$60K-$101K (Glassdoor est.)</t>
  </si>
  <si>
    <t>$82K-$133K (Glassdoor est.)</t>
  </si>
  <si>
    <t>$65K-$125K (Glassdoor est.)</t>
  </si>
  <si>
    <t>$91K-$148K (Glassdoor est.)</t>
  </si>
  <si>
    <t>$95K-$173K (Glassdoor est.)</t>
  </si>
  <si>
    <t>$77K-$124K (Glassdoor est.)</t>
  </si>
  <si>
    <t>$80K-$135K (Glassdoor est.)</t>
  </si>
  <si>
    <t>$85K-$159K (Glassdoor est.)</t>
  </si>
  <si>
    <t>$80K-$105K(Employer est.)</t>
  </si>
  <si>
    <t>$43K-$81K (Glassdoor est.)</t>
  </si>
  <si>
    <t>$29K-$50K (Glassdoor est.)</t>
  </si>
  <si>
    <t>$26K-$55K (Glassdoor est.)</t>
  </si>
  <si>
    <t>$61K-$118K (Glassdoor est.)</t>
  </si>
  <si>
    <t>$60K-$102K (Glassdoor est.)</t>
  </si>
  <si>
    <t>$112K-$182K (Glassdoor est.)</t>
  </si>
  <si>
    <t>$51K-$112K (Glassdoor est.)</t>
  </si>
  <si>
    <t>$113K-$223K (Glassdoor est.)</t>
  </si>
  <si>
    <t>$72K-$129K (Glassdoor est.)</t>
  </si>
  <si>
    <t>$71K-$123K (Glassdoor est.)</t>
  </si>
  <si>
    <t>Employer Provided Salary:$120K-$145K</t>
  </si>
  <si>
    <t>$80K-$120K (Glassdoor est.)</t>
  </si>
  <si>
    <t>$80K-$130K (Glassdoor est.)</t>
  </si>
  <si>
    <t>$59K-$115K (Glassdoor est.)</t>
  </si>
  <si>
    <t>$71K-$136K (Glassdoor est.)</t>
  </si>
  <si>
    <t>$81K-$167K (Glassdoor est.)</t>
  </si>
  <si>
    <t>$71K-$204K (Glassdoor est.)</t>
  </si>
  <si>
    <t>$75K-$125K (Glassdoor est.)</t>
  </si>
  <si>
    <t>$77K-$136K (Glassdoor est.)</t>
  </si>
  <si>
    <t>$74K-$123K (Glassdoor est.)</t>
  </si>
  <si>
    <t>$44K-$78K (Glassdoor est.)</t>
  </si>
  <si>
    <t>$65K-$148K (Glassdoor est.)</t>
  </si>
  <si>
    <t>$59K-$110K (Glassdoor est.)</t>
  </si>
  <si>
    <t>$85K-$134K (Glassdoor est.)</t>
  </si>
  <si>
    <t>$124K-$204K (Glassdoor est.)</t>
  </si>
  <si>
    <t>$131K-$207K (Glassdoor est.)</t>
  </si>
  <si>
    <t>$110K-$174K (Glassdoor est.)</t>
  </si>
  <si>
    <t>$52K-$101K (Glassdoor est.)</t>
  </si>
  <si>
    <t>$81K-$133K (Glassdoor est.)</t>
  </si>
  <si>
    <t>$132K-$211K (Glassdoor est.)</t>
  </si>
  <si>
    <t>$74K-$140K (Glassdoor est.)</t>
  </si>
  <si>
    <t>$100K-$190K (Glassdoor est.)</t>
  </si>
  <si>
    <t>$43K-$80K (Glassdoor est.)</t>
  </si>
  <si>
    <t>$17-$24 Per Hour(Glassdoor est.)</t>
  </si>
  <si>
    <t>$91K-$149K (Glassdoor est.)</t>
  </si>
  <si>
    <t>$42K-$82K (Glassdoor est.)</t>
  </si>
  <si>
    <t>$116K-$185K (Glassdoor est.)</t>
  </si>
  <si>
    <t>$59K-$116K (Glassdoor est.)</t>
  </si>
  <si>
    <t>$48K-$95K (Glassdoor est.)</t>
  </si>
  <si>
    <t>$31K-$72K (Glassdoor est.)</t>
  </si>
  <si>
    <t>$105K-$198K (Glassdoor est.)</t>
  </si>
  <si>
    <t>$98K-$182K (Glassdoor est.)</t>
  </si>
  <si>
    <t>$73K-$124K (Glassdoor est.)</t>
  </si>
  <si>
    <t>Employer Provided Salary:$200K-$250K</t>
  </si>
  <si>
    <t>$21-$34 Per Hour(Glassdoor est.)</t>
  </si>
  <si>
    <t>$117K-$206K (Glassdoor est.)</t>
  </si>
  <si>
    <t>$111K-$183K (Glassdoor est.)</t>
  </si>
  <si>
    <t>$81K-$159K (Glassdoor est.)</t>
  </si>
  <si>
    <t>$83K-$166K (Glassdoor est.)</t>
  </si>
  <si>
    <t>$114K-$182K (Glassdoor est.)</t>
  </si>
  <si>
    <t>$42K-$76K (Glassdoor est.)</t>
  </si>
  <si>
    <t>$114K-$179K (Glassdoor est.)</t>
  </si>
  <si>
    <t>$60K-$123K (Glassdoor est.)</t>
  </si>
  <si>
    <t>$100K-$166K (Glassdoor est.)</t>
  </si>
  <si>
    <t>$108K-$173K (Glassdoor est.)</t>
  </si>
  <si>
    <t>$48K-$93K (Glassdoor est.)</t>
  </si>
  <si>
    <t>$54K-$115K (Glassdoor est.)</t>
  </si>
  <si>
    <t>$60K-$127K (Glassdoor est.)</t>
  </si>
  <si>
    <t>$90K-$179K (Glassdoor est.)</t>
  </si>
  <si>
    <t>$138K-$224K (Glassdoor est.)</t>
  </si>
  <si>
    <t>$190K-$220K(Employer est.)</t>
  </si>
  <si>
    <t>$35K-$62K (Glassdoor est.)</t>
  </si>
  <si>
    <t>$18-$25 Per Hour(Glassdoor est.)</t>
  </si>
  <si>
    <t>$39K-$66K (Glassdoor est.)</t>
  </si>
  <si>
    <t>$42K-$86K (Glassdoor est.)</t>
  </si>
  <si>
    <t>$69K-$127K (Glassdoor est.)</t>
  </si>
  <si>
    <t>$40K-$68K (Glassdoor est.)</t>
  </si>
  <si>
    <t>$49K-$113K (Glassdoor est.)</t>
  </si>
  <si>
    <t>$75K-$140K (Glassdoor est.)</t>
  </si>
  <si>
    <t>$66K-$112K (Glassdoor est.)</t>
  </si>
  <si>
    <t>$76K-$125K (Glassdoor est.)</t>
  </si>
  <si>
    <t>$44K-$86K (Glassdoor est.)</t>
  </si>
  <si>
    <t>$15-$25 Per Hour(Glassdoor est.)</t>
  </si>
  <si>
    <t>$53K-$92K (Glassdoor est.)</t>
  </si>
  <si>
    <t>$65K-$120K (Glassdoor est.)</t>
  </si>
  <si>
    <t>$60K-$103K (Glassdoor est.)</t>
  </si>
  <si>
    <t>$53K-$105K (Glassdoor est.)</t>
  </si>
  <si>
    <t>$33K-$62K (Glassdoor est.)</t>
  </si>
  <si>
    <t>$48K-$90K (Glassdoor est.)</t>
  </si>
  <si>
    <t>$34K-$64K (Glassdoor est.)</t>
  </si>
  <si>
    <t>$66K-$111K (Glassdoor est.)</t>
  </si>
  <si>
    <t>$91K-$138K (Glassdoor est.)</t>
  </si>
  <si>
    <t>$62K-$114K (Glassdoor est.)</t>
  </si>
  <si>
    <t>$71K-$129K (Glassdoor est.)</t>
  </si>
  <si>
    <t>$74K-$119K (Glassdoor est.)</t>
  </si>
  <si>
    <t>$55K-$97K (Glassdoor est.)</t>
  </si>
  <si>
    <t>$15K-$16K(Employer est.)</t>
  </si>
  <si>
    <t>$61K-$106K (Glassdoor est.)</t>
  </si>
  <si>
    <t>$127K-$199K (Glassdoor est.)</t>
  </si>
  <si>
    <t>$74K-$126K (Glassdoor est.)</t>
  </si>
  <si>
    <t>$33K-$72K (Glassdoor est.)</t>
  </si>
  <si>
    <t>$37K-$63K (Glassdoor est.)</t>
  </si>
  <si>
    <t>$67K-$119K (Glassdoor est.)</t>
  </si>
  <si>
    <t>$72K-$117K (Glassdoor est.)</t>
  </si>
  <si>
    <t>$78K-$126K (Glassdoor est.)</t>
  </si>
  <si>
    <t>$116K-$194K (Glassdoor est.)</t>
  </si>
  <si>
    <t>$83K-$133K (Glassdoor est.)</t>
  </si>
  <si>
    <t>$45K-$82K (Glassdoor est.)</t>
  </si>
  <si>
    <t>$83K-$135K (Glassdoor est.)</t>
  </si>
  <si>
    <t>$70K-$122K (Glassdoor est.)</t>
  </si>
  <si>
    <t>$70K-$132K (Glassdoor est.)</t>
  </si>
  <si>
    <t>$54K-$101K (Glassdoor est.)</t>
  </si>
  <si>
    <t>$68K-$112K (Glassdoor est.)</t>
  </si>
  <si>
    <t>$42K-$74K (Glassdoor est.)</t>
  </si>
  <si>
    <t>$95K-$161K (Glassdoor est.)</t>
  </si>
  <si>
    <t>$76K-$126K (Glassdoor est.)</t>
  </si>
  <si>
    <t>$108K-$176K (Glassdoor est.)</t>
  </si>
  <si>
    <t>$130K-$208K (Glassdoor est.)</t>
  </si>
  <si>
    <t>$37K-$68K (Glassdoor est.)</t>
  </si>
  <si>
    <t>$52K-$99K (Glassdoor est.)</t>
  </si>
  <si>
    <t>$105K-$173K (Glassdoor est.)</t>
  </si>
  <si>
    <t>$71K-$134K (Glassdoor est.)</t>
  </si>
  <si>
    <t>$39K-$82K (Glassdoor est.)</t>
  </si>
  <si>
    <t>$88K-$162K (Glassdoor est.)</t>
  </si>
  <si>
    <t>$55K-$99K (Glassdoor est.)</t>
  </si>
  <si>
    <t>$67K-$117K (Glassdoor est.)</t>
  </si>
  <si>
    <t>$92K-$150K (Glassdoor est.)</t>
  </si>
  <si>
    <t>$116K-$209K (Glassdoor est.)</t>
  </si>
  <si>
    <t>$38K-$82K (Glassdoor est.)</t>
  </si>
  <si>
    <t>Employer Provided Salary:$85K-$90K</t>
  </si>
  <si>
    <t>$62K-$119K (Glassdoor est.)</t>
  </si>
  <si>
    <t>$84K-$136K (Glassdoor est.)</t>
  </si>
  <si>
    <t>$52K-$89K (Glassdoor est.)</t>
  </si>
  <si>
    <t>$65K-$119K (Glassdoor est.)</t>
  </si>
  <si>
    <t>$63K-$101K (Glassdoor est.)</t>
  </si>
  <si>
    <t>$127K-$202K (Glassdoor est.)</t>
  </si>
  <si>
    <t>$31K-$57K (Glassdoor est.)</t>
  </si>
  <si>
    <t>$75K-$143K (Glassdoor est.)</t>
  </si>
  <si>
    <t>$105K-$194K (Glassdoor est.)</t>
  </si>
  <si>
    <t>$45K-$86K (Glassdoor est.)</t>
  </si>
  <si>
    <t>$95K-$154K (Glassdoor est.)</t>
  </si>
  <si>
    <t>$80K-$148K (Glassdoor est.)</t>
  </si>
  <si>
    <t>$36K-$62K (Glassdoor est.)</t>
  </si>
  <si>
    <t>$50K-$92K (Glassdoor est.)</t>
  </si>
  <si>
    <t>$67K-$135K (Glassdoor est.)</t>
  </si>
  <si>
    <t>$42K-$80K (Glassdoor est.)</t>
  </si>
  <si>
    <t>$68K-$139K (Glassdoor est.)</t>
  </si>
  <si>
    <t>$34K-$92K (Glassdoor est.)</t>
  </si>
  <si>
    <t>$54K-$71K (Glassdoor est.)</t>
  </si>
  <si>
    <t>$65K-$124K (Glassdoor est.)</t>
  </si>
  <si>
    <t>$109K-$200K (Glassdoor est.)</t>
  </si>
  <si>
    <t>$61K-$113K (Glassdoor est.)</t>
  </si>
  <si>
    <t>$43K-$86K (Glassdoor est.)</t>
  </si>
  <si>
    <t>$74K-$149K (Glassdoor est.)</t>
  </si>
  <si>
    <t>$113K-$196K (Glassdoor est.)</t>
  </si>
  <si>
    <t>$97K-$160K (Glassdoor est.)</t>
  </si>
  <si>
    <t>$24-$39 Per Hour(Glassdoor est.)</t>
  </si>
  <si>
    <t>$102K-$172K (Glassdoor est.)</t>
  </si>
  <si>
    <t>$108K-$171K (Glassdoor est.)</t>
  </si>
  <si>
    <t>$76K-$142K (Glassdoor est.)</t>
  </si>
  <si>
    <t>$202K-$306K (Glassdoor est.)</t>
  </si>
  <si>
    <t>$49K-$97K (Glassdoor est.)</t>
  </si>
  <si>
    <t>$65K-$134K (Glassdoor est.)</t>
  </si>
  <si>
    <t>$32K-$59K (Glassdoor est.)</t>
  </si>
  <si>
    <t>$87K-$158K (Glassdoor est.)</t>
  </si>
  <si>
    <t>$107K-$173K (Glassdoor est.)</t>
  </si>
  <si>
    <t>$56K-$99K (Glassdoor est.)</t>
  </si>
  <si>
    <t>Employer Provided Salary:$25-$28 Per Hour</t>
  </si>
  <si>
    <t>$80K-$155K (Glassdoor est.)</t>
  </si>
  <si>
    <t>$43K-$98K (Glassdoor est.)</t>
  </si>
  <si>
    <t>$45K-$78K (Glassdoor est.)</t>
  </si>
  <si>
    <t>$44K-$96K (Glassdoor est.)</t>
  </si>
  <si>
    <t>$50K-$110K (Glassdoor est.)</t>
  </si>
  <si>
    <t>$61K-$119K (Glassdoor est.)</t>
  </si>
  <si>
    <t>Employer Provided Salary:$100K-$140K</t>
  </si>
  <si>
    <t>$56K-$91K (Glassdoor est.)</t>
  </si>
  <si>
    <t>$101K-$158K (Glassdoor est.)</t>
  </si>
  <si>
    <t>$125K-$210K (Glassdoor est.)</t>
  </si>
  <si>
    <t>$43K-$77K (Glassdoor est.)</t>
  </si>
  <si>
    <t>$139K-$221K (Glassdoor est.)</t>
  </si>
  <si>
    <t>$78K-$147K (Glassdoor est.)</t>
  </si>
  <si>
    <t>$37K-$66K (Glassdoor est.)</t>
  </si>
  <si>
    <t>$38K-$64K (Glassdoor est.)</t>
  </si>
  <si>
    <t>$43K-$82K (Glassdoor est.)</t>
  </si>
  <si>
    <t>$90K-$110K(Employer est.)</t>
  </si>
  <si>
    <t>$93K-$151K (Glassdoor est.)</t>
  </si>
  <si>
    <t>$40K-$101K (Glassdoor est.)</t>
  </si>
  <si>
    <t>$97K-$180K (Glassdoor est.)</t>
  </si>
  <si>
    <t>$81K-$134K (Glassdoor est.)</t>
  </si>
  <si>
    <t>$84K-$157K (Glassdoor est.)</t>
  </si>
  <si>
    <t>$121K-$203K (Glassdoor est.)</t>
  </si>
  <si>
    <t>$52K-$85K (Glassdoor est.)</t>
  </si>
  <si>
    <t>$81K-$140K (Glassdoor est.)</t>
  </si>
  <si>
    <t>$83K-$148K (Glassdoor est.)</t>
  </si>
  <si>
    <t>$31K-$55K (Glassdoor est.)</t>
  </si>
  <si>
    <t>$102K-$178K (Glassdoor est.)</t>
  </si>
  <si>
    <t>Employer Provided Salary:$110K-$130K</t>
  </si>
  <si>
    <t>$48K-$85K (Glassdoor est.)</t>
  </si>
  <si>
    <t>$66K-$123K (Glassdoor est.)</t>
  </si>
  <si>
    <t>$92K-$146K (Glassdoor est.)</t>
  </si>
  <si>
    <t>$21-$29 Per Hour(Glassdoor est.)</t>
  </si>
  <si>
    <t>$10-$17 Per Hour(Glassdoor est.)</t>
  </si>
  <si>
    <t>$150K-$239K (Glassdoor est.)</t>
  </si>
  <si>
    <t>$52K-$91K (Glassdoor est.)</t>
  </si>
  <si>
    <t>$82K-$129K(Employer est.)</t>
  </si>
  <si>
    <t>$47K-$101K (Glassdoor est.)</t>
  </si>
  <si>
    <t>$49K-$76K (Glassdoor est.)</t>
  </si>
  <si>
    <t>$43K-$88K (Glassdoor est.)</t>
  </si>
  <si>
    <t>$124K-$199K (Glassdoor est.)</t>
  </si>
  <si>
    <t>$97K-$181K (Glassdoor est.)</t>
  </si>
  <si>
    <t>$100K-$173K (Glassdoor est.)</t>
  </si>
  <si>
    <t>$53K-$96K (Glassdoor est.)</t>
  </si>
  <si>
    <t>$65K-$96K (Glassdoor est.)</t>
  </si>
  <si>
    <t>$75K-$127K (Glassdoor est.)</t>
  </si>
  <si>
    <t>$94K-$139K (Glassdoor est.)</t>
  </si>
  <si>
    <t>$176K-$289K (Glassdoor est.)</t>
  </si>
  <si>
    <t>$92K-$149K (Glassdoor est.)</t>
  </si>
  <si>
    <t>$118K-$188K (Glassdoor est.)</t>
  </si>
  <si>
    <t>$108K-$146K (Glassdoor est.)</t>
  </si>
  <si>
    <t>$65K-$106K (Glassdoor est.)</t>
  </si>
  <si>
    <t>$55K-$98K (Glassdoor est.)</t>
  </si>
  <si>
    <t>$94K-$162K (Glassdoor est.)</t>
  </si>
  <si>
    <t>$63K-$120K (Glassdoor est.)</t>
  </si>
  <si>
    <t>$126K-$228K (Glassdoor est.)</t>
  </si>
  <si>
    <t>$80K-$134K (Glassdoor est.)</t>
  </si>
  <si>
    <t>$85K-$142K (Glassdoor est.)</t>
  </si>
  <si>
    <t>$87K-$140K (Glassdoor est.)</t>
  </si>
  <si>
    <t>$76K-$127K (Glassdoor est.)</t>
  </si>
  <si>
    <t>$54K-$92K (Glassdoor est.)</t>
  </si>
  <si>
    <t>$61K-$100K (Glassdoor est.)</t>
  </si>
  <si>
    <t>$112K-$179K (Glassdoor est.)</t>
  </si>
  <si>
    <t>$63K-$111K (Glassdoor est.)</t>
  </si>
  <si>
    <t>$75K-$126K (Glassdoor est.)</t>
  </si>
  <si>
    <t>$110K-$184K (Glassdoor est.)</t>
  </si>
  <si>
    <t>$76K-$145K (Glassdoor est.)</t>
  </si>
  <si>
    <t>$70K-$118K (Glassdoor est.)</t>
  </si>
  <si>
    <t>$94K-$153K (Glassdoor est.)</t>
  </si>
  <si>
    <t>$150K-$180K (Glassdoor est.)</t>
  </si>
  <si>
    <t>$42K-$77K (Glassdoor est.)</t>
  </si>
  <si>
    <t>$47K-$85K (Glassdoor est.)</t>
  </si>
  <si>
    <t>$62K-$112K (Glassdoor est.)</t>
  </si>
  <si>
    <t>$64K-$108K (Glassdoor est.)</t>
  </si>
  <si>
    <t>$89K-$144K (Glassdoor est.)</t>
  </si>
  <si>
    <t>$55K-$105K (Glassdoor est.)</t>
  </si>
  <si>
    <t>$135K-$211K (Glassdoor est.)</t>
  </si>
  <si>
    <t>$57K-$80K (Glassdoor est.)</t>
  </si>
  <si>
    <t>$129K-$215K (Glassdoor est.)</t>
  </si>
  <si>
    <t>$63K-$127K (Glassdoor est.)</t>
  </si>
  <si>
    <t>$50K-$89K (Glassdoor est.)</t>
  </si>
  <si>
    <t>$71K-$124K (Glassdoor est.)</t>
  </si>
  <si>
    <t>$69K-$121K (Glassdoor est.)</t>
  </si>
  <si>
    <t>$150K-$238K (Glassdoor est.)</t>
  </si>
  <si>
    <t>$77K-$132K (Glassdoor est.)</t>
  </si>
  <si>
    <t>$59K-$112K (Glassdoor est.)</t>
  </si>
  <si>
    <t>$35K-$65K (Glassdoor est.)</t>
  </si>
  <si>
    <t>$79K-$147K (Glassdoor est.)</t>
  </si>
  <si>
    <t>$119K-$187K (Glassdoor est.)</t>
  </si>
  <si>
    <t>$90K-$157K (Glassdoor est.)</t>
  </si>
  <si>
    <t>$32K-$62K (Glassdoor est.)</t>
  </si>
  <si>
    <t>$116K-$208K (Glassdoor est.)</t>
  </si>
  <si>
    <t>$102K-$165K (Glassdoor est.)</t>
  </si>
  <si>
    <t>$91K-$159K (Glassdoor est.)</t>
  </si>
  <si>
    <t>$80K-$133K (Glassdoor est.)</t>
  </si>
  <si>
    <t>$39K-$69K (Glassdoor est.)</t>
  </si>
  <si>
    <t>$27K-$48K (Glassdoor est.)</t>
  </si>
  <si>
    <t>$36K-$71K (Glassdoor est.)</t>
  </si>
  <si>
    <t>$130K-$206K (Glassdoor est.)</t>
  </si>
  <si>
    <t>$99K-$178K (Glassdoor est.)</t>
  </si>
  <si>
    <t>$86K-$137K (Glassdoor est.)</t>
  </si>
  <si>
    <t>$37K-$100K (Glassdoor est.)</t>
  </si>
  <si>
    <t>$58K-$111K (Glassdoor est.)</t>
  </si>
  <si>
    <t>$72K-$133K (Glassdoor est.)</t>
  </si>
  <si>
    <t>$61K-$126K (Glassdoor est.)</t>
  </si>
  <si>
    <t>$95K-$160K (Glassdoor est.)</t>
  </si>
  <si>
    <t>$33K-$61K (Glassdoor est.)</t>
  </si>
  <si>
    <t>$69K-$119K (Glassdoor est.)</t>
  </si>
  <si>
    <t>$67K-$127K (Glassdoor est.)</t>
  </si>
  <si>
    <t>$66K-$117K (Glassdoor est.)</t>
  </si>
  <si>
    <t>$50K-$98K (Glassdoor est.)</t>
  </si>
  <si>
    <t>$90K-$153K (Glassdoor est.)</t>
  </si>
  <si>
    <t>Employer Provided Salary:$100K-$135K</t>
  </si>
  <si>
    <t>$42K-$79K (Glassdoor est.)</t>
  </si>
  <si>
    <t>$84K-$153K (Glassdoor est.)</t>
  </si>
  <si>
    <t>$44K-$73K (Glassdoor est.)</t>
  </si>
  <si>
    <t>$40K-$87K (Glassdoor est.)</t>
  </si>
  <si>
    <t>$72K-$142K (Glassdoor est.)</t>
  </si>
  <si>
    <t>$74K-$137K (Glassdoor est.)</t>
  </si>
  <si>
    <t>$57K-$109K (Glassdoor est.)</t>
  </si>
  <si>
    <t>$136K-$208K (Glassdoor est.)</t>
  </si>
  <si>
    <t>$171K-$272K (Glassdoor est.)</t>
  </si>
  <si>
    <t>$65K-$126K (Glassdoor est.)</t>
  </si>
  <si>
    <t>$118K-$228K (Glassdoor est.)</t>
  </si>
  <si>
    <t>$113K-$182K (Glassdoor est.)</t>
  </si>
  <si>
    <t>$58K-$104K (Glassdoor est.)</t>
  </si>
  <si>
    <t>$58K-$108K (Glassdoor est.)</t>
  </si>
  <si>
    <t>$81K-$161K (Glassdoor est.)</t>
  </si>
  <si>
    <t>$115K-$220K (Glassdoor est.)</t>
  </si>
  <si>
    <t>$71K-$144K (Glassdoor est.)</t>
  </si>
  <si>
    <t>$32K-$57K (Glassdoor est.)</t>
  </si>
  <si>
    <t>$79K-$136K (Glassdoor est.)</t>
  </si>
  <si>
    <t>$48K-$113K (Glassdoor est.)</t>
  </si>
  <si>
    <t>$27-$47 Per Hour(Glassdoor est.)</t>
  </si>
  <si>
    <t>$68K-$125K (Glassdoor est.)</t>
  </si>
  <si>
    <t>$39K-$67K (Glassdoor est.)</t>
  </si>
  <si>
    <t>$71K-$135K (Glassdoor est.)</t>
  </si>
  <si>
    <t>$61K-$123K (Glassdoor est.)</t>
  </si>
  <si>
    <t>$87K-$141K (Glassdoor est.)</t>
  </si>
  <si>
    <t>$71K-$121K (Glassdoor est.)</t>
  </si>
  <si>
    <t>$72K-$121K (Glassdoor est.)</t>
  </si>
  <si>
    <t>$51K-$88K (Glassdoor est.)</t>
  </si>
  <si>
    <t>$101K-$141K (Glassdoor est.)</t>
  </si>
  <si>
    <t>$79K-$127K (Glassdoor est.)</t>
  </si>
  <si>
    <t>$81K-$132K (Glassdoor est.)</t>
  </si>
  <si>
    <t>Employer Provided Salary:$120K-$140K</t>
  </si>
  <si>
    <t>$65K-$113K (Glassdoor est.)</t>
  </si>
  <si>
    <t>$59K-$125K (Glassdoor est.)</t>
  </si>
  <si>
    <t>$80K-$142K (Glassdoor est.)</t>
  </si>
  <si>
    <t>$62K-$113K (Glassdoor est.)</t>
  </si>
  <si>
    <t>Sum of max _salary</t>
  </si>
  <si>
    <t>Row Labels</t>
  </si>
  <si>
    <t>Grand Total</t>
  </si>
  <si>
    <t>Data Scientist</t>
  </si>
  <si>
    <t>Other</t>
  </si>
  <si>
    <t>Analyst</t>
  </si>
  <si>
    <t>Director</t>
  </si>
  <si>
    <t>Manager</t>
  </si>
  <si>
    <t>M.L.E</t>
  </si>
  <si>
    <t>Job_Title_Simplified</t>
  </si>
  <si>
    <t>company_text</t>
  </si>
  <si>
    <t>Tecolote Research</t>
  </si>
  <si>
    <t>University of Maryland Medical System</t>
  </si>
  <si>
    <t>KnowBe</t>
  </si>
  <si>
    <t>PNNL</t>
  </si>
  <si>
    <t>Affinity Solutions</t>
  </si>
  <si>
    <t>CyrusOne</t>
  </si>
  <si>
    <t>ClearOne Advantage</t>
  </si>
  <si>
    <t>Logic</t>
  </si>
  <si>
    <t>Rochester Regional Health</t>
  </si>
  <si>
    <t>&lt;intent</t>
  </si>
  <si>
    <t>Wish</t>
  </si>
  <si>
    <t>ManTech</t>
  </si>
  <si>
    <t>Walmart</t>
  </si>
  <si>
    <t>Yesler</t>
  </si>
  <si>
    <t>Takeda Pharmaceuticals</t>
  </si>
  <si>
    <t>Audible</t>
  </si>
  <si>
    <t>Blueprint Medicines</t>
  </si>
  <si>
    <t>h2o.ai</t>
  </si>
  <si>
    <t>Nuna</t>
  </si>
  <si>
    <t>Pinnacol Assurance</t>
  </si>
  <si>
    <t>Porch</t>
  </si>
  <si>
    <t>Health IQ</t>
  </si>
  <si>
    <t>Truckstop.com</t>
  </si>
  <si>
    <t>SMC</t>
  </si>
  <si>
    <t>Novetta</t>
  </si>
  <si>
    <t>Pfizer</t>
  </si>
  <si>
    <t>First Tech Federal Credit Union</t>
  </si>
  <si>
    <t>The Hanover Insurance Group</t>
  </si>
  <si>
    <t>Amrock</t>
  </si>
  <si>
    <t>Novartis</t>
  </si>
  <si>
    <t>Juniper Networks</t>
  </si>
  <si>
    <t>New England Biolabs</t>
  </si>
  <si>
    <t>Clarity Insights</t>
  </si>
  <si>
    <t>Esri</t>
  </si>
  <si>
    <t>Systems &amp; Technology Research</t>
  </si>
  <si>
    <t>Sartorius</t>
  </si>
  <si>
    <t>Lancer Insurance</t>
  </si>
  <si>
    <t>Sauce Labs</t>
  </si>
  <si>
    <t>Persivia</t>
  </si>
  <si>
    <t>Edgewell Personal Care</t>
  </si>
  <si>
    <t>Equity Residential</t>
  </si>
  <si>
    <t>BPA Services</t>
  </si>
  <si>
    <t>Visa Inc</t>
  </si>
  <si>
    <t>Intrado</t>
  </si>
  <si>
    <t>Centauri</t>
  </si>
  <si>
    <t>Caterpillar</t>
  </si>
  <si>
    <t>Zimmerman Advertising</t>
  </si>
  <si>
    <t>Liberty Mutual Insurance</t>
  </si>
  <si>
    <t>Torch Technologies, Inc</t>
  </si>
  <si>
    <t>Swiss Re</t>
  </si>
  <si>
    <t>Northrop Grumman</t>
  </si>
  <si>
    <t>Netskope</t>
  </si>
  <si>
    <t>1904labs</t>
  </si>
  <si>
    <t>The David J. Joseph Company</t>
  </si>
  <si>
    <t>USEReady</t>
  </si>
  <si>
    <t>Bill.com</t>
  </si>
  <si>
    <t>Pacific Northwest National Laboratory</t>
  </si>
  <si>
    <t>DICK'S Sporting Goods - Corporate</t>
  </si>
  <si>
    <t>Berg Health</t>
  </si>
  <si>
    <t>Oversight Systems</t>
  </si>
  <si>
    <t>C Space</t>
  </si>
  <si>
    <t>Numeric, LLC</t>
  </si>
  <si>
    <t>HP Inc</t>
  </si>
  <si>
    <t>SpringML</t>
  </si>
  <si>
    <t>Grainger</t>
  </si>
  <si>
    <t>EAG Laboratories</t>
  </si>
  <si>
    <t>The Buffalo Group</t>
  </si>
  <si>
    <t>Carmeuse</t>
  </si>
  <si>
    <t>GNS Healthcare</t>
  </si>
  <si>
    <t>Peraton</t>
  </si>
  <si>
    <t>Pactera</t>
  </si>
  <si>
    <t>Nurx</t>
  </si>
  <si>
    <t>webfx.com</t>
  </si>
  <si>
    <t>Johns Hopkins University Applied Physics Laboratory</t>
  </si>
  <si>
    <t>Productive Edge</t>
  </si>
  <si>
    <t>Excella Consulting</t>
  </si>
  <si>
    <t>Gensco</t>
  </si>
  <si>
    <t>goTRG</t>
  </si>
  <si>
    <t>NMR Consulting</t>
  </si>
  <si>
    <t>iSeatz</t>
  </si>
  <si>
    <t>Nektar Therapeutics</t>
  </si>
  <si>
    <t>TransUnion</t>
  </si>
  <si>
    <t>IT Concepts</t>
  </si>
  <si>
    <t>Scientific Research Corporation</t>
  </si>
  <si>
    <t>General Dynamics Information Technology</t>
  </si>
  <si>
    <t>MITRE</t>
  </si>
  <si>
    <t>DentaQuest</t>
  </si>
  <si>
    <t>Redjack</t>
  </si>
  <si>
    <t>7Park Data</t>
  </si>
  <si>
    <t>Rapid Response Monitoring</t>
  </si>
  <si>
    <t>Trilogy Ed</t>
  </si>
  <si>
    <t>Gallup</t>
  </si>
  <si>
    <t>CapTech</t>
  </si>
  <si>
    <t>American Axle &amp; Manufacturing</t>
  </si>
  <si>
    <t>CentralReach</t>
  </si>
  <si>
    <t>Integrate</t>
  </si>
  <si>
    <t>Boys Town Hospital</t>
  </si>
  <si>
    <t>Demandbase</t>
  </si>
  <si>
    <t>Sapphire Digital</t>
  </si>
  <si>
    <t>Formation</t>
  </si>
  <si>
    <t>Autodesk</t>
  </si>
  <si>
    <t>Beck's Hybrids</t>
  </si>
  <si>
    <t>DrFirst</t>
  </si>
  <si>
    <t>Object Partners</t>
  </si>
  <si>
    <t>L.A. Care Health Plan</t>
  </si>
  <si>
    <t>Red Ventures</t>
  </si>
  <si>
    <t>Quick Base</t>
  </si>
  <si>
    <t>The E.W. Scripps Company</t>
  </si>
  <si>
    <t>Upside Business Travel</t>
  </si>
  <si>
    <t>Synagro</t>
  </si>
  <si>
    <t>Alliance Source Testing</t>
  </si>
  <si>
    <t>Accuride International</t>
  </si>
  <si>
    <t>Full Potential Solutions</t>
  </si>
  <si>
    <t>Maven Wave Partners</t>
  </si>
  <si>
    <t>First Command Financial Services, Inc</t>
  </si>
  <si>
    <t>Pharmavite</t>
  </si>
  <si>
    <t>BioMarin Pharmaceutical</t>
  </si>
  <si>
    <t>Stratagem Group</t>
  </si>
  <si>
    <t>PA Consulting</t>
  </si>
  <si>
    <t>Gridiron IT</t>
  </si>
  <si>
    <t>Evolve Vacation Rental</t>
  </si>
  <si>
    <t>The Church of Jesus Christ of Latter-day Saints</t>
  </si>
  <si>
    <t>Maximus Real Estate Partners</t>
  </si>
  <si>
    <t>Software Engineering Institute</t>
  </si>
  <si>
    <t>AVANADE</t>
  </si>
  <si>
    <t>PatientPoint</t>
  </si>
  <si>
    <t>BlueCross BlueShield of Tennessee</t>
  </si>
  <si>
    <t>KSM Consulting</t>
  </si>
  <si>
    <t>Cogo Labs</t>
  </si>
  <si>
    <t>Church &amp; Dwight</t>
  </si>
  <si>
    <t>MassMutual</t>
  </si>
  <si>
    <t>Genentech</t>
  </si>
  <si>
    <t>Legal &amp; General America</t>
  </si>
  <si>
    <t>Western Digital</t>
  </si>
  <si>
    <t>Sunovion</t>
  </si>
  <si>
    <t>National Student Clearinghouse</t>
  </si>
  <si>
    <t>Tower Health</t>
  </si>
  <si>
    <t>State of Wisconsin Investment Board</t>
  </si>
  <si>
    <t>Rubius Therapeutics</t>
  </si>
  <si>
    <t>OneMagnify</t>
  </si>
  <si>
    <t>IZEA</t>
  </si>
  <si>
    <t>Vionic Group</t>
  </si>
  <si>
    <t>Dodge Data &amp; Analytics</t>
  </si>
  <si>
    <t>Plymouth Rock Assurance</t>
  </si>
  <si>
    <t>CA-One Tech Cloud</t>
  </si>
  <si>
    <t>Beebe Healthcare</t>
  </si>
  <si>
    <t>Argo Group US</t>
  </si>
  <si>
    <t>Associated Electric Cooperative</t>
  </si>
  <si>
    <t>PennyMac</t>
  </si>
  <si>
    <t>Zest AI</t>
  </si>
  <si>
    <t>DECISIVE ANALYTICS Corporation</t>
  </si>
  <si>
    <t>Karyopharm Therapeutics Inc</t>
  </si>
  <si>
    <t>Tempus Labs</t>
  </si>
  <si>
    <t>Recursion Pharmaceuticals</t>
  </si>
  <si>
    <t>P2 Energy Solutions</t>
  </si>
  <si>
    <t>ClearEdge</t>
  </si>
  <si>
    <t>Tapjoy</t>
  </si>
  <si>
    <t>Credit Sesame</t>
  </si>
  <si>
    <t>San Manuel Casino</t>
  </si>
  <si>
    <t>Texas Health Huguley Hospital</t>
  </si>
  <si>
    <t>Teasdale Latin Foods</t>
  </si>
  <si>
    <t>Central California Alliance for Health</t>
  </si>
  <si>
    <t>Pilot Flying J Travel Centers LLC</t>
  </si>
  <si>
    <t>Palermo's Pizza</t>
  </si>
  <si>
    <t>Advanced BioScience Laboratories</t>
  </si>
  <si>
    <t>Echo Global Logistics</t>
  </si>
  <si>
    <t>Lockheed Martin</t>
  </si>
  <si>
    <t>Acuity Insurance</t>
  </si>
  <si>
    <t>Fareportal</t>
  </si>
  <si>
    <t>Veterans Affairs, Veterans Health Administration</t>
  </si>
  <si>
    <t>Credera</t>
  </si>
  <si>
    <t>Spectrum Communications and Consulting</t>
  </si>
  <si>
    <t>NCSOFT</t>
  </si>
  <si>
    <t>Dayton Freight Lines, Inc</t>
  </si>
  <si>
    <t>Community Action Partnership of San Luis Obispo</t>
  </si>
  <si>
    <t>TrueAccord</t>
  </si>
  <si>
    <t>DRB Systems</t>
  </si>
  <si>
    <t>Corcentric</t>
  </si>
  <si>
    <t>U.Group</t>
  </si>
  <si>
    <t>Systems Evolution Inc</t>
  </si>
  <si>
    <t>Eventbrite</t>
  </si>
  <si>
    <t>Centro</t>
  </si>
  <si>
    <t>comScore</t>
  </si>
  <si>
    <t>SullivanCotter</t>
  </si>
  <si>
    <t>NPD</t>
  </si>
  <si>
    <t>Bakery Agency</t>
  </si>
  <si>
    <t>Blue Cross &amp; Blue Shield of Rhode Island</t>
  </si>
  <si>
    <t>Boys Town</t>
  </si>
  <si>
    <t>The HSC Health Care System</t>
  </si>
  <si>
    <t>Pro-Sphere Tek</t>
  </si>
  <si>
    <t>Ameritas Life Insurance Corp</t>
  </si>
  <si>
    <t>Genworth</t>
  </si>
  <si>
    <t>Trace Data</t>
  </si>
  <si>
    <t>Clearwater Analytics</t>
  </si>
  <si>
    <t>Tekvalley, Corp</t>
  </si>
  <si>
    <t>BWX Technologies</t>
  </si>
  <si>
    <t>Vermeer</t>
  </si>
  <si>
    <t>L&amp;T Infotech</t>
  </si>
  <si>
    <t>OceanFirst Financial</t>
  </si>
  <si>
    <t>Sotheby's</t>
  </si>
  <si>
    <t>Vanda Pharmaceuticals</t>
  </si>
  <si>
    <t>CK-12 Foundation</t>
  </si>
  <si>
    <t>Opinion Dynamics</t>
  </si>
  <si>
    <t>Applied Information Sciences</t>
  </si>
  <si>
    <t>WK Dickson</t>
  </si>
  <si>
    <t>Southwest Research Institute</t>
  </si>
  <si>
    <t>Muso</t>
  </si>
  <si>
    <t>The Integer Group</t>
  </si>
  <si>
    <t>Samba TV</t>
  </si>
  <si>
    <t>SV Microwave</t>
  </si>
  <si>
    <t>Sumo Logic</t>
  </si>
  <si>
    <t>EAB</t>
  </si>
  <si>
    <t>Brighthouse Financial</t>
  </si>
  <si>
    <t>Citadel Federal Credit Union</t>
  </si>
  <si>
    <t>CALIBRE Systems</t>
  </si>
  <si>
    <t>Motorola Solutions</t>
  </si>
  <si>
    <t>Reynolds American</t>
  </si>
  <si>
    <t>Infosys</t>
  </si>
  <si>
    <t>Alignment Healthcare</t>
  </si>
  <si>
    <t>Cboe Global Markets</t>
  </si>
  <si>
    <t>Guidepoint</t>
  </si>
  <si>
    <t>Cerus Corporation</t>
  </si>
  <si>
    <t>Vail Health</t>
  </si>
  <si>
    <t>AstraZeneca</t>
  </si>
  <si>
    <t>MathWorks</t>
  </si>
  <si>
    <t>MetroStar Systems</t>
  </si>
  <si>
    <t>Audentes Therapeutics</t>
  </si>
  <si>
    <t>National Interstate</t>
  </si>
  <si>
    <t>Moser Consulting</t>
  </si>
  <si>
    <t>Mcphail Associates</t>
  </si>
  <si>
    <t>Crown Bioscience</t>
  </si>
  <si>
    <t>HOVER</t>
  </si>
  <si>
    <t>Q2 Solutions</t>
  </si>
  <si>
    <t>Arbella Insurance</t>
  </si>
  <si>
    <t>Kronos Bio</t>
  </si>
  <si>
    <t>Associated Banc-Corp</t>
  </si>
  <si>
    <t>Genesys</t>
  </si>
  <si>
    <t>Moda Operandi</t>
  </si>
  <si>
    <t>QK</t>
  </si>
  <si>
    <t>Santander</t>
  </si>
  <si>
    <t>Tivity Health</t>
  </si>
  <si>
    <t>BRMi</t>
  </si>
  <si>
    <t>Luminar Technologies</t>
  </si>
  <si>
    <t>Emtec, Inc</t>
  </si>
  <si>
    <t>Veterans United Home Loans</t>
  </si>
  <si>
    <t>Praetorian</t>
  </si>
  <si>
    <t>Agios Pharmaceuticals</t>
  </si>
  <si>
    <t>Glassdoor</t>
  </si>
  <si>
    <t>Assurant</t>
  </si>
  <si>
    <t>F&amp;G</t>
  </si>
  <si>
    <t>GreatAmerica Financial Services</t>
  </si>
  <si>
    <t>Acceleron Pharma</t>
  </si>
  <si>
    <t>AmeriHealth Caritas</t>
  </si>
  <si>
    <t>Strategic Employment Partners</t>
  </si>
  <si>
    <t>Catholic Health Initiatives</t>
  </si>
  <si>
    <t>FLEETCOR</t>
  </si>
  <si>
    <t>Applied Research Laboratories</t>
  </si>
  <si>
    <t>Raytheon</t>
  </si>
  <si>
    <t>RTI International</t>
  </si>
  <si>
    <t>TRANZACT</t>
  </si>
  <si>
    <t>United BioSource</t>
  </si>
  <si>
    <t>Figure Eight</t>
  </si>
  <si>
    <t>Royce Geospatial</t>
  </si>
  <si>
    <t>Citi</t>
  </si>
  <si>
    <t>Sage Intacct</t>
  </si>
  <si>
    <t>Scale AI</t>
  </si>
  <si>
    <t>Change Healthcare</t>
  </si>
  <si>
    <t>MZ</t>
  </si>
  <si>
    <t>HG Insights</t>
  </si>
  <si>
    <t>1-800-FLOWERS.COM, Inc</t>
  </si>
  <si>
    <t>CBS Interactive</t>
  </si>
  <si>
    <t>Samsung Research America</t>
  </si>
  <si>
    <t>Lorven Technologies Inc</t>
  </si>
  <si>
    <t>CareDx</t>
  </si>
  <si>
    <t>Serigor Inc</t>
  </si>
  <si>
    <t>Leidos</t>
  </si>
  <si>
    <t>Beckman Coulter Diagnostics</t>
  </si>
  <si>
    <t>IHS Markit</t>
  </si>
  <si>
    <t>ALIN</t>
  </si>
  <si>
    <t>e-IT Professionals Corp</t>
  </si>
  <si>
    <t>TechProjects</t>
  </si>
  <si>
    <t>Biz2Credit Inc</t>
  </si>
  <si>
    <t>PeoplesBank</t>
  </si>
  <si>
    <t>Capgemini</t>
  </si>
  <si>
    <t>GNY Insurance Companies</t>
  </si>
  <si>
    <t>Conch Technologies, Inc</t>
  </si>
  <si>
    <t>Medidata Solutions</t>
  </si>
  <si>
    <t>Quartet Health</t>
  </si>
  <si>
    <t>Success Academy Charter Schools</t>
  </si>
  <si>
    <t>AXION Healthcare Solutions</t>
  </si>
  <si>
    <t>ExecOnline</t>
  </si>
  <si>
    <t>Mteq</t>
  </si>
  <si>
    <t>Brillient</t>
  </si>
  <si>
    <t>Entefy</t>
  </si>
  <si>
    <t>Trace</t>
  </si>
  <si>
    <t>Saama Technologies Inc</t>
  </si>
  <si>
    <t>Two Sigma</t>
  </si>
  <si>
    <t>Strategic Financial Solutions</t>
  </si>
  <si>
    <t>Remedy BPCI Partners, LLC</t>
  </si>
  <si>
    <t>The Climate Corporation</t>
  </si>
  <si>
    <t>Crossix Solutions</t>
  </si>
  <si>
    <t>GSK</t>
  </si>
  <si>
    <t>Factual</t>
  </si>
  <si>
    <t>TriNet</t>
  </si>
  <si>
    <t>Signpost</t>
  </si>
  <si>
    <t>Adobe</t>
  </si>
  <si>
    <t>Equian LLC</t>
  </si>
  <si>
    <t>Information Builders</t>
  </si>
  <si>
    <t>Greenway Health</t>
  </si>
  <si>
    <t>Confluent</t>
  </si>
  <si>
    <t>Life</t>
  </si>
  <si>
    <t>IQVIA</t>
  </si>
  <si>
    <t>Riverside Research Institute</t>
  </si>
  <si>
    <t>Icon Health and Fitness</t>
  </si>
  <si>
    <t>Shipt</t>
  </si>
  <si>
    <t>Monte Rosa Therapeutics</t>
  </si>
  <si>
    <t>IntraEdge</t>
  </si>
  <si>
    <t>COUNTRY Financial</t>
  </si>
  <si>
    <t>Mentor Graphics</t>
  </si>
  <si>
    <t>Maxar Technologies</t>
  </si>
  <si>
    <t>ICW Group</t>
  </si>
  <si>
    <t>Exelixis</t>
  </si>
  <si>
    <t>Grand Rounds</t>
  </si>
  <si>
    <t>SPINS, LLC</t>
  </si>
  <si>
    <t>DTCC</t>
  </si>
  <si>
    <t>Carilion Clinic</t>
  </si>
  <si>
    <t>DoubleVerify</t>
  </si>
  <si>
    <t>Mitsubishi Electric Research Labs</t>
  </si>
  <si>
    <t>Rodan and Fields, LLC</t>
  </si>
  <si>
    <t>DESC</t>
  </si>
  <si>
    <t>Johns Hopkins Health Care</t>
  </si>
  <si>
    <t>Community Behavioral Health</t>
  </si>
  <si>
    <t>FORMA THERAPEUTICS</t>
  </si>
  <si>
    <t>Bridg</t>
  </si>
  <si>
    <t>Charter Spectrum</t>
  </si>
  <si>
    <t>CompQsoft</t>
  </si>
  <si>
    <t>Solugenix Corporation</t>
  </si>
  <si>
    <t>West Coast University</t>
  </si>
  <si>
    <t>SoftBank Robotics</t>
  </si>
  <si>
    <t>SkySync</t>
  </si>
  <si>
    <t>DatamanUSA, LLC</t>
  </si>
  <si>
    <t>23andMe</t>
  </si>
  <si>
    <t>Fivestars</t>
  </si>
  <si>
    <t>Max of Max_Revenue</t>
  </si>
  <si>
    <t>Max of max _salary</t>
  </si>
  <si>
    <t>Rating</t>
  </si>
  <si>
    <t>Average of max _salary</t>
  </si>
  <si>
    <t>Max of max _salary2</t>
  </si>
  <si>
    <t>Count of company_text</t>
  </si>
  <si>
    <t>Size</t>
  </si>
  <si>
    <t>501 to 1000 employees</t>
  </si>
  <si>
    <t>10000+ employees</t>
  </si>
  <si>
    <t>1001 to 5000 employees</t>
  </si>
  <si>
    <t>51 to 200 employees</t>
  </si>
  <si>
    <t>201 to 500 employees</t>
  </si>
  <si>
    <t>5001 to 10000 employees</t>
  </si>
  <si>
    <t>1 to 50 employees</t>
  </si>
  <si>
    <t>Unknown</t>
  </si>
  <si>
    <t>Average of Max_Revenue</t>
  </si>
  <si>
    <t>AVG_REV</t>
  </si>
  <si>
    <t>Industry</t>
  </si>
  <si>
    <t>Aerospace &amp; Defense</t>
  </si>
  <si>
    <t>Health Care Services &amp; Hospitals</t>
  </si>
  <si>
    <t>Security Services</t>
  </si>
  <si>
    <t>Energy</t>
  </si>
  <si>
    <t>Advertising &amp; Marketing</t>
  </si>
  <si>
    <t>Real Estate</t>
  </si>
  <si>
    <t>Banks &amp; Credit Unions</t>
  </si>
  <si>
    <t>Consulting</t>
  </si>
  <si>
    <t>Internet</t>
  </si>
  <si>
    <t>Other Retail Stores</t>
  </si>
  <si>
    <t>Research &amp; Development</t>
  </si>
  <si>
    <t>Department, Clothing, &amp; Shoe Stores</t>
  </si>
  <si>
    <t>Biotech &amp; Pharmaceuticals</t>
  </si>
  <si>
    <t>Motion Picture Production &amp; Distribution</t>
  </si>
  <si>
    <t>Enterprise Software &amp; Network Solutions</t>
  </si>
  <si>
    <t>Insurance Carriers</t>
  </si>
  <si>
    <t>Insurance Agencies &amp; Brokerages</t>
  </si>
  <si>
    <t>Logistics &amp; Supply Chain</t>
  </si>
  <si>
    <t>Telecommunications Services</t>
  </si>
  <si>
    <t>IT Services</t>
  </si>
  <si>
    <t>Computer Hardware &amp; Software</t>
  </si>
  <si>
    <t>Consumer Products Manufacturing</t>
  </si>
  <si>
    <t>Industrial Manufacturing</t>
  </si>
  <si>
    <t>Metals Brokers</t>
  </si>
  <si>
    <t>Financial Transaction Processing</t>
  </si>
  <si>
    <t>Sporting Goods Stores</t>
  </si>
  <si>
    <t>Staffing &amp; Outsourcing</t>
  </si>
  <si>
    <t>Wholesale</t>
  </si>
  <si>
    <t>Mining</t>
  </si>
  <si>
    <t>Financial Analytics &amp; Research</t>
  </si>
  <si>
    <t>Federal Agencies</t>
  </si>
  <si>
    <t>Education Training Services</t>
  </si>
  <si>
    <t>Transportation Equipment Manufacturing</t>
  </si>
  <si>
    <t>Farm Support Services</t>
  </si>
  <si>
    <t>TV Broadcast &amp; Cable Networks</t>
  </si>
  <si>
    <t>Architectural &amp; Engineering Services</t>
  </si>
  <si>
    <t>Brokerage Services</t>
  </si>
  <si>
    <t>Travel Agencies</t>
  </si>
  <si>
    <t>Religious Organizations</t>
  </si>
  <si>
    <t>Colleges &amp; Universities</t>
  </si>
  <si>
    <t>Investment Banking &amp; Asset Management</t>
  </si>
  <si>
    <t>Lending</t>
  </si>
  <si>
    <t>Gambling</t>
  </si>
  <si>
    <t>Food &amp; Beverage Manufacturing</t>
  </si>
  <si>
    <t>Gas Stations</t>
  </si>
  <si>
    <t>Transportation Management</t>
  </si>
  <si>
    <t>Video Games</t>
  </si>
  <si>
    <t>Trucking</t>
  </si>
  <si>
    <t>Social Assistance</t>
  </si>
  <si>
    <t>Auctions &amp; Galleries</t>
  </si>
  <si>
    <t>K-12 Education</t>
  </si>
  <si>
    <t>Telecommunications Manufacturing</t>
  </si>
  <si>
    <t>Stock Exchanges</t>
  </si>
  <si>
    <t>Construction</t>
  </si>
  <si>
    <t>Accounting</t>
  </si>
  <si>
    <t>Health Care Products Manufacturing</t>
  </si>
  <si>
    <t>Health, Beauty, &amp; Fitness</t>
  </si>
  <si>
    <t>Consumer Product Rental</t>
  </si>
  <si>
    <t>Beauty &amp; Personal Accessories Stores</t>
  </si>
  <si>
    <t>Sum of Rating</t>
  </si>
  <si>
    <t>Max of Rating</t>
  </si>
  <si>
    <t>Count of Job_Title_Simplified</t>
  </si>
  <si>
    <t>RATE</t>
  </si>
  <si>
    <t>min_size</t>
  </si>
  <si>
    <t>avg_size</t>
  </si>
  <si>
    <t>size2</t>
  </si>
  <si>
    <t xml:space="preserve">501 to 1000 </t>
  </si>
  <si>
    <t xml:space="preserve">10000+ </t>
  </si>
  <si>
    <t xml:space="preserve">1001 to 5000 </t>
  </si>
  <si>
    <t xml:space="preserve">51 to 200 </t>
  </si>
  <si>
    <t xml:space="preserve">201 to 500 </t>
  </si>
  <si>
    <t xml:space="preserve">5001 to 10000 </t>
  </si>
  <si>
    <t xml:space="preserve">1 to 50 </t>
  </si>
  <si>
    <t>-1</t>
  </si>
  <si>
    <t/>
  </si>
  <si>
    <t>max-size</t>
  </si>
  <si>
    <t xml:space="preserve"> </t>
  </si>
  <si>
    <t>highrating</t>
  </si>
  <si>
    <t>low Rating</t>
  </si>
  <si>
    <t>med Rating</t>
  </si>
  <si>
    <t>Min of min salary</t>
  </si>
  <si>
    <t>Average of average</t>
  </si>
  <si>
    <t>REV_MIN_B</t>
  </si>
  <si>
    <t>REV_MAX_B</t>
  </si>
  <si>
    <t>REV_AVG_B</t>
  </si>
  <si>
    <t>Location</t>
  </si>
  <si>
    <t>Headquarters</t>
  </si>
  <si>
    <t>Albuquerque, NM</t>
  </si>
  <si>
    <t>Goleta, CA</t>
  </si>
  <si>
    <t>Linthicum, MD</t>
  </si>
  <si>
    <t>Baltimore, MD</t>
  </si>
  <si>
    <t>Clearwater, FL</t>
  </si>
  <si>
    <t>Richland, WA</t>
  </si>
  <si>
    <t>New York, NY</t>
  </si>
  <si>
    <t>Dallas, TX</t>
  </si>
  <si>
    <t>San Jose, CA</t>
  </si>
  <si>
    <t>Seattle, WA</t>
  </si>
  <si>
    <t>Rochester, NY</t>
  </si>
  <si>
    <t>San Francisco, CA</t>
  </si>
  <si>
    <t>Chantilly, VA</t>
  </si>
  <si>
    <t>Herndon, VA</t>
  </si>
  <si>
    <t>Plano, TX</t>
  </si>
  <si>
    <t>Bentonville, AR</t>
  </si>
  <si>
    <t>Cambridge, MA</t>
  </si>
  <si>
    <t>OSAKA, Japan</t>
  </si>
  <si>
    <t>Newark, NJ</t>
  </si>
  <si>
    <t>Mountain View, CA</t>
  </si>
  <si>
    <t>Denver, CO</t>
  </si>
  <si>
    <t>Chicago, IL</t>
  </si>
  <si>
    <t>New Plymouth, ID</t>
  </si>
  <si>
    <t>Louisville, KY</t>
  </si>
  <si>
    <t>Peachtree City, GA</t>
  </si>
  <si>
    <t>Mc Lean, VA</t>
  </si>
  <si>
    <t>Hillsboro, OR</t>
  </si>
  <si>
    <t>Worcester, MA</t>
  </si>
  <si>
    <t>Groton, CT</t>
  </si>
  <si>
    <t>Detroit, MI</t>
  </si>
  <si>
    <t>Basel, Switzerland</t>
  </si>
  <si>
    <t>Sunnyvale, CA</t>
  </si>
  <si>
    <t>Ipswich, MA</t>
  </si>
  <si>
    <t>Redlands, CA</t>
  </si>
  <si>
    <t>Woburn, MA</t>
  </si>
  <si>
    <t>Fremont, CA</t>
  </si>
  <si>
    <t>Gottingen, Germany</t>
  </si>
  <si>
    <t>Long Beach, NY</t>
  </si>
  <si>
    <t>Marlborough, MA</t>
  </si>
  <si>
    <t>Lowell, MA</t>
  </si>
  <si>
    <t>Allendale, NJ</t>
  </si>
  <si>
    <t>Shelton, CT</t>
  </si>
  <si>
    <t>Washington, DC</t>
  </si>
  <si>
    <t>Alexandria, VA</t>
  </si>
  <si>
    <t>Bellevue, WA</t>
  </si>
  <si>
    <t>Foster City, CA</t>
  </si>
  <si>
    <t>Longmont, CO</t>
  </si>
  <si>
    <t>Omaha, NE</t>
  </si>
  <si>
    <t>Beavercreek, OH</t>
  </si>
  <si>
    <t>Peoria, IL</t>
  </si>
  <si>
    <t>Deerfield, IL</t>
  </si>
  <si>
    <t>Fort Lauderdale, FL</t>
  </si>
  <si>
    <t>Boston, MA</t>
  </si>
  <si>
    <t>Huntsville, AL</t>
  </si>
  <si>
    <t>Armonk, NY</t>
  </si>
  <si>
    <t>Zurich, Switzerland</t>
  </si>
  <si>
    <t>San Diego, CA</t>
  </si>
  <si>
    <t>Falls Church, VA</t>
  </si>
  <si>
    <t>Santa Clara, CA</t>
  </si>
  <si>
    <t>Saint Louis, MO</t>
  </si>
  <si>
    <t>Cincinnati, OH</t>
  </si>
  <si>
    <t>Palo Alto, CA</t>
  </si>
  <si>
    <t>Coraopolis, PA</t>
  </si>
  <si>
    <t>Framingham, MA</t>
  </si>
  <si>
    <t>Atlanta, GA</t>
  </si>
  <si>
    <t>Philadelphia, PA</t>
  </si>
  <si>
    <t>Chadds Ford, PA</t>
  </si>
  <si>
    <t>Vancouver, WA</t>
  </si>
  <si>
    <t>Indianapolis, IN</t>
  </si>
  <si>
    <t>Pleasanton, CA</t>
  </si>
  <si>
    <t>Lake Forest, IL</t>
  </si>
  <si>
    <t>Maryland Heights, MO</t>
  </si>
  <si>
    <t>Charlottesville, VA</t>
  </si>
  <si>
    <t>Reston, VA</t>
  </si>
  <si>
    <t>Pittsburgh, PA</t>
  </si>
  <si>
    <t>Louvain-la-Neuve, Belgium</t>
  </si>
  <si>
    <t>Beijing, China</t>
  </si>
  <si>
    <t>Harrisburg, PA</t>
  </si>
  <si>
    <t>Laurel, MD</t>
  </si>
  <si>
    <t>Arlington, VA</t>
  </si>
  <si>
    <t>Tacoma, WA</t>
  </si>
  <si>
    <t>Miami, FL</t>
  </si>
  <si>
    <t>New Orleans, LA</t>
  </si>
  <si>
    <t>Landover, MD</t>
  </si>
  <si>
    <t>Vienna, VA</t>
  </si>
  <si>
    <t>Patuxent River, MD</t>
  </si>
  <si>
    <t>Suitland, MD</t>
  </si>
  <si>
    <t>Fairfax, VA</t>
  </si>
  <si>
    <t>McLean, VA</t>
  </si>
  <si>
    <t>Bedford, MA</t>
  </si>
  <si>
    <t>Fort Belvoir, VA</t>
  </si>
  <si>
    <t>Milwaukee, WI</t>
  </si>
  <si>
    <t>Silver Spring, MD</t>
  </si>
  <si>
    <t>Syracuse, NY</t>
  </si>
  <si>
    <t>Houston, TX</t>
  </si>
  <si>
    <t>Charlotte, NC</t>
  </si>
  <si>
    <t>Richmond, VA</t>
  </si>
  <si>
    <t>Southfield, MI</t>
  </si>
  <si>
    <t>Matawan, NJ</t>
  </si>
  <si>
    <t>Pompano Beach, FL</t>
  </si>
  <si>
    <t>Phoenix, AZ</t>
  </si>
  <si>
    <t>Lyndhurst, NJ</t>
  </si>
  <si>
    <t>San Rafael, CA</t>
  </si>
  <si>
    <t>Atlanta, IN</t>
  </si>
  <si>
    <t>Rockville, MD</t>
  </si>
  <si>
    <t>Minneapolis, MN</t>
  </si>
  <si>
    <t>Los Angeles, CA</t>
  </si>
  <si>
    <t>Fort Mill, SC</t>
  </si>
  <si>
    <t>Alabaster, AL</t>
  </si>
  <si>
    <t>Decatur, AL</t>
  </si>
  <si>
    <t>Santa Fe Springs, Los Angeles, CA</t>
  </si>
  <si>
    <t>Santa Fe Springs, CA</t>
  </si>
  <si>
    <t>Kansas City, MO</t>
  </si>
  <si>
    <t>Ashburn, VA</t>
  </si>
  <si>
    <t>Fort Worth, TX</t>
  </si>
  <si>
    <t>Valencia, CA</t>
  </si>
  <si>
    <t>West Hills, CA</t>
  </si>
  <si>
    <t>Novato, CA</t>
  </si>
  <si>
    <t>Aurora, CO</t>
  </si>
  <si>
    <t>London, United Kingdom</t>
  </si>
  <si>
    <t>Tampa, FL</t>
  </si>
  <si>
    <t>Riverton, UT</t>
  </si>
  <si>
    <t>Salt Lake City, UT</t>
  </si>
  <si>
    <t>Chattanooga, TN</t>
  </si>
  <si>
    <t>Ewing, NJ</t>
  </si>
  <si>
    <t>Springfield, MA</t>
  </si>
  <si>
    <t>South San Francisco, CA</t>
  </si>
  <si>
    <t>Cupertino, CA</t>
  </si>
  <si>
    <t>Frederick, MD</t>
  </si>
  <si>
    <t>West Reading, PA</t>
  </si>
  <si>
    <t>Reading, PA</t>
  </si>
  <si>
    <t>Madison, WI</t>
  </si>
  <si>
    <t>Dearborn, MI</t>
  </si>
  <si>
    <t>Winter Park, FL</t>
  </si>
  <si>
    <t>Hamilton, NJ</t>
  </si>
  <si>
    <t>Woodbridge, NJ</t>
  </si>
  <si>
    <t>Lewes, DE</t>
  </si>
  <si>
    <t>Hamilton, Bermuda</t>
  </si>
  <si>
    <t>Springfield, MO</t>
  </si>
  <si>
    <t>Westlake Village, CA</t>
  </si>
  <si>
    <t>Burbank, CA</t>
  </si>
  <si>
    <t>Newton, MA</t>
  </si>
  <si>
    <t>Lafayette, LA</t>
  </si>
  <si>
    <t>Annapolis Junction, MD</t>
  </si>
  <si>
    <t>Highland, CA</t>
  </si>
  <si>
    <t>Burleson, TX</t>
  </si>
  <si>
    <t>Arlington, TX</t>
  </si>
  <si>
    <t>Hoopeston, IL</t>
  </si>
  <si>
    <t>Flower Mound, TX</t>
  </si>
  <si>
    <t>Scotts Valley, CA</t>
  </si>
  <si>
    <t>Knoxville, TN</t>
  </si>
  <si>
    <t>Millville, DE</t>
  </si>
  <si>
    <t>Bethesda, MD</t>
  </si>
  <si>
    <t>Sheboygan, WI</t>
  </si>
  <si>
    <t>San Mateo, CA</t>
  </si>
  <si>
    <t>Seoul, South Korea</t>
  </si>
  <si>
    <t>Dayton, OH</t>
  </si>
  <si>
    <t>Parlier, CA</t>
  </si>
  <si>
    <t>San Luis Obispo, CA</t>
  </si>
  <si>
    <t>Meridian, ID</t>
  </si>
  <si>
    <t>Akron, OH</t>
  </si>
  <si>
    <t>Cherry Hill, NJ</t>
  </si>
  <si>
    <t>Nashville, TN</t>
  </si>
  <si>
    <t>Portland, OR</t>
  </si>
  <si>
    <t>Port Washington, NY</t>
  </si>
  <si>
    <t>Austin, TX</t>
  </si>
  <si>
    <t>Providence, RI</t>
  </si>
  <si>
    <t>Lincoln, NE</t>
  </si>
  <si>
    <t>Raleigh, NC</t>
  </si>
  <si>
    <t>Phila, PA</t>
  </si>
  <si>
    <t>Oakland, CA</t>
  </si>
  <si>
    <t>Santa Ana, CA</t>
  </si>
  <si>
    <t>Boise, ID</t>
  </si>
  <si>
    <t>Oak Ridge, TN</t>
  </si>
  <si>
    <t>Lynchburg, VA</t>
  </si>
  <si>
    <t>Agoura Hills, CA</t>
  </si>
  <si>
    <t>Pella, IA</t>
  </si>
  <si>
    <t>San Ramon, CA</t>
  </si>
  <si>
    <t>Mumbai, India</t>
  </si>
  <si>
    <t>Red Bank, NJ</t>
  </si>
  <si>
    <t>Toms River, NJ</t>
  </si>
  <si>
    <t>Waltham, MA</t>
  </si>
  <si>
    <t>Columbia, SC</t>
  </si>
  <si>
    <t>San Antonio, TX</t>
  </si>
  <si>
    <t>Portsmouth, VA</t>
  </si>
  <si>
    <t>West Palm Beach, FL</t>
  </si>
  <si>
    <t>Redwood City, CA</t>
  </si>
  <si>
    <t>Exton, PA</t>
  </si>
  <si>
    <t>Owensboro, KY</t>
  </si>
  <si>
    <t>Winston-Salem, NC</t>
  </si>
  <si>
    <t>Hartford, CT</t>
  </si>
  <si>
    <t>Bengaluru, India</t>
  </si>
  <si>
    <t>Orange, CA</t>
  </si>
  <si>
    <t>Lenexa, KS</t>
  </si>
  <si>
    <t>Concord, CA</t>
  </si>
  <si>
    <t>Vail, CO</t>
  </si>
  <si>
    <t>Cambridge, United Kingdom</t>
  </si>
  <si>
    <t>Natick, MA</t>
  </si>
  <si>
    <t>Richfield, OH</t>
  </si>
  <si>
    <t>Hampton, VA</t>
  </si>
  <si>
    <t>Ithaca, NY</t>
  </si>
  <si>
    <t>Morrisville, NC</t>
  </si>
  <si>
    <t>Marietta, GA</t>
  </si>
  <si>
    <t>Quincy, MA</t>
  </si>
  <si>
    <t>Green Bay, WI</t>
  </si>
  <si>
    <t>Durham, NC</t>
  </si>
  <si>
    <t>Daly City, CA</t>
  </si>
  <si>
    <t>Clovis, CA</t>
  </si>
  <si>
    <t>Visalia, CA</t>
  </si>
  <si>
    <t>Madrid, Spain</t>
  </si>
  <si>
    <t>Chandler, AZ</t>
  </si>
  <si>
    <t>Franklin, TN</t>
  </si>
  <si>
    <t>Orlando, FL</t>
  </si>
  <si>
    <t>Jacksonville, FL</t>
  </si>
  <si>
    <t>Columbia, MO</t>
  </si>
  <si>
    <t>Mill Valley, CA</t>
  </si>
  <si>
    <t>Westlake, OH</t>
  </si>
  <si>
    <t>Des Moines, IA</t>
  </si>
  <si>
    <t>Cedar Rapids, IA</t>
  </si>
  <si>
    <t>Englewood, CO</t>
  </si>
  <si>
    <t>Peachtree Corners, GA</t>
  </si>
  <si>
    <t>Research Triangle Park, NC</t>
  </si>
  <si>
    <t>Fort Lee, NJ</t>
  </si>
  <si>
    <t>Blue Bell, PA</t>
  </si>
  <si>
    <t>Springfield, VA</t>
  </si>
  <si>
    <t>Jersey City, NJ</t>
  </si>
  <si>
    <t>Emeryville, CA</t>
  </si>
  <si>
    <t>Santa Barbara, CA</t>
  </si>
  <si>
    <t>Carle Place, NY</t>
  </si>
  <si>
    <t>King of Prussia, PA</t>
  </si>
  <si>
    <t>Plainsboro, NJ</t>
  </si>
  <si>
    <t>Brisbane, CA</t>
  </si>
  <si>
    <t>Brea, CA</t>
  </si>
  <si>
    <t>Noida, India</t>
  </si>
  <si>
    <t>Canton, MI</t>
  </si>
  <si>
    <t>North Brunswick, NJ</t>
  </si>
  <si>
    <t>Holyoke, MA</t>
  </si>
  <si>
    <t>Paris, France</t>
  </si>
  <si>
    <t>Memphis, TN</t>
  </si>
  <si>
    <t>Corvallis, OR</t>
  </si>
  <si>
    <t>Lorton, VA</t>
  </si>
  <si>
    <t>Gaithersburg, MD</t>
  </si>
  <si>
    <t>Irvine, CA</t>
  </si>
  <si>
    <t>Campbell, CA</t>
  </si>
  <si>
    <t>Norwalk, CT</t>
  </si>
  <si>
    <t>Aliso Viejo, CA</t>
  </si>
  <si>
    <t>Brentford, United Kingdom</t>
  </si>
  <si>
    <t>Dublin, CA</t>
  </si>
  <si>
    <t>Arvada, CO</t>
  </si>
  <si>
    <t>Plymouth Meeting, PA</t>
  </si>
  <si>
    <t>Allentown, PA</t>
  </si>
  <si>
    <t>Logan, UT</t>
  </si>
  <si>
    <t>Birmingham, AL</t>
  </si>
  <si>
    <t>Scottsdale, AZ</t>
  </si>
  <si>
    <t>Bloomington, IL</t>
  </si>
  <si>
    <t>Wilsonville, OR</t>
  </si>
  <si>
    <t>Westminster, CO</t>
  </si>
  <si>
    <t>Alameda, CA</t>
  </si>
  <si>
    <t>Roanoke, VA</t>
  </si>
  <si>
    <t>Glen Burnie, MD</t>
  </si>
  <si>
    <t>Milpitas, CA</t>
  </si>
  <si>
    <t>Watertown, MA</t>
  </si>
  <si>
    <t>Cambridge, MD</t>
  </si>
  <si>
    <t>North Salt Lake, UT</t>
  </si>
  <si>
    <t>Ann Arbor, MI</t>
  </si>
  <si>
    <t>Olympia, WA</t>
  </si>
  <si>
    <t>Centennial, CO</t>
  </si>
  <si>
    <t>Job Description</t>
  </si>
  <si>
    <t>python</t>
  </si>
  <si>
    <t xml:space="preserve">ML </t>
  </si>
  <si>
    <t>Excel</t>
  </si>
  <si>
    <t>aws</t>
  </si>
  <si>
    <t>spark</t>
  </si>
  <si>
    <t>R</t>
  </si>
  <si>
    <t>descriptin  len</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</si>
  <si>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</si>
  <si>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</si>
  <si>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</si>
  <si>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</si>
  <si>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</si>
  <si>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</si>
  <si>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</si>
  <si>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</si>
  <si>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</si>
  <si>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</si>
  <si>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</si>
  <si>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</si>
  <si>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</si>
  <si>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</si>
  <si>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</si>
  <si>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</si>
  <si>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</si>
  <si>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</si>
  <si>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</si>
  <si>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</si>
  <si>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</si>
  <si>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</si>
  <si>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</si>
  <si>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</si>
  <si>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</si>
  <si>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</si>
  <si>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</si>
  <si>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</si>
  <si>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</si>
  <si>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</si>
  <si>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</si>
  <si>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</si>
  <si>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</si>
  <si>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</si>
  <si>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</si>
  <si>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</si>
  <si>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</si>
  <si>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</si>
  <si>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</si>
  <si>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</si>
  <si>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</si>
  <si>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</si>
  <si>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</si>
  <si>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</si>
  <si>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</si>
  <si>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</si>
  <si>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</si>
  <si>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</si>
  <si>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</si>
  <si>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</si>
  <si>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</si>
  <si>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</si>
  <si>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</si>
  <si>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</si>
  <si>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</si>
  <si>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</si>
  <si>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</si>
  <si>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</si>
  <si>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</si>
  <si>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</si>
  <si>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</si>
  <si>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</si>
  <si>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</si>
  <si>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</si>
  <si>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</si>
  <si>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</si>
  <si>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</si>
  <si>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</si>
  <si>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</si>
  <si>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</si>
  <si>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</si>
  <si>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</si>
  <si>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</si>
  <si>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</si>
  <si>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</si>
  <si>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</si>
  <si>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</si>
  <si>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</si>
  <si>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</si>
  <si>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</si>
  <si>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</si>
  <si>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</si>
  <si>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</si>
  <si>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</si>
  <si>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</si>
  <si>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</si>
  <si>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</si>
  <si>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</si>
  <si>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</si>
  <si>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</si>
  <si>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</si>
  <si>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</si>
  <si>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</si>
  <si>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</si>
  <si>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</si>
  <si>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</si>
  <si>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</si>
  <si>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</si>
  <si>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</si>
  <si>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</si>
  <si>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</si>
  <si>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</si>
  <si>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</si>
  <si>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</si>
  <si>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</si>
  <si>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</si>
  <si>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</si>
  <si>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</si>
  <si>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</si>
  <si>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</si>
  <si>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</si>
  <si>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</si>
  <si>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</si>
  <si>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</si>
  <si>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</si>
  <si>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</si>
  <si>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</si>
  <si>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Founded</t>
  </si>
  <si>
    <t>Age_Company</t>
  </si>
  <si>
    <t>Sector</t>
  </si>
  <si>
    <t>Health Care</t>
  </si>
  <si>
    <t>Business Services</t>
  </si>
  <si>
    <t>Oil, Gas, Energy &amp; Utilities</t>
  </si>
  <si>
    <t>Finance</t>
  </si>
  <si>
    <t>Information Technology</t>
  </si>
  <si>
    <t>Retail</t>
  </si>
  <si>
    <t>Media</t>
  </si>
  <si>
    <t>Insurance</t>
  </si>
  <si>
    <t>Transportation &amp; Logistics</t>
  </si>
  <si>
    <t>Telecommunications</t>
  </si>
  <si>
    <t>Manufacturing</t>
  </si>
  <si>
    <t>Mining &amp; Metals</t>
  </si>
  <si>
    <t>Government</t>
  </si>
  <si>
    <t>Education</t>
  </si>
  <si>
    <t>Agriculture &amp; Forestry</t>
  </si>
  <si>
    <t>Travel &amp; Tourism</t>
  </si>
  <si>
    <t>Non-Profit</t>
  </si>
  <si>
    <t>Arts, Entertainment &amp; Recreation</t>
  </si>
  <si>
    <t>Construction, Repair &amp; Maintenance</t>
  </si>
  <si>
    <t>Accounting &amp; Legal</t>
  </si>
  <si>
    <t>Consumer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</si>
</sst>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7"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164" fontId="0" fillId="2" borderId="0" xfId="0" applyNumberFormat="1" applyFill="1"/>
    <xf numFmtId="0" fontId="0" fillId="0" borderId="0" xfId="0" pivotButton="1"/>
    <xf numFmtId="0" fontId="0" fillId="0" borderId="0" xfId="0" applyAlignment="1">
      <alignment horizontal="left"/>
    </xf>
    <xf numFmtId="0" fontId="0" fillId="0" borderId="0" xfId="0" applyAlignment="1">
      <alignment wrapText="1"/>
    </xf>
    <xf numFmtId="0" fontId="0" fillId="2" borderId="0" xfId="0" applyFill="1" applyAlignment="1">
      <alignment wrapText="1"/>
    </xf>
    <xf numFmtId="1" fontId="0" fillId="0" borderId="0" xfId="0" applyNumberFormat="1"/>
    <xf numFmtId="0" fontId="1" fillId="0" borderId="0" xfId="0" applyFont="1" applyAlignment="1">
      <alignment horizontal="center" vertical="top"/>
    </xf>
  </cellXfs>
  <cellStyles count="1">
    <cellStyle name="Normal" xfId="0" builtinId="0"/>
  </cellStyles>
  <dxfs count="6">
    <dxf>
      <numFmt numFmtId="1" formatCode="0"/>
    </dxf>
    <dxf>
      <numFmt numFmtId="1" formatCode="0"/>
    </dxf>
    <dxf>
      <numFmt numFmtId="1" formatCode="0"/>
    </dxf>
    <dxf>
      <numFmt numFmtId="1" formatCode="0"/>
    </dxf>
    <dxf>
      <numFmt numFmtId="164" formatCode="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[Data_Rev_Min_max1.xlsx]Sheet5!PivotTable2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Sheet5!$A$4:$A$19</c:f>
              <c:strCache>
                <c:ptCount val="15"/>
                <c:pt idx="0">
                  <c:v>$1   $2 billion (USD)</c:v>
                </c:pt>
                <c:pt idx="1">
                  <c:v>$1   $5 million (USD)</c:v>
                </c:pt>
                <c:pt idx="2">
                  <c:v>$10   $25 million (USD)</c:v>
                </c:pt>
                <c:pt idx="3">
                  <c:v>$10+ billion (USD)</c:v>
                </c:pt>
                <c:pt idx="4">
                  <c:v>$100   $500 million (USD)</c:v>
                </c:pt>
                <c:pt idx="5">
                  <c:v>$2   $5 billion (USD)</c:v>
                </c:pt>
                <c:pt idx="6">
                  <c:v>$2  $5 billion (USD)</c:v>
                </c:pt>
                <c:pt idx="7">
                  <c:v>$25   $50 million (USD)</c:v>
                </c:pt>
                <c:pt idx="8">
                  <c:v>$5   $10 billion (USD)</c:v>
                </c:pt>
                <c:pt idx="9">
                  <c:v>$5   $10 million (USD)</c:v>
                </c:pt>
                <c:pt idx="10">
                  <c:v>$50   $100 million (USD)</c:v>
                </c:pt>
                <c:pt idx="11">
                  <c:v>$500 million   $1 billion (USD)</c:v>
                </c:pt>
                <c:pt idx="12">
                  <c:v>Less than $1 million (USD)</c:v>
                </c:pt>
                <c:pt idx="13">
                  <c:v>unknown</c:v>
                </c:pt>
                <c:pt idx="14">
                  <c:v>Unknown / Non-Applicable</c:v>
                </c:pt>
              </c:strCache>
            </c:strRef>
          </c:cat>
          <c:val>
            <c:numRef>
              <c:f>Sheet5!$B$4:$B$19</c:f>
              <c:numCache>
                <c:formatCode>General</c:formatCode>
                <c:ptCount val="15"/>
                <c:pt idx="0">
                  <c:v>131.7948717948718</c:v>
                </c:pt>
                <c:pt idx="1">
                  <c:v>147</c:v>
                </c:pt>
                <c:pt idx="2">
                  <c:v>121.95238095238095</c:v>
                </c:pt>
                <c:pt idx="3">
                  <c:v>144.44285714285715</c:v>
                </c:pt>
                <c:pt idx="4">
                  <c:v>115.28070175438596</c:v>
                </c:pt>
                <c:pt idx="5">
                  <c:v>116.48</c:v>
                </c:pt>
                <c:pt idx="6">
                  <c:v>112</c:v>
                </c:pt>
                <c:pt idx="7">
                  <c:v>101.36363636363636</c:v>
                </c:pt>
                <c:pt idx="8">
                  <c:v>116.33333333333333</c:v>
                </c:pt>
                <c:pt idx="9">
                  <c:v>154.92307692307693</c:v>
                </c:pt>
                <c:pt idx="10">
                  <c:v>122.93333333333334</c:v>
                </c:pt>
                <c:pt idx="11">
                  <c:v>116.32352941176471</c:v>
                </c:pt>
                <c:pt idx="12">
                  <c:v>136.5</c:v>
                </c:pt>
                <c:pt idx="13">
                  <c:v>135</c:v>
                </c:pt>
                <c:pt idx="14">
                  <c:v>133.98496240601503</c:v>
                </c:pt>
              </c:numCache>
            </c:numRef>
          </c:val>
          <c:extLst>
            <c:ext xmlns:c16="http://schemas.microsoft.com/office/drawing/2014/chart" uri="{C3380CC4-5D6E-409C-BE32-E72D297353CC}">
              <c16:uniqueId val="{00000000-04B7-4E40-B60E-6BD176C84A4C}"/>
            </c:ext>
          </c:extLst>
        </c:ser>
        <c:dLbls>
          <c:showLegendKey val="0"/>
          <c:showVal val="0"/>
          <c:showCatName val="0"/>
          <c:showSerName val="0"/>
          <c:showPercent val="0"/>
          <c:showBubbleSize val="0"/>
        </c:dLbls>
        <c:gapWidth val="219"/>
        <c:overlap val="-27"/>
        <c:axId val="404838879"/>
        <c:axId val="404833887"/>
      </c:barChart>
      <c:catAx>
        <c:axId val="40483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833887"/>
        <c:crosses val="autoZero"/>
        <c:auto val="1"/>
        <c:lblAlgn val="ctr"/>
        <c:lblOffset val="100"/>
        <c:noMultiLvlLbl val="0"/>
      </c:catAx>
      <c:valAx>
        <c:axId val="40483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83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[Data_Rev_Min_max1.xlsx]Sheet4!PivotTable1</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Average of max _salary</c:v>
                </c:pt>
              </c:strCache>
            </c:strRef>
          </c:tx>
          <c:spPr>
            <a:solidFill>
              <a:schemeClr val="accent1"/>
            </a:solidFill>
            <a:ln>
              <a:noFill/>
            </a:ln>
            <a:effectLst/>
          </c:spPr>
          <c:invertIfNegative val="0"/>
          <c:cat>
            <c:strRef>
              <c:f>Sheet4!$A$4:$A$35</c:f>
              <c:strCache>
                <c:ptCount val="31"/>
                <c:pt idx="0">
                  <c:v>1.9</c:v>
                </c:pt>
                <c:pt idx="1">
                  <c:v>2.1</c:v>
                </c:pt>
                <c:pt idx="2">
                  <c:v>2.2</c:v>
                </c:pt>
                <c:pt idx="3">
                  <c:v>2.3</c:v>
                </c:pt>
                <c:pt idx="4">
                  <c:v>2.4</c:v>
                </c:pt>
                <c:pt idx="5">
                  <c:v>2.5</c:v>
                </c:pt>
                <c:pt idx="6">
                  <c:v>2.6</c:v>
                </c:pt>
                <c:pt idx="7">
                  <c:v>2.7</c:v>
                </c:pt>
                <c:pt idx="8">
                  <c:v>2.8</c:v>
                </c:pt>
                <c:pt idx="9">
                  <c:v>2.9</c:v>
                </c:pt>
                <c:pt idx="10">
                  <c:v>3</c:v>
                </c:pt>
                <c:pt idx="11">
                  <c:v>3.1</c:v>
                </c:pt>
                <c:pt idx="12">
                  <c:v>3.2</c:v>
                </c:pt>
                <c:pt idx="13">
                  <c:v>3.3</c:v>
                </c:pt>
                <c:pt idx="14">
                  <c:v>3.4</c:v>
                </c:pt>
                <c:pt idx="15">
                  <c:v>3.5</c:v>
                </c:pt>
                <c:pt idx="16">
                  <c:v>3.6</c:v>
                </c:pt>
                <c:pt idx="17">
                  <c:v>3.7</c:v>
                </c:pt>
                <c:pt idx="18">
                  <c:v>3.8</c:v>
                </c:pt>
                <c:pt idx="19">
                  <c:v>3.9</c:v>
                </c:pt>
                <c:pt idx="20">
                  <c:v>4</c:v>
                </c:pt>
                <c:pt idx="21">
                  <c:v>4.1</c:v>
                </c:pt>
                <c:pt idx="22">
                  <c:v>4.2</c:v>
                </c:pt>
                <c:pt idx="23">
                  <c:v>4.3</c:v>
                </c:pt>
                <c:pt idx="24">
                  <c:v>4.4</c:v>
                </c:pt>
                <c:pt idx="25">
                  <c:v>4.5</c:v>
                </c:pt>
                <c:pt idx="26">
                  <c:v>4.6</c:v>
                </c:pt>
                <c:pt idx="27">
                  <c:v>4.7</c:v>
                </c:pt>
                <c:pt idx="28">
                  <c:v>4.8</c:v>
                </c:pt>
                <c:pt idx="29">
                  <c:v>5</c:v>
                </c:pt>
                <c:pt idx="30">
                  <c:v>unknown</c:v>
                </c:pt>
              </c:strCache>
            </c:strRef>
          </c:cat>
          <c:val>
            <c:numRef>
              <c:f>Sheet4!$B$4:$B$35</c:f>
              <c:numCache>
                <c:formatCode>0</c:formatCode>
                <c:ptCount val="31"/>
                <c:pt idx="0">
                  <c:v>114</c:v>
                </c:pt>
                <c:pt idx="1">
                  <c:v>121</c:v>
                </c:pt>
                <c:pt idx="2">
                  <c:v>123</c:v>
                </c:pt>
                <c:pt idx="3">
                  <c:v>103.5</c:v>
                </c:pt>
                <c:pt idx="4">
                  <c:v>82</c:v>
                </c:pt>
                <c:pt idx="5">
                  <c:v>147.5</c:v>
                </c:pt>
                <c:pt idx="6">
                  <c:v>144.83333333333334</c:v>
                </c:pt>
                <c:pt idx="7">
                  <c:v>118.5</c:v>
                </c:pt>
                <c:pt idx="8">
                  <c:v>108.33333333333333</c:v>
                </c:pt>
                <c:pt idx="9">
                  <c:v>110.44444444444444</c:v>
                </c:pt>
                <c:pt idx="10">
                  <c:v>111.88888888888889</c:v>
                </c:pt>
                <c:pt idx="11">
                  <c:v>103.8</c:v>
                </c:pt>
                <c:pt idx="12">
                  <c:v>135.39130434782609</c:v>
                </c:pt>
                <c:pt idx="13">
                  <c:v>132.44999999999999</c:v>
                </c:pt>
                <c:pt idx="14">
                  <c:v>114.13793103448276</c:v>
                </c:pt>
                <c:pt idx="15">
                  <c:v>135.96774193548387</c:v>
                </c:pt>
                <c:pt idx="16">
                  <c:v>124.03846153846153</c:v>
                </c:pt>
                <c:pt idx="17">
                  <c:v>132.11111111111111</c:v>
                </c:pt>
                <c:pt idx="18">
                  <c:v>122.5</c:v>
                </c:pt>
                <c:pt idx="19">
                  <c:v>136.71794871794873</c:v>
                </c:pt>
                <c:pt idx="20">
                  <c:v>138.48387096774192</c:v>
                </c:pt>
                <c:pt idx="21">
                  <c:v>139.35714285714286</c:v>
                </c:pt>
                <c:pt idx="22">
                  <c:v>127.89473684210526</c:v>
                </c:pt>
                <c:pt idx="23">
                  <c:v>127.20833333333333</c:v>
                </c:pt>
                <c:pt idx="24">
                  <c:v>131.25</c:v>
                </c:pt>
                <c:pt idx="25">
                  <c:v>145.80000000000001</c:v>
                </c:pt>
                <c:pt idx="26">
                  <c:v>126.125</c:v>
                </c:pt>
                <c:pt idx="27">
                  <c:v>132.1904761904762</c:v>
                </c:pt>
                <c:pt idx="28">
                  <c:v>110</c:v>
                </c:pt>
                <c:pt idx="29">
                  <c:v>143</c:v>
                </c:pt>
                <c:pt idx="30">
                  <c:v>147.14285714285714</c:v>
                </c:pt>
              </c:numCache>
            </c:numRef>
          </c:val>
          <c:extLst>
            <c:ext xmlns:c16="http://schemas.microsoft.com/office/drawing/2014/chart" uri="{C3380CC4-5D6E-409C-BE32-E72D297353CC}">
              <c16:uniqueId val="{00000003-FFB1-4984-89F2-ABD8C74032E0}"/>
            </c:ext>
          </c:extLst>
        </c:ser>
        <c:dLbls>
          <c:showLegendKey val="0"/>
          <c:showVal val="0"/>
          <c:showCatName val="0"/>
          <c:showSerName val="0"/>
          <c:showPercent val="0"/>
          <c:showBubbleSize val="0"/>
        </c:dLbls>
        <c:gapWidth val="150"/>
        <c:axId val="85748895"/>
        <c:axId val="85742239"/>
      </c:barChart>
      <c:lineChart>
        <c:grouping val="standard"/>
        <c:varyColors val="0"/>
        <c:ser>
          <c:idx val="1"/>
          <c:order val="1"/>
          <c:tx>
            <c:strRef>
              <c:f>Sheet4!$C$3</c:f>
              <c:strCache>
                <c:ptCount val="1"/>
                <c:pt idx="0">
                  <c:v>Max of max _salary2</c:v>
                </c:pt>
              </c:strCache>
            </c:strRef>
          </c:tx>
          <c:spPr>
            <a:ln w="28575" cap="rnd">
              <a:solidFill>
                <a:schemeClr val="accent2"/>
              </a:solidFill>
              <a:round/>
            </a:ln>
            <a:effectLst/>
          </c:spPr>
          <c:marker>
            <c:symbol val="none"/>
          </c:marker>
          <c:cat>
            <c:strRef>
              <c:f>Sheet4!$A$4:$A$35</c:f>
              <c:strCache>
                <c:ptCount val="31"/>
                <c:pt idx="0">
                  <c:v>1.9</c:v>
                </c:pt>
                <c:pt idx="1">
                  <c:v>2.1</c:v>
                </c:pt>
                <c:pt idx="2">
                  <c:v>2.2</c:v>
                </c:pt>
                <c:pt idx="3">
                  <c:v>2.3</c:v>
                </c:pt>
                <c:pt idx="4">
                  <c:v>2.4</c:v>
                </c:pt>
                <c:pt idx="5">
                  <c:v>2.5</c:v>
                </c:pt>
                <c:pt idx="6">
                  <c:v>2.6</c:v>
                </c:pt>
                <c:pt idx="7">
                  <c:v>2.7</c:v>
                </c:pt>
                <c:pt idx="8">
                  <c:v>2.8</c:v>
                </c:pt>
                <c:pt idx="9">
                  <c:v>2.9</c:v>
                </c:pt>
                <c:pt idx="10">
                  <c:v>3</c:v>
                </c:pt>
                <c:pt idx="11">
                  <c:v>3.1</c:v>
                </c:pt>
                <c:pt idx="12">
                  <c:v>3.2</c:v>
                </c:pt>
                <c:pt idx="13">
                  <c:v>3.3</c:v>
                </c:pt>
                <c:pt idx="14">
                  <c:v>3.4</c:v>
                </c:pt>
                <c:pt idx="15">
                  <c:v>3.5</c:v>
                </c:pt>
                <c:pt idx="16">
                  <c:v>3.6</c:v>
                </c:pt>
                <c:pt idx="17">
                  <c:v>3.7</c:v>
                </c:pt>
                <c:pt idx="18">
                  <c:v>3.8</c:v>
                </c:pt>
                <c:pt idx="19">
                  <c:v>3.9</c:v>
                </c:pt>
                <c:pt idx="20">
                  <c:v>4</c:v>
                </c:pt>
                <c:pt idx="21">
                  <c:v>4.1</c:v>
                </c:pt>
                <c:pt idx="22">
                  <c:v>4.2</c:v>
                </c:pt>
                <c:pt idx="23">
                  <c:v>4.3</c:v>
                </c:pt>
                <c:pt idx="24">
                  <c:v>4.4</c:v>
                </c:pt>
                <c:pt idx="25">
                  <c:v>4.5</c:v>
                </c:pt>
                <c:pt idx="26">
                  <c:v>4.6</c:v>
                </c:pt>
                <c:pt idx="27">
                  <c:v>4.7</c:v>
                </c:pt>
                <c:pt idx="28">
                  <c:v>4.8</c:v>
                </c:pt>
                <c:pt idx="29">
                  <c:v>5</c:v>
                </c:pt>
                <c:pt idx="30">
                  <c:v>unknown</c:v>
                </c:pt>
              </c:strCache>
            </c:strRef>
          </c:cat>
          <c:val>
            <c:numRef>
              <c:f>Sheet4!$C$4:$C$35</c:f>
              <c:numCache>
                <c:formatCode>0</c:formatCode>
                <c:ptCount val="31"/>
                <c:pt idx="0">
                  <c:v>118</c:v>
                </c:pt>
                <c:pt idx="1">
                  <c:v>149</c:v>
                </c:pt>
                <c:pt idx="2">
                  <c:v>136</c:v>
                </c:pt>
                <c:pt idx="3">
                  <c:v>126</c:v>
                </c:pt>
                <c:pt idx="4">
                  <c:v>98</c:v>
                </c:pt>
                <c:pt idx="5">
                  <c:v>176</c:v>
                </c:pt>
                <c:pt idx="6">
                  <c:v>167</c:v>
                </c:pt>
                <c:pt idx="7">
                  <c:v>188</c:v>
                </c:pt>
                <c:pt idx="8">
                  <c:v>148</c:v>
                </c:pt>
                <c:pt idx="9">
                  <c:v>148</c:v>
                </c:pt>
                <c:pt idx="10">
                  <c:v>166</c:v>
                </c:pt>
                <c:pt idx="11">
                  <c:v>155</c:v>
                </c:pt>
                <c:pt idx="12">
                  <c:v>238</c:v>
                </c:pt>
                <c:pt idx="13">
                  <c:v>306</c:v>
                </c:pt>
                <c:pt idx="14">
                  <c:v>183</c:v>
                </c:pt>
                <c:pt idx="15">
                  <c:v>231</c:v>
                </c:pt>
                <c:pt idx="16">
                  <c:v>220</c:v>
                </c:pt>
                <c:pt idx="17">
                  <c:v>228</c:v>
                </c:pt>
                <c:pt idx="18">
                  <c:v>223</c:v>
                </c:pt>
                <c:pt idx="19">
                  <c:v>224</c:v>
                </c:pt>
                <c:pt idx="20">
                  <c:v>210</c:v>
                </c:pt>
                <c:pt idx="21">
                  <c:v>220</c:v>
                </c:pt>
                <c:pt idx="22">
                  <c:v>275</c:v>
                </c:pt>
                <c:pt idx="23">
                  <c:v>222</c:v>
                </c:pt>
                <c:pt idx="24">
                  <c:v>215</c:v>
                </c:pt>
                <c:pt idx="25">
                  <c:v>193</c:v>
                </c:pt>
                <c:pt idx="26">
                  <c:v>220</c:v>
                </c:pt>
                <c:pt idx="27">
                  <c:v>289</c:v>
                </c:pt>
                <c:pt idx="28">
                  <c:v>179</c:v>
                </c:pt>
                <c:pt idx="29">
                  <c:v>160</c:v>
                </c:pt>
                <c:pt idx="30">
                  <c:v>250</c:v>
                </c:pt>
              </c:numCache>
            </c:numRef>
          </c:val>
          <c:smooth val="0"/>
          <c:extLst>
            <c:ext xmlns:c16="http://schemas.microsoft.com/office/drawing/2014/chart" uri="{C3380CC4-5D6E-409C-BE32-E72D297353CC}">
              <c16:uniqueId val="{00000004-FFB1-4984-89F2-ABD8C74032E0}"/>
            </c:ext>
          </c:extLst>
        </c:ser>
        <c:dLbls>
          <c:showLegendKey val="0"/>
          <c:showVal val="0"/>
          <c:showCatName val="0"/>
          <c:showSerName val="0"/>
          <c:showPercent val="0"/>
          <c:showBubbleSize val="0"/>
        </c:dLbls>
        <c:marker val="1"/>
        <c:smooth val="0"/>
        <c:axId val="85748895"/>
        <c:axId val="85742239"/>
      </c:lineChart>
      <c:catAx>
        <c:axId val="8574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2239"/>
        <c:crosses val="autoZero"/>
        <c:auto val="1"/>
        <c:lblAlgn val="ctr"/>
        <c:lblOffset val="100"/>
        <c:noMultiLvlLbl val="0"/>
      </c:catAx>
      <c:valAx>
        <c:axId val="857422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[Data_Rev_Min_max1.xlsx]Sheet6!PivotTable3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Sheet6!$B$3</c:f>
              <c:strCache>
                <c:ptCount val="1"/>
                <c:pt idx="0">
                  <c:v>Total</c:v>
                </c:pt>
              </c:strCache>
            </c:strRef>
          </c:tx>
          <c:spPr>
            <a:solidFill>
              <a:schemeClr val="accent1"/>
            </a:solidFill>
            <a:ln w="25400">
              <a:noFill/>
            </a:ln>
            <a:effectLst/>
          </c:spPr>
          <c:cat>
            <c:strRef>
              <c:f>Sheet6!$A$4:$A$35</c:f>
              <c:strCache>
                <c:ptCount val="31"/>
                <c:pt idx="0">
                  <c:v>1.9</c:v>
                </c:pt>
                <c:pt idx="1">
                  <c:v>2.1</c:v>
                </c:pt>
                <c:pt idx="2">
                  <c:v>2.2</c:v>
                </c:pt>
                <c:pt idx="3">
                  <c:v>2.3</c:v>
                </c:pt>
                <c:pt idx="4">
                  <c:v>2.4</c:v>
                </c:pt>
                <c:pt idx="5">
                  <c:v>2.5</c:v>
                </c:pt>
                <c:pt idx="6">
                  <c:v>2.6</c:v>
                </c:pt>
                <c:pt idx="7">
                  <c:v>2.7</c:v>
                </c:pt>
                <c:pt idx="8">
                  <c:v>2.8</c:v>
                </c:pt>
                <c:pt idx="9">
                  <c:v>2.9</c:v>
                </c:pt>
                <c:pt idx="10">
                  <c:v>3</c:v>
                </c:pt>
                <c:pt idx="11">
                  <c:v>3.1</c:v>
                </c:pt>
                <c:pt idx="12">
                  <c:v>3.2</c:v>
                </c:pt>
                <c:pt idx="13">
                  <c:v>3.3</c:v>
                </c:pt>
                <c:pt idx="14">
                  <c:v>3.4</c:v>
                </c:pt>
                <c:pt idx="15">
                  <c:v>3.5</c:v>
                </c:pt>
                <c:pt idx="16">
                  <c:v>3.6</c:v>
                </c:pt>
                <c:pt idx="17">
                  <c:v>3.7</c:v>
                </c:pt>
                <c:pt idx="18">
                  <c:v>3.8</c:v>
                </c:pt>
                <c:pt idx="19">
                  <c:v>3.9</c:v>
                </c:pt>
                <c:pt idx="20">
                  <c:v>4</c:v>
                </c:pt>
                <c:pt idx="21">
                  <c:v>4.1</c:v>
                </c:pt>
                <c:pt idx="22">
                  <c:v>4.2</c:v>
                </c:pt>
                <c:pt idx="23">
                  <c:v>4.3</c:v>
                </c:pt>
                <c:pt idx="24">
                  <c:v>4.4</c:v>
                </c:pt>
                <c:pt idx="25">
                  <c:v>4.5</c:v>
                </c:pt>
                <c:pt idx="26">
                  <c:v>4.6</c:v>
                </c:pt>
                <c:pt idx="27">
                  <c:v>4.7</c:v>
                </c:pt>
                <c:pt idx="28">
                  <c:v>4.8</c:v>
                </c:pt>
                <c:pt idx="29">
                  <c:v>5</c:v>
                </c:pt>
                <c:pt idx="30">
                  <c:v>unknown</c:v>
                </c:pt>
              </c:strCache>
            </c:strRef>
          </c:cat>
          <c:val>
            <c:numRef>
              <c:f>Sheet6!$B$4:$B$35</c:f>
              <c:numCache>
                <c:formatCode>General</c:formatCode>
                <c:ptCount val="31"/>
                <c:pt idx="0">
                  <c:v>2</c:v>
                </c:pt>
                <c:pt idx="1">
                  <c:v>2</c:v>
                </c:pt>
                <c:pt idx="2">
                  <c:v>2</c:v>
                </c:pt>
                <c:pt idx="3">
                  <c:v>2</c:v>
                </c:pt>
                <c:pt idx="4">
                  <c:v>2</c:v>
                </c:pt>
                <c:pt idx="5">
                  <c:v>2</c:v>
                </c:pt>
                <c:pt idx="6">
                  <c:v>6</c:v>
                </c:pt>
                <c:pt idx="7">
                  <c:v>8</c:v>
                </c:pt>
                <c:pt idx="8">
                  <c:v>6</c:v>
                </c:pt>
                <c:pt idx="9">
                  <c:v>9</c:v>
                </c:pt>
                <c:pt idx="10">
                  <c:v>9</c:v>
                </c:pt>
                <c:pt idx="11">
                  <c:v>15</c:v>
                </c:pt>
                <c:pt idx="12">
                  <c:v>23</c:v>
                </c:pt>
                <c:pt idx="13">
                  <c:v>20</c:v>
                </c:pt>
                <c:pt idx="14">
                  <c:v>29</c:v>
                </c:pt>
                <c:pt idx="15">
                  <c:v>31</c:v>
                </c:pt>
                <c:pt idx="16">
                  <c:v>26</c:v>
                </c:pt>
                <c:pt idx="17">
                  <c:v>36</c:v>
                </c:pt>
                <c:pt idx="18">
                  <c:v>40</c:v>
                </c:pt>
                <c:pt idx="19">
                  <c:v>39</c:v>
                </c:pt>
                <c:pt idx="20">
                  <c:v>31</c:v>
                </c:pt>
                <c:pt idx="21">
                  <c:v>14</c:v>
                </c:pt>
                <c:pt idx="22">
                  <c:v>19</c:v>
                </c:pt>
                <c:pt idx="23">
                  <c:v>24</c:v>
                </c:pt>
                <c:pt idx="24">
                  <c:v>20</c:v>
                </c:pt>
                <c:pt idx="25">
                  <c:v>5</c:v>
                </c:pt>
                <c:pt idx="26">
                  <c:v>8</c:v>
                </c:pt>
                <c:pt idx="27">
                  <c:v>21</c:v>
                </c:pt>
                <c:pt idx="28">
                  <c:v>5</c:v>
                </c:pt>
                <c:pt idx="29">
                  <c:v>4</c:v>
                </c:pt>
                <c:pt idx="30">
                  <c:v>7</c:v>
                </c:pt>
              </c:numCache>
            </c:numRef>
          </c:val>
          <c:extLst>
            <c:ext xmlns:c16="http://schemas.microsoft.com/office/drawing/2014/chart" uri="{C3380CC4-5D6E-409C-BE32-E72D297353CC}">
              <c16:uniqueId val="{00000002-74B7-4F28-929F-177C3C9F26F2}"/>
            </c:ext>
          </c:extLst>
        </c:ser>
        <c:dLbls>
          <c:showLegendKey val="0"/>
          <c:showVal val="0"/>
          <c:showCatName val="0"/>
          <c:showSerName val="0"/>
          <c:showPercent val="0"/>
          <c:showBubbleSize val="0"/>
        </c:dLbls>
        <c:axId val="411560943"/>
        <c:axId val="411561359"/>
      </c:areaChart>
      <c:catAx>
        <c:axId val="411560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561359"/>
        <c:crosses val="autoZero"/>
        <c:auto val="1"/>
        <c:lblAlgn val="ctr"/>
        <c:lblOffset val="100"/>
        <c:noMultiLvlLbl val="0"/>
      </c:catAx>
      <c:valAx>
        <c:axId val="41156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5609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[Data_Rev_Min_max1.xlsx]Sheet8!PivotTable1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none"/>
          </c:marker>
          <c:cat>
            <c:strRef>
              <c:f>Sheet8!$A$4:$A$64</c:f>
              <c:strCache>
                <c:ptCount val="60"/>
                <c:pt idx="0">
                  <c:v>Accounting</c:v>
                </c:pt>
                <c:pt idx="1">
                  <c:v>Advertising &amp; Marketing</c:v>
                </c:pt>
                <c:pt idx="2">
                  <c:v>Aerospace &amp; Defense</c:v>
                </c:pt>
                <c:pt idx="3">
                  <c:v>Architectural &amp; Engineering Services</c:v>
                </c:pt>
                <c:pt idx="4">
                  <c:v>Auctions &amp; Galleries</c:v>
                </c:pt>
                <c:pt idx="5">
                  <c:v>Banks &amp; Credit Unions</c:v>
                </c:pt>
                <c:pt idx="6">
                  <c:v>Beauty &amp; Personal Accessories Stores</c:v>
                </c:pt>
                <c:pt idx="7">
                  <c:v>Biotech &amp; Pharmaceuticals</c:v>
                </c:pt>
                <c:pt idx="8">
                  <c:v>Brokerage Services</c:v>
                </c:pt>
                <c:pt idx="9">
                  <c:v>Colleges &amp; Universities</c:v>
                </c:pt>
                <c:pt idx="10">
                  <c:v>Computer Hardware &amp; Software</c:v>
                </c:pt>
                <c:pt idx="11">
                  <c:v>Construction</c:v>
                </c:pt>
                <c:pt idx="12">
                  <c:v>Consulting</c:v>
                </c:pt>
                <c:pt idx="13">
                  <c:v>Consumer Product Rental</c:v>
                </c:pt>
                <c:pt idx="14">
                  <c:v>Consumer Products Manufacturing</c:v>
                </c:pt>
                <c:pt idx="15">
                  <c:v>Department, Clothing, &amp; Shoe Stores</c:v>
                </c:pt>
                <c:pt idx="16">
                  <c:v>Education Training Services</c:v>
                </c:pt>
                <c:pt idx="17">
                  <c:v>Energy</c:v>
                </c:pt>
                <c:pt idx="18">
                  <c:v>Enterprise Software &amp; Network Solutions</c:v>
                </c:pt>
                <c:pt idx="19">
                  <c:v>Farm Support Services</c:v>
                </c:pt>
                <c:pt idx="20">
                  <c:v>Federal Agencies</c:v>
                </c:pt>
                <c:pt idx="21">
                  <c:v>Financial Analytics &amp; Research</c:v>
                </c:pt>
                <c:pt idx="22">
                  <c:v>Financial Transaction Processing</c:v>
                </c:pt>
                <c:pt idx="23">
                  <c:v>Food &amp; Beverage Manufacturing</c:v>
                </c:pt>
                <c:pt idx="24">
                  <c:v>Gambling</c:v>
                </c:pt>
                <c:pt idx="25">
                  <c:v>Gas Stations</c:v>
                </c:pt>
                <c:pt idx="26">
                  <c:v>Health Care Products Manufacturing</c:v>
                </c:pt>
                <c:pt idx="27">
                  <c:v>Health Care Services &amp; Hospitals</c:v>
                </c:pt>
                <c:pt idx="28">
                  <c:v>Health, Beauty, &amp; Fitness</c:v>
                </c:pt>
                <c:pt idx="29">
                  <c:v>Industrial Manufacturing</c:v>
                </c:pt>
                <c:pt idx="30">
                  <c:v>Insurance Agencies &amp; Brokerages</c:v>
                </c:pt>
                <c:pt idx="31">
                  <c:v>Insurance Carriers</c:v>
                </c:pt>
                <c:pt idx="32">
                  <c:v>Internet</c:v>
                </c:pt>
                <c:pt idx="33">
                  <c:v>Investment Banking &amp; Asset Management</c:v>
                </c:pt>
                <c:pt idx="34">
                  <c:v>IT Services</c:v>
                </c:pt>
                <c:pt idx="35">
                  <c:v>K-12 Education</c:v>
                </c:pt>
                <c:pt idx="36">
                  <c:v>Lending</c:v>
                </c:pt>
                <c:pt idx="37">
                  <c:v>Logistics &amp; Supply Chain</c:v>
                </c:pt>
                <c:pt idx="38">
                  <c:v>Metals Brokers</c:v>
                </c:pt>
                <c:pt idx="39">
                  <c:v>Mining</c:v>
                </c:pt>
                <c:pt idx="40">
                  <c:v>Motion Picture Production &amp; Distribution</c:v>
                </c:pt>
                <c:pt idx="41">
                  <c:v>Other Retail Stores</c:v>
                </c:pt>
                <c:pt idx="42">
                  <c:v>Real Estate</c:v>
                </c:pt>
                <c:pt idx="43">
                  <c:v>Religious Organizations</c:v>
                </c:pt>
                <c:pt idx="44">
                  <c:v>Research &amp; Development</c:v>
                </c:pt>
                <c:pt idx="45">
                  <c:v>Security Services</c:v>
                </c:pt>
                <c:pt idx="46">
                  <c:v>Social Assistance</c:v>
                </c:pt>
                <c:pt idx="47">
                  <c:v>Sporting Goods Stores</c:v>
                </c:pt>
                <c:pt idx="48">
                  <c:v>Staffing &amp; Outsourcing</c:v>
                </c:pt>
                <c:pt idx="49">
                  <c:v>Stock Exchanges</c:v>
                </c:pt>
                <c:pt idx="50">
                  <c:v>Telecommunications Manufacturing</c:v>
                </c:pt>
                <c:pt idx="51">
                  <c:v>Telecommunications Services</c:v>
                </c:pt>
                <c:pt idx="52">
                  <c:v>Transportation Equipment Manufacturing</c:v>
                </c:pt>
                <c:pt idx="53">
                  <c:v>Transportation Management</c:v>
                </c:pt>
                <c:pt idx="54">
                  <c:v>Travel Agencies</c:v>
                </c:pt>
                <c:pt idx="55">
                  <c:v>Trucking</c:v>
                </c:pt>
                <c:pt idx="56">
                  <c:v>TV Broadcast &amp; Cable Networks</c:v>
                </c:pt>
                <c:pt idx="57">
                  <c:v>unknown</c:v>
                </c:pt>
                <c:pt idx="58">
                  <c:v>Video Games</c:v>
                </c:pt>
                <c:pt idx="59">
                  <c:v>Wholesale</c:v>
                </c:pt>
              </c:strCache>
            </c:strRef>
          </c:cat>
          <c:val>
            <c:numRef>
              <c:f>Sheet8!$B$4:$B$64</c:f>
              <c:numCache>
                <c:formatCode>General</c:formatCode>
                <c:ptCount val="60"/>
                <c:pt idx="0">
                  <c:v>4</c:v>
                </c:pt>
                <c:pt idx="1">
                  <c:v>63.4</c:v>
                </c:pt>
                <c:pt idx="2">
                  <c:v>80.700000000000017</c:v>
                </c:pt>
                <c:pt idx="3">
                  <c:v>13.100000000000001</c:v>
                </c:pt>
                <c:pt idx="4">
                  <c:v>3.6</c:v>
                </c:pt>
                <c:pt idx="5">
                  <c:v>26.9</c:v>
                </c:pt>
                <c:pt idx="6">
                  <c:v>2.2000000000000002</c:v>
                </c:pt>
                <c:pt idx="7">
                  <c:v>218.50000000000011</c:v>
                </c:pt>
                <c:pt idx="8">
                  <c:v>6.5</c:v>
                </c:pt>
                <c:pt idx="9">
                  <c:v>22.200000000000003</c:v>
                </c:pt>
                <c:pt idx="10">
                  <c:v>151.30000000000001</c:v>
                </c:pt>
                <c:pt idx="11">
                  <c:v>3.3</c:v>
                </c:pt>
                <c:pt idx="12">
                  <c:v>84.6</c:v>
                </c:pt>
                <c:pt idx="13">
                  <c:v>7.8</c:v>
                </c:pt>
                <c:pt idx="14">
                  <c:v>35.200000000000003</c:v>
                </c:pt>
                <c:pt idx="15">
                  <c:v>8.7000000000000011</c:v>
                </c:pt>
                <c:pt idx="16">
                  <c:v>8.5</c:v>
                </c:pt>
                <c:pt idx="17">
                  <c:v>30.7</c:v>
                </c:pt>
                <c:pt idx="18">
                  <c:v>130.10000000000002</c:v>
                </c:pt>
                <c:pt idx="19">
                  <c:v>4.5999999999999996</c:v>
                </c:pt>
                <c:pt idx="20">
                  <c:v>23</c:v>
                </c:pt>
                <c:pt idx="21">
                  <c:v>15.6</c:v>
                </c:pt>
                <c:pt idx="22">
                  <c:v>6.5</c:v>
                </c:pt>
                <c:pt idx="23">
                  <c:v>5.6999999999999993</c:v>
                </c:pt>
                <c:pt idx="24">
                  <c:v>3.6</c:v>
                </c:pt>
                <c:pt idx="25">
                  <c:v>3</c:v>
                </c:pt>
                <c:pt idx="26">
                  <c:v>3.6</c:v>
                </c:pt>
                <c:pt idx="27">
                  <c:v>86.40000000000002</c:v>
                </c:pt>
                <c:pt idx="28">
                  <c:v>3.5</c:v>
                </c:pt>
                <c:pt idx="29">
                  <c:v>11.200000000000001</c:v>
                </c:pt>
                <c:pt idx="30">
                  <c:v>14.3</c:v>
                </c:pt>
                <c:pt idx="31">
                  <c:v>131.69999999999999</c:v>
                </c:pt>
                <c:pt idx="32">
                  <c:v>70.599999999999994</c:v>
                </c:pt>
                <c:pt idx="33">
                  <c:v>14.9</c:v>
                </c:pt>
                <c:pt idx="34">
                  <c:v>136.50000000000006</c:v>
                </c:pt>
                <c:pt idx="35">
                  <c:v>14.799999999999999</c:v>
                </c:pt>
                <c:pt idx="36">
                  <c:v>19.700000000000003</c:v>
                </c:pt>
                <c:pt idx="37">
                  <c:v>8.1</c:v>
                </c:pt>
                <c:pt idx="38">
                  <c:v>4.4000000000000004</c:v>
                </c:pt>
                <c:pt idx="39">
                  <c:v>3.1</c:v>
                </c:pt>
                <c:pt idx="40">
                  <c:v>3.6</c:v>
                </c:pt>
                <c:pt idx="41">
                  <c:v>3.5</c:v>
                </c:pt>
                <c:pt idx="42">
                  <c:v>19.900000000000002</c:v>
                </c:pt>
                <c:pt idx="43">
                  <c:v>16.8</c:v>
                </c:pt>
                <c:pt idx="44">
                  <c:v>53</c:v>
                </c:pt>
                <c:pt idx="45">
                  <c:v>19</c:v>
                </c:pt>
                <c:pt idx="46">
                  <c:v>10</c:v>
                </c:pt>
                <c:pt idx="47">
                  <c:v>3.8</c:v>
                </c:pt>
                <c:pt idx="48">
                  <c:v>24.499999999999996</c:v>
                </c:pt>
                <c:pt idx="49">
                  <c:v>3.7</c:v>
                </c:pt>
                <c:pt idx="50">
                  <c:v>3.4</c:v>
                </c:pt>
                <c:pt idx="51">
                  <c:v>7.6</c:v>
                </c:pt>
                <c:pt idx="52">
                  <c:v>3.3</c:v>
                </c:pt>
                <c:pt idx="53">
                  <c:v>3.4</c:v>
                </c:pt>
                <c:pt idx="54">
                  <c:v>18.900000000000002</c:v>
                </c:pt>
                <c:pt idx="55">
                  <c:v>4.3</c:v>
                </c:pt>
                <c:pt idx="56">
                  <c:v>7</c:v>
                </c:pt>
                <c:pt idx="57">
                  <c:v>3.6</c:v>
                </c:pt>
                <c:pt idx="58">
                  <c:v>6.2</c:v>
                </c:pt>
                <c:pt idx="59">
                  <c:v>10.8</c:v>
                </c:pt>
              </c:numCache>
            </c:numRef>
          </c:val>
          <c:smooth val="0"/>
          <c:extLst>
            <c:ext xmlns:c16="http://schemas.microsoft.com/office/drawing/2014/chart" uri="{C3380CC4-5D6E-409C-BE32-E72D297353CC}">
              <c16:uniqueId val="{00000000-D138-41EF-A1FA-DC597DFBB3D6}"/>
            </c:ext>
          </c:extLst>
        </c:ser>
        <c:dLbls>
          <c:showLegendKey val="0"/>
          <c:showVal val="0"/>
          <c:showCatName val="0"/>
          <c:showSerName val="0"/>
          <c:showPercent val="0"/>
          <c:showBubbleSize val="0"/>
        </c:dLbls>
        <c:smooth val="0"/>
        <c:axId val="1551472607"/>
        <c:axId val="1551470111"/>
      </c:lineChart>
      <c:catAx>
        <c:axId val="155147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70111"/>
        <c:crosses val="autoZero"/>
        <c:auto val="1"/>
        <c:lblAlgn val="ctr"/>
        <c:lblOffset val="100"/>
        <c:noMultiLvlLbl val="0"/>
      </c:catAx>
      <c:valAx>
        <c:axId val="155147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7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[Data_Rev_Min_max1.xlsx]Sheet11!PivotTable2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Max of Rating</c:v>
                </c:pt>
              </c:strCache>
            </c:strRef>
          </c:tx>
          <c:spPr>
            <a:ln w="28575" cap="rnd">
              <a:solidFill>
                <a:schemeClr val="accent1"/>
              </a:solidFill>
              <a:round/>
            </a:ln>
            <a:effectLst/>
          </c:spPr>
          <c:marker>
            <c:symbol val="none"/>
          </c:marker>
          <c:cat>
            <c:strRef>
              <c:f>Sheet11!$A$4:$A$113</c:f>
              <c:strCache>
                <c:ptCount val="109"/>
                <c:pt idx="0">
                  <c:v>1-800-FLOWERS.COM, Inc</c:v>
                </c:pt>
                <c:pt idx="1">
                  <c:v>Advanced BioScience Laboratories</c:v>
                </c:pt>
                <c:pt idx="2">
                  <c:v>Affinity Solutions</c:v>
                </c:pt>
                <c:pt idx="3">
                  <c:v>ALIN</c:v>
                </c:pt>
                <c:pt idx="4">
                  <c:v>American Axle &amp; Manufacturing</c:v>
                </c:pt>
                <c:pt idx="5">
                  <c:v>AmeriHealth Caritas</c:v>
                </c:pt>
                <c:pt idx="6">
                  <c:v>Ameritas Life Insurance Corp</c:v>
                </c:pt>
                <c:pt idx="7">
                  <c:v>Arbella Insurance</c:v>
                </c:pt>
                <c:pt idx="8">
                  <c:v>Argo Group US</c:v>
                </c:pt>
                <c:pt idx="9">
                  <c:v>Assurant</c:v>
                </c:pt>
                <c:pt idx="10">
                  <c:v>Audentes Therapeutics</c:v>
                </c:pt>
                <c:pt idx="11">
                  <c:v>Berg Health</c:v>
                </c:pt>
                <c:pt idx="12">
                  <c:v>Blue Cross &amp; Blue Shield of Rhode Island</c:v>
                </c:pt>
                <c:pt idx="13">
                  <c:v>Boys Town Hospital</c:v>
                </c:pt>
                <c:pt idx="14">
                  <c:v>Bridg</c:v>
                </c:pt>
                <c:pt idx="15">
                  <c:v>C Space</c:v>
                </c:pt>
                <c:pt idx="16">
                  <c:v>CA-One Tech Cloud</c:v>
                </c:pt>
                <c:pt idx="17">
                  <c:v>CareDx</c:v>
                </c:pt>
                <c:pt idx="18">
                  <c:v>Carmeuse</c:v>
                </c:pt>
                <c:pt idx="19">
                  <c:v>Catholic Health Initiatives</c:v>
                </c:pt>
                <c:pt idx="20">
                  <c:v>Cerus Corporation</c:v>
                </c:pt>
                <c:pt idx="21">
                  <c:v>Change Healthcare</c:v>
                </c:pt>
                <c:pt idx="22">
                  <c:v>Church &amp; Dwight</c:v>
                </c:pt>
                <c:pt idx="23">
                  <c:v>Community Action Partnership of San Luis Obispo</c:v>
                </c:pt>
                <c:pt idx="24">
                  <c:v>CompQsoft</c:v>
                </c:pt>
                <c:pt idx="25">
                  <c:v>comScore</c:v>
                </c:pt>
                <c:pt idx="26">
                  <c:v>Crown Bioscience</c:v>
                </c:pt>
                <c:pt idx="27">
                  <c:v>CyrusOne</c:v>
                </c:pt>
                <c:pt idx="28">
                  <c:v>DatamanUSA, LLC</c:v>
                </c:pt>
                <c:pt idx="29">
                  <c:v>DentaQuest</c:v>
                </c:pt>
                <c:pt idx="30">
                  <c:v>DESC</c:v>
                </c:pt>
                <c:pt idx="31">
                  <c:v>Dodge Data &amp; Analytics</c:v>
                </c:pt>
                <c:pt idx="32">
                  <c:v>DoubleVerify</c:v>
                </c:pt>
                <c:pt idx="33">
                  <c:v>DrFirst</c:v>
                </c:pt>
                <c:pt idx="34">
                  <c:v>DTCC</c:v>
                </c:pt>
                <c:pt idx="35">
                  <c:v>EAG Laboratories</c:v>
                </c:pt>
                <c:pt idx="36">
                  <c:v>Echo Global Logistics</c:v>
                </c:pt>
                <c:pt idx="37">
                  <c:v>Edgewell Personal Care</c:v>
                </c:pt>
                <c:pt idx="38">
                  <c:v>Equian LLC</c:v>
                </c:pt>
                <c:pt idx="39">
                  <c:v>Exelixis</c:v>
                </c:pt>
                <c:pt idx="40">
                  <c:v>First Command Financial Services, Inc</c:v>
                </c:pt>
                <c:pt idx="41">
                  <c:v>FLEETCOR</c:v>
                </c:pt>
                <c:pt idx="42">
                  <c:v>Formation</c:v>
                </c:pt>
                <c:pt idx="43">
                  <c:v>General Dynamics Information Technology</c:v>
                </c:pt>
                <c:pt idx="44">
                  <c:v>GNS Healthcare</c:v>
                </c:pt>
                <c:pt idx="45">
                  <c:v>Greenway Health</c:v>
                </c:pt>
                <c:pt idx="46">
                  <c:v>Guidepoint</c:v>
                </c:pt>
                <c:pt idx="47">
                  <c:v>Icon Health and Fitness</c:v>
                </c:pt>
                <c:pt idx="48">
                  <c:v>ICW Group</c:v>
                </c:pt>
                <c:pt idx="49">
                  <c:v>Information Builders</c:v>
                </c:pt>
                <c:pt idx="50">
                  <c:v>Infosys</c:v>
                </c:pt>
                <c:pt idx="51">
                  <c:v>Intrado</c:v>
                </c:pt>
                <c:pt idx="52">
                  <c:v>IntraEdge</c:v>
                </c:pt>
                <c:pt idx="53">
                  <c:v>Johns Hopkins Health Care</c:v>
                </c:pt>
                <c:pt idx="54">
                  <c:v>Karyopharm Therapeutics Inc</c:v>
                </c:pt>
                <c:pt idx="55">
                  <c:v>Kronos Bio</c:v>
                </c:pt>
                <c:pt idx="56">
                  <c:v>L.A. Care Health Plan</c:v>
                </c:pt>
                <c:pt idx="57">
                  <c:v>Leidos</c:v>
                </c:pt>
                <c:pt idx="58">
                  <c:v>Liberty Mutual Insurance</c:v>
                </c:pt>
                <c:pt idx="59">
                  <c:v>Mcphail Associates</c:v>
                </c:pt>
                <c:pt idx="60">
                  <c:v>MetroStar Systems</c:v>
                </c:pt>
                <c:pt idx="61">
                  <c:v>MITRE</c:v>
                </c:pt>
                <c:pt idx="62">
                  <c:v>Moda Operandi</c:v>
                </c:pt>
                <c:pt idx="63">
                  <c:v>Monte Rosa Therapeutics</c:v>
                </c:pt>
                <c:pt idx="64">
                  <c:v>Muso</c:v>
                </c:pt>
                <c:pt idx="65">
                  <c:v>MZ</c:v>
                </c:pt>
                <c:pt idx="66">
                  <c:v>National Interstate</c:v>
                </c:pt>
                <c:pt idx="67">
                  <c:v>National Student Clearinghouse</c:v>
                </c:pt>
                <c:pt idx="68">
                  <c:v>NCSOFT</c:v>
                </c:pt>
                <c:pt idx="69">
                  <c:v>Numeric, LLC</c:v>
                </c:pt>
                <c:pt idx="70">
                  <c:v>PA Consulting</c:v>
                </c:pt>
                <c:pt idx="71">
                  <c:v>Palermo's Pizza</c:v>
                </c:pt>
                <c:pt idx="72">
                  <c:v>PennyMac</c:v>
                </c:pt>
                <c:pt idx="73">
                  <c:v>Peraton</c:v>
                </c:pt>
                <c:pt idx="74">
                  <c:v>Pharmavite</c:v>
                </c:pt>
                <c:pt idx="75">
                  <c:v>Pilot Flying J Travel Centers LLC</c:v>
                </c:pt>
                <c:pt idx="76">
                  <c:v>Plymouth Rock Assurance</c:v>
                </c:pt>
                <c:pt idx="77">
                  <c:v>Porch</c:v>
                </c:pt>
                <c:pt idx="78">
                  <c:v>Pro-Sphere Tek</c:v>
                </c:pt>
                <c:pt idx="79">
                  <c:v>Q2 Solutions</c:v>
                </c:pt>
                <c:pt idx="80">
                  <c:v>Red Ventures</c:v>
                </c:pt>
                <c:pt idx="81">
                  <c:v>Remedy BPCI Partners, LLC</c:v>
                </c:pt>
                <c:pt idx="82">
                  <c:v>Reynolds American</c:v>
                </c:pt>
                <c:pt idx="83">
                  <c:v>Rochester Regional Health</c:v>
                </c:pt>
                <c:pt idx="84">
                  <c:v>Rodan and Fields, LLC</c:v>
                </c:pt>
                <c:pt idx="85">
                  <c:v>Samba TV</c:v>
                </c:pt>
                <c:pt idx="86">
                  <c:v>Santander</c:v>
                </c:pt>
                <c:pt idx="87">
                  <c:v>Sapphire Digital</c:v>
                </c:pt>
                <c:pt idx="88">
                  <c:v>Software Engineering Institute</c:v>
                </c:pt>
                <c:pt idx="89">
                  <c:v>Spectrum Communications and Consulting</c:v>
                </c:pt>
                <c:pt idx="90">
                  <c:v>State of Wisconsin Investment Board</c:v>
                </c:pt>
                <c:pt idx="91">
                  <c:v>Success Academy Charter Schools</c:v>
                </c:pt>
                <c:pt idx="92">
                  <c:v>SV Microwave</c:v>
                </c:pt>
                <c:pt idx="93">
                  <c:v>Synagro</c:v>
                </c:pt>
                <c:pt idx="94">
                  <c:v>Teasdale Latin Foods</c:v>
                </c:pt>
                <c:pt idx="95">
                  <c:v>Tempus Labs</c:v>
                </c:pt>
                <c:pt idx="96">
                  <c:v>The Climate Corporation</c:v>
                </c:pt>
                <c:pt idx="97">
                  <c:v>The HSC Health Care System</c:v>
                </c:pt>
                <c:pt idx="98">
                  <c:v>The Integer Group</c:v>
                </c:pt>
                <c:pt idx="99">
                  <c:v>Tivity Health</c:v>
                </c:pt>
                <c:pt idx="100">
                  <c:v>Trace</c:v>
                </c:pt>
                <c:pt idx="101">
                  <c:v>TriNet</c:v>
                </c:pt>
                <c:pt idx="102">
                  <c:v>TrueAccord</c:v>
                </c:pt>
                <c:pt idx="103">
                  <c:v>United BioSource</c:v>
                </c:pt>
                <c:pt idx="104">
                  <c:v>University of Maryland Medical System</c:v>
                </c:pt>
                <c:pt idx="105">
                  <c:v>Vanda Pharmaceuticals</c:v>
                </c:pt>
                <c:pt idx="106">
                  <c:v>Veterans Affairs, Veterans Health Administration</c:v>
                </c:pt>
                <c:pt idx="107">
                  <c:v>Walmart</c:v>
                </c:pt>
                <c:pt idx="108">
                  <c:v>West Coast University</c:v>
                </c:pt>
              </c:strCache>
            </c:strRef>
          </c:cat>
          <c:val>
            <c:numRef>
              <c:f>Sheet11!$B$4:$B$113</c:f>
              <c:numCache>
                <c:formatCode>General</c:formatCode>
                <c:ptCount val="109"/>
                <c:pt idx="0">
                  <c:v>2.8</c:v>
                </c:pt>
                <c:pt idx="1">
                  <c:v>2.7</c:v>
                </c:pt>
                <c:pt idx="2">
                  <c:v>2.9</c:v>
                </c:pt>
                <c:pt idx="3">
                  <c:v>0</c:v>
                </c:pt>
                <c:pt idx="4">
                  <c:v>3.3</c:v>
                </c:pt>
                <c:pt idx="5">
                  <c:v>3</c:v>
                </c:pt>
                <c:pt idx="6">
                  <c:v>3</c:v>
                </c:pt>
                <c:pt idx="7">
                  <c:v>3.4</c:v>
                </c:pt>
                <c:pt idx="8">
                  <c:v>3.4</c:v>
                </c:pt>
                <c:pt idx="9">
                  <c:v>3.4</c:v>
                </c:pt>
                <c:pt idx="10">
                  <c:v>2.9</c:v>
                </c:pt>
                <c:pt idx="11">
                  <c:v>2.8</c:v>
                </c:pt>
                <c:pt idx="12">
                  <c:v>3.4</c:v>
                </c:pt>
                <c:pt idx="13">
                  <c:v>2.9</c:v>
                </c:pt>
                <c:pt idx="14">
                  <c:v>2.7</c:v>
                </c:pt>
                <c:pt idx="15">
                  <c:v>3.1</c:v>
                </c:pt>
                <c:pt idx="16">
                  <c:v>0</c:v>
                </c:pt>
                <c:pt idx="17">
                  <c:v>2.5</c:v>
                </c:pt>
                <c:pt idx="18">
                  <c:v>3.1</c:v>
                </c:pt>
                <c:pt idx="19">
                  <c:v>3.2</c:v>
                </c:pt>
                <c:pt idx="20">
                  <c:v>2.1</c:v>
                </c:pt>
                <c:pt idx="21">
                  <c:v>2.7</c:v>
                </c:pt>
                <c:pt idx="22">
                  <c:v>3.4</c:v>
                </c:pt>
                <c:pt idx="23">
                  <c:v>2.8</c:v>
                </c:pt>
                <c:pt idx="24">
                  <c:v>3.4</c:v>
                </c:pt>
                <c:pt idx="25">
                  <c:v>2.5</c:v>
                </c:pt>
                <c:pt idx="26">
                  <c:v>2.4</c:v>
                </c:pt>
                <c:pt idx="27">
                  <c:v>3.4</c:v>
                </c:pt>
                <c:pt idx="28">
                  <c:v>3.4</c:v>
                </c:pt>
                <c:pt idx="29">
                  <c:v>3.1</c:v>
                </c:pt>
                <c:pt idx="30">
                  <c:v>3.4</c:v>
                </c:pt>
                <c:pt idx="31">
                  <c:v>2.8</c:v>
                </c:pt>
                <c:pt idx="32">
                  <c:v>3.2</c:v>
                </c:pt>
                <c:pt idx="33">
                  <c:v>2.8</c:v>
                </c:pt>
                <c:pt idx="34">
                  <c:v>3.3</c:v>
                </c:pt>
                <c:pt idx="35">
                  <c:v>2.7</c:v>
                </c:pt>
                <c:pt idx="36">
                  <c:v>3.4</c:v>
                </c:pt>
                <c:pt idx="37">
                  <c:v>3.4</c:v>
                </c:pt>
                <c:pt idx="38">
                  <c:v>3.2</c:v>
                </c:pt>
                <c:pt idx="39">
                  <c:v>3</c:v>
                </c:pt>
                <c:pt idx="40">
                  <c:v>3.2</c:v>
                </c:pt>
                <c:pt idx="41">
                  <c:v>2.7</c:v>
                </c:pt>
                <c:pt idx="42">
                  <c:v>3.2</c:v>
                </c:pt>
                <c:pt idx="43">
                  <c:v>3.4</c:v>
                </c:pt>
                <c:pt idx="44">
                  <c:v>1.9</c:v>
                </c:pt>
                <c:pt idx="45">
                  <c:v>3</c:v>
                </c:pt>
                <c:pt idx="46">
                  <c:v>3.2</c:v>
                </c:pt>
                <c:pt idx="47">
                  <c:v>3.1</c:v>
                </c:pt>
                <c:pt idx="48">
                  <c:v>2.8</c:v>
                </c:pt>
                <c:pt idx="49">
                  <c:v>3.2</c:v>
                </c:pt>
                <c:pt idx="50">
                  <c:v>3</c:v>
                </c:pt>
                <c:pt idx="51">
                  <c:v>3.1</c:v>
                </c:pt>
                <c:pt idx="52">
                  <c:v>3.4</c:v>
                </c:pt>
                <c:pt idx="53">
                  <c:v>3.3</c:v>
                </c:pt>
                <c:pt idx="54">
                  <c:v>2.9</c:v>
                </c:pt>
                <c:pt idx="55">
                  <c:v>0</c:v>
                </c:pt>
                <c:pt idx="56">
                  <c:v>3</c:v>
                </c:pt>
                <c:pt idx="57">
                  <c:v>3.4</c:v>
                </c:pt>
                <c:pt idx="58">
                  <c:v>3.3</c:v>
                </c:pt>
                <c:pt idx="59">
                  <c:v>3.3</c:v>
                </c:pt>
                <c:pt idx="60">
                  <c:v>3.4</c:v>
                </c:pt>
                <c:pt idx="61">
                  <c:v>3.2</c:v>
                </c:pt>
                <c:pt idx="62">
                  <c:v>1.9</c:v>
                </c:pt>
                <c:pt idx="63">
                  <c:v>0</c:v>
                </c:pt>
                <c:pt idx="64">
                  <c:v>0</c:v>
                </c:pt>
                <c:pt idx="65">
                  <c:v>3.4</c:v>
                </c:pt>
                <c:pt idx="66">
                  <c:v>3.3</c:v>
                </c:pt>
                <c:pt idx="67">
                  <c:v>2.9</c:v>
                </c:pt>
                <c:pt idx="68">
                  <c:v>3.1</c:v>
                </c:pt>
                <c:pt idx="69">
                  <c:v>3.2</c:v>
                </c:pt>
                <c:pt idx="70">
                  <c:v>3.4</c:v>
                </c:pt>
                <c:pt idx="71">
                  <c:v>3.3</c:v>
                </c:pt>
                <c:pt idx="72">
                  <c:v>3.2</c:v>
                </c:pt>
                <c:pt idx="73">
                  <c:v>3.3</c:v>
                </c:pt>
                <c:pt idx="74">
                  <c:v>2.9</c:v>
                </c:pt>
                <c:pt idx="75">
                  <c:v>3</c:v>
                </c:pt>
                <c:pt idx="76">
                  <c:v>3.3</c:v>
                </c:pt>
                <c:pt idx="77">
                  <c:v>3.2</c:v>
                </c:pt>
                <c:pt idx="78">
                  <c:v>3.4</c:v>
                </c:pt>
                <c:pt idx="79">
                  <c:v>2.9</c:v>
                </c:pt>
                <c:pt idx="80">
                  <c:v>3.2</c:v>
                </c:pt>
                <c:pt idx="81">
                  <c:v>3.4</c:v>
                </c:pt>
                <c:pt idx="82">
                  <c:v>3.1</c:v>
                </c:pt>
                <c:pt idx="83">
                  <c:v>3.3</c:v>
                </c:pt>
                <c:pt idx="84">
                  <c:v>2.2000000000000002</c:v>
                </c:pt>
                <c:pt idx="85">
                  <c:v>3.3</c:v>
                </c:pt>
                <c:pt idx="86">
                  <c:v>3.1</c:v>
                </c:pt>
                <c:pt idx="87">
                  <c:v>3.4</c:v>
                </c:pt>
                <c:pt idx="88">
                  <c:v>2.6</c:v>
                </c:pt>
                <c:pt idx="89">
                  <c:v>3.4</c:v>
                </c:pt>
                <c:pt idx="90">
                  <c:v>2.7</c:v>
                </c:pt>
                <c:pt idx="91">
                  <c:v>3.1</c:v>
                </c:pt>
                <c:pt idx="92">
                  <c:v>3.4</c:v>
                </c:pt>
                <c:pt idx="93">
                  <c:v>2.2999999999999998</c:v>
                </c:pt>
                <c:pt idx="94">
                  <c:v>2.4</c:v>
                </c:pt>
                <c:pt idx="95">
                  <c:v>3</c:v>
                </c:pt>
                <c:pt idx="96">
                  <c:v>3.2</c:v>
                </c:pt>
                <c:pt idx="97">
                  <c:v>3.3</c:v>
                </c:pt>
                <c:pt idx="98">
                  <c:v>2.2000000000000002</c:v>
                </c:pt>
                <c:pt idx="99">
                  <c:v>3.4</c:v>
                </c:pt>
                <c:pt idx="100">
                  <c:v>3.4</c:v>
                </c:pt>
                <c:pt idx="101">
                  <c:v>3.3</c:v>
                </c:pt>
                <c:pt idx="102">
                  <c:v>3.4</c:v>
                </c:pt>
                <c:pt idx="103">
                  <c:v>2.1</c:v>
                </c:pt>
                <c:pt idx="104">
                  <c:v>3.4</c:v>
                </c:pt>
                <c:pt idx="105">
                  <c:v>2.2999999999999998</c:v>
                </c:pt>
                <c:pt idx="106">
                  <c:v>3.4</c:v>
                </c:pt>
                <c:pt idx="107">
                  <c:v>3.2</c:v>
                </c:pt>
                <c:pt idx="108">
                  <c:v>2.6</c:v>
                </c:pt>
              </c:numCache>
            </c:numRef>
          </c:val>
          <c:smooth val="0"/>
          <c:extLst>
            <c:ext xmlns:c16="http://schemas.microsoft.com/office/drawing/2014/chart" uri="{C3380CC4-5D6E-409C-BE32-E72D297353CC}">
              <c16:uniqueId val="{00000000-F32A-443F-A7AE-B8837101C686}"/>
            </c:ext>
          </c:extLst>
        </c:ser>
        <c:ser>
          <c:idx val="1"/>
          <c:order val="1"/>
          <c:tx>
            <c:strRef>
              <c:f>Sheet11!$C$3</c:f>
              <c:strCache>
                <c:ptCount val="1"/>
                <c:pt idx="0">
                  <c:v>Count of Job_Title_Simplified</c:v>
                </c:pt>
              </c:strCache>
            </c:strRef>
          </c:tx>
          <c:spPr>
            <a:ln w="28575" cap="rnd">
              <a:solidFill>
                <a:schemeClr val="accent2"/>
              </a:solidFill>
              <a:round/>
            </a:ln>
            <a:effectLst/>
          </c:spPr>
          <c:marker>
            <c:symbol val="none"/>
          </c:marker>
          <c:cat>
            <c:strRef>
              <c:f>Sheet11!$A$4:$A$113</c:f>
              <c:strCache>
                <c:ptCount val="109"/>
                <c:pt idx="0">
                  <c:v>1-800-FLOWERS.COM, Inc</c:v>
                </c:pt>
                <c:pt idx="1">
                  <c:v>Advanced BioScience Laboratories</c:v>
                </c:pt>
                <c:pt idx="2">
                  <c:v>Affinity Solutions</c:v>
                </c:pt>
                <c:pt idx="3">
                  <c:v>ALIN</c:v>
                </c:pt>
                <c:pt idx="4">
                  <c:v>American Axle &amp; Manufacturing</c:v>
                </c:pt>
                <c:pt idx="5">
                  <c:v>AmeriHealth Caritas</c:v>
                </c:pt>
                <c:pt idx="6">
                  <c:v>Ameritas Life Insurance Corp</c:v>
                </c:pt>
                <c:pt idx="7">
                  <c:v>Arbella Insurance</c:v>
                </c:pt>
                <c:pt idx="8">
                  <c:v>Argo Group US</c:v>
                </c:pt>
                <c:pt idx="9">
                  <c:v>Assurant</c:v>
                </c:pt>
                <c:pt idx="10">
                  <c:v>Audentes Therapeutics</c:v>
                </c:pt>
                <c:pt idx="11">
                  <c:v>Berg Health</c:v>
                </c:pt>
                <c:pt idx="12">
                  <c:v>Blue Cross &amp; Blue Shield of Rhode Island</c:v>
                </c:pt>
                <c:pt idx="13">
                  <c:v>Boys Town Hospital</c:v>
                </c:pt>
                <c:pt idx="14">
                  <c:v>Bridg</c:v>
                </c:pt>
                <c:pt idx="15">
                  <c:v>C Space</c:v>
                </c:pt>
                <c:pt idx="16">
                  <c:v>CA-One Tech Cloud</c:v>
                </c:pt>
                <c:pt idx="17">
                  <c:v>CareDx</c:v>
                </c:pt>
                <c:pt idx="18">
                  <c:v>Carmeuse</c:v>
                </c:pt>
                <c:pt idx="19">
                  <c:v>Catholic Health Initiatives</c:v>
                </c:pt>
                <c:pt idx="20">
                  <c:v>Cerus Corporation</c:v>
                </c:pt>
                <c:pt idx="21">
                  <c:v>Change Healthcare</c:v>
                </c:pt>
                <c:pt idx="22">
                  <c:v>Church &amp; Dwight</c:v>
                </c:pt>
                <c:pt idx="23">
                  <c:v>Community Action Partnership of San Luis Obispo</c:v>
                </c:pt>
                <c:pt idx="24">
                  <c:v>CompQsoft</c:v>
                </c:pt>
                <c:pt idx="25">
                  <c:v>comScore</c:v>
                </c:pt>
                <c:pt idx="26">
                  <c:v>Crown Bioscience</c:v>
                </c:pt>
                <c:pt idx="27">
                  <c:v>CyrusOne</c:v>
                </c:pt>
                <c:pt idx="28">
                  <c:v>DatamanUSA, LLC</c:v>
                </c:pt>
                <c:pt idx="29">
                  <c:v>DentaQuest</c:v>
                </c:pt>
                <c:pt idx="30">
                  <c:v>DESC</c:v>
                </c:pt>
                <c:pt idx="31">
                  <c:v>Dodge Data &amp; Analytics</c:v>
                </c:pt>
                <c:pt idx="32">
                  <c:v>DoubleVerify</c:v>
                </c:pt>
                <c:pt idx="33">
                  <c:v>DrFirst</c:v>
                </c:pt>
                <c:pt idx="34">
                  <c:v>DTCC</c:v>
                </c:pt>
                <c:pt idx="35">
                  <c:v>EAG Laboratories</c:v>
                </c:pt>
                <c:pt idx="36">
                  <c:v>Echo Global Logistics</c:v>
                </c:pt>
                <c:pt idx="37">
                  <c:v>Edgewell Personal Care</c:v>
                </c:pt>
                <c:pt idx="38">
                  <c:v>Equian LLC</c:v>
                </c:pt>
                <c:pt idx="39">
                  <c:v>Exelixis</c:v>
                </c:pt>
                <c:pt idx="40">
                  <c:v>First Command Financial Services, Inc</c:v>
                </c:pt>
                <c:pt idx="41">
                  <c:v>FLEETCOR</c:v>
                </c:pt>
                <c:pt idx="42">
                  <c:v>Formation</c:v>
                </c:pt>
                <c:pt idx="43">
                  <c:v>General Dynamics Information Technology</c:v>
                </c:pt>
                <c:pt idx="44">
                  <c:v>GNS Healthcare</c:v>
                </c:pt>
                <c:pt idx="45">
                  <c:v>Greenway Health</c:v>
                </c:pt>
                <c:pt idx="46">
                  <c:v>Guidepoint</c:v>
                </c:pt>
                <c:pt idx="47">
                  <c:v>Icon Health and Fitness</c:v>
                </c:pt>
                <c:pt idx="48">
                  <c:v>ICW Group</c:v>
                </c:pt>
                <c:pt idx="49">
                  <c:v>Information Builders</c:v>
                </c:pt>
                <c:pt idx="50">
                  <c:v>Infosys</c:v>
                </c:pt>
                <c:pt idx="51">
                  <c:v>Intrado</c:v>
                </c:pt>
                <c:pt idx="52">
                  <c:v>IntraEdge</c:v>
                </c:pt>
                <c:pt idx="53">
                  <c:v>Johns Hopkins Health Care</c:v>
                </c:pt>
                <c:pt idx="54">
                  <c:v>Karyopharm Therapeutics Inc</c:v>
                </c:pt>
                <c:pt idx="55">
                  <c:v>Kronos Bio</c:v>
                </c:pt>
                <c:pt idx="56">
                  <c:v>L.A. Care Health Plan</c:v>
                </c:pt>
                <c:pt idx="57">
                  <c:v>Leidos</c:v>
                </c:pt>
                <c:pt idx="58">
                  <c:v>Liberty Mutual Insurance</c:v>
                </c:pt>
                <c:pt idx="59">
                  <c:v>Mcphail Associates</c:v>
                </c:pt>
                <c:pt idx="60">
                  <c:v>MetroStar Systems</c:v>
                </c:pt>
                <c:pt idx="61">
                  <c:v>MITRE</c:v>
                </c:pt>
                <c:pt idx="62">
                  <c:v>Moda Operandi</c:v>
                </c:pt>
                <c:pt idx="63">
                  <c:v>Monte Rosa Therapeutics</c:v>
                </c:pt>
                <c:pt idx="64">
                  <c:v>Muso</c:v>
                </c:pt>
                <c:pt idx="65">
                  <c:v>MZ</c:v>
                </c:pt>
                <c:pt idx="66">
                  <c:v>National Interstate</c:v>
                </c:pt>
                <c:pt idx="67">
                  <c:v>National Student Clearinghouse</c:v>
                </c:pt>
                <c:pt idx="68">
                  <c:v>NCSOFT</c:v>
                </c:pt>
                <c:pt idx="69">
                  <c:v>Numeric, LLC</c:v>
                </c:pt>
                <c:pt idx="70">
                  <c:v>PA Consulting</c:v>
                </c:pt>
                <c:pt idx="71">
                  <c:v>Palermo's Pizza</c:v>
                </c:pt>
                <c:pt idx="72">
                  <c:v>PennyMac</c:v>
                </c:pt>
                <c:pt idx="73">
                  <c:v>Peraton</c:v>
                </c:pt>
                <c:pt idx="74">
                  <c:v>Pharmavite</c:v>
                </c:pt>
                <c:pt idx="75">
                  <c:v>Pilot Flying J Travel Centers LLC</c:v>
                </c:pt>
                <c:pt idx="76">
                  <c:v>Plymouth Rock Assurance</c:v>
                </c:pt>
                <c:pt idx="77">
                  <c:v>Porch</c:v>
                </c:pt>
                <c:pt idx="78">
                  <c:v>Pro-Sphere Tek</c:v>
                </c:pt>
                <c:pt idx="79">
                  <c:v>Q2 Solutions</c:v>
                </c:pt>
                <c:pt idx="80">
                  <c:v>Red Ventures</c:v>
                </c:pt>
                <c:pt idx="81">
                  <c:v>Remedy BPCI Partners, LLC</c:v>
                </c:pt>
                <c:pt idx="82">
                  <c:v>Reynolds American</c:v>
                </c:pt>
                <c:pt idx="83">
                  <c:v>Rochester Regional Health</c:v>
                </c:pt>
                <c:pt idx="84">
                  <c:v>Rodan and Fields, LLC</c:v>
                </c:pt>
                <c:pt idx="85">
                  <c:v>Samba TV</c:v>
                </c:pt>
                <c:pt idx="86">
                  <c:v>Santander</c:v>
                </c:pt>
                <c:pt idx="87">
                  <c:v>Sapphire Digital</c:v>
                </c:pt>
                <c:pt idx="88">
                  <c:v>Software Engineering Institute</c:v>
                </c:pt>
                <c:pt idx="89">
                  <c:v>Spectrum Communications and Consulting</c:v>
                </c:pt>
                <c:pt idx="90">
                  <c:v>State of Wisconsin Investment Board</c:v>
                </c:pt>
                <c:pt idx="91">
                  <c:v>Success Academy Charter Schools</c:v>
                </c:pt>
                <c:pt idx="92">
                  <c:v>SV Microwave</c:v>
                </c:pt>
                <c:pt idx="93">
                  <c:v>Synagro</c:v>
                </c:pt>
                <c:pt idx="94">
                  <c:v>Teasdale Latin Foods</c:v>
                </c:pt>
                <c:pt idx="95">
                  <c:v>Tempus Labs</c:v>
                </c:pt>
                <c:pt idx="96">
                  <c:v>The Climate Corporation</c:v>
                </c:pt>
                <c:pt idx="97">
                  <c:v>The HSC Health Care System</c:v>
                </c:pt>
                <c:pt idx="98">
                  <c:v>The Integer Group</c:v>
                </c:pt>
                <c:pt idx="99">
                  <c:v>Tivity Health</c:v>
                </c:pt>
                <c:pt idx="100">
                  <c:v>Trace</c:v>
                </c:pt>
                <c:pt idx="101">
                  <c:v>TriNet</c:v>
                </c:pt>
                <c:pt idx="102">
                  <c:v>TrueAccord</c:v>
                </c:pt>
                <c:pt idx="103">
                  <c:v>United BioSource</c:v>
                </c:pt>
                <c:pt idx="104">
                  <c:v>University of Maryland Medical System</c:v>
                </c:pt>
                <c:pt idx="105">
                  <c:v>Vanda Pharmaceuticals</c:v>
                </c:pt>
                <c:pt idx="106">
                  <c:v>Veterans Affairs, Veterans Health Administration</c:v>
                </c:pt>
                <c:pt idx="107">
                  <c:v>Walmart</c:v>
                </c:pt>
                <c:pt idx="108">
                  <c:v>West Coast University</c:v>
                </c:pt>
              </c:strCache>
            </c:strRef>
          </c:cat>
          <c:val>
            <c:numRef>
              <c:f>Sheet11!$C$4:$C$113</c:f>
              <c:numCache>
                <c:formatCode>General</c:formatCode>
                <c:ptCount val="109"/>
                <c:pt idx="0">
                  <c:v>1</c:v>
                </c:pt>
                <c:pt idx="1">
                  <c:v>3</c:v>
                </c:pt>
                <c:pt idx="2">
                  <c:v>2</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2</c:v>
                </c:pt>
                <c:pt idx="40">
                  <c:v>1</c:v>
                </c:pt>
                <c:pt idx="41">
                  <c:v>1</c:v>
                </c:pt>
                <c:pt idx="42">
                  <c:v>1</c:v>
                </c:pt>
                <c:pt idx="43">
                  <c:v>2</c:v>
                </c:pt>
                <c:pt idx="44">
                  <c:v>1</c:v>
                </c:pt>
                <c:pt idx="45">
                  <c:v>1</c:v>
                </c:pt>
                <c:pt idx="46">
                  <c:v>1</c:v>
                </c:pt>
                <c:pt idx="47">
                  <c:v>1</c:v>
                </c:pt>
                <c:pt idx="48">
                  <c:v>1</c:v>
                </c:pt>
                <c:pt idx="49">
                  <c:v>1</c:v>
                </c:pt>
                <c:pt idx="50">
                  <c:v>1</c:v>
                </c:pt>
                <c:pt idx="51">
                  <c:v>1</c:v>
                </c:pt>
                <c:pt idx="52">
                  <c:v>1</c:v>
                </c:pt>
                <c:pt idx="53">
                  <c:v>1</c:v>
                </c:pt>
                <c:pt idx="54">
                  <c:v>1</c:v>
                </c:pt>
                <c:pt idx="55">
                  <c:v>3</c:v>
                </c:pt>
                <c:pt idx="56">
                  <c:v>1</c:v>
                </c:pt>
                <c:pt idx="57">
                  <c:v>1</c:v>
                </c:pt>
                <c:pt idx="58">
                  <c:v>5</c:v>
                </c:pt>
                <c:pt idx="59">
                  <c:v>1</c:v>
                </c:pt>
                <c:pt idx="60">
                  <c:v>1</c:v>
                </c:pt>
                <c:pt idx="61">
                  <c:v>5</c:v>
                </c:pt>
                <c:pt idx="62">
                  <c:v>1</c:v>
                </c:pt>
                <c:pt idx="63">
                  <c:v>1</c:v>
                </c:pt>
                <c:pt idx="64">
                  <c:v>1</c:v>
                </c:pt>
                <c:pt idx="65">
                  <c:v>1</c:v>
                </c:pt>
                <c:pt idx="66">
                  <c:v>1</c:v>
                </c:pt>
                <c:pt idx="67">
                  <c:v>1</c:v>
                </c:pt>
                <c:pt idx="68">
                  <c:v>2</c:v>
                </c:pt>
                <c:pt idx="69">
                  <c:v>5</c:v>
                </c:pt>
                <c:pt idx="70">
                  <c:v>2</c:v>
                </c:pt>
                <c:pt idx="71">
                  <c:v>1</c:v>
                </c:pt>
                <c:pt idx="72">
                  <c:v>2</c:v>
                </c:pt>
                <c:pt idx="73">
                  <c:v>2</c:v>
                </c:pt>
                <c:pt idx="74">
                  <c:v>1</c:v>
                </c:pt>
                <c:pt idx="75">
                  <c:v>1</c:v>
                </c:pt>
                <c:pt idx="76">
                  <c:v>1</c:v>
                </c:pt>
                <c:pt idx="77">
                  <c:v>1</c:v>
                </c:pt>
                <c:pt idx="78">
                  <c:v>1</c:v>
                </c:pt>
                <c:pt idx="79">
                  <c:v>2</c:v>
                </c:pt>
                <c:pt idx="80">
                  <c:v>1</c:v>
                </c:pt>
                <c:pt idx="81">
                  <c:v>1</c:v>
                </c:pt>
                <c:pt idx="82">
                  <c:v>6</c:v>
                </c:pt>
                <c:pt idx="83">
                  <c:v>3</c:v>
                </c:pt>
                <c:pt idx="84">
                  <c:v>1</c:v>
                </c:pt>
                <c:pt idx="85">
                  <c:v>1</c:v>
                </c:pt>
                <c:pt idx="86">
                  <c:v>1</c:v>
                </c:pt>
                <c:pt idx="87">
                  <c:v>1</c:v>
                </c:pt>
                <c:pt idx="88">
                  <c:v>5</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numCache>
            </c:numRef>
          </c:val>
          <c:smooth val="0"/>
          <c:extLst>
            <c:ext xmlns:c16="http://schemas.microsoft.com/office/drawing/2014/chart" uri="{C3380CC4-5D6E-409C-BE32-E72D297353CC}">
              <c16:uniqueId val="{00000001-F32A-443F-A7AE-B8837101C686}"/>
            </c:ext>
          </c:extLst>
        </c:ser>
        <c:ser>
          <c:idx val="2"/>
          <c:order val="2"/>
          <c:tx>
            <c:strRef>
              <c:f>Sheet11!$D$3</c:f>
              <c:strCache>
                <c:ptCount val="1"/>
                <c:pt idx="0">
                  <c:v>Max of max _salary</c:v>
                </c:pt>
              </c:strCache>
            </c:strRef>
          </c:tx>
          <c:spPr>
            <a:ln w="28575" cap="rnd">
              <a:solidFill>
                <a:schemeClr val="accent3"/>
              </a:solidFill>
              <a:round/>
            </a:ln>
            <a:effectLst/>
          </c:spPr>
          <c:marker>
            <c:symbol val="none"/>
          </c:marker>
          <c:cat>
            <c:strRef>
              <c:f>Sheet11!$A$4:$A$113</c:f>
              <c:strCache>
                <c:ptCount val="109"/>
                <c:pt idx="0">
                  <c:v>1-800-FLOWERS.COM, Inc</c:v>
                </c:pt>
                <c:pt idx="1">
                  <c:v>Advanced BioScience Laboratories</c:v>
                </c:pt>
                <c:pt idx="2">
                  <c:v>Affinity Solutions</c:v>
                </c:pt>
                <c:pt idx="3">
                  <c:v>ALIN</c:v>
                </c:pt>
                <c:pt idx="4">
                  <c:v>American Axle &amp; Manufacturing</c:v>
                </c:pt>
                <c:pt idx="5">
                  <c:v>AmeriHealth Caritas</c:v>
                </c:pt>
                <c:pt idx="6">
                  <c:v>Ameritas Life Insurance Corp</c:v>
                </c:pt>
                <c:pt idx="7">
                  <c:v>Arbella Insurance</c:v>
                </c:pt>
                <c:pt idx="8">
                  <c:v>Argo Group US</c:v>
                </c:pt>
                <c:pt idx="9">
                  <c:v>Assurant</c:v>
                </c:pt>
                <c:pt idx="10">
                  <c:v>Audentes Therapeutics</c:v>
                </c:pt>
                <c:pt idx="11">
                  <c:v>Berg Health</c:v>
                </c:pt>
                <c:pt idx="12">
                  <c:v>Blue Cross &amp; Blue Shield of Rhode Island</c:v>
                </c:pt>
                <c:pt idx="13">
                  <c:v>Boys Town Hospital</c:v>
                </c:pt>
                <c:pt idx="14">
                  <c:v>Bridg</c:v>
                </c:pt>
                <c:pt idx="15">
                  <c:v>C Space</c:v>
                </c:pt>
                <c:pt idx="16">
                  <c:v>CA-One Tech Cloud</c:v>
                </c:pt>
                <c:pt idx="17">
                  <c:v>CareDx</c:v>
                </c:pt>
                <c:pt idx="18">
                  <c:v>Carmeuse</c:v>
                </c:pt>
                <c:pt idx="19">
                  <c:v>Catholic Health Initiatives</c:v>
                </c:pt>
                <c:pt idx="20">
                  <c:v>Cerus Corporation</c:v>
                </c:pt>
                <c:pt idx="21">
                  <c:v>Change Healthcare</c:v>
                </c:pt>
                <c:pt idx="22">
                  <c:v>Church &amp; Dwight</c:v>
                </c:pt>
                <c:pt idx="23">
                  <c:v>Community Action Partnership of San Luis Obispo</c:v>
                </c:pt>
                <c:pt idx="24">
                  <c:v>CompQsoft</c:v>
                </c:pt>
                <c:pt idx="25">
                  <c:v>comScore</c:v>
                </c:pt>
                <c:pt idx="26">
                  <c:v>Crown Bioscience</c:v>
                </c:pt>
                <c:pt idx="27">
                  <c:v>CyrusOne</c:v>
                </c:pt>
                <c:pt idx="28">
                  <c:v>DatamanUSA, LLC</c:v>
                </c:pt>
                <c:pt idx="29">
                  <c:v>DentaQuest</c:v>
                </c:pt>
                <c:pt idx="30">
                  <c:v>DESC</c:v>
                </c:pt>
                <c:pt idx="31">
                  <c:v>Dodge Data &amp; Analytics</c:v>
                </c:pt>
                <c:pt idx="32">
                  <c:v>DoubleVerify</c:v>
                </c:pt>
                <c:pt idx="33">
                  <c:v>DrFirst</c:v>
                </c:pt>
                <c:pt idx="34">
                  <c:v>DTCC</c:v>
                </c:pt>
                <c:pt idx="35">
                  <c:v>EAG Laboratories</c:v>
                </c:pt>
                <c:pt idx="36">
                  <c:v>Echo Global Logistics</c:v>
                </c:pt>
                <c:pt idx="37">
                  <c:v>Edgewell Personal Care</c:v>
                </c:pt>
                <c:pt idx="38">
                  <c:v>Equian LLC</c:v>
                </c:pt>
                <c:pt idx="39">
                  <c:v>Exelixis</c:v>
                </c:pt>
                <c:pt idx="40">
                  <c:v>First Command Financial Services, Inc</c:v>
                </c:pt>
                <c:pt idx="41">
                  <c:v>FLEETCOR</c:v>
                </c:pt>
                <c:pt idx="42">
                  <c:v>Formation</c:v>
                </c:pt>
                <c:pt idx="43">
                  <c:v>General Dynamics Information Technology</c:v>
                </c:pt>
                <c:pt idx="44">
                  <c:v>GNS Healthcare</c:v>
                </c:pt>
                <c:pt idx="45">
                  <c:v>Greenway Health</c:v>
                </c:pt>
                <c:pt idx="46">
                  <c:v>Guidepoint</c:v>
                </c:pt>
                <c:pt idx="47">
                  <c:v>Icon Health and Fitness</c:v>
                </c:pt>
                <c:pt idx="48">
                  <c:v>ICW Group</c:v>
                </c:pt>
                <c:pt idx="49">
                  <c:v>Information Builders</c:v>
                </c:pt>
                <c:pt idx="50">
                  <c:v>Infosys</c:v>
                </c:pt>
                <c:pt idx="51">
                  <c:v>Intrado</c:v>
                </c:pt>
                <c:pt idx="52">
                  <c:v>IntraEdge</c:v>
                </c:pt>
                <c:pt idx="53">
                  <c:v>Johns Hopkins Health Care</c:v>
                </c:pt>
                <c:pt idx="54">
                  <c:v>Karyopharm Therapeutics Inc</c:v>
                </c:pt>
                <c:pt idx="55">
                  <c:v>Kronos Bio</c:v>
                </c:pt>
                <c:pt idx="56">
                  <c:v>L.A. Care Health Plan</c:v>
                </c:pt>
                <c:pt idx="57">
                  <c:v>Leidos</c:v>
                </c:pt>
                <c:pt idx="58">
                  <c:v>Liberty Mutual Insurance</c:v>
                </c:pt>
                <c:pt idx="59">
                  <c:v>Mcphail Associates</c:v>
                </c:pt>
                <c:pt idx="60">
                  <c:v>MetroStar Systems</c:v>
                </c:pt>
                <c:pt idx="61">
                  <c:v>MITRE</c:v>
                </c:pt>
                <c:pt idx="62">
                  <c:v>Moda Operandi</c:v>
                </c:pt>
                <c:pt idx="63">
                  <c:v>Monte Rosa Therapeutics</c:v>
                </c:pt>
                <c:pt idx="64">
                  <c:v>Muso</c:v>
                </c:pt>
                <c:pt idx="65">
                  <c:v>MZ</c:v>
                </c:pt>
                <c:pt idx="66">
                  <c:v>National Interstate</c:v>
                </c:pt>
                <c:pt idx="67">
                  <c:v>National Student Clearinghouse</c:v>
                </c:pt>
                <c:pt idx="68">
                  <c:v>NCSOFT</c:v>
                </c:pt>
                <c:pt idx="69">
                  <c:v>Numeric, LLC</c:v>
                </c:pt>
                <c:pt idx="70">
                  <c:v>PA Consulting</c:v>
                </c:pt>
                <c:pt idx="71">
                  <c:v>Palermo's Pizza</c:v>
                </c:pt>
                <c:pt idx="72">
                  <c:v>PennyMac</c:v>
                </c:pt>
                <c:pt idx="73">
                  <c:v>Peraton</c:v>
                </c:pt>
                <c:pt idx="74">
                  <c:v>Pharmavite</c:v>
                </c:pt>
                <c:pt idx="75">
                  <c:v>Pilot Flying J Travel Centers LLC</c:v>
                </c:pt>
                <c:pt idx="76">
                  <c:v>Plymouth Rock Assurance</c:v>
                </c:pt>
                <c:pt idx="77">
                  <c:v>Porch</c:v>
                </c:pt>
                <c:pt idx="78">
                  <c:v>Pro-Sphere Tek</c:v>
                </c:pt>
                <c:pt idx="79">
                  <c:v>Q2 Solutions</c:v>
                </c:pt>
                <c:pt idx="80">
                  <c:v>Red Ventures</c:v>
                </c:pt>
                <c:pt idx="81">
                  <c:v>Remedy BPCI Partners, LLC</c:v>
                </c:pt>
                <c:pt idx="82">
                  <c:v>Reynolds American</c:v>
                </c:pt>
                <c:pt idx="83">
                  <c:v>Rochester Regional Health</c:v>
                </c:pt>
                <c:pt idx="84">
                  <c:v>Rodan and Fields, LLC</c:v>
                </c:pt>
                <c:pt idx="85">
                  <c:v>Samba TV</c:v>
                </c:pt>
                <c:pt idx="86">
                  <c:v>Santander</c:v>
                </c:pt>
                <c:pt idx="87">
                  <c:v>Sapphire Digital</c:v>
                </c:pt>
                <c:pt idx="88">
                  <c:v>Software Engineering Institute</c:v>
                </c:pt>
                <c:pt idx="89">
                  <c:v>Spectrum Communications and Consulting</c:v>
                </c:pt>
                <c:pt idx="90">
                  <c:v>State of Wisconsin Investment Board</c:v>
                </c:pt>
                <c:pt idx="91">
                  <c:v>Success Academy Charter Schools</c:v>
                </c:pt>
                <c:pt idx="92">
                  <c:v>SV Microwave</c:v>
                </c:pt>
                <c:pt idx="93">
                  <c:v>Synagro</c:v>
                </c:pt>
                <c:pt idx="94">
                  <c:v>Teasdale Latin Foods</c:v>
                </c:pt>
                <c:pt idx="95">
                  <c:v>Tempus Labs</c:v>
                </c:pt>
                <c:pt idx="96">
                  <c:v>The Climate Corporation</c:v>
                </c:pt>
                <c:pt idx="97">
                  <c:v>The HSC Health Care System</c:v>
                </c:pt>
                <c:pt idx="98">
                  <c:v>The Integer Group</c:v>
                </c:pt>
                <c:pt idx="99">
                  <c:v>Tivity Health</c:v>
                </c:pt>
                <c:pt idx="100">
                  <c:v>Trace</c:v>
                </c:pt>
                <c:pt idx="101">
                  <c:v>TriNet</c:v>
                </c:pt>
                <c:pt idx="102">
                  <c:v>TrueAccord</c:v>
                </c:pt>
                <c:pt idx="103">
                  <c:v>United BioSource</c:v>
                </c:pt>
                <c:pt idx="104">
                  <c:v>University of Maryland Medical System</c:v>
                </c:pt>
                <c:pt idx="105">
                  <c:v>Vanda Pharmaceuticals</c:v>
                </c:pt>
                <c:pt idx="106">
                  <c:v>Veterans Affairs, Veterans Health Administration</c:v>
                </c:pt>
                <c:pt idx="107">
                  <c:v>Walmart</c:v>
                </c:pt>
                <c:pt idx="108">
                  <c:v>West Coast University</c:v>
                </c:pt>
              </c:strCache>
            </c:strRef>
          </c:cat>
          <c:val>
            <c:numRef>
              <c:f>Sheet11!$D$4:$D$113</c:f>
              <c:numCache>
                <c:formatCode>General</c:formatCode>
                <c:ptCount val="109"/>
                <c:pt idx="0">
                  <c:v>98</c:v>
                </c:pt>
                <c:pt idx="1">
                  <c:v>113</c:v>
                </c:pt>
                <c:pt idx="2">
                  <c:v>148</c:v>
                </c:pt>
                <c:pt idx="3">
                  <c:v>140</c:v>
                </c:pt>
                <c:pt idx="4">
                  <c:v>129</c:v>
                </c:pt>
                <c:pt idx="5">
                  <c:v>85</c:v>
                </c:pt>
                <c:pt idx="6">
                  <c:v>117</c:v>
                </c:pt>
                <c:pt idx="7">
                  <c:v>119</c:v>
                </c:pt>
                <c:pt idx="8">
                  <c:v>183</c:v>
                </c:pt>
                <c:pt idx="9">
                  <c:v>140</c:v>
                </c:pt>
                <c:pt idx="10">
                  <c:v>97</c:v>
                </c:pt>
                <c:pt idx="11">
                  <c:v>148</c:v>
                </c:pt>
                <c:pt idx="12">
                  <c:v>126</c:v>
                </c:pt>
                <c:pt idx="13">
                  <c:v>85</c:v>
                </c:pt>
                <c:pt idx="14">
                  <c:v>135</c:v>
                </c:pt>
                <c:pt idx="15">
                  <c:v>72</c:v>
                </c:pt>
                <c:pt idx="16">
                  <c:v>250</c:v>
                </c:pt>
                <c:pt idx="17">
                  <c:v>176</c:v>
                </c:pt>
                <c:pt idx="18">
                  <c:v>122</c:v>
                </c:pt>
                <c:pt idx="19">
                  <c:v>60</c:v>
                </c:pt>
                <c:pt idx="20">
                  <c:v>149</c:v>
                </c:pt>
                <c:pt idx="21">
                  <c:v>188</c:v>
                </c:pt>
                <c:pt idx="22">
                  <c:v>134</c:v>
                </c:pt>
                <c:pt idx="23">
                  <c:v>62</c:v>
                </c:pt>
                <c:pt idx="24">
                  <c:v>121</c:v>
                </c:pt>
                <c:pt idx="25">
                  <c:v>119</c:v>
                </c:pt>
                <c:pt idx="26">
                  <c:v>98</c:v>
                </c:pt>
                <c:pt idx="27">
                  <c:v>119</c:v>
                </c:pt>
                <c:pt idx="28">
                  <c:v>113</c:v>
                </c:pt>
                <c:pt idx="29">
                  <c:v>73</c:v>
                </c:pt>
                <c:pt idx="30">
                  <c:v>57</c:v>
                </c:pt>
                <c:pt idx="31">
                  <c:v>100</c:v>
                </c:pt>
                <c:pt idx="32">
                  <c:v>108</c:v>
                </c:pt>
                <c:pt idx="33">
                  <c:v>133</c:v>
                </c:pt>
                <c:pt idx="34">
                  <c:v>228</c:v>
                </c:pt>
                <c:pt idx="35">
                  <c:v>102</c:v>
                </c:pt>
                <c:pt idx="36">
                  <c:v>140</c:v>
                </c:pt>
                <c:pt idx="37">
                  <c:v>113</c:v>
                </c:pt>
                <c:pt idx="38">
                  <c:v>142</c:v>
                </c:pt>
                <c:pt idx="39">
                  <c:v>129</c:v>
                </c:pt>
                <c:pt idx="40">
                  <c:v>106</c:v>
                </c:pt>
                <c:pt idx="41">
                  <c:v>35</c:v>
                </c:pt>
                <c:pt idx="42">
                  <c:v>163</c:v>
                </c:pt>
                <c:pt idx="43">
                  <c:v>116</c:v>
                </c:pt>
                <c:pt idx="44">
                  <c:v>118</c:v>
                </c:pt>
                <c:pt idx="45">
                  <c:v>48</c:v>
                </c:pt>
                <c:pt idx="46">
                  <c:v>86</c:v>
                </c:pt>
                <c:pt idx="47">
                  <c:v>61</c:v>
                </c:pt>
                <c:pt idx="48">
                  <c:v>109</c:v>
                </c:pt>
                <c:pt idx="49">
                  <c:v>159</c:v>
                </c:pt>
                <c:pt idx="50">
                  <c:v>71</c:v>
                </c:pt>
                <c:pt idx="51">
                  <c:v>39</c:v>
                </c:pt>
                <c:pt idx="52">
                  <c:v>79</c:v>
                </c:pt>
                <c:pt idx="53">
                  <c:v>136</c:v>
                </c:pt>
                <c:pt idx="54">
                  <c:v>123</c:v>
                </c:pt>
                <c:pt idx="55">
                  <c:v>145</c:v>
                </c:pt>
                <c:pt idx="56">
                  <c:v>148</c:v>
                </c:pt>
                <c:pt idx="57">
                  <c:v>127</c:v>
                </c:pt>
                <c:pt idx="58">
                  <c:v>306</c:v>
                </c:pt>
                <c:pt idx="59">
                  <c:v>58</c:v>
                </c:pt>
                <c:pt idx="60">
                  <c:v>142</c:v>
                </c:pt>
                <c:pt idx="61">
                  <c:v>132</c:v>
                </c:pt>
                <c:pt idx="62">
                  <c:v>110</c:v>
                </c:pt>
                <c:pt idx="63">
                  <c:v>135</c:v>
                </c:pt>
                <c:pt idx="64">
                  <c:v>90</c:v>
                </c:pt>
                <c:pt idx="65">
                  <c:v>146</c:v>
                </c:pt>
                <c:pt idx="66">
                  <c:v>59</c:v>
                </c:pt>
                <c:pt idx="67">
                  <c:v>80</c:v>
                </c:pt>
                <c:pt idx="68">
                  <c:v>147</c:v>
                </c:pt>
                <c:pt idx="69">
                  <c:v>194</c:v>
                </c:pt>
                <c:pt idx="70">
                  <c:v>134</c:v>
                </c:pt>
                <c:pt idx="71">
                  <c:v>68</c:v>
                </c:pt>
                <c:pt idx="72">
                  <c:v>166</c:v>
                </c:pt>
                <c:pt idx="73">
                  <c:v>153</c:v>
                </c:pt>
                <c:pt idx="74">
                  <c:v>112</c:v>
                </c:pt>
                <c:pt idx="75">
                  <c:v>127</c:v>
                </c:pt>
                <c:pt idx="76">
                  <c:v>124</c:v>
                </c:pt>
                <c:pt idx="77">
                  <c:v>130</c:v>
                </c:pt>
                <c:pt idx="78">
                  <c:v>119</c:v>
                </c:pt>
                <c:pt idx="79">
                  <c:v>110</c:v>
                </c:pt>
                <c:pt idx="80">
                  <c:v>173</c:v>
                </c:pt>
                <c:pt idx="81">
                  <c:v>121</c:v>
                </c:pt>
                <c:pt idx="82">
                  <c:v>155</c:v>
                </c:pt>
                <c:pt idx="83">
                  <c:v>115</c:v>
                </c:pt>
                <c:pt idx="84">
                  <c:v>110</c:v>
                </c:pt>
                <c:pt idx="85">
                  <c:v>202</c:v>
                </c:pt>
                <c:pt idx="86">
                  <c:v>82</c:v>
                </c:pt>
                <c:pt idx="87">
                  <c:v>102</c:v>
                </c:pt>
                <c:pt idx="88">
                  <c:v>167</c:v>
                </c:pt>
                <c:pt idx="89">
                  <c:v>111</c:v>
                </c:pt>
                <c:pt idx="90">
                  <c:v>149</c:v>
                </c:pt>
                <c:pt idx="91">
                  <c:v>77</c:v>
                </c:pt>
                <c:pt idx="92">
                  <c:v>57</c:v>
                </c:pt>
                <c:pt idx="93">
                  <c:v>81</c:v>
                </c:pt>
                <c:pt idx="94">
                  <c:v>66</c:v>
                </c:pt>
                <c:pt idx="95">
                  <c:v>166</c:v>
                </c:pt>
                <c:pt idx="96">
                  <c:v>238</c:v>
                </c:pt>
                <c:pt idx="97">
                  <c:v>63</c:v>
                </c:pt>
                <c:pt idx="98">
                  <c:v>136</c:v>
                </c:pt>
                <c:pt idx="99">
                  <c:v>110</c:v>
                </c:pt>
                <c:pt idx="100">
                  <c:v>105</c:v>
                </c:pt>
                <c:pt idx="101">
                  <c:v>157</c:v>
                </c:pt>
                <c:pt idx="102">
                  <c:v>90</c:v>
                </c:pt>
                <c:pt idx="103">
                  <c:v>93</c:v>
                </c:pt>
                <c:pt idx="104">
                  <c:v>112</c:v>
                </c:pt>
                <c:pt idx="105">
                  <c:v>126</c:v>
                </c:pt>
                <c:pt idx="106">
                  <c:v>52</c:v>
                </c:pt>
                <c:pt idx="107">
                  <c:v>172</c:v>
                </c:pt>
                <c:pt idx="108">
                  <c:v>141</c:v>
                </c:pt>
              </c:numCache>
            </c:numRef>
          </c:val>
          <c:smooth val="0"/>
          <c:extLst>
            <c:ext xmlns:c16="http://schemas.microsoft.com/office/drawing/2014/chart" uri="{C3380CC4-5D6E-409C-BE32-E72D297353CC}">
              <c16:uniqueId val="{00000003-F32A-443F-A7AE-B8837101C686}"/>
            </c:ext>
          </c:extLst>
        </c:ser>
        <c:ser>
          <c:idx val="3"/>
          <c:order val="3"/>
          <c:tx>
            <c:strRef>
              <c:f>Sheet11!$E$3</c:f>
              <c:strCache>
                <c:ptCount val="1"/>
                <c:pt idx="0">
                  <c:v>Count of company_text</c:v>
                </c:pt>
              </c:strCache>
            </c:strRef>
          </c:tx>
          <c:spPr>
            <a:ln w="28575" cap="rnd">
              <a:solidFill>
                <a:schemeClr val="accent4"/>
              </a:solidFill>
              <a:round/>
            </a:ln>
            <a:effectLst/>
          </c:spPr>
          <c:marker>
            <c:symbol val="none"/>
          </c:marker>
          <c:cat>
            <c:strRef>
              <c:f>Sheet11!$A$4:$A$113</c:f>
              <c:strCache>
                <c:ptCount val="109"/>
                <c:pt idx="0">
                  <c:v>1-800-FLOWERS.COM, Inc</c:v>
                </c:pt>
                <c:pt idx="1">
                  <c:v>Advanced BioScience Laboratories</c:v>
                </c:pt>
                <c:pt idx="2">
                  <c:v>Affinity Solutions</c:v>
                </c:pt>
                <c:pt idx="3">
                  <c:v>ALIN</c:v>
                </c:pt>
                <c:pt idx="4">
                  <c:v>American Axle &amp; Manufacturing</c:v>
                </c:pt>
                <c:pt idx="5">
                  <c:v>AmeriHealth Caritas</c:v>
                </c:pt>
                <c:pt idx="6">
                  <c:v>Ameritas Life Insurance Corp</c:v>
                </c:pt>
                <c:pt idx="7">
                  <c:v>Arbella Insurance</c:v>
                </c:pt>
                <c:pt idx="8">
                  <c:v>Argo Group US</c:v>
                </c:pt>
                <c:pt idx="9">
                  <c:v>Assurant</c:v>
                </c:pt>
                <c:pt idx="10">
                  <c:v>Audentes Therapeutics</c:v>
                </c:pt>
                <c:pt idx="11">
                  <c:v>Berg Health</c:v>
                </c:pt>
                <c:pt idx="12">
                  <c:v>Blue Cross &amp; Blue Shield of Rhode Island</c:v>
                </c:pt>
                <c:pt idx="13">
                  <c:v>Boys Town Hospital</c:v>
                </c:pt>
                <c:pt idx="14">
                  <c:v>Bridg</c:v>
                </c:pt>
                <c:pt idx="15">
                  <c:v>C Space</c:v>
                </c:pt>
                <c:pt idx="16">
                  <c:v>CA-One Tech Cloud</c:v>
                </c:pt>
                <c:pt idx="17">
                  <c:v>CareDx</c:v>
                </c:pt>
                <c:pt idx="18">
                  <c:v>Carmeuse</c:v>
                </c:pt>
                <c:pt idx="19">
                  <c:v>Catholic Health Initiatives</c:v>
                </c:pt>
                <c:pt idx="20">
                  <c:v>Cerus Corporation</c:v>
                </c:pt>
                <c:pt idx="21">
                  <c:v>Change Healthcare</c:v>
                </c:pt>
                <c:pt idx="22">
                  <c:v>Church &amp; Dwight</c:v>
                </c:pt>
                <c:pt idx="23">
                  <c:v>Community Action Partnership of San Luis Obispo</c:v>
                </c:pt>
                <c:pt idx="24">
                  <c:v>CompQsoft</c:v>
                </c:pt>
                <c:pt idx="25">
                  <c:v>comScore</c:v>
                </c:pt>
                <c:pt idx="26">
                  <c:v>Crown Bioscience</c:v>
                </c:pt>
                <c:pt idx="27">
                  <c:v>CyrusOne</c:v>
                </c:pt>
                <c:pt idx="28">
                  <c:v>DatamanUSA, LLC</c:v>
                </c:pt>
                <c:pt idx="29">
                  <c:v>DentaQuest</c:v>
                </c:pt>
                <c:pt idx="30">
                  <c:v>DESC</c:v>
                </c:pt>
                <c:pt idx="31">
                  <c:v>Dodge Data &amp; Analytics</c:v>
                </c:pt>
                <c:pt idx="32">
                  <c:v>DoubleVerify</c:v>
                </c:pt>
                <c:pt idx="33">
                  <c:v>DrFirst</c:v>
                </c:pt>
                <c:pt idx="34">
                  <c:v>DTCC</c:v>
                </c:pt>
                <c:pt idx="35">
                  <c:v>EAG Laboratories</c:v>
                </c:pt>
                <c:pt idx="36">
                  <c:v>Echo Global Logistics</c:v>
                </c:pt>
                <c:pt idx="37">
                  <c:v>Edgewell Personal Care</c:v>
                </c:pt>
                <c:pt idx="38">
                  <c:v>Equian LLC</c:v>
                </c:pt>
                <c:pt idx="39">
                  <c:v>Exelixis</c:v>
                </c:pt>
                <c:pt idx="40">
                  <c:v>First Command Financial Services, Inc</c:v>
                </c:pt>
                <c:pt idx="41">
                  <c:v>FLEETCOR</c:v>
                </c:pt>
                <c:pt idx="42">
                  <c:v>Formation</c:v>
                </c:pt>
                <c:pt idx="43">
                  <c:v>General Dynamics Information Technology</c:v>
                </c:pt>
                <c:pt idx="44">
                  <c:v>GNS Healthcare</c:v>
                </c:pt>
                <c:pt idx="45">
                  <c:v>Greenway Health</c:v>
                </c:pt>
                <c:pt idx="46">
                  <c:v>Guidepoint</c:v>
                </c:pt>
                <c:pt idx="47">
                  <c:v>Icon Health and Fitness</c:v>
                </c:pt>
                <c:pt idx="48">
                  <c:v>ICW Group</c:v>
                </c:pt>
                <c:pt idx="49">
                  <c:v>Information Builders</c:v>
                </c:pt>
                <c:pt idx="50">
                  <c:v>Infosys</c:v>
                </c:pt>
                <c:pt idx="51">
                  <c:v>Intrado</c:v>
                </c:pt>
                <c:pt idx="52">
                  <c:v>IntraEdge</c:v>
                </c:pt>
                <c:pt idx="53">
                  <c:v>Johns Hopkins Health Care</c:v>
                </c:pt>
                <c:pt idx="54">
                  <c:v>Karyopharm Therapeutics Inc</c:v>
                </c:pt>
                <c:pt idx="55">
                  <c:v>Kronos Bio</c:v>
                </c:pt>
                <c:pt idx="56">
                  <c:v>L.A. Care Health Plan</c:v>
                </c:pt>
                <c:pt idx="57">
                  <c:v>Leidos</c:v>
                </c:pt>
                <c:pt idx="58">
                  <c:v>Liberty Mutual Insurance</c:v>
                </c:pt>
                <c:pt idx="59">
                  <c:v>Mcphail Associates</c:v>
                </c:pt>
                <c:pt idx="60">
                  <c:v>MetroStar Systems</c:v>
                </c:pt>
                <c:pt idx="61">
                  <c:v>MITRE</c:v>
                </c:pt>
                <c:pt idx="62">
                  <c:v>Moda Operandi</c:v>
                </c:pt>
                <c:pt idx="63">
                  <c:v>Monte Rosa Therapeutics</c:v>
                </c:pt>
                <c:pt idx="64">
                  <c:v>Muso</c:v>
                </c:pt>
                <c:pt idx="65">
                  <c:v>MZ</c:v>
                </c:pt>
                <c:pt idx="66">
                  <c:v>National Interstate</c:v>
                </c:pt>
                <c:pt idx="67">
                  <c:v>National Student Clearinghouse</c:v>
                </c:pt>
                <c:pt idx="68">
                  <c:v>NCSOFT</c:v>
                </c:pt>
                <c:pt idx="69">
                  <c:v>Numeric, LLC</c:v>
                </c:pt>
                <c:pt idx="70">
                  <c:v>PA Consulting</c:v>
                </c:pt>
                <c:pt idx="71">
                  <c:v>Palermo's Pizza</c:v>
                </c:pt>
                <c:pt idx="72">
                  <c:v>PennyMac</c:v>
                </c:pt>
                <c:pt idx="73">
                  <c:v>Peraton</c:v>
                </c:pt>
                <c:pt idx="74">
                  <c:v>Pharmavite</c:v>
                </c:pt>
                <c:pt idx="75">
                  <c:v>Pilot Flying J Travel Centers LLC</c:v>
                </c:pt>
                <c:pt idx="76">
                  <c:v>Plymouth Rock Assurance</c:v>
                </c:pt>
                <c:pt idx="77">
                  <c:v>Porch</c:v>
                </c:pt>
                <c:pt idx="78">
                  <c:v>Pro-Sphere Tek</c:v>
                </c:pt>
                <c:pt idx="79">
                  <c:v>Q2 Solutions</c:v>
                </c:pt>
                <c:pt idx="80">
                  <c:v>Red Ventures</c:v>
                </c:pt>
                <c:pt idx="81">
                  <c:v>Remedy BPCI Partners, LLC</c:v>
                </c:pt>
                <c:pt idx="82">
                  <c:v>Reynolds American</c:v>
                </c:pt>
                <c:pt idx="83">
                  <c:v>Rochester Regional Health</c:v>
                </c:pt>
                <c:pt idx="84">
                  <c:v>Rodan and Fields, LLC</c:v>
                </c:pt>
                <c:pt idx="85">
                  <c:v>Samba TV</c:v>
                </c:pt>
                <c:pt idx="86">
                  <c:v>Santander</c:v>
                </c:pt>
                <c:pt idx="87">
                  <c:v>Sapphire Digital</c:v>
                </c:pt>
                <c:pt idx="88">
                  <c:v>Software Engineering Institute</c:v>
                </c:pt>
                <c:pt idx="89">
                  <c:v>Spectrum Communications and Consulting</c:v>
                </c:pt>
                <c:pt idx="90">
                  <c:v>State of Wisconsin Investment Board</c:v>
                </c:pt>
                <c:pt idx="91">
                  <c:v>Success Academy Charter Schools</c:v>
                </c:pt>
                <c:pt idx="92">
                  <c:v>SV Microwave</c:v>
                </c:pt>
                <c:pt idx="93">
                  <c:v>Synagro</c:v>
                </c:pt>
                <c:pt idx="94">
                  <c:v>Teasdale Latin Foods</c:v>
                </c:pt>
                <c:pt idx="95">
                  <c:v>Tempus Labs</c:v>
                </c:pt>
                <c:pt idx="96">
                  <c:v>The Climate Corporation</c:v>
                </c:pt>
                <c:pt idx="97">
                  <c:v>The HSC Health Care System</c:v>
                </c:pt>
                <c:pt idx="98">
                  <c:v>The Integer Group</c:v>
                </c:pt>
                <c:pt idx="99">
                  <c:v>Tivity Health</c:v>
                </c:pt>
                <c:pt idx="100">
                  <c:v>Trace</c:v>
                </c:pt>
                <c:pt idx="101">
                  <c:v>TriNet</c:v>
                </c:pt>
                <c:pt idx="102">
                  <c:v>TrueAccord</c:v>
                </c:pt>
                <c:pt idx="103">
                  <c:v>United BioSource</c:v>
                </c:pt>
                <c:pt idx="104">
                  <c:v>University of Maryland Medical System</c:v>
                </c:pt>
                <c:pt idx="105">
                  <c:v>Vanda Pharmaceuticals</c:v>
                </c:pt>
                <c:pt idx="106">
                  <c:v>Veterans Affairs, Veterans Health Administration</c:v>
                </c:pt>
                <c:pt idx="107">
                  <c:v>Walmart</c:v>
                </c:pt>
                <c:pt idx="108">
                  <c:v>West Coast University</c:v>
                </c:pt>
              </c:strCache>
            </c:strRef>
          </c:cat>
          <c:val>
            <c:numRef>
              <c:f>Sheet11!$E$4:$E$113</c:f>
              <c:numCache>
                <c:formatCode>General</c:formatCode>
                <c:ptCount val="109"/>
                <c:pt idx="0">
                  <c:v>1</c:v>
                </c:pt>
                <c:pt idx="1">
                  <c:v>3</c:v>
                </c:pt>
                <c:pt idx="2">
                  <c:v>2</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2</c:v>
                </c:pt>
                <c:pt idx="40">
                  <c:v>1</c:v>
                </c:pt>
                <c:pt idx="41">
                  <c:v>1</c:v>
                </c:pt>
                <c:pt idx="42">
                  <c:v>1</c:v>
                </c:pt>
                <c:pt idx="43">
                  <c:v>2</c:v>
                </c:pt>
                <c:pt idx="44">
                  <c:v>1</c:v>
                </c:pt>
                <c:pt idx="45">
                  <c:v>1</c:v>
                </c:pt>
                <c:pt idx="46">
                  <c:v>1</c:v>
                </c:pt>
                <c:pt idx="47">
                  <c:v>1</c:v>
                </c:pt>
                <c:pt idx="48">
                  <c:v>1</c:v>
                </c:pt>
                <c:pt idx="49">
                  <c:v>1</c:v>
                </c:pt>
                <c:pt idx="50">
                  <c:v>1</c:v>
                </c:pt>
                <c:pt idx="51">
                  <c:v>1</c:v>
                </c:pt>
                <c:pt idx="52">
                  <c:v>1</c:v>
                </c:pt>
                <c:pt idx="53">
                  <c:v>1</c:v>
                </c:pt>
                <c:pt idx="54">
                  <c:v>1</c:v>
                </c:pt>
                <c:pt idx="55">
                  <c:v>3</c:v>
                </c:pt>
                <c:pt idx="56">
                  <c:v>1</c:v>
                </c:pt>
                <c:pt idx="57">
                  <c:v>1</c:v>
                </c:pt>
                <c:pt idx="58">
                  <c:v>5</c:v>
                </c:pt>
                <c:pt idx="59">
                  <c:v>1</c:v>
                </c:pt>
                <c:pt idx="60">
                  <c:v>1</c:v>
                </c:pt>
                <c:pt idx="61">
                  <c:v>5</c:v>
                </c:pt>
                <c:pt idx="62">
                  <c:v>1</c:v>
                </c:pt>
                <c:pt idx="63">
                  <c:v>1</c:v>
                </c:pt>
                <c:pt idx="64">
                  <c:v>1</c:v>
                </c:pt>
                <c:pt idx="65">
                  <c:v>1</c:v>
                </c:pt>
                <c:pt idx="66">
                  <c:v>1</c:v>
                </c:pt>
                <c:pt idx="67">
                  <c:v>1</c:v>
                </c:pt>
                <c:pt idx="68">
                  <c:v>2</c:v>
                </c:pt>
                <c:pt idx="69">
                  <c:v>5</c:v>
                </c:pt>
                <c:pt idx="70">
                  <c:v>2</c:v>
                </c:pt>
                <c:pt idx="71">
                  <c:v>1</c:v>
                </c:pt>
                <c:pt idx="72">
                  <c:v>2</c:v>
                </c:pt>
                <c:pt idx="73">
                  <c:v>2</c:v>
                </c:pt>
                <c:pt idx="74">
                  <c:v>1</c:v>
                </c:pt>
                <c:pt idx="75">
                  <c:v>1</c:v>
                </c:pt>
                <c:pt idx="76">
                  <c:v>1</c:v>
                </c:pt>
                <c:pt idx="77">
                  <c:v>1</c:v>
                </c:pt>
                <c:pt idx="78">
                  <c:v>1</c:v>
                </c:pt>
                <c:pt idx="79">
                  <c:v>2</c:v>
                </c:pt>
                <c:pt idx="80">
                  <c:v>1</c:v>
                </c:pt>
                <c:pt idx="81">
                  <c:v>1</c:v>
                </c:pt>
                <c:pt idx="82">
                  <c:v>6</c:v>
                </c:pt>
                <c:pt idx="83">
                  <c:v>3</c:v>
                </c:pt>
                <c:pt idx="84">
                  <c:v>1</c:v>
                </c:pt>
                <c:pt idx="85">
                  <c:v>1</c:v>
                </c:pt>
                <c:pt idx="86">
                  <c:v>1</c:v>
                </c:pt>
                <c:pt idx="87">
                  <c:v>1</c:v>
                </c:pt>
                <c:pt idx="88">
                  <c:v>5</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numCache>
            </c:numRef>
          </c:val>
          <c:smooth val="0"/>
          <c:extLst>
            <c:ext xmlns:c16="http://schemas.microsoft.com/office/drawing/2014/chart" uri="{C3380CC4-5D6E-409C-BE32-E72D297353CC}">
              <c16:uniqueId val="{00000004-F32A-443F-A7AE-B8837101C686}"/>
            </c:ext>
          </c:extLst>
        </c:ser>
        <c:dLbls>
          <c:showLegendKey val="0"/>
          <c:showVal val="0"/>
          <c:showCatName val="0"/>
          <c:showSerName val="0"/>
          <c:showPercent val="0"/>
          <c:showBubbleSize val="0"/>
        </c:dLbls>
        <c:smooth val="0"/>
        <c:axId val="1914409855"/>
        <c:axId val="1914419839"/>
      </c:lineChart>
      <c:catAx>
        <c:axId val="191440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419839"/>
        <c:crosses val="autoZero"/>
        <c:auto val="1"/>
        <c:lblAlgn val="ctr"/>
        <c:lblOffset val="100"/>
        <c:noMultiLvlLbl val="0"/>
      </c:catAx>
      <c:valAx>
        <c:axId val="191441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40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[Data_Rev_Min_max1.xlsx]Sheet14!PivotTable3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Sheet14!$B$3</c:f>
              <c:strCache>
                <c:ptCount val="1"/>
                <c:pt idx="0">
                  <c:v>Max of max _salary</c:v>
                </c:pt>
              </c:strCache>
            </c:strRef>
          </c:tx>
          <c:spPr>
            <a:ln w="28575" cap="rnd">
              <a:solidFill>
                <a:schemeClr val="accent1"/>
              </a:solidFill>
              <a:round/>
            </a:ln>
            <a:effectLst/>
          </c:spPr>
          <c:marker>
            <c:symbol val="none"/>
          </c:marker>
          <c:cat>
            <c:strRef>
              <c:f>Sheet14!$A$4:$A$7</c:f>
              <c:strCache>
                <c:ptCount val="3"/>
                <c:pt idx="0">
                  <c:v>highrating</c:v>
                </c:pt>
                <c:pt idx="1">
                  <c:v>low Rating</c:v>
                </c:pt>
                <c:pt idx="2">
                  <c:v>med Rating</c:v>
                </c:pt>
              </c:strCache>
            </c:strRef>
          </c:cat>
          <c:val>
            <c:numRef>
              <c:f>Sheet14!$B$4:$B$7</c:f>
              <c:numCache>
                <c:formatCode>General</c:formatCode>
                <c:ptCount val="3"/>
                <c:pt idx="0">
                  <c:v>289</c:v>
                </c:pt>
                <c:pt idx="1">
                  <c:v>188</c:v>
                </c:pt>
                <c:pt idx="2">
                  <c:v>306</c:v>
                </c:pt>
              </c:numCache>
            </c:numRef>
          </c:val>
          <c:smooth val="0"/>
          <c:extLst>
            <c:ext xmlns:c16="http://schemas.microsoft.com/office/drawing/2014/chart" uri="{C3380CC4-5D6E-409C-BE32-E72D297353CC}">
              <c16:uniqueId val="{00000003-680A-4F05-AB9A-B495CE5278E1}"/>
            </c:ext>
          </c:extLst>
        </c:ser>
        <c:ser>
          <c:idx val="1"/>
          <c:order val="1"/>
          <c:tx>
            <c:strRef>
              <c:f>Sheet14!$C$3</c:f>
              <c:strCache>
                <c:ptCount val="1"/>
                <c:pt idx="0">
                  <c:v>Min of min salary</c:v>
                </c:pt>
              </c:strCache>
            </c:strRef>
          </c:tx>
          <c:spPr>
            <a:ln w="28575" cap="rnd">
              <a:solidFill>
                <a:schemeClr val="accent2"/>
              </a:solidFill>
              <a:round/>
            </a:ln>
            <a:effectLst/>
          </c:spPr>
          <c:marker>
            <c:symbol val="none"/>
          </c:marker>
          <c:cat>
            <c:strRef>
              <c:f>Sheet14!$A$4:$A$7</c:f>
              <c:strCache>
                <c:ptCount val="3"/>
                <c:pt idx="0">
                  <c:v>highrating</c:v>
                </c:pt>
                <c:pt idx="1">
                  <c:v>low Rating</c:v>
                </c:pt>
                <c:pt idx="2">
                  <c:v>med Rating</c:v>
                </c:pt>
              </c:strCache>
            </c:strRef>
          </c:cat>
          <c:val>
            <c:numRef>
              <c:f>Sheet14!$C$4:$C$7</c:f>
              <c:numCache>
                <c:formatCode>General</c:formatCode>
                <c:ptCount val="3"/>
                <c:pt idx="0">
                  <c:v>29</c:v>
                </c:pt>
                <c:pt idx="1">
                  <c:v>21</c:v>
                </c:pt>
                <c:pt idx="2">
                  <c:v>15</c:v>
                </c:pt>
              </c:numCache>
            </c:numRef>
          </c:val>
          <c:smooth val="0"/>
          <c:extLst>
            <c:ext xmlns:c16="http://schemas.microsoft.com/office/drawing/2014/chart" uri="{C3380CC4-5D6E-409C-BE32-E72D297353CC}">
              <c16:uniqueId val="{00000008-680A-4F05-AB9A-B495CE5278E1}"/>
            </c:ext>
          </c:extLst>
        </c:ser>
        <c:ser>
          <c:idx val="2"/>
          <c:order val="2"/>
          <c:tx>
            <c:strRef>
              <c:f>Sheet14!$D$3</c:f>
              <c:strCache>
                <c:ptCount val="1"/>
                <c:pt idx="0">
                  <c:v>Average of average</c:v>
                </c:pt>
              </c:strCache>
            </c:strRef>
          </c:tx>
          <c:spPr>
            <a:ln w="28575" cap="rnd">
              <a:solidFill>
                <a:schemeClr val="accent3"/>
              </a:solidFill>
              <a:round/>
            </a:ln>
            <a:effectLst/>
          </c:spPr>
          <c:marker>
            <c:symbol val="none"/>
          </c:marker>
          <c:cat>
            <c:strRef>
              <c:f>Sheet14!$A$4:$A$7</c:f>
              <c:strCache>
                <c:ptCount val="3"/>
                <c:pt idx="0">
                  <c:v>highrating</c:v>
                </c:pt>
                <c:pt idx="1">
                  <c:v>low Rating</c:v>
                </c:pt>
                <c:pt idx="2">
                  <c:v>med Rating</c:v>
                </c:pt>
              </c:strCache>
            </c:strRef>
          </c:cat>
          <c:val>
            <c:numRef>
              <c:f>Sheet14!$D$4:$D$7</c:f>
              <c:numCache>
                <c:formatCode>0</c:formatCode>
                <c:ptCount val="3"/>
                <c:pt idx="0">
                  <c:v>105.90822784810126</c:v>
                </c:pt>
                <c:pt idx="1">
                  <c:v>90.036585365853654</c:v>
                </c:pt>
                <c:pt idx="2">
                  <c:v>100.375</c:v>
                </c:pt>
              </c:numCache>
            </c:numRef>
          </c:val>
          <c:smooth val="0"/>
          <c:extLst>
            <c:ext xmlns:c16="http://schemas.microsoft.com/office/drawing/2014/chart" uri="{C3380CC4-5D6E-409C-BE32-E72D297353CC}">
              <c16:uniqueId val="{00000009-680A-4F05-AB9A-B495CE5278E1}"/>
            </c:ext>
          </c:extLst>
        </c:ser>
        <c:dLbls>
          <c:showLegendKey val="0"/>
          <c:showVal val="0"/>
          <c:showCatName val="0"/>
          <c:showSerName val="0"/>
          <c:showPercent val="0"/>
          <c:showBubbleSize val="0"/>
        </c:dLbls>
        <c:smooth val="0"/>
        <c:axId val="1921817487"/>
        <c:axId val="1921818735"/>
      </c:lineChart>
      <c:catAx>
        <c:axId val="1921817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8735"/>
        <c:crosses val="autoZero"/>
        <c:auto val="1"/>
        <c:lblAlgn val="ctr"/>
        <c:lblOffset val="100"/>
        <c:noMultiLvlLbl val="0"/>
      </c:catAx>
      <c:valAx>
        <c:axId val="1921818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[Data_Rev_Min_max1.xlsx]Sheet14!PivotTable3</c:name>
    <c:fmtId val="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Sheet14!$B$3</c:f>
              <c:strCache>
                <c:ptCount val="1"/>
                <c:pt idx="0">
                  <c:v>Max of max _salary</c:v>
                </c:pt>
              </c:strCache>
            </c:strRef>
          </c:tx>
          <c:spPr>
            <a:ln w="28575" cap="rnd">
              <a:solidFill>
                <a:schemeClr val="accent1"/>
              </a:solidFill>
              <a:round/>
            </a:ln>
            <a:effectLst/>
          </c:spPr>
          <c:marker>
            <c:symbol val="none"/>
          </c:marker>
          <c:cat>
            <c:strRef>
              <c:f>Sheet14!$A$4:$A$7</c:f>
              <c:strCache>
                <c:ptCount val="3"/>
                <c:pt idx="0">
                  <c:v>highrating</c:v>
                </c:pt>
                <c:pt idx="1">
                  <c:v>low Rating</c:v>
                </c:pt>
                <c:pt idx="2">
                  <c:v>med Rating</c:v>
                </c:pt>
              </c:strCache>
            </c:strRef>
          </c:cat>
          <c:val>
            <c:numRef>
              <c:f>Sheet14!$B$4:$B$7</c:f>
              <c:numCache>
                <c:formatCode>General</c:formatCode>
                <c:ptCount val="3"/>
                <c:pt idx="0">
                  <c:v>289</c:v>
                </c:pt>
                <c:pt idx="1">
                  <c:v>188</c:v>
                </c:pt>
                <c:pt idx="2">
                  <c:v>306</c:v>
                </c:pt>
              </c:numCache>
            </c:numRef>
          </c:val>
          <c:smooth val="0"/>
          <c:extLst>
            <c:ext xmlns:c16="http://schemas.microsoft.com/office/drawing/2014/chart" uri="{C3380CC4-5D6E-409C-BE32-E72D297353CC}">
              <c16:uniqueId val="{00000000-2A41-418E-B49B-87B266AE1760}"/>
            </c:ext>
          </c:extLst>
        </c:ser>
        <c:ser>
          <c:idx val="1"/>
          <c:order val="1"/>
          <c:tx>
            <c:strRef>
              <c:f>Sheet14!$C$3</c:f>
              <c:strCache>
                <c:ptCount val="1"/>
                <c:pt idx="0">
                  <c:v>Min of min salary</c:v>
                </c:pt>
              </c:strCache>
            </c:strRef>
          </c:tx>
          <c:spPr>
            <a:ln w="28575" cap="rnd">
              <a:solidFill>
                <a:schemeClr val="accent2"/>
              </a:solidFill>
              <a:round/>
            </a:ln>
            <a:effectLst/>
          </c:spPr>
          <c:marker>
            <c:symbol val="none"/>
          </c:marker>
          <c:cat>
            <c:strRef>
              <c:f>Sheet14!$A$4:$A$7</c:f>
              <c:strCache>
                <c:ptCount val="3"/>
                <c:pt idx="0">
                  <c:v>highrating</c:v>
                </c:pt>
                <c:pt idx="1">
                  <c:v>low Rating</c:v>
                </c:pt>
                <c:pt idx="2">
                  <c:v>med Rating</c:v>
                </c:pt>
              </c:strCache>
            </c:strRef>
          </c:cat>
          <c:val>
            <c:numRef>
              <c:f>Sheet14!$C$4:$C$7</c:f>
              <c:numCache>
                <c:formatCode>General</c:formatCode>
                <c:ptCount val="3"/>
                <c:pt idx="0">
                  <c:v>29</c:v>
                </c:pt>
                <c:pt idx="1">
                  <c:v>21</c:v>
                </c:pt>
                <c:pt idx="2">
                  <c:v>15</c:v>
                </c:pt>
              </c:numCache>
            </c:numRef>
          </c:val>
          <c:smooth val="0"/>
          <c:extLst>
            <c:ext xmlns:c16="http://schemas.microsoft.com/office/drawing/2014/chart" uri="{C3380CC4-5D6E-409C-BE32-E72D297353CC}">
              <c16:uniqueId val="{00000006-2A41-418E-B49B-87B266AE1760}"/>
            </c:ext>
          </c:extLst>
        </c:ser>
        <c:ser>
          <c:idx val="2"/>
          <c:order val="2"/>
          <c:tx>
            <c:strRef>
              <c:f>Sheet14!$D$3</c:f>
              <c:strCache>
                <c:ptCount val="1"/>
                <c:pt idx="0">
                  <c:v>Average of average</c:v>
                </c:pt>
              </c:strCache>
            </c:strRef>
          </c:tx>
          <c:spPr>
            <a:ln w="28575" cap="rnd">
              <a:solidFill>
                <a:schemeClr val="accent3"/>
              </a:solidFill>
              <a:round/>
            </a:ln>
            <a:effectLst/>
          </c:spPr>
          <c:marker>
            <c:symbol val="none"/>
          </c:marker>
          <c:cat>
            <c:strRef>
              <c:f>Sheet14!$A$4:$A$7</c:f>
              <c:strCache>
                <c:ptCount val="3"/>
                <c:pt idx="0">
                  <c:v>highrating</c:v>
                </c:pt>
                <c:pt idx="1">
                  <c:v>low Rating</c:v>
                </c:pt>
                <c:pt idx="2">
                  <c:v>med Rating</c:v>
                </c:pt>
              </c:strCache>
            </c:strRef>
          </c:cat>
          <c:val>
            <c:numRef>
              <c:f>Sheet14!$D$4:$D$7</c:f>
              <c:numCache>
                <c:formatCode>0</c:formatCode>
                <c:ptCount val="3"/>
                <c:pt idx="0">
                  <c:v>105.90822784810126</c:v>
                </c:pt>
                <c:pt idx="1">
                  <c:v>90.036585365853654</c:v>
                </c:pt>
                <c:pt idx="2">
                  <c:v>100.375</c:v>
                </c:pt>
              </c:numCache>
            </c:numRef>
          </c:val>
          <c:smooth val="0"/>
          <c:extLst>
            <c:ext xmlns:c16="http://schemas.microsoft.com/office/drawing/2014/chart" uri="{C3380CC4-5D6E-409C-BE32-E72D297353CC}">
              <c16:uniqueId val="{00000007-2A41-418E-B49B-87B266AE1760}"/>
            </c:ext>
          </c:extLst>
        </c:ser>
        <c:dLbls>
          <c:showLegendKey val="0"/>
          <c:showVal val="0"/>
          <c:showCatName val="0"/>
          <c:showSerName val="0"/>
          <c:showPercent val="0"/>
          <c:showBubbleSize val="0"/>
        </c:dLbls>
        <c:smooth val="0"/>
        <c:axId val="1756850367"/>
        <c:axId val="1756852863"/>
      </c:lineChart>
      <c:catAx>
        <c:axId val="175685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52863"/>
        <c:crosses val="autoZero"/>
        <c:auto val="1"/>
        <c:lblAlgn val="ctr"/>
        <c:lblOffset val="100"/>
        <c:noMultiLvlLbl val="0"/>
      </c:catAx>
      <c:valAx>
        <c:axId val="175685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5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[Data_Rev_Min_max1.xlsx]Sheet16!PivotTable5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Sheet16!$B$3</c:f>
              <c:strCache>
                <c:ptCount val="1"/>
                <c:pt idx="0">
                  <c:v>Total</c:v>
                </c:pt>
              </c:strCache>
            </c:strRef>
          </c:tx>
          <c:spPr>
            <a:ln w="28575" cap="rnd">
              <a:solidFill>
                <a:schemeClr val="accent1"/>
              </a:solidFill>
              <a:round/>
            </a:ln>
            <a:effectLst/>
          </c:spPr>
          <c:marker>
            <c:symbol val="none"/>
          </c:marker>
          <c:cat>
            <c:strRef>
              <c:f>Sheet16!$A$4:$A$19</c:f>
              <c:strCache>
                <c:ptCount val="15"/>
                <c:pt idx="0">
                  <c:v>$1   $2 billion (USD)</c:v>
                </c:pt>
                <c:pt idx="1">
                  <c:v>$1   $5 million (USD)</c:v>
                </c:pt>
                <c:pt idx="2">
                  <c:v>$10   $25 million (USD)</c:v>
                </c:pt>
                <c:pt idx="3">
                  <c:v>$10+ billion (USD)</c:v>
                </c:pt>
                <c:pt idx="4">
                  <c:v>$100   $500 million (USD)</c:v>
                </c:pt>
                <c:pt idx="5">
                  <c:v>$2   $5 billion (USD)</c:v>
                </c:pt>
                <c:pt idx="6">
                  <c:v>$2  $5 billion (USD)</c:v>
                </c:pt>
                <c:pt idx="7">
                  <c:v>$25   $50 million (USD)</c:v>
                </c:pt>
                <c:pt idx="8">
                  <c:v>$5   $10 billion (USD)</c:v>
                </c:pt>
                <c:pt idx="9">
                  <c:v>$5   $10 million (USD)</c:v>
                </c:pt>
                <c:pt idx="10">
                  <c:v>$50   $100 million (USD)</c:v>
                </c:pt>
                <c:pt idx="11">
                  <c:v>$500 million   $1 billion (USD)</c:v>
                </c:pt>
                <c:pt idx="12">
                  <c:v>Less than $1 million (USD)</c:v>
                </c:pt>
                <c:pt idx="13">
                  <c:v>unknown</c:v>
                </c:pt>
                <c:pt idx="14">
                  <c:v>Unknown / Non-Applicable</c:v>
                </c:pt>
              </c:strCache>
            </c:strRef>
          </c:cat>
          <c:val>
            <c:numRef>
              <c:f>Sheet16!$B$4:$B$19</c:f>
              <c:numCache>
                <c:formatCode>0</c:formatCode>
                <c:ptCount val="15"/>
                <c:pt idx="0">
                  <c:v>104.12820512820512</c:v>
                </c:pt>
                <c:pt idx="1">
                  <c:v>115.8</c:v>
                </c:pt>
                <c:pt idx="2">
                  <c:v>95.904761904761898</c:v>
                </c:pt>
                <c:pt idx="3">
                  <c:v>113.62142857142857</c:v>
                </c:pt>
                <c:pt idx="4">
                  <c:v>91.219298245614041</c:v>
                </c:pt>
                <c:pt idx="5">
                  <c:v>91.04</c:v>
                </c:pt>
                <c:pt idx="6">
                  <c:v>87.5</c:v>
                </c:pt>
                <c:pt idx="7">
                  <c:v>77.727272727272734</c:v>
                </c:pt>
                <c:pt idx="8">
                  <c:v>92</c:v>
                </c:pt>
                <c:pt idx="9">
                  <c:v>123.23076923076923</c:v>
                </c:pt>
                <c:pt idx="10">
                  <c:v>96.966666666666669</c:v>
                </c:pt>
                <c:pt idx="11">
                  <c:v>90.632352941176464</c:v>
                </c:pt>
                <c:pt idx="12">
                  <c:v>108.625</c:v>
                </c:pt>
                <c:pt idx="13">
                  <c:v>117.5</c:v>
                </c:pt>
                <c:pt idx="14">
                  <c:v>106.74060150375939</c:v>
                </c:pt>
              </c:numCache>
            </c:numRef>
          </c:val>
          <c:smooth val="0"/>
          <c:extLst>
            <c:ext xmlns:c16="http://schemas.microsoft.com/office/drawing/2014/chart" uri="{C3380CC4-5D6E-409C-BE32-E72D297353CC}">
              <c16:uniqueId val="{00000000-315A-4289-9586-2D24C23ADDDE}"/>
            </c:ext>
          </c:extLst>
        </c:ser>
        <c:dLbls>
          <c:showLegendKey val="0"/>
          <c:showVal val="0"/>
          <c:showCatName val="0"/>
          <c:showSerName val="0"/>
          <c:showPercent val="0"/>
          <c:showBubbleSize val="0"/>
        </c:dLbls>
        <c:smooth val="0"/>
        <c:axId val="1942317871"/>
        <c:axId val="1942317455"/>
      </c:lineChart>
      <c:catAx>
        <c:axId val="194231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317455"/>
        <c:crosses val="autoZero"/>
        <c:auto val="1"/>
        <c:lblAlgn val="ctr"/>
        <c:lblOffset val="100"/>
        <c:noMultiLvlLbl val="0"/>
      </c:catAx>
      <c:valAx>
        <c:axId val="1942317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31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1356360</xdr:colOff>
      <xdr:row>5</xdr:row>
      <xdr:rowOff>91440</xdr:rowOff>
    </xdr:from>
    <xdr:to>
      <xdr:col>10</xdr:col>
      <xdr:colOff>213360</xdr:colOff>
      <xdr:row>20</xdr:row>
      <xdr:rowOff>91440</xdr:rowOff>
    </xdr:to>
    <xdr:graphicFrame macro="">
      <xdr:nvGraphicFramePr>
        <xdr:cNvPr id="2" name="Chart 1">
          <a:extLst>
            <a:ext uri="{FF2B5EF4-FFF2-40B4-BE49-F238E27FC236}">
              <a16:creationId xmlns:a16="http://schemas.microsoft.com/office/drawing/2014/main" id="{192C7CA5-9373-438A-8732-32807546E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297180</xdr:colOff>
      <xdr:row>3</xdr:row>
      <xdr:rowOff>68580</xdr:rowOff>
    </xdr:from>
    <xdr:to>
      <xdr:col>11</xdr:col>
      <xdr:colOff>327660</xdr:colOff>
      <xdr:row>18</xdr:row>
      <xdr:rowOff>68580</xdr:rowOff>
    </xdr:to>
    <xdr:graphicFrame macro="">
      <xdr:nvGraphicFramePr>
        <xdr:cNvPr id="2" name="Chart 1">
          <a:extLst>
            <a:ext uri="{FF2B5EF4-FFF2-40B4-BE49-F238E27FC236}">
              <a16:creationId xmlns:a16="http://schemas.microsoft.com/office/drawing/2014/main" id="{7CEBAD2E-ED62-44EA-BE7D-517D54AE51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7</xdr:row>
      <xdr:rowOff>83820</xdr:rowOff>
    </xdr:from>
    <xdr:to>
      <xdr:col>27</xdr:col>
      <xdr:colOff>160020</xdr:colOff>
      <xdr:row>22</xdr:row>
      <xdr:rowOff>83820</xdr:rowOff>
    </xdr:to>
    <xdr:graphicFrame macro="">
      <xdr:nvGraphicFramePr>
        <xdr:cNvPr id="2" name="Chart 1">
          <a:extLst>
            <a:ext uri="{FF2B5EF4-FFF2-40B4-BE49-F238E27FC236}">
              <a16:creationId xmlns:a16="http://schemas.microsoft.com/office/drawing/2014/main" id="{2D6BC99D-5D1A-4529-8B9D-1698442B4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66</xdr:row>
      <xdr:rowOff>114300</xdr:rowOff>
    </xdr:from>
    <xdr:to>
      <xdr:col>23</xdr:col>
      <xdr:colOff>30480</xdr:colOff>
      <xdr:row>82</xdr:row>
      <xdr:rowOff>137160</xdr:rowOff>
    </xdr:to>
    <xdr:graphicFrame macro="">
      <xdr:nvGraphicFramePr>
        <xdr:cNvPr id="2" name="Chart 1">
          <a:extLst>
            <a:ext uri="{FF2B5EF4-FFF2-40B4-BE49-F238E27FC236}">
              <a16:creationId xmlns:a16="http://schemas.microsoft.com/office/drawing/2014/main" id="{9EE3CAE5-E635-4372-B6AD-077B27164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685800</xdr:colOff>
      <xdr:row>38</xdr:row>
      <xdr:rowOff>106680</xdr:rowOff>
    </xdr:from>
    <xdr:to>
      <xdr:col>10</xdr:col>
      <xdr:colOff>556260</xdr:colOff>
      <xdr:row>53</xdr:row>
      <xdr:rowOff>106680</xdr:rowOff>
    </xdr:to>
    <xdr:graphicFrame macro="">
      <xdr:nvGraphicFramePr>
        <xdr:cNvPr id="2" name="Chart 1">
          <a:extLst>
            <a:ext uri="{FF2B5EF4-FFF2-40B4-BE49-F238E27FC236}">
              <a16:creationId xmlns:a16="http://schemas.microsoft.com/office/drawing/2014/main" id="{A2D0C433-D124-49AE-9601-CA02EEF39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472440</xdr:colOff>
      <xdr:row>5</xdr:row>
      <xdr:rowOff>22860</xdr:rowOff>
    </xdr:from>
    <xdr:to>
      <xdr:col>13</xdr:col>
      <xdr:colOff>38100</xdr:colOff>
      <xdr:row>20</xdr:row>
      <xdr:rowOff>22860</xdr:rowOff>
    </xdr:to>
    <xdr:graphicFrame macro="">
      <xdr:nvGraphicFramePr>
        <xdr:cNvPr id="2" name="Chart 1">
          <a:extLst>
            <a:ext uri="{FF2B5EF4-FFF2-40B4-BE49-F238E27FC236}">
              <a16:creationId xmlns:a16="http://schemas.microsoft.com/office/drawing/2014/main" id="{2EF9640C-F6AA-4738-BD45-B6CC144CF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2941320</xdr:colOff>
      <xdr:row>313</xdr:row>
      <xdr:rowOff>83820</xdr:rowOff>
    </xdr:from>
    <xdr:to>
      <xdr:col>7</xdr:col>
      <xdr:colOff>76200</xdr:colOff>
      <xdr:row>328</xdr:row>
      <xdr:rowOff>83820</xdr:rowOff>
    </xdr:to>
    <xdr:graphicFrame macro="">
      <xdr:nvGraphicFramePr>
        <xdr:cNvPr id="3" name="Chart 2">
          <a:extLst>
            <a:ext uri="{FF2B5EF4-FFF2-40B4-BE49-F238E27FC236}">
              <a16:creationId xmlns:a16="http://schemas.microsoft.com/office/drawing/2014/main" id="{88E125C0-8818-4D24-9C51-A34937E3C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121920</xdr:colOff>
      <xdr:row>1</xdr:row>
      <xdr:rowOff>15240</xdr:rowOff>
    </xdr:from>
    <xdr:to>
      <xdr:col>11</xdr:col>
      <xdr:colOff>426720</xdr:colOff>
      <xdr:row>16</xdr:row>
      <xdr:rowOff>15240</xdr:rowOff>
    </xdr:to>
    <xdr:graphicFrame macro="">
      <xdr:nvGraphicFramePr>
        <xdr:cNvPr id="2" name="Chart 1">
          <a:extLst>
            <a:ext uri="{FF2B5EF4-FFF2-40B4-BE49-F238E27FC236}">
              <a16:creationId xmlns:a16="http://schemas.microsoft.com/office/drawing/2014/main" id="{98AE1D70-3609-43C5-81B3-F7767A53A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6.961164930559" createdVersion="7" refreshedVersion="7" minRefreshableVersion="3" recordCount="467" xr:uid="{F557C1BA-7D0B-4417-AC7F-1A0160C95BCF}">
  <cacheSource type="worksheet">
    <worksheetSource ref="A1:N468" sheet="Sheet1"/>
  </cacheSource>
  <cacheFields count="9">
    <cacheField name="ID" numFmtId="0">
      <sharedItems containsSemiMixedTypes="0" containsString="0" containsNumber="1" containsInteger="1" minValue="1" maxValue="467"/>
    </cacheField>
    <cacheField name="Job Title" numFmtId="0">
      <sharedItems count="264">
        <s v="Data scientist"/>
        <s v="Healthcare Data scientist"/>
        <s v="Research Scientist"/>
        <s v="Staff Data scientist - Technology"/>
        <s v="Data Analyst"/>
        <s v="Data Engineer I"/>
        <s v="Scientist I/II, Biology"/>
        <s v="Customer Data scientist"/>
        <s v="Data scientist - Health Data Analytics"/>
        <s v="Senior Data scientist / Machine Learning"/>
        <s v="Data scientist - Quantitative"/>
        <s v="Digital Health Data scientist"/>
        <s v="Associate Data Analyst"/>
        <s v="Clinical Data scientist"/>
        <s v="Data scientist / Machine Learning Expert"/>
        <s v="Web Data Analyst"/>
        <s v="Senior Data scientist"/>
        <s v="Data Engineer"/>
        <s v="Data scientist - Algorithms &amp; Inference"/>
        <s v="Scientist"/>
        <s v="Lead Data scientist"/>
        <s v="Spectral Scientist/Engineer"/>
        <s v="College Hire - Data scientist - Open to December 2019 Graduates"/>
        <s v="Data scientist, Office of Data Science"/>
        <s v="Data Science Analyst"/>
        <s v="Senior Risk Data scientist"/>
        <s v="Data scientist in Artificial Intelligence Early Career"/>
        <s v="Data scientist - Research"/>
        <s v="R&amp;D Data Analysis Scientist"/>
        <s v="Analytics Consultant"/>
        <s v="Director, Data Science"/>
        <s v="Data scientist SR"/>
        <s v="R&amp;D Sr Data scientist"/>
        <s v="Customer Data scientist/Sales Engineer (Bay"/>
        <s v="Jr. Business Data Analyst"/>
        <s v="Data Management Specialist"/>
        <s v="E-Commerce Data Analyst"/>
        <s v="Sr. Scientist II"/>
        <s v="Insurance Data scientist"/>
        <s v="Data Modeler"/>
        <s v="Data Analyst / Scientist"/>
        <s v="Data scientist, Rice University"/>
        <s v="Financial Data Analyst"/>
        <s v="Senior Data Analyst"/>
        <s v="Ag Data scientist"/>
        <s v="Data scientist II"/>
        <s v="Senior Data Engineer"/>
        <s v="Project Scientist"/>
        <s v="Data Analytics Manager"/>
        <s v="Senior Machine Learning (ML) Engineer / Data scientist - Cyber Security Analytics"/>
        <s v="Associate Scientist"/>
        <s v="Scientist 2, QC Viral Vector"/>
        <s v="Machine Learning Engineer"/>
        <s v="Data scientist/ML Engineer"/>
        <s v="Sr. Data scientist"/>
        <s v="Data Engineer 4 - Contract"/>
        <s v="Data Analyst - Asset Management"/>
        <s v="Senior Research Scientist - Embedded System Development for DevOps"/>
        <s v="Data scientist - Bioinformatics"/>
        <s v="Customer Data scientist/Sales Engineer"/>
        <s v="MongoDB Data Engineer II"/>
        <s v="Senior Data scientist Statistics"/>
        <s v="Senior Spark Engineer (Data Science)"/>
        <s v="BI &amp; Platform Analytics Manager"/>
        <s v="Sr. Data scientist - Analytics, Personalized Healthcare (PHC)"/>
        <s v="Pricipal Scientist Molecular and cellular biologist"/>
        <s v="Data scientist (Actuary, FSA or ASA)"/>
        <s v="Staff Data scientist"/>
        <s v="Data Engineer 5 - Contract (Remote)"/>
        <s v="Senior Scientist - Neuroscience"/>
        <s v="Medical Lab Scientist"/>
        <s v="Risk and Analytics IT, Data scientist"/>
        <s v="Scientist, Analytical Development"/>
        <s v="Analytics Manager"/>
        <s v="Digital Marketing &amp; ECommerce Data Analyst"/>
        <s v="Sr. Scientist - Digital &amp; Image Analysis/Computational Pathology"/>
        <s v="Principal Scientist - Immunologist"/>
        <s v="Principal Data scientist with over 10 years experience"/>
        <s v="MED TECH/LAB SCIENTIST - LABORATORY"/>
        <s v="Sr. Scientist, Quantitative Translational Sciences"/>
        <s v="Sr. Data scientist II"/>
        <s v="Excel / VBA / SQL Data Analyst"/>
        <s v="Machine Learning Research Scientist"/>
        <s v="VP, Data Science"/>
        <s v="Radar Data Analyst"/>
        <s v="PL Actuarial-Lead Data scientist"/>
        <s v="PV Scientist"/>
        <s v="Senior Data &amp; Machine Learning Scientist"/>
        <s v="Principal Data scientist (Computational Chemistry)"/>
        <s v="Principal Scientist, Chemistry &amp; Immunology"/>
        <s v="Software Engineer - Data Visualization"/>
        <s v="Scientist/Senior Scientist, Autoimmune"/>
        <s v="Staff Machine Learning Engineer"/>
        <s v="Principal Scientist, Hematology"/>
        <s v="Lead Data Engineer"/>
        <s v="Marketing Data Analyst"/>
        <s v="Medical Laboratory Scientist"/>
        <s v="R&amp;D Specialist/ Food Scientist"/>
        <s v="Senior Research Scientist-Machine Learning"/>
        <s v="Analytics Manager - Data Mart"/>
        <s v="Sr. Data Engineer - Contract-to-Hire (Java)"/>
        <s v="MED TECH/LAB SCIENTIST- SOUTH COASTAL LAB"/>
        <s v="Food Scientist - Developer"/>
        <s v="Staff Scientist-Downstream Process Development"/>
        <s v="Sr. Data Engineer"/>
        <s v="Senior Research Statistician- Data scientist"/>
        <s v="Business Data Analyst, SQL"/>
        <s v="Medical Technologist / Clinical Laboratory Scientist"/>
        <s v="Associate Data scientist/Computer Scientist"/>
        <s v="Business Intelligence Analyst / Developer"/>
        <s v="System and Data Analyst"/>
        <s v="Data &amp; Analytics Consultant (NYC)"/>
        <s v="Big Data Engineer - Chicago - Future Opportunity"/>
        <s v="Survey Data Analyst"/>
        <s v="Lead Health Data Analyst - Front End"/>
        <s v="Junior Data Analyst"/>
        <s v="SQL Data Engineer"/>
        <s v="Sr. Data scientist, Cyber-Security LT Contract"/>
        <s v="Insurance Financial Data Analyst"/>
        <s v="Data Engineer I - Azure"/>
        <s v="Information Security Data Analyst"/>
        <s v="Data scientist, Senior"/>
        <s v="CONSULTANTâ€“ DATA ANALYTICS GROUP"/>
        <s v="Data Engineer, Data Engineering and Artifical Intelligence"/>
        <s v="Staff Scientist"/>
        <s v="Associate Scientist/Scientist, Process Analytical Technology - Small Molecule Analytical Chemistry"/>
        <s v="Sr. Data Analyst"/>
        <s v="Program/Data Analyst"/>
        <s v="Senior Data scientist: Causal &amp; Predictive analytics AI Innovation Lab"/>
        <s v="Principal Data Engineer, Data Platform &amp; Insights"/>
        <s v="RESEARCH SCIENTIST - BIOLOGICAL SAFETY"/>
        <s v="Data Operations Lead"/>
        <s v="Big Data Engineer"/>
        <s v="Clinical Data Analyst"/>
        <s v="Computational Chemist/Data scientist"/>
        <s v="Product Engineer â€“ Data Science"/>
        <s v="Market Data Analyst"/>
        <s v="Staff Data Engineer"/>
        <s v="Associate Data Engineer"/>
        <s v="Staff BI and Data Engineer"/>
        <s v="Director - Data, Privacy and AI Governance"/>
        <s v="Scientist Manufacturing - Kentucky BioProcessing"/>
        <s v="Data Analytics Project Manager"/>
        <s v="Consultant - Analytics Consulting"/>
        <s v="Senior Scientist (Neuroscience)"/>
        <s v="Machine Learning Engineer - Regulatory"/>
        <s v="Scientist, Bacteriology"/>
        <s v="Associate Director, Platform and DevOps- Data Engineering and Aritifical Intelligence"/>
        <s v="Clinical Laboratory Scientist"/>
        <s v="Senior Data scientist - R&amp;D Oncology"/>
        <s v="Director II, Data Science - GRM Actuarial"/>
        <s v="Scientist, Molecular/Cellular Biologist"/>
        <s v="Scientist - Analytical Services"/>
        <s v="Associate Data Analyst- Graduate Development Program"/>
        <s v="Senior Insurance Data scientist"/>
        <s v="Senior Data Science Systems Engineer"/>
        <s v="ENVIRONMENTAL ENGINEER/SCIENTIST"/>
        <s v="Senior Scientist - Regulatory Submissions"/>
        <s v="Scientist - Biomarker and Flow Cytometry"/>
        <s v="Revenue Analytics Manager"/>
        <s v="Associate Scientist, LC/MS Biologics"/>
        <s v="Sr. Scientist Method Development"/>
        <s v="IT - Data Engineer II"/>
        <s v="Research Scientist, Immunology - Cancer Biology"/>
        <s v="Project Scientist - Auton Lab, Robotics Institute"/>
        <s v="Enterprise Architect, Data"/>
        <s v="Senior Manager, Epidemiologic Data scientist"/>
        <s v="Corporate Risk Data Analyst (SQL Based) - Milwaukee or"/>
        <s v="Marketing Data Analyst, May 2020 Undergrad"/>
        <s v="Data Modeler - Data Solutions Engineer"/>
        <s v="Associate Environmental Scientist - Wildlife Biologist"/>
        <s v="Associate, Data Science, Internal Audit"/>
        <s v="Sr Data Engineer (Sr BI Developer)"/>
        <s v="Senior LiDAR Data scientist"/>
        <s v="Salesforce Analytics Consultant"/>
        <s v="Technology-Minded, Data Professional Opportunities"/>
        <s v="Managing Data scientist/ML Engineer"/>
        <s v="Scientist, Pharmacometrics"/>
        <s v="Staff Scientist- Upstream PD"/>
        <s v="Scientist Manufacturing Pharma - Kentucky BioProcessing"/>
        <s v="Lead Big Data Engineer"/>
        <s v="Product Engineer â€“ Spatial Data Science and Statistical Analysis"/>
        <s v="Sr Software Engineer (Data scientist)"/>
        <s v="Sr. Data Engineer (ETL Developer)"/>
        <s v="Senior Data scientist Artificial Intelligence"/>
        <s v="Analytics - Business Assurance Data Analyst"/>
        <s v="Associate Director/Director, Safety Scientist"/>
        <s v="Senior Scientist, Cell Pharmacology/Assay Development"/>
        <s v="Data Analyst Senior"/>
        <s v="Lead Data Engineer (Python)"/>
        <s v="Senior Data scientist 4 Artificial Intelligence"/>
        <s v="Medical Lab Scientist - MLT"/>
        <s v="Senior Operations Data Analyst, Call Center Operations"/>
        <s v="Director II, Data Science - GRS Predictive Analytics"/>
        <s v="RESEARCH COMPUTER SCIENTIST - RESEARCH ENGINEER - SR. COMPUTER SCIENTIST - SOFTWARE DEVELOPMENT"/>
        <s v="Geospatial Software Developer and Data scientist"/>
        <s v="Senior Scientist - Toxicologist - Product Integrity (Stewardship)"/>
        <s v="Systems Engineer II - Data Analyst"/>
        <s v="Senior Research Analytical Scientist-Non-Targeted Analysis"/>
        <s v="Director Data Science"/>
        <s v="Sr Data Analyst - IT"/>
        <s v="Associate Machine Learning Engineer / Data scientist May 2020 Undergrad"/>
        <s v="Senior Scientist - Biostatistician"/>
        <s v="Principal Machine Learning Scientist"/>
        <s v="Data Analyst, Performance Partnership"/>
        <s v="Data scientist Manager"/>
        <s v="Software Data Engineer - College"/>
        <s v="Senior Data scientist - Algorithms"/>
        <s v="Senior Data scientist Oncology"/>
        <s v="Principal Data scientist"/>
        <s v="Data scientist - Alpha Insights"/>
        <s v="Associate Principal Scientist, Pharmacogenomics"/>
        <s v="Data scientist - Systems Engineering"/>
        <s v="Data Engineer - Consultant (Charlotte Based)"/>
        <s v="Data Analyst 1, full-time contract worker for up to 12 months"/>
        <s v="Scientist, Immuno-Oncology"/>
        <s v="Products Data Analyst II"/>
        <s v="Lead Data Analyst"/>
        <s v="Data Science Engineer - Mobile"/>
        <s v="Sr Expert Data Science, Advanced Visual Analytics (Associate level)"/>
        <s v="IT Associate Data Analyst"/>
        <s v="Business Data Analyst"/>
        <s v="Data scientist - Sales"/>
        <s v="Principal, Data Science - Advanced Analytics"/>
        <s v="Data Science Project Manager"/>
        <s v="Sr Scientist, Immuno-Oncology - Oncology"/>
        <s v="Research Scientist â€“ Security and Privacy"/>
        <s v="Data Science Manager"/>
        <s v="Data Analyst 2 (Missionary Department)"/>
        <s v="Supply Chain Data Analyst"/>
        <s v="Data Engineer - ETL"/>
        <s v="Data Modeler (Analytical Systems)"/>
        <s v="Data scientist in Translational Medicine"/>
        <s v="Product Manager/Data Evangelist"/>
        <s v="Senior Data scientist â€“ Visualization, Novartis AI Innovation Lab"/>
        <s v="Senior Data Analyst/Scientist"/>
        <s v="Scientist â€“ Cancer Discovery, Molecular Assay"/>
        <s v="Data Engineering Analyst"/>
        <s v="Manager of Data Science"/>
        <s v="Software Engineer (Data scientist/Software Engineer) - SISW - MG"/>
        <s v="Associate Research Scientist I (Protein Expression and Production)"/>
        <s v="Director, Precision Medicine Clinical Biomarker Scientist"/>
        <s v="Senior Formulations Scientist II"/>
        <s v="Senior Quantitative Analyst"/>
        <s v="Research Scientist or Senior Research Scientist - Computer Vision"/>
        <s v="Data Analyst Chemist - Quality System Contractor"/>
        <s v="Research Scientist / Principal Research Scientist - Multiphysical Systems"/>
        <s v="Research Scientist, Machine Learning Department"/>
        <s v="Foundational Community Supports Data Analyst"/>
        <s v="Senior Health Data Analyst, Star Ratings"/>
        <s v="Principal Research Scientist/Team Lead, Medicinal Chemistry - Oncology"/>
        <s v="Senior Engineer, Data Management Engineering"/>
        <s v="Quality Control Scientist III- Analytical Development"/>
        <s v="Clinical Scientist, Clinical Development"/>
        <s v="Software Engineer Staff Scientist: Human Language Technologies"/>
        <s v="Manager, Safety Scientist, Medical Safety &amp; Risk Management"/>
        <s v="Assistant Director/Director, Office of Data Science"/>
        <s v="Sr. Data Engineer | Big Data SaaS Pipeline"/>
        <s v="Scientist - CVRM Metabolism - in vivo pharmacology"/>
        <s v="Data scientist (Warehouse Automation)"/>
        <s v="Jr. Data scientist"/>
        <s v="Data Architect / Data Modeler"/>
        <s v="Associate Scientist / Sr. Associate Scientist, Antibody Discovery"/>
        <s v="Machine Learning Engineer (NLP)"/>
      </sharedItems>
    </cacheField>
    <cacheField name="Revenue" numFmtId="0">
      <sharedItems/>
    </cacheField>
    <cacheField name="Min_Revenue" numFmtId="0">
      <sharedItems containsSemiMixedTypes="0" containsString="0" containsNumber="1" containsInteger="1" minValue="0" maxValue="10000000000"/>
    </cacheField>
    <cacheField name="Max_Revenue" numFmtId="0">
      <sharedItems containsSemiMixedTypes="0" containsString="0" containsNumber="1" containsInteger="1" minValue="0" maxValue="11000000000" count="13">
        <n v="100000000"/>
        <n v="5000000000"/>
        <n v="500000000"/>
        <n v="1000000000"/>
        <n v="0"/>
        <n v="2000000000"/>
        <n v="50000000"/>
        <n v="11000000000"/>
        <n v="5000000"/>
        <n v="25000000"/>
        <n v="10000000000"/>
        <n v="1000000"/>
        <n v="10000000"/>
      </sharedItems>
    </cacheField>
    <cacheField name="Salary Estimate" numFmtId="0">
      <sharedItems/>
    </cacheField>
    <cacheField name="max _salary" numFmtId="0">
      <sharedItems containsSemiMixedTypes="0" containsString="0" containsNumber="1" containsInteger="1" minValue="16" maxValue="306" count="160">
        <n v="91"/>
        <n v="112"/>
        <n v="90"/>
        <n v="97"/>
        <n v="143"/>
        <n v="119"/>
        <n v="93"/>
        <n v="142"/>
        <n v="84"/>
        <n v="160"/>
        <n v="201"/>
        <n v="106"/>
        <n v="172"/>
        <n v="85"/>
        <n v="144"/>
        <n v="190"/>
        <n v="137"/>
        <n v="189"/>
        <n v="175"/>
        <n v="111"/>
        <n v="130"/>
        <n v="139"/>
        <n v="105"/>
        <n v="177"/>
        <n v="110"/>
        <n v="124"/>
        <n v="61"/>
        <n v="120"/>
        <n v="149"/>
        <n v="140"/>
        <n v="135"/>
        <n v="132"/>
        <n v="180"/>
        <n v="138"/>
        <n v="129"/>
        <n v="113"/>
        <n v="150"/>
        <n v="211"/>
        <n v="39"/>
        <n v="117"/>
        <n v="99"/>
        <n v="114"/>
        <n v="95"/>
        <n v="176"/>
        <n v="146"/>
        <n v="109"/>
        <n v="148"/>
        <n v="72"/>
        <n v="161"/>
        <n v="81"/>
        <n v="220"/>
        <n v="102"/>
        <n v="122"/>
        <n v="157"/>
        <n v="222"/>
        <n v="118"/>
        <n v="141"/>
        <n v="154"/>
        <n v="76"/>
        <n v="100"/>
        <n v="68"/>
        <n v="107"/>
        <n v="65"/>
        <n v="62"/>
        <n v="231"/>
        <n v="134"/>
        <n v="116"/>
        <n v="123"/>
        <n v="73"/>
        <n v="164"/>
        <n v="153"/>
        <n v="275"/>
        <n v="71"/>
        <n v="193"/>
        <n v="163"/>
        <n v="101"/>
        <n v="133"/>
        <n v="125"/>
        <n v="173"/>
        <n v="159"/>
        <n v="50"/>
        <n v="55"/>
        <n v="182"/>
        <n v="223"/>
        <n v="145"/>
        <n v="115"/>
        <n v="136"/>
        <n v="167"/>
        <n v="204"/>
        <n v="78"/>
        <n v="207"/>
        <n v="174"/>
        <n v="80"/>
        <n v="82"/>
        <n v="185"/>
        <n v="198"/>
        <n v="250"/>
        <n v="206"/>
        <n v="183"/>
        <n v="166"/>
        <n v="179"/>
        <n v="127"/>
        <n v="224"/>
        <n v="52"/>
        <n v="66"/>
        <n v="86"/>
        <n v="92"/>
        <n v="103"/>
        <n v="64"/>
        <n v="16"/>
        <n v="199"/>
        <n v="126"/>
        <n v="63"/>
        <n v="194"/>
        <n v="74"/>
        <n v="208"/>
        <n v="162"/>
        <n v="209"/>
        <n v="89"/>
        <n v="202"/>
        <n v="57"/>
        <n v="200"/>
        <n v="196"/>
        <n v="171"/>
        <n v="306"/>
        <n v="59"/>
        <n v="158"/>
        <n v="58"/>
        <n v="155"/>
        <n v="98"/>
        <n v="96"/>
        <n v="210"/>
        <n v="77"/>
        <n v="221"/>
        <n v="147"/>
        <n v="151"/>
        <n v="203"/>
        <n v="178"/>
        <n v="60"/>
        <n v="35"/>
        <n v="239"/>
        <n v="88"/>
        <n v="181"/>
        <n v="289"/>
        <n v="188"/>
        <n v="228"/>
        <n v="184"/>
        <n v="108"/>
        <n v="215"/>
        <n v="121"/>
        <n v="238"/>
        <n v="187"/>
        <n v="165"/>
        <n v="69"/>
        <n v="48"/>
        <n v="79"/>
        <n v="87"/>
        <n v="272"/>
        <n v="104"/>
        <n v="67"/>
      </sharedItems>
    </cacheField>
    <cacheField name="min salary" numFmtId="0">
      <sharedItems containsSemiMixedTypes="0" containsString="0" containsNumber="1" containsInteger="1" minValue="15" maxValue="202"/>
    </cacheField>
    <cacheField name="average" numFmtId="164">
      <sharedItems containsMixedTypes="1" containsNumber="1" minValue="15.5" maxValue="25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6.965856828705" createdVersion="7" refreshedVersion="7" minRefreshableVersion="3" recordCount="467" xr:uid="{F8D9FA8D-1B9C-4E95-9907-6AAC7C558FDC}">
  <cacheSource type="worksheet">
    <worksheetSource ref="A1:P468" sheet="Sheet1"/>
  </cacheSource>
  <cacheFields count="11">
    <cacheField name="ID" numFmtId="0">
      <sharedItems containsSemiMixedTypes="0" containsString="0" containsNumber="1" containsInteger="1" minValue="1" maxValue="467"/>
    </cacheField>
    <cacheField name="Job Title" numFmtId="0">
      <sharedItems/>
    </cacheField>
    <cacheField name="Revenue" numFmtId="0">
      <sharedItems/>
    </cacheField>
    <cacheField name="Min_Revenue" numFmtId="0">
      <sharedItems containsSemiMixedTypes="0" containsString="0" containsNumber="1" containsInteger="1" minValue="0" maxValue="10000000000"/>
    </cacheField>
    <cacheField name="Max_Revenue" numFmtId="0">
      <sharedItems containsSemiMixedTypes="0" containsString="0" containsNumber="1" containsInteger="1" minValue="0" maxValue="11000000000"/>
    </cacheField>
    <cacheField name="Salary Estimate" numFmtId="0">
      <sharedItems/>
    </cacheField>
    <cacheField name="max _salary" numFmtId="0">
      <sharedItems containsSemiMixedTypes="0" containsString="0" containsNumber="1" containsInteger="1" minValue="16" maxValue="306"/>
    </cacheField>
    <cacheField name="min salary" numFmtId="0">
      <sharedItems containsSemiMixedTypes="0" containsString="0" containsNumber="1" containsInteger="1" minValue="15" maxValue="202"/>
    </cacheField>
    <cacheField name="average" numFmtId="164">
      <sharedItems containsMixedTypes="1" containsNumber="1" minValue="15.5" maxValue="254"/>
    </cacheField>
    <cacheField name="Job_Title_Simplified" numFmtId="0">
      <sharedItems/>
    </cacheField>
    <cacheField name="company_text" numFmtId="0">
      <sharedItems count="343">
        <s v="Tecolote Research"/>
        <s v="University of Maryland Medical System"/>
        <s v="KnowBe"/>
        <s v="PNNL"/>
        <s v="Affinity Solutions"/>
        <s v="CyrusOne"/>
        <s v="ClearOne Advantage"/>
        <s v="Logic"/>
        <s v="Rochester Regional Health"/>
        <s v="&lt;intent"/>
        <s v="Wish"/>
        <s v="ManTech"/>
        <s v="Walmart"/>
        <s v="Yesler"/>
        <s v="Takeda Pharmaceuticals"/>
        <s v="Audible"/>
        <s v="Blueprint Medicines"/>
        <s v="h2o.ai"/>
        <s v="Nuna"/>
        <s v="Pinnacol Assurance"/>
        <s v="Porch"/>
        <s v="Health IQ"/>
        <s v="Truckstop.com"/>
        <s v="SMC"/>
        <s v="Novetta"/>
        <s v="Pfizer"/>
        <s v="First Tech Federal Credit Union"/>
        <s v="The Hanover Insurance Group"/>
        <s v="Amrock"/>
        <s v="Novartis"/>
        <s v="Juniper Networks"/>
        <s v="New England Biolabs"/>
        <s v="Clarity Insights"/>
        <s v="Esri"/>
        <s v="Systems &amp; Technology Research"/>
        <s v="Sartorius"/>
        <s v="Lancer Insurance"/>
        <s v="Sauce Labs"/>
        <s v="Persivia"/>
        <s v="Edgewell Personal Care"/>
        <s v="Equity Residential"/>
        <s v="BPA Services"/>
        <s v="Visa Inc"/>
        <s v="Intrado"/>
        <s v="Centauri"/>
        <s v="Caterpillar"/>
        <s v="Zimmerman Advertising"/>
        <s v="Liberty Mutual Insurance"/>
        <s v="Torch Technologies, Inc"/>
        <s v="Swiss Re"/>
        <s v="Northrop Grumman"/>
        <s v="Netskope"/>
        <s v="1904labs"/>
        <s v="The David J. Joseph Company"/>
        <s v="USEReady"/>
        <s v="Bill.com"/>
        <s v="Pacific Northwest National Laboratory"/>
        <s v="DICK'S Sporting Goods - Corporate"/>
        <s v="Berg Health"/>
        <s v="Oversight Systems"/>
        <s v="C Space"/>
        <s v="Numeric, LLC"/>
        <s v="HP Inc"/>
        <s v="SpringML"/>
        <s v="Grainger"/>
        <s v="EAG Laboratories"/>
        <s v="The Buffalo Group"/>
        <s v="Carmeuse"/>
        <s v="GNS Healthcare"/>
        <s v="Peraton"/>
        <s v="Pactera"/>
        <s v="Nurx"/>
        <s v="webfx.com"/>
        <s v="Johns Hopkins University Applied Physics Laboratory"/>
        <s v="Productive Edge"/>
        <s v="Excella Consulting"/>
        <s v="Gensco"/>
        <s v="goTRG"/>
        <s v="NMR Consulting"/>
        <s v="iSeatz"/>
        <s v="Nektar Therapeutics"/>
        <s v="TransUnion"/>
        <s v="IT Concepts"/>
        <s v="Scientific Research Corporation"/>
        <s v="General Dynamics Information Technology"/>
        <s v="MITRE"/>
        <s v="DentaQuest"/>
        <s v="Redjack"/>
        <s v="7Park Data"/>
        <s v="Rapid Response Monitoring"/>
        <s v="Trilogy Ed"/>
        <s v="Gallup"/>
        <s v="CapTech"/>
        <s v="American Axle &amp; Manufacturing"/>
        <s v="CentralReach"/>
        <s v="Integrate"/>
        <s v="Boys Town Hospital"/>
        <s v="Demandbase"/>
        <s v="Sapphire Digital"/>
        <s v="Formation"/>
        <s v="Autodesk"/>
        <s v="Beck's Hybrids"/>
        <s v="DrFirst"/>
        <s v="Object Partners"/>
        <s v="L.A. Care Health Plan"/>
        <s v="Red Ventures"/>
        <s v="Quick Base"/>
        <s v="The E.W. Scripps Company"/>
        <s v="Upside Business Travel"/>
        <s v="Synagro"/>
        <s v="Alliance Source Testing"/>
        <s v="Accuride International"/>
        <s v="Full Potential Solutions"/>
        <s v="Maven Wave Partners"/>
        <s v="First Command Financial Services, Inc"/>
        <s v="Pharmavite"/>
        <s v="BioMarin Pharmaceutical"/>
        <s v="Stratagem Group"/>
        <s v="PA Consulting"/>
        <s v="Gridiron IT"/>
        <s v="Evolve Vacation Rental"/>
        <s v="The Church of Jesus Christ of Latter-day Saints"/>
        <s v="Maximus Real Estate Partners"/>
        <s v="Software Engineering Institute"/>
        <s v="AVANADE"/>
        <s v="PatientPoint"/>
        <s v="BlueCross BlueShield of Tennessee"/>
        <s v="KSM Consulting"/>
        <s v="Cogo Labs"/>
        <s v="Church &amp; Dwight"/>
        <s v="MassMutual"/>
        <s v="Genentech"/>
        <s v="Legal &amp; General America"/>
        <s v="Western Digital"/>
        <s v="Sunovion"/>
        <s v="National Student Clearinghouse"/>
        <s v="Tower Health"/>
        <s v="State of Wisconsin Investment Board"/>
        <s v="Rubius Therapeutics"/>
        <s v="OneMagnify"/>
        <s v="IZEA"/>
        <s v="Vionic Group"/>
        <s v="Dodge Data &amp; Analytics"/>
        <s v="Plymouth Rock Assurance"/>
        <s v="CA-One Tech Cloud"/>
        <s v="Beebe Healthcare"/>
        <s v="Argo Group US"/>
        <s v="Associated Electric Cooperative"/>
        <s v="PennyMac"/>
        <s v="Zest AI"/>
        <s v="DECISIVE ANALYTICS Corporation"/>
        <s v="Karyopharm Therapeutics Inc"/>
        <s v="Tempus Labs"/>
        <s v="Recursion Pharmaceuticals"/>
        <s v="P2 Energy Solutions"/>
        <s v="ClearEdge"/>
        <s v="Tapjoy"/>
        <s v="Credit Sesame"/>
        <s v="San Manuel Casino"/>
        <s v="Texas Health Huguley Hospital"/>
        <s v="Teasdale Latin Foods"/>
        <s v="Central California Alliance for Health"/>
        <s v="Pilot Flying J Travel Centers LLC"/>
        <s v="Palermo's Pizza"/>
        <s v="Advanced BioScience Laboratories"/>
        <s v="Echo Global Logistics"/>
        <s v="Lockheed Martin"/>
        <s v="Acuity Insurance"/>
        <s v="Fareportal"/>
        <s v="Veterans Affairs, Veterans Health Administration"/>
        <s v="Credera"/>
        <s v="Spectrum Communications and Consulting"/>
        <s v="NCSOFT"/>
        <s v="Dayton Freight Lines, Inc"/>
        <s v="Community Action Partnership of San Luis Obispo"/>
        <s v="TrueAccord"/>
        <s v="DRB Systems"/>
        <s v="Corcentric"/>
        <s v="U.Group"/>
        <s v="Systems Evolution Inc"/>
        <s v="Eventbrite"/>
        <s v="Centro"/>
        <s v="comScore"/>
        <s v="SullivanCotter"/>
        <s v="NPD"/>
        <s v="Bakery Agency"/>
        <s v="Blue Cross &amp; Blue Shield of Rhode Island"/>
        <s v="Boys Town"/>
        <s v="The HSC Health Care System"/>
        <s v="Pro-Sphere Tek"/>
        <s v="Ameritas Life Insurance Corp"/>
        <s v="Genworth"/>
        <s v="Trace Data"/>
        <s v="Clearwater Analytics"/>
        <s v="Tekvalley, Corp"/>
        <s v="BWX Technologies"/>
        <s v="Vermeer"/>
        <s v="L&amp;T Infotech"/>
        <s v="OceanFirst Financial"/>
        <s v="Sotheby's"/>
        <s v="Vanda Pharmaceuticals"/>
        <s v="CK-12 Foundation"/>
        <s v="Opinion Dynamics"/>
        <s v="Applied Information Sciences"/>
        <s v="WK Dickson"/>
        <s v="Southwest Research Institute"/>
        <s v="Muso"/>
        <s v="The Integer Group"/>
        <s v="Samba TV"/>
        <s v="SV Microwave"/>
        <s v="Sumo Logic"/>
        <s v="EAB"/>
        <s v="Brighthouse Financial"/>
        <s v="Citadel Federal Credit Union"/>
        <s v="CALIBRE Systems"/>
        <s v="Motorola Solutions"/>
        <s v="Reynolds American"/>
        <s v="Infosys"/>
        <s v="Alignment Healthcare"/>
        <s v="Cboe Global Markets"/>
        <s v="Guidepoint"/>
        <s v="Cerus Corporation"/>
        <s v="Vail Health"/>
        <s v="AstraZeneca"/>
        <s v="MathWorks"/>
        <s v="MetroStar Systems"/>
        <s v="Audentes Therapeutics"/>
        <s v="National Interstate"/>
        <s v="Moser Consulting"/>
        <s v="Mcphail Associates"/>
        <s v="Crown Bioscience"/>
        <s v="HOVER"/>
        <s v="Q2 Solutions"/>
        <s v="Arbella Insurance"/>
        <s v="Kronos Bio"/>
        <s v="Associated Banc-Corp"/>
        <s v="Genesys"/>
        <s v="Moda Operandi"/>
        <s v="QK"/>
        <s v="Santander"/>
        <s v="Tivity Health"/>
        <s v="BRMi"/>
        <s v="Luminar Technologies"/>
        <s v="Emtec, Inc"/>
        <s v="Veterans United Home Loans"/>
        <s v="Praetorian"/>
        <s v="Agios Pharmaceuticals"/>
        <s v="Glassdoor"/>
        <s v="Assurant"/>
        <s v="F&amp;G"/>
        <s v="GreatAmerica Financial Services"/>
        <s v="Acceleron Pharma"/>
        <s v="AmeriHealth Caritas"/>
        <s v="Strategic Employment Partners"/>
        <s v="Catholic Health Initiatives"/>
        <s v="FLEETCOR"/>
        <s v="Applied Research Laboratories"/>
        <s v="Raytheon"/>
        <s v="RTI International"/>
        <s v="TRANZACT"/>
        <s v="United BioSource"/>
        <s v="Figure Eight"/>
        <s v="Royce Geospatial"/>
        <s v="Citi"/>
        <s v="Sage Intacct"/>
        <s v="Scale AI"/>
        <s v="Change Healthcare"/>
        <s v="MZ"/>
        <s v="HG Insights"/>
        <s v="1-800-FLOWERS.COM, Inc"/>
        <s v="CBS Interactive"/>
        <s v="Samsung Research America"/>
        <s v="Lorven Technologies Inc"/>
        <s v="CareDx"/>
        <s v="Serigor Inc"/>
        <s v="Leidos"/>
        <s v="Beckman Coulter Diagnostics"/>
        <s v="IHS Markit"/>
        <s v="ALIN"/>
        <s v="e-IT Professionals Corp"/>
        <s v="TechProjects"/>
        <s v="Biz2Credit Inc"/>
        <s v="PeoplesBank"/>
        <s v="Capgemini"/>
        <s v="GNY Insurance Companies"/>
        <s v="Conch Technologies, Inc"/>
        <s v="Medidata Solutions"/>
        <s v="Quartet Health"/>
        <s v="Success Academy Charter Schools"/>
        <s v="AXION Healthcare Solutions"/>
        <s v="ExecOnline"/>
        <s v="Mteq"/>
        <s v="Brillient"/>
        <s v="Entefy"/>
        <s v="Trace"/>
        <s v="Saama Technologies Inc"/>
        <s v="Two Sigma"/>
        <s v="Strategic Financial Solutions"/>
        <s v="Remedy BPCI Partners, LLC"/>
        <s v="The Climate Corporation"/>
        <s v="Crossix Solutions"/>
        <s v="GSK"/>
        <s v="Factual"/>
        <s v="TriNet"/>
        <s v="Signpost"/>
        <s v="Adobe"/>
        <s v="Equian LLC"/>
        <s v="Information Builders"/>
        <s v="Greenway Health"/>
        <s v="Confluent"/>
        <s v="Life"/>
        <s v="IQVIA"/>
        <s v="Riverside Research Institute"/>
        <s v="Icon Health and Fitness"/>
        <s v="Shipt"/>
        <s v="Monte Rosa Therapeutics"/>
        <s v="IntraEdge"/>
        <s v="COUNTRY Financial"/>
        <s v="Mentor Graphics"/>
        <s v="Maxar Technologies"/>
        <s v="ICW Group"/>
        <s v="Exelixis"/>
        <s v="Grand Rounds"/>
        <s v="SPINS, LLC"/>
        <s v="DTCC"/>
        <s v="Carilion Clinic"/>
        <s v="DoubleVerify"/>
        <s v="Mitsubishi Electric Research Labs"/>
        <s v="Rodan and Fields, LLC"/>
        <s v="DESC"/>
        <s v="Johns Hopkins Health Care"/>
        <s v="Community Behavioral Health"/>
        <s v="FORMA THERAPEUTICS"/>
        <s v="Bridg"/>
        <s v="Charter Spectrum"/>
        <s v="CompQsoft"/>
        <s v="Solugenix Corporation"/>
        <s v="West Coast University"/>
        <s v="SoftBank Robotics"/>
        <s v="SkySync"/>
        <s v="DatamanUSA, LLC"/>
        <s v="23andMe"/>
        <s v="Fivestar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7.984642476855" createdVersion="7" refreshedVersion="7" minRefreshableVersion="3" recordCount="467" xr:uid="{F45CB590-2C14-401B-9705-F1E24FF1EACE}">
  <cacheSource type="worksheet">
    <worksheetSource ref="A1:AB468" sheet="Sheet1"/>
  </cacheSource>
  <cacheFields count="12">
    <cacheField name="ID" numFmtId="0">
      <sharedItems containsSemiMixedTypes="0" containsString="0" containsNumber="1" containsInteger="1" minValue="1" maxValue="467"/>
    </cacheField>
    <cacheField name="Job Title" numFmtId="0">
      <sharedItems/>
    </cacheField>
    <cacheField name="Revenue" numFmtId="0">
      <sharedItems count="15">
        <s v="$50   $100 million (USD)"/>
        <s v="$2  $5 billion (USD)"/>
        <s v="$100   $500 million (USD)"/>
        <s v="$500 million   $1 billion (USD)"/>
        <s v="Unknown / Non-Applicable"/>
        <s v="$1   $2 billion (USD)"/>
        <s v="$25   $50 million (USD)"/>
        <s v="$10+ billion (USD)"/>
        <s v="$1   $5 million (USD)"/>
        <s v="$10   $25 million (USD)"/>
        <s v="$5   $10 billion (USD)"/>
        <s v="$2   $5 billion (USD)"/>
        <s v="Less than $1 million (USD)"/>
        <s v="$5   $10 million (USD)"/>
        <s v="unknown"/>
      </sharedItems>
    </cacheField>
    <cacheField name="Min_Revenue" numFmtId="0">
      <sharedItems containsSemiMixedTypes="0" containsString="0" containsNumber="1" containsInteger="1" minValue="0" maxValue="10000000000"/>
    </cacheField>
    <cacheField name="Max_Revenue" numFmtId="0">
      <sharedItems containsSemiMixedTypes="0" containsString="0" containsNumber="1" containsInteger="1" minValue="0" maxValue="11000000000"/>
    </cacheField>
    <cacheField name="Salary Estimate" numFmtId="0">
      <sharedItems/>
    </cacheField>
    <cacheField name="max _salary" numFmtId="0">
      <sharedItems containsSemiMixedTypes="0" containsString="0" containsNumber="1" containsInteger="1" minValue="16" maxValue="306"/>
    </cacheField>
    <cacheField name="min salary" numFmtId="0">
      <sharedItems containsSemiMixedTypes="0" containsString="0" containsNumber="1" containsInteger="1" minValue="15" maxValue="202"/>
    </cacheField>
    <cacheField name="average" numFmtId="164">
      <sharedItems containsMixedTypes="1" containsNumber="1" minValue="15.5" maxValue="254"/>
    </cacheField>
    <cacheField name="Job_Title_Simplified" numFmtId="0">
      <sharedItems/>
    </cacheField>
    <cacheField name="company_text" numFmtId="0">
      <sharedItems count="343">
        <s v="Tecolote Research"/>
        <s v="University of Maryland Medical System"/>
        <s v="KnowBe"/>
        <s v="PNNL"/>
        <s v="Affinity Solutions"/>
        <s v="CyrusOne"/>
        <s v="ClearOne Advantage"/>
        <s v="Logic"/>
        <s v="Rochester Regional Health"/>
        <s v="&lt;intent"/>
        <s v="Wish"/>
        <s v="ManTech"/>
        <s v="Walmart"/>
        <s v="Yesler"/>
        <s v="Takeda Pharmaceuticals"/>
        <s v="Audible"/>
        <s v="Blueprint Medicines"/>
        <s v="h2o.ai"/>
        <s v="Nuna"/>
        <s v="Pinnacol Assurance"/>
        <s v="Porch"/>
        <s v="Health IQ"/>
        <s v="Truckstop.com"/>
        <s v="SMC"/>
        <s v="Novetta"/>
        <s v="Pfizer"/>
        <s v="First Tech Federal Credit Union"/>
        <s v="The Hanover Insurance Group"/>
        <s v="Amrock"/>
        <s v="Novartis"/>
        <s v="Juniper Networks"/>
        <s v="New England Biolabs"/>
        <s v="Clarity Insights"/>
        <s v="Esri"/>
        <s v="Systems &amp; Technology Research"/>
        <s v="Sartorius"/>
        <s v="Lancer Insurance"/>
        <s v="Sauce Labs"/>
        <s v="Persivia"/>
        <s v="Edgewell Personal Care"/>
        <s v="Equity Residential"/>
        <s v="BPA Services"/>
        <s v="Visa Inc"/>
        <s v="Intrado"/>
        <s v="Centauri"/>
        <s v="Caterpillar"/>
        <s v="Zimmerman Advertising"/>
        <s v="Liberty Mutual Insurance"/>
        <s v="Torch Technologies, Inc"/>
        <s v="Swiss Re"/>
        <s v="Northrop Grumman"/>
        <s v="Netskope"/>
        <s v="1904labs"/>
        <s v="The David J. Joseph Company"/>
        <s v="USEReady"/>
        <s v="Bill.com"/>
        <s v="Pacific Northwest National Laboratory"/>
        <s v="DICK'S Sporting Goods - Corporate"/>
        <s v="Berg Health"/>
        <s v="Oversight Systems"/>
        <s v="C Space"/>
        <s v="Numeric, LLC"/>
        <s v="HP Inc"/>
        <s v="SpringML"/>
        <s v="Grainger"/>
        <s v="EAG Laboratories"/>
        <s v="The Buffalo Group"/>
        <s v="Carmeuse"/>
        <s v="GNS Healthcare"/>
        <s v="Peraton"/>
        <s v="Pactera"/>
        <s v="Nurx"/>
        <s v="webfx.com"/>
        <s v="Johns Hopkins University Applied Physics Laboratory"/>
        <s v="Productive Edge"/>
        <s v="Excella Consulting"/>
        <s v="Gensco"/>
        <s v="goTRG"/>
        <s v="NMR Consulting"/>
        <s v="iSeatz"/>
        <s v="Nektar Therapeutics"/>
        <s v="TransUnion"/>
        <s v="IT Concepts"/>
        <s v="Scientific Research Corporation"/>
        <s v="General Dynamics Information Technology"/>
        <s v="MITRE"/>
        <s v="DentaQuest"/>
        <s v="Redjack"/>
        <s v="7Park Data"/>
        <s v="Rapid Response Monitoring"/>
        <s v="Trilogy Ed"/>
        <s v="Gallup"/>
        <s v="CapTech"/>
        <s v="American Axle &amp; Manufacturing"/>
        <s v="CentralReach"/>
        <s v="Integrate"/>
        <s v="Boys Town Hospital"/>
        <s v="Demandbase"/>
        <s v="Sapphire Digital"/>
        <s v="Formation"/>
        <s v="Autodesk"/>
        <s v="Beck's Hybrids"/>
        <s v="DrFirst"/>
        <s v="Object Partners"/>
        <s v="L.A. Care Health Plan"/>
        <s v="Red Ventures"/>
        <s v="Quick Base"/>
        <s v="The E.W. Scripps Company"/>
        <s v="Upside Business Travel"/>
        <s v="Synagro"/>
        <s v="Alliance Source Testing"/>
        <s v="Accuride International"/>
        <s v="Full Potential Solutions"/>
        <s v="Maven Wave Partners"/>
        <s v="First Command Financial Services, Inc"/>
        <s v="Pharmavite"/>
        <s v="BioMarin Pharmaceutical"/>
        <s v="Stratagem Group"/>
        <s v="PA Consulting"/>
        <s v="Gridiron IT"/>
        <s v="Evolve Vacation Rental"/>
        <s v="The Church of Jesus Christ of Latter-day Saints"/>
        <s v="Maximus Real Estate Partners"/>
        <s v="Software Engineering Institute"/>
        <s v="AVANADE"/>
        <s v="PatientPoint"/>
        <s v="BlueCross BlueShield of Tennessee"/>
        <s v="KSM Consulting"/>
        <s v="Cogo Labs"/>
        <s v="Church &amp; Dwight"/>
        <s v="MassMutual"/>
        <s v="Genentech"/>
        <s v="Legal &amp; General America"/>
        <s v="Western Digital"/>
        <s v="Sunovion"/>
        <s v="National Student Clearinghouse"/>
        <s v="Tower Health"/>
        <s v="State of Wisconsin Investment Board"/>
        <s v="Rubius Therapeutics"/>
        <s v="OneMagnify"/>
        <s v="IZEA"/>
        <s v="Vionic Group"/>
        <s v="Dodge Data &amp; Analytics"/>
        <s v="Plymouth Rock Assurance"/>
        <s v="CA-One Tech Cloud"/>
        <s v="Beebe Healthcare"/>
        <s v="Argo Group US"/>
        <s v="Associated Electric Cooperative"/>
        <s v="PennyMac"/>
        <s v="Zest AI"/>
        <s v="DECISIVE ANALYTICS Corporation"/>
        <s v="Karyopharm Therapeutics Inc"/>
        <s v="Tempus Labs"/>
        <s v="Recursion Pharmaceuticals"/>
        <s v="P2 Energy Solutions"/>
        <s v="ClearEdge"/>
        <s v="Tapjoy"/>
        <s v="Credit Sesame"/>
        <s v="San Manuel Casino"/>
        <s v="Texas Health Huguley Hospital"/>
        <s v="Teasdale Latin Foods"/>
        <s v="Central California Alliance for Health"/>
        <s v="Pilot Flying J Travel Centers LLC"/>
        <s v="Palermo's Pizza"/>
        <s v="Advanced BioScience Laboratories"/>
        <s v="Echo Global Logistics"/>
        <s v="Lockheed Martin"/>
        <s v="Acuity Insurance"/>
        <s v="Fareportal"/>
        <s v="Veterans Affairs, Veterans Health Administration"/>
        <s v="Credera"/>
        <s v="Spectrum Communications and Consulting"/>
        <s v="NCSOFT"/>
        <s v="Dayton Freight Lines, Inc"/>
        <s v="Community Action Partnership of San Luis Obispo"/>
        <s v="TrueAccord"/>
        <s v="DRB Systems"/>
        <s v="Corcentric"/>
        <s v="U.Group"/>
        <s v="Systems Evolution Inc"/>
        <s v="Eventbrite"/>
        <s v="Centro"/>
        <s v="comScore"/>
        <s v="SullivanCotter"/>
        <s v="NPD"/>
        <s v="Bakery Agency"/>
        <s v="Blue Cross &amp; Blue Shield of Rhode Island"/>
        <s v="Boys Town"/>
        <s v="The HSC Health Care System"/>
        <s v="Pro-Sphere Tek"/>
        <s v="Ameritas Life Insurance Corp"/>
        <s v="Genworth"/>
        <s v="Trace Data"/>
        <s v="Clearwater Analytics"/>
        <s v="Tekvalley, Corp"/>
        <s v="BWX Technologies"/>
        <s v="Vermeer"/>
        <s v="L&amp;T Infotech"/>
        <s v="OceanFirst Financial"/>
        <s v="Sotheby's"/>
        <s v="Vanda Pharmaceuticals"/>
        <s v="CK-12 Foundation"/>
        <s v="Opinion Dynamics"/>
        <s v="Applied Information Sciences"/>
        <s v="WK Dickson"/>
        <s v="Southwest Research Institute"/>
        <s v="Muso"/>
        <s v="The Integer Group"/>
        <s v="Samba TV"/>
        <s v="SV Microwave"/>
        <s v="Sumo Logic"/>
        <s v="EAB"/>
        <s v="Brighthouse Financial"/>
        <s v="Citadel Federal Credit Union"/>
        <s v="CALIBRE Systems"/>
        <s v="Motorola Solutions"/>
        <s v="Reynolds American"/>
        <s v="Infosys"/>
        <s v="Alignment Healthcare"/>
        <s v="Cboe Global Markets"/>
        <s v="Guidepoint"/>
        <s v="Cerus Corporation"/>
        <s v="Vail Health"/>
        <s v="AstraZeneca"/>
        <s v="MathWorks"/>
        <s v="MetroStar Systems"/>
        <s v="Audentes Therapeutics"/>
        <s v="National Interstate"/>
        <s v="Moser Consulting"/>
        <s v="Mcphail Associates"/>
        <s v="Crown Bioscience"/>
        <s v="HOVER"/>
        <s v="Q2 Solutions"/>
        <s v="Arbella Insurance"/>
        <s v="Kronos Bio"/>
        <s v="Associated Banc-Corp"/>
        <s v="Genesys"/>
        <s v="Moda Operandi"/>
        <s v="QK"/>
        <s v="Santander"/>
        <s v="Tivity Health"/>
        <s v="BRMi"/>
        <s v="Luminar Technologies"/>
        <s v="Emtec, Inc"/>
        <s v="Veterans United Home Loans"/>
        <s v="Praetorian"/>
        <s v="Agios Pharmaceuticals"/>
        <s v="Glassdoor"/>
        <s v="Assurant"/>
        <s v="F&amp;G"/>
        <s v="GreatAmerica Financial Services"/>
        <s v="Acceleron Pharma"/>
        <s v="AmeriHealth Caritas"/>
        <s v="Strategic Employment Partners"/>
        <s v="Catholic Health Initiatives"/>
        <s v="FLEETCOR"/>
        <s v="Applied Research Laboratories"/>
        <s v="Raytheon"/>
        <s v="RTI International"/>
        <s v="TRANZACT"/>
        <s v="United BioSource"/>
        <s v="Figure Eight"/>
        <s v="Royce Geospatial"/>
        <s v="Citi"/>
        <s v="Sage Intacct"/>
        <s v="Scale AI"/>
        <s v="Change Healthcare"/>
        <s v="MZ"/>
        <s v="HG Insights"/>
        <s v="1-800-FLOWERS.COM, Inc"/>
        <s v="CBS Interactive"/>
        <s v="Samsung Research America"/>
        <s v="Lorven Technologies Inc"/>
        <s v="CareDx"/>
        <s v="Serigor Inc"/>
        <s v="Leidos"/>
        <s v="Beckman Coulter Diagnostics"/>
        <s v="IHS Markit"/>
        <s v="ALIN"/>
        <s v="e-IT Professionals Corp"/>
        <s v="TechProjects"/>
        <s v="Biz2Credit Inc"/>
        <s v="PeoplesBank"/>
        <s v="Capgemini"/>
        <s v="GNY Insurance Companies"/>
        <s v="Conch Technologies, Inc"/>
        <s v="Medidata Solutions"/>
        <s v="Quartet Health"/>
        <s v="Success Academy Charter Schools"/>
        <s v="AXION Healthcare Solutions"/>
        <s v="ExecOnline"/>
        <s v="Mteq"/>
        <s v="Brillient"/>
        <s v="Entefy"/>
        <s v="Trace"/>
        <s v="Saama Technologies Inc"/>
        <s v="Two Sigma"/>
        <s v="Strategic Financial Solutions"/>
        <s v="Remedy BPCI Partners, LLC"/>
        <s v="The Climate Corporation"/>
        <s v="Crossix Solutions"/>
        <s v="GSK"/>
        <s v="Factual"/>
        <s v="TriNet"/>
        <s v="Signpost"/>
        <s v="Adobe"/>
        <s v="Equian LLC"/>
        <s v="Information Builders"/>
        <s v="Greenway Health"/>
        <s v="Confluent"/>
        <s v="Life"/>
        <s v="IQVIA"/>
        <s v="Riverside Research Institute"/>
        <s v="Icon Health and Fitness"/>
        <s v="Shipt"/>
        <s v="Monte Rosa Therapeutics"/>
        <s v="IntraEdge"/>
        <s v="COUNTRY Financial"/>
        <s v="Mentor Graphics"/>
        <s v="Maxar Technologies"/>
        <s v="ICW Group"/>
        <s v="Exelixis"/>
        <s v="Grand Rounds"/>
        <s v="SPINS, LLC"/>
        <s v="DTCC"/>
        <s v="Carilion Clinic"/>
        <s v="DoubleVerify"/>
        <s v="Mitsubishi Electric Research Labs"/>
        <s v="Rodan and Fields, LLC"/>
        <s v="DESC"/>
        <s v="Johns Hopkins Health Care"/>
        <s v="Community Behavioral Health"/>
        <s v="FORMA THERAPEUTICS"/>
        <s v="Bridg"/>
        <s v="Charter Spectrum"/>
        <s v="CompQsoft"/>
        <s v="Solugenix Corporation"/>
        <s v="West Coast University"/>
        <s v="SoftBank Robotics"/>
        <s v="SkySync"/>
        <s v="DatamanUSA, LLC"/>
        <s v="23andMe"/>
        <s v="Fivestars"/>
      </sharedItems>
    </cacheField>
    <cacheField name="Rating" numFmtId="0">
      <sharedItems containsMixedTypes="1" containsNumber="1" minValue="1.9" maxValue="5" count="31">
        <n v="3.8"/>
        <n v="3.4"/>
        <n v="4.8"/>
        <n v="2.9"/>
        <n v="4.0999999999999996"/>
        <n v="3.3"/>
        <n v="4.5999999999999996"/>
        <n v="3.5"/>
        <n v="3.2"/>
        <n v="3.7"/>
        <n v="3.6"/>
        <n v="3.9"/>
        <n v="4.3"/>
        <n v="4.2"/>
        <n v="4"/>
        <n v="4.7"/>
        <n v="5"/>
        <n v="3.1"/>
        <n v="4.4000000000000004"/>
        <n v="2.8"/>
        <n v="2.7"/>
        <n v="1.9"/>
        <n v="4.5"/>
        <n v="3"/>
        <n v="2.2999999999999998"/>
        <n v="2.6"/>
        <s v="unknown"/>
        <n v="2.4"/>
        <n v="2.5"/>
        <n v="2.2000000000000002"/>
        <n v="2.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8.004527199075" createdVersion="7" refreshedVersion="7" minRefreshableVersion="3" recordCount="467" xr:uid="{8E7F1180-EC90-4303-8073-39BFAAF99642}">
  <cacheSource type="worksheet">
    <worksheetSource ref="A1:AD468" sheet="Sheet1"/>
  </cacheSource>
  <cacheFields count="13">
    <cacheField name="ID" numFmtId="0">
      <sharedItems containsSemiMixedTypes="0" containsString="0" containsNumber="1" containsInteger="1" minValue="1" maxValue="467"/>
    </cacheField>
    <cacheField name="Job Title" numFmtId="0">
      <sharedItems/>
    </cacheField>
    <cacheField name="Revenue" numFmtId="0">
      <sharedItems/>
    </cacheField>
    <cacheField name="Min_Revenue" numFmtId="0">
      <sharedItems containsSemiMixedTypes="0" containsString="0" containsNumber="1" containsInteger="1" minValue="0" maxValue="10000000000"/>
    </cacheField>
    <cacheField name="Max_Revenue" numFmtId="0">
      <sharedItems containsSemiMixedTypes="0" containsString="0" containsNumber="1" containsInteger="1" minValue="0" maxValue="11000000000"/>
    </cacheField>
    <cacheField name="Salary Estimate" numFmtId="0">
      <sharedItems/>
    </cacheField>
    <cacheField name="max _salary" numFmtId="0">
      <sharedItems containsSemiMixedTypes="0" containsString="0" containsNumber="1" containsInteger="1" minValue="16" maxValue="306"/>
    </cacheField>
    <cacheField name="min salary" numFmtId="0">
      <sharedItems containsSemiMixedTypes="0" containsString="0" containsNumber="1" containsInteger="1" minValue="15" maxValue="202"/>
    </cacheField>
    <cacheField name="average" numFmtId="164">
      <sharedItems containsMixedTypes="1" containsNumber="1" minValue="15.5" maxValue="254"/>
    </cacheField>
    <cacheField name="Job_Title_Simplified" numFmtId="0">
      <sharedItems/>
    </cacheField>
    <cacheField name="company_text" numFmtId="0">
      <sharedItems count="343">
        <s v="Tecolote Research"/>
        <s v="University of Maryland Medical System"/>
        <s v="KnowBe"/>
        <s v="PNNL"/>
        <s v="Affinity Solutions"/>
        <s v="CyrusOne"/>
        <s v="ClearOne Advantage"/>
        <s v="Logic"/>
        <s v="Rochester Regional Health"/>
        <s v="&lt;intent"/>
        <s v="Wish"/>
        <s v="ManTech"/>
        <s v="Walmart"/>
        <s v="Yesler"/>
        <s v="Takeda Pharmaceuticals"/>
        <s v="Audible"/>
        <s v="Blueprint Medicines"/>
        <s v="h2o.ai"/>
        <s v="Nuna"/>
        <s v="Pinnacol Assurance"/>
        <s v="Porch"/>
        <s v="Health IQ"/>
        <s v="Truckstop.com"/>
        <s v="SMC"/>
        <s v="Novetta"/>
        <s v="Pfizer"/>
        <s v="First Tech Federal Credit Union"/>
        <s v="The Hanover Insurance Group"/>
        <s v="Amrock"/>
        <s v="Novartis"/>
        <s v="Juniper Networks"/>
        <s v="New England Biolabs"/>
        <s v="Clarity Insights"/>
        <s v="Esri"/>
        <s v="Systems &amp; Technology Research"/>
        <s v="Sartorius"/>
        <s v="Lancer Insurance"/>
        <s v="Sauce Labs"/>
        <s v="Persivia"/>
        <s v="Edgewell Personal Care"/>
        <s v="Equity Residential"/>
        <s v="BPA Services"/>
        <s v="Visa Inc"/>
        <s v="Intrado"/>
        <s v="Centauri"/>
        <s v="Caterpillar"/>
        <s v="Zimmerman Advertising"/>
        <s v="Liberty Mutual Insurance"/>
        <s v="Torch Technologies, Inc"/>
        <s v="Swiss Re"/>
        <s v="Northrop Grumman"/>
        <s v="Netskope"/>
        <s v="1904labs"/>
        <s v="The David J. Joseph Company"/>
        <s v="USEReady"/>
        <s v="Bill.com"/>
        <s v="Pacific Northwest National Laboratory"/>
        <s v="DICK'S Sporting Goods - Corporate"/>
        <s v="Berg Health"/>
        <s v="Oversight Systems"/>
        <s v="C Space"/>
        <s v="Numeric, LLC"/>
        <s v="HP Inc"/>
        <s v="SpringML"/>
        <s v="Grainger"/>
        <s v="EAG Laboratories"/>
        <s v="The Buffalo Group"/>
        <s v="Carmeuse"/>
        <s v="GNS Healthcare"/>
        <s v="Peraton"/>
        <s v="Pactera"/>
        <s v="Nurx"/>
        <s v="webfx.com"/>
        <s v="Johns Hopkins University Applied Physics Laboratory"/>
        <s v="Productive Edge"/>
        <s v="Excella Consulting"/>
        <s v="Gensco"/>
        <s v="goTRG"/>
        <s v="NMR Consulting"/>
        <s v="iSeatz"/>
        <s v="Nektar Therapeutics"/>
        <s v="TransUnion"/>
        <s v="IT Concepts"/>
        <s v="Scientific Research Corporation"/>
        <s v="General Dynamics Information Technology"/>
        <s v="MITRE"/>
        <s v="DentaQuest"/>
        <s v="Redjack"/>
        <s v="7Park Data"/>
        <s v="Rapid Response Monitoring"/>
        <s v="Trilogy Ed"/>
        <s v="Gallup"/>
        <s v="CapTech"/>
        <s v="American Axle &amp; Manufacturing"/>
        <s v="CentralReach"/>
        <s v="Integrate"/>
        <s v="Boys Town Hospital"/>
        <s v="Demandbase"/>
        <s v="Sapphire Digital"/>
        <s v="Formation"/>
        <s v="Autodesk"/>
        <s v="Beck's Hybrids"/>
        <s v="DrFirst"/>
        <s v="Object Partners"/>
        <s v="L.A. Care Health Plan"/>
        <s v="Red Ventures"/>
        <s v="Quick Base"/>
        <s v="The E.W. Scripps Company"/>
        <s v="Upside Business Travel"/>
        <s v="Synagro"/>
        <s v="Alliance Source Testing"/>
        <s v="Accuride International"/>
        <s v="Full Potential Solutions"/>
        <s v="Maven Wave Partners"/>
        <s v="First Command Financial Services, Inc"/>
        <s v="Pharmavite"/>
        <s v="BioMarin Pharmaceutical"/>
        <s v="Stratagem Group"/>
        <s v="PA Consulting"/>
        <s v="Gridiron IT"/>
        <s v="Evolve Vacation Rental"/>
        <s v="The Church of Jesus Christ of Latter-day Saints"/>
        <s v="Maximus Real Estate Partners"/>
        <s v="Software Engineering Institute"/>
        <s v="AVANADE"/>
        <s v="PatientPoint"/>
        <s v="BlueCross BlueShield of Tennessee"/>
        <s v="KSM Consulting"/>
        <s v="Cogo Labs"/>
        <s v="Church &amp; Dwight"/>
        <s v="MassMutual"/>
        <s v="Genentech"/>
        <s v="Legal &amp; General America"/>
        <s v="Western Digital"/>
        <s v="Sunovion"/>
        <s v="National Student Clearinghouse"/>
        <s v="Tower Health"/>
        <s v="State of Wisconsin Investment Board"/>
        <s v="Rubius Therapeutics"/>
        <s v="OneMagnify"/>
        <s v="IZEA"/>
        <s v="Vionic Group"/>
        <s v="Dodge Data &amp; Analytics"/>
        <s v="Plymouth Rock Assurance"/>
        <s v="CA-One Tech Cloud"/>
        <s v="Beebe Healthcare"/>
        <s v="Argo Group US"/>
        <s v="Associated Electric Cooperative"/>
        <s v="PennyMac"/>
        <s v="Zest AI"/>
        <s v="DECISIVE ANALYTICS Corporation"/>
        <s v="Karyopharm Therapeutics Inc"/>
        <s v="Tempus Labs"/>
        <s v="Recursion Pharmaceuticals"/>
        <s v="P2 Energy Solutions"/>
        <s v="ClearEdge"/>
        <s v="Tapjoy"/>
        <s v="Credit Sesame"/>
        <s v="San Manuel Casino"/>
        <s v="Texas Health Huguley Hospital"/>
        <s v="Teasdale Latin Foods"/>
        <s v="Central California Alliance for Health"/>
        <s v="Pilot Flying J Travel Centers LLC"/>
        <s v="Palermo's Pizza"/>
        <s v="Advanced BioScience Laboratories"/>
        <s v="Echo Global Logistics"/>
        <s v="Lockheed Martin"/>
        <s v="Acuity Insurance"/>
        <s v="Fareportal"/>
        <s v="Veterans Affairs, Veterans Health Administration"/>
        <s v="Credera"/>
        <s v="Spectrum Communications and Consulting"/>
        <s v="NCSOFT"/>
        <s v="Dayton Freight Lines, Inc"/>
        <s v="Community Action Partnership of San Luis Obispo"/>
        <s v="TrueAccord"/>
        <s v="DRB Systems"/>
        <s v="Corcentric"/>
        <s v="U.Group"/>
        <s v="Systems Evolution Inc"/>
        <s v="Eventbrite"/>
        <s v="Centro"/>
        <s v="comScore"/>
        <s v="SullivanCotter"/>
        <s v="NPD"/>
        <s v="Bakery Agency"/>
        <s v="Blue Cross &amp; Blue Shield of Rhode Island"/>
        <s v="Boys Town"/>
        <s v="The HSC Health Care System"/>
        <s v="Pro-Sphere Tek"/>
        <s v="Ameritas Life Insurance Corp"/>
        <s v="Genworth"/>
        <s v="Trace Data"/>
        <s v="Clearwater Analytics"/>
        <s v="Tekvalley, Corp"/>
        <s v="BWX Technologies"/>
        <s v="Vermeer"/>
        <s v="L&amp;T Infotech"/>
        <s v="OceanFirst Financial"/>
        <s v="Sotheby's"/>
        <s v="Vanda Pharmaceuticals"/>
        <s v="CK-12 Foundation"/>
        <s v="Opinion Dynamics"/>
        <s v="Applied Information Sciences"/>
        <s v="WK Dickson"/>
        <s v="Southwest Research Institute"/>
        <s v="Muso"/>
        <s v="The Integer Group"/>
        <s v="Samba TV"/>
        <s v="SV Microwave"/>
        <s v="Sumo Logic"/>
        <s v="EAB"/>
        <s v="Brighthouse Financial"/>
        <s v="Citadel Federal Credit Union"/>
        <s v="CALIBRE Systems"/>
        <s v="Motorola Solutions"/>
        <s v="Reynolds American"/>
        <s v="Infosys"/>
        <s v="Alignment Healthcare"/>
        <s v="Cboe Global Markets"/>
        <s v="Guidepoint"/>
        <s v="Cerus Corporation"/>
        <s v="Vail Health"/>
        <s v="AstraZeneca"/>
        <s v="MathWorks"/>
        <s v="MetroStar Systems"/>
        <s v="Audentes Therapeutics"/>
        <s v="National Interstate"/>
        <s v="Moser Consulting"/>
        <s v="Mcphail Associates"/>
        <s v="Crown Bioscience"/>
        <s v="HOVER"/>
        <s v="Q2 Solutions"/>
        <s v="Arbella Insurance"/>
        <s v="Kronos Bio"/>
        <s v="Associated Banc-Corp"/>
        <s v="Genesys"/>
        <s v="Moda Operandi"/>
        <s v="QK"/>
        <s v="Santander"/>
        <s v="Tivity Health"/>
        <s v="BRMi"/>
        <s v="Luminar Technologies"/>
        <s v="Emtec, Inc"/>
        <s v="Veterans United Home Loans"/>
        <s v="Praetorian"/>
        <s v="Agios Pharmaceuticals"/>
        <s v="Glassdoor"/>
        <s v="Assurant"/>
        <s v="F&amp;G"/>
        <s v="GreatAmerica Financial Services"/>
        <s v="Acceleron Pharma"/>
        <s v="AmeriHealth Caritas"/>
        <s v="Strategic Employment Partners"/>
        <s v="Catholic Health Initiatives"/>
        <s v="FLEETCOR"/>
        <s v="Applied Research Laboratories"/>
        <s v="Raytheon"/>
        <s v="RTI International"/>
        <s v="TRANZACT"/>
        <s v="United BioSource"/>
        <s v="Figure Eight"/>
        <s v="Royce Geospatial"/>
        <s v="Citi"/>
        <s v="Sage Intacct"/>
        <s v="Scale AI"/>
        <s v="Change Healthcare"/>
        <s v="MZ"/>
        <s v="HG Insights"/>
        <s v="1-800-FLOWERS.COM, Inc"/>
        <s v="CBS Interactive"/>
        <s v="Samsung Research America"/>
        <s v="Lorven Technologies Inc"/>
        <s v="CareDx"/>
        <s v="Serigor Inc"/>
        <s v="Leidos"/>
        <s v="Beckman Coulter Diagnostics"/>
        <s v="IHS Markit"/>
        <s v="ALIN"/>
        <s v="e-IT Professionals Corp"/>
        <s v="TechProjects"/>
        <s v="Biz2Credit Inc"/>
        <s v="PeoplesBank"/>
        <s v="Capgemini"/>
        <s v="GNY Insurance Companies"/>
        <s v="Conch Technologies, Inc"/>
        <s v="Medidata Solutions"/>
        <s v="Quartet Health"/>
        <s v="Success Academy Charter Schools"/>
        <s v="AXION Healthcare Solutions"/>
        <s v="ExecOnline"/>
        <s v="Mteq"/>
        <s v="Brillient"/>
        <s v="Entefy"/>
        <s v="Trace"/>
        <s v="Saama Technologies Inc"/>
        <s v="Two Sigma"/>
        <s v="Strategic Financial Solutions"/>
        <s v="Remedy BPCI Partners, LLC"/>
        <s v="The Climate Corporation"/>
        <s v="Crossix Solutions"/>
        <s v="GSK"/>
        <s v="Factual"/>
        <s v="TriNet"/>
        <s v="Signpost"/>
        <s v="Adobe"/>
        <s v="Equian LLC"/>
        <s v="Information Builders"/>
        <s v="Greenway Health"/>
        <s v="Confluent"/>
        <s v="Life"/>
        <s v="IQVIA"/>
        <s v="Riverside Research Institute"/>
        <s v="Icon Health and Fitness"/>
        <s v="Shipt"/>
        <s v="Monte Rosa Therapeutics"/>
        <s v="IntraEdge"/>
        <s v="COUNTRY Financial"/>
        <s v="Mentor Graphics"/>
        <s v="Maxar Technologies"/>
        <s v="ICW Group"/>
        <s v="Exelixis"/>
        <s v="Grand Rounds"/>
        <s v="SPINS, LLC"/>
        <s v="DTCC"/>
        <s v="Carilion Clinic"/>
        <s v="DoubleVerify"/>
        <s v="Mitsubishi Electric Research Labs"/>
        <s v="Rodan and Fields, LLC"/>
        <s v="DESC"/>
        <s v="Johns Hopkins Health Care"/>
        <s v="Community Behavioral Health"/>
        <s v="FORMA THERAPEUTICS"/>
        <s v="Bridg"/>
        <s v="Charter Spectrum"/>
        <s v="CompQsoft"/>
        <s v="Solugenix Corporation"/>
        <s v="West Coast University"/>
        <s v="SoftBank Robotics"/>
        <s v="SkySync"/>
        <s v="DatamanUSA, LLC"/>
        <s v="23andMe"/>
        <s v="Fivestars"/>
      </sharedItems>
    </cacheField>
    <cacheField name="Rating" numFmtId="0">
      <sharedItems containsMixedTypes="1" containsNumber="1" minValue="1.9" maxValue="5"/>
    </cacheField>
    <cacheField name="Size" numFmtId="0">
      <sharedItems containsMixedTypes="1" containsNumber="1" containsInteger="1" minValue="-1" maxValue="-1" count="9">
        <s v="501 to 1000 employees"/>
        <s v="10000+ employees"/>
        <s v="1001 to 5000 employees"/>
        <s v="51 to 200 employees"/>
        <s v="201 to 500 employees"/>
        <s v="5001 to 10000 employees"/>
        <s v="1 to 50 employees"/>
        <s v="Unknown"/>
        <n v="-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8.597846180557" createdVersion="7" refreshedVersion="7" minRefreshableVersion="3" recordCount="467" xr:uid="{BF47EB25-4174-4807-AEF5-92049F883BB6}">
  <cacheSource type="worksheet">
    <worksheetSource ref="A1:AI468" sheet="Sheet1"/>
  </cacheSource>
  <cacheFields count="20">
    <cacheField name="ID" numFmtId="0">
      <sharedItems containsSemiMixedTypes="0" containsString="0" containsNumber="1" containsInteger="1" minValue="1" maxValue="467"/>
    </cacheField>
    <cacheField name="Job Title" numFmtId="0">
      <sharedItems/>
    </cacheField>
    <cacheField name="Revenue" numFmtId="0">
      <sharedItems count="15">
        <s v="$50   $100 million (USD)"/>
        <s v="$2  $5 billion (USD)"/>
        <s v="$100   $500 million (USD)"/>
        <s v="$500 million   $1 billion (USD)"/>
        <s v="Unknown / Non-Applicable"/>
        <s v="$1   $2 billion (USD)"/>
        <s v="$25   $50 million (USD)"/>
        <s v="$10+ billion (USD)"/>
        <s v="$1   $5 million (USD)"/>
        <s v="$10   $25 million (USD)"/>
        <s v="$5   $10 billion (USD)"/>
        <s v="$2   $5 billion (USD)"/>
        <s v="Less than $1 million (USD)"/>
        <s v="$5   $10 million (USD)"/>
        <s v="unknown"/>
      </sharedItems>
    </cacheField>
    <cacheField name="Min_Revenue" numFmtId="0">
      <sharedItems containsSemiMixedTypes="0" containsString="0" containsNumber="1" containsInteger="1" minValue="0" maxValue="10000000000"/>
    </cacheField>
    <cacheField name="Max_Revenue" numFmtId="0">
      <sharedItems containsSemiMixedTypes="0" containsString="0" containsNumber="1" containsInteger="1" minValue="0" maxValue="11000000000"/>
    </cacheField>
    <cacheField name="AVG_REV" numFmtId="0">
      <sharedItems containsSemiMixedTypes="0" containsString="0" containsNumber="1" containsInteger="1" minValue="0" maxValue="10500000000"/>
    </cacheField>
    <cacheField name="Salary Estimate" numFmtId="0">
      <sharedItems/>
    </cacheField>
    <cacheField name="max _salary" numFmtId="0">
      <sharedItems containsSemiMixedTypes="0" containsString="0" containsNumber="1" containsInteger="1" minValue="16" maxValue="306"/>
    </cacheField>
    <cacheField name="min salary" numFmtId="0">
      <sharedItems containsSemiMixedTypes="0" containsString="0" containsNumber="1" containsInteger="1" minValue="15" maxValue="202"/>
    </cacheField>
    <cacheField name="average" numFmtId="164">
      <sharedItems containsSemiMixedTypes="0" containsString="0" containsNumber="1" minValue="15.5" maxValue="254"/>
    </cacheField>
    <cacheField name="Job_Title_Simplified" numFmtId="0">
      <sharedItems/>
    </cacheField>
    <cacheField name="company_text" numFmtId="0">
      <sharedItems count="343">
        <s v="Tecolote Research"/>
        <s v="University of Maryland Medical System"/>
        <s v="KnowBe"/>
        <s v="PNNL"/>
        <s v="Affinity Solutions"/>
        <s v="CyrusOne"/>
        <s v="ClearOne Advantage"/>
        <s v="Logic"/>
        <s v="Rochester Regional Health"/>
        <s v="&lt;intent"/>
        <s v="Wish"/>
        <s v="ManTech"/>
        <s v="Walmart"/>
        <s v="Yesler"/>
        <s v="Takeda Pharmaceuticals"/>
        <s v="Audible"/>
        <s v="Blueprint Medicines"/>
        <s v="h2o.ai"/>
        <s v="Nuna"/>
        <s v="Pinnacol Assurance"/>
        <s v="Porch"/>
        <s v="Health IQ"/>
        <s v="Truckstop.com"/>
        <s v="SMC"/>
        <s v="Novetta"/>
        <s v="Pfizer"/>
        <s v="First Tech Federal Credit Union"/>
        <s v="The Hanover Insurance Group"/>
        <s v="Amrock"/>
        <s v="Novartis"/>
        <s v="Juniper Networks"/>
        <s v="New England Biolabs"/>
        <s v="Clarity Insights"/>
        <s v="Esri"/>
        <s v="Systems &amp; Technology Research"/>
        <s v="Sartorius"/>
        <s v="Lancer Insurance"/>
        <s v="Sauce Labs"/>
        <s v="Persivia"/>
        <s v="Edgewell Personal Care"/>
        <s v="Equity Residential"/>
        <s v="BPA Services"/>
        <s v="Visa Inc"/>
        <s v="Intrado"/>
        <s v="Centauri"/>
        <s v="Caterpillar"/>
        <s v="Zimmerman Advertising"/>
        <s v="Liberty Mutual Insurance"/>
        <s v="Torch Technologies, Inc"/>
        <s v="Swiss Re"/>
        <s v="Northrop Grumman"/>
        <s v="Netskope"/>
        <s v="1904labs"/>
        <s v="The David J. Joseph Company"/>
        <s v="USEReady"/>
        <s v="Bill.com"/>
        <s v="Pacific Northwest National Laboratory"/>
        <s v="DICK'S Sporting Goods - Corporate"/>
        <s v="Berg Health"/>
        <s v="Oversight Systems"/>
        <s v="C Space"/>
        <s v="Numeric, LLC"/>
        <s v="HP Inc"/>
        <s v="SpringML"/>
        <s v="Grainger"/>
        <s v="EAG Laboratories"/>
        <s v="The Buffalo Group"/>
        <s v="Carmeuse"/>
        <s v="GNS Healthcare"/>
        <s v="Peraton"/>
        <s v="Pactera"/>
        <s v="Nurx"/>
        <s v="webfx.com"/>
        <s v="Johns Hopkins University Applied Physics Laboratory"/>
        <s v="Productive Edge"/>
        <s v="Excella Consulting"/>
        <s v="Gensco"/>
        <s v="goTRG"/>
        <s v="NMR Consulting"/>
        <s v="iSeatz"/>
        <s v="Nektar Therapeutics"/>
        <s v="TransUnion"/>
        <s v="IT Concepts"/>
        <s v="Scientific Research Corporation"/>
        <s v="General Dynamics Information Technology"/>
        <s v="MITRE"/>
        <s v="DentaQuest"/>
        <s v="Redjack"/>
        <s v="7Park Data"/>
        <s v="Rapid Response Monitoring"/>
        <s v="Trilogy Ed"/>
        <s v="Gallup"/>
        <s v="CapTech"/>
        <s v="American Axle &amp; Manufacturing"/>
        <s v="CentralReach"/>
        <s v="Integrate"/>
        <s v="Boys Town Hospital"/>
        <s v="Demandbase"/>
        <s v="Sapphire Digital"/>
        <s v="Formation"/>
        <s v="Autodesk"/>
        <s v="Beck's Hybrids"/>
        <s v="DrFirst"/>
        <s v="Object Partners"/>
        <s v="L.A. Care Health Plan"/>
        <s v="Red Ventures"/>
        <s v="Quick Base"/>
        <s v="The E.W. Scripps Company"/>
        <s v="Upside Business Travel"/>
        <s v="Synagro"/>
        <s v="Alliance Source Testing"/>
        <s v="Accuride International"/>
        <s v="Full Potential Solutions"/>
        <s v="Maven Wave Partners"/>
        <s v="First Command Financial Services, Inc"/>
        <s v="Pharmavite"/>
        <s v="BioMarin Pharmaceutical"/>
        <s v="Stratagem Group"/>
        <s v="PA Consulting"/>
        <s v="Gridiron IT"/>
        <s v="Evolve Vacation Rental"/>
        <s v="The Church of Jesus Christ of Latter-day Saints"/>
        <s v="Maximus Real Estate Partners"/>
        <s v="Software Engineering Institute"/>
        <s v="AVANADE"/>
        <s v="PatientPoint"/>
        <s v="BlueCross BlueShield of Tennessee"/>
        <s v="KSM Consulting"/>
        <s v="Cogo Labs"/>
        <s v="Church &amp; Dwight"/>
        <s v="MassMutual"/>
        <s v="Genentech"/>
        <s v="Legal &amp; General America"/>
        <s v="Western Digital"/>
        <s v="Sunovion"/>
        <s v="National Student Clearinghouse"/>
        <s v="Tower Health"/>
        <s v="State of Wisconsin Investment Board"/>
        <s v="Rubius Therapeutics"/>
        <s v="OneMagnify"/>
        <s v="IZEA"/>
        <s v="Vionic Group"/>
        <s v="Dodge Data &amp; Analytics"/>
        <s v="Plymouth Rock Assurance"/>
        <s v="CA-One Tech Cloud"/>
        <s v="Beebe Healthcare"/>
        <s v="Argo Group US"/>
        <s v="Associated Electric Cooperative"/>
        <s v="PennyMac"/>
        <s v="Zest AI"/>
        <s v="DECISIVE ANALYTICS Corporation"/>
        <s v="Karyopharm Therapeutics Inc"/>
        <s v="Tempus Labs"/>
        <s v="Recursion Pharmaceuticals"/>
        <s v="P2 Energy Solutions"/>
        <s v="ClearEdge"/>
        <s v="Tapjoy"/>
        <s v="Credit Sesame"/>
        <s v="San Manuel Casino"/>
        <s v="Texas Health Huguley Hospital"/>
        <s v="Teasdale Latin Foods"/>
        <s v="Central California Alliance for Health"/>
        <s v="Pilot Flying J Travel Centers LLC"/>
        <s v="Palermo's Pizza"/>
        <s v="Advanced BioScience Laboratories"/>
        <s v="Echo Global Logistics"/>
        <s v="Lockheed Martin"/>
        <s v="Acuity Insurance"/>
        <s v="Fareportal"/>
        <s v="Veterans Affairs, Veterans Health Administration"/>
        <s v="Credera"/>
        <s v="Spectrum Communications and Consulting"/>
        <s v="NCSOFT"/>
        <s v="Dayton Freight Lines, Inc"/>
        <s v="Community Action Partnership of San Luis Obispo"/>
        <s v="TrueAccord"/>
        <s v="DRB Systems"/>
        <s v="Corcentric"/>
        <s v="U.Group"/>
        <s v="Systems Evolution Inc"/>
        <s v="Eventbrite"/>
        <s v="Centro"/>
        <s v="comScore"/>
        <s v="SullivanCotter"/>
        <s v="NPD"/>
        <s v="Bakery Agency"/>
        <s v="Blue Cross &amp; Blue Shield of Rhode Island"/>
        <s v="Boys Town"/>
        <s v="The HSC Health Care System"/>
        <s v="Pro-Sphere Tek"/>
        <s v="Ameritas Life Insurance Corp"/>
        <s v="Genworth"/>
        <s v="Trace Data"/>
        <s v="Clearwater Analytics"/>
        <s v="Tekvalley, Corp"/>
        <s v="BWX Technologies"/>
        <s v="Vermeer"/>
        <s v="L&amp;T Infotech"/>
        <s v="OceanFirst Financial"/>
        <s v="Sotheby's"/>
        <s v="Vanda Pharmaceuticals"/>
        <s v="CK-12 Foundation"/>
        <s v="Opinion Dynamics"/>
        <s v="Applied Information Sciences"/>
        <s v="WK Dickson"/>
        <s v="Southwest Research Institute"/>
        <s v="Muso"/>
        <s v="The Integer Group"/>
        <s v="Samba TV"/>
        <s v="SV Microwave"/>
        <s v="Sumo Logic"/>
        <s v="EAB"/>
        <s v="Brighthouse Financial"/>
        <s v="Citadel Federal Credit Union"/>
        <s v="CALIBRE Systems"/>
        <s v="Motorola Solutions"/>
        <s v="Reynolds American"/>
        <s v="Infosys"/>
        <s v="Alignment Healthcare"/>
        <s v="Cboe Global Markets"/>
        <s v="Guidepoint"/>
        <s v="Cerus Corporation"/>
        <s v="Vail Health"/>
        <s v="AstraZeneca"/>
        <s v="MathWorks"/>
        <s v="MetroStar Systems"/>
        <s v="Audentes Therapeutics"/>
        <s v="National Interstate"/>
        <s v="Moser Consulting"/>
        <s v="Mcphail Associates"/>
        <s v="Crown Bioscience"/>
        <s v="HOVER"/>
        <s v="Q2 Solutions"/>
        <s v="Arbella Insurance"/>
        <s v="Kronos Bio"/>
        <s v="Associated Banc-Corp"/>
        <s v="Genesys"/>
        <s v="Moda Operandi"/>
        <s v="QK"/>
        <s v="Santander"/>
        <s v="Tivity Health"/>
        <s v="BRMi"/>
        <s v="Luminar Technologies"/>
        <s v="Emtec, Inc"/>
        <s v="Veterans United Home Loans"/>
        <s v="Praetorian"/>
        <s v="Agios Pharmaceuticals"/>
        <s v="Glassdoor"/>
        <s v="Assurant"/>
        <s v="F&amp;G"/>
        <s v="GreatAmerica Financial Services"/>
        <s v="Acceleron Pharma"/>
        <s v="AmeriHealth Caritas"/>
        <s v="Strategic Employment Partners"/>
        <s v="Catholic Health Initiatives"/>
        <s v="FLEETCOR"/>
        <s v="Applied Research Laboratories"/>
        <s v="Raytheon"/>
        <s v="RTI International"/>
        <s v="TRANZACT"/>
        <s v="United BioSource"/>
        <s v="Figure Eight"/>
        <s v="Royce Geospatial"/>
        <s v="Citi"/>
        <s v="Sage Intacct"/>
        <s v="Scale AI"/>
        <s v="Change Healthcare"/>
        <s v="MZ"/>
        <s v="HG Insights"/>
        <s v="1-800-FLOWERS.COM, Inc"/>
        <s v="CBS Interactive"/>
        <s v="Samsung Research America"/>
        <s v="Lorven Technologies Inc"/>
        <s v="CareDx"/>
        <s v="Serigor Inc"/>
        <s v="Leidos"/>
        <s v="Beckman Coulter Diagnostics"/>
        <s v="IHS Markit"/>
        <s v="ALIN"/>
        <s v="e-IT Professionals Corp"/>
        <s v="TechProjects"/>
        <s v="Biz2Credit Inc"/>
        <s v="PeoplesBank"/>
        <s v="Capgemini"/>
        <s v="GNY Insurance Companies"/>
        <s v="Conch Technologies, Inc"/>
        <s v="Medidata Solutions"/>
        <s v="Quartet Health"/>
        <s v="Success Academy Charter Schools"/>
        <s v="AXION Healthcare Solutions"/>
        <s v="ExecOnline"/>
        <s v="Mteq"/>
        <s v="Brillient"/>
        <s v="Entefy"/>
        <s v="Trace"/>
        <s v="Saama Technologies Inc"/>
        <s v="Two Sigma"/>
        <s v="Strategic Financial Solutions"/>
        <s v="Remedy BPCI Partners, LLC"/>
        <s v="The Climate Corporation"/>
        <s v="Crossix Solutions"/>
        <s v="GSK"/>
        <s v="Factual"/>
        <s v="TriNet"/>
        <s v="Signpost"/>
        <s v="Adobe"/>
        <s v="Equian LLC"/>
        <s v="Information Builders"/>
        <s v="Greenway Health"/>
        <s v="Confluent"/>
        <s v="Life"/>
        <s v="IQVIA"/>
        <s v="Riverside Research Institute"/>
        <s v="Icon Health and Fitness"/>
        <s v="Shipt"/>
        <s v="Monte Rosa Therapeutics"/>
        <s v="IntraEdge"/>
        <s v="COUNTRY Financial"/>
        <s v="Mentor Graphics"/>
        <s v="Maxar Technologies"/>
        <s v="ICW Group"/>
        <s v="Exelixis"/>
        <s v="Grand Rounds"/>
        <s v="SPINS, LLC"/>
        <s v="DTCC"/>
        <s v="Carilion Clinic"/>
        <s v="DoubleVerify"/>
        <s v="Mitsubishi Electric Research Labs"/>
        <s v="Rodan and Fields, LLC"/>
        <s v="DESC"/>
        <s v="Johns Hopkins Health Care"/>
        <s v="Community Behavioral Health"/>
        <s v="FORMA THERAPEUTICS"/>
        <s v="Bridg"/>
        <s v="Charter Spectrum"/>
        <s v="CompQsoft"/>
        <s v="Solugenix Corporation"/>
        <s v="West Coast University"/>
        <s v="SoftBank Robotics"/>
        <s v="SkySync"/>
        <s v="DatamanUSA, LLC"/>
        <s v="23andMe"/>
        <s v="Fivestars"/>
      </sharedItems>
    </cacheField>
    <cacheField name="Rating" numFmtId="0">
      <sharedItems containsMixedTypes="1" containsNumber="1" minValue="1.9" maxValue="5"/>
    </cacheField>
    <cacheField name="RATE" numFmtId="0">
      <sharedItems/>
    </cacheField>
    <cacheField name="Size" numFmtId="0">
      <sharedItems containsMixedTypes="1" containsNumber="1" containsInteger="1" minValue="-1" maxValue="-1"/>
    </cacheField>
    <cacheField name="size2" numFmtId="0">
      <sharedItems/>
    </cacheField>
    <cacheField name="min_size" numFmtId="0">
      <sharedItems containsMixedTypes="1" containsNumber="1" containsInteger="1" minValue="-1" maxValue="10000"/>
    </cacheField>
    <cacheField name="max-size" numFmtId="0">
      <sharedItems containsBlank="1" containsMixedTypes="1" containsNumber="1" containsInteger="1" minValue="1" maxValue="10000"/>
    </cacheField>
    <cacheField name="avg_size" numFmtId="1">
      <sharedItems containsMixedTypes="1" containsNumber="1" minValue="0" maxValue="10000"/>
    </cacheField>
    <cacheField name="Industry" numFmtId="0">
      <sharedItems count="60">
        <s v="Aerospace &amp; Defense"/>
        <s v="Health Care Services &amp; Hospitals"/>
        <s v="Security Services"/>
        <s v="Energy"/>
        <s v="Advertising &amp; Marketing"/>
        <s v="Real Estate"/>
        <s v="Banks &amp; Credit Unions"/>
        <s v="Consulting"/>
        <s v="Internet"/>
        <s v="Other Retail Stores"/>
        <s v="Research &amp; Development"/>
        <s v="Department, Clothing, &amp; Shoe Stores"/>
        <s v="Biotech &amp; Pharmaceuticals"/>
        <s v="Motion Picture Production &amp; Distribution"/>
        <s v="Enterprise Software &amp; Network Solutions"/>
        <s v="Insurance Carriers"/>
        <s v="Insurance Agencies &amp; Brokerages"/>
        <s v="Logistics &amp; Supply Chain"/>
        <s v="Telecommunications Services"/>
        <s v="IT Services"/>
        <s v="Computer Hardware &amp; Software"/>
        <s v="unknown"/>
        <s v="Consumer Products Manufacturing"/>
        <s v="Industrial Manufacturing"/>
        <s v="Metals Brokers"/>
        <s v="Financial Transaction Processing"/>
        <s v="Sporting Goods Stores"/>
        <s v="Staffing &amp; Outsourcing"/>
        <s v="Wholesale"/>
        <s v="Mining"/>
        <s v="Financial Analytics &amp; Research"/>
        <s v="Federal Agencies"/>
        <s v="Education Training Services"/>
        <s v="Transportation Equipment Manufacturing"/>
        <s v="Farm Support Services"/>
        <s v="TV Broadcast &amp; Cable Networks"/>
        <s v="Architectural &amp; Engineering Services"/>
        <s v="Brokerage Services"/>
        <s v="Travel Agencies"/>
        <s v="Religious Organizations"/>
        <s v="Colleges &amp; Universities"/>
        <s v="Investment Banking &amp; Asset Management"/>
        <s v="Lending"/>
        <s v="Gambling"/>
        <s v="Food &amp; Beverage Manufacturing"/>
        <s v="Gas Stations"/>
        <s v="Transportation Management"/>
        <s v="Video Games"/>
        <s v="Trucking"/>
        <s v="Social Assistance"/>
        <s v="Auctions &amp; Galleries"/>
        <s v="K-12 Education"/>
        <s v="Telecommunications Manufacturing"/>
        <s v="Stock Exchanges"/>
        <s v="Construction"/>
        <s v="Accounting"/>
        <s v="Health Care Products Manufacturing"/>
        <s v="Health, Beauty, &amp; Fitness"/>
        <s v="Consumer Product Rental"/>
        <s v="Beauty &amp; Personal Accessories Stores"/>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8.612156944444" createdVersion="7" refreshedVersion="7" minRefreshableVersion="3" recordCount="467" xr:uid="{11A34909-D97A-4329-98D7-C594417C12B8}">
  <cacheSource type="worksheet">
    <worksheetSource ref="L1:AI468" sheet="Sheet1"/>
  </cacheSource>
  <cacheFields count="13">
    <cacheField name="max _salary" numFmtId="0">
      <sharedItems containsSemiMixedTypes="0" containsString="0" containsNumber="1" containsInteger="1" minValue="16" maxValue="306"/>
    </cacheField>
    <cacheField name="min salary" numFmtId="0">
      <sharedItems containsSemiMixedTypes="0" containsString="0" containsNumber="1" containsInteger="1" minValue="15" maxValue="202"/>
    </cacheField>
    <cacheField name="average" numFmtId="164">
      <sharedItems containsSemiMixedTypes="0" containsString="0" containsNumber="1" minValue="15.5" maxValue="254"/>
    </cacheField>
    <cacheField name="Job_Title_Simplified" numFmtId="0">
      <sharedItems/>
    </cacheField>
    <cacheField name="company_text" numFmtId="0">
      <sharedItems/>
    </cacheField>
    <cacheField name="Rating" numFmtId="0">
      <sharedItems containsMixedTypes="1" containsNumber="1" minValue="1.9" maxValue="5"/>
    </cacheField>
    <cacheField name="RATE" numFmtId="0">
      <sharedItems count="3">
        <s v="med Rating"/>
        <s v="highrating"/>
        <s v="low Rating"/>
      </sharedItems>
    </cacheField>
    <cacheField name="Size" numFmtId="0">
      <sharedItems containsMixedTypes="1" containsNumber="1" containsInteger="1" minValue="-1" maxValue="-1"/>
    </cacheField>
    <cacheField name="size2" numFmtId="0">
      <sharedItems/>
    </cacheField>
    <cacheField name="min_size" numFmtId="0">
      <sharedItems containsMixedTypes="1" containsNumber="1" containsInteger="1" minValue="-1" maxValue="10000"/>
    </cacheField>
    <cacheField name="max-size" numFmtId="0">
      <sharedItems containsBlank="1" containsMixedTypes="1" containsNumber="1" containsInteger="1" minValue="1" maxValue="10000"/>
    </cacheField>
    <cacheField name="avg_size" numFmtId="1">
      <sharedItems containsMixedTypes="1" containsNumber="1" minValue="0" maxValue="10000"/>
    </cacheField>
    <cacheField name="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x v="0"/>
    <s v="$50   $100 million (USD)"/>
    <n v="50000000"/>
    <x v="0"/>
    <s v="$53K-$91K (Glassdoor est.)"/>
    <x v="0"/>
    <n v="53"/>
    <n v="72"/>
  </r>
  <r>
    <n v="2"/>
    <x v="1"/>
    <s v="$2  $5 billion (USD)"/>
    <n v="2000000000"/>
    <x v="1"/>
    <s v="$63K-$112K (Glassdoor est.)"/>
    <x v="1"/>
    <n v="63"/>
    <n v="87.5"/>
  </r>
  <r>
    <n v="3"/>
    <x v="0"/>
    <s v="$100   $500 million (USD)"/>
    <n v="100000000"/>
    <x v="2"/>
    <s v="$80K-$90K (Glassdoor est.)"/>
    <x v="2"/>
    <n v="80"/>
    <n v="85"/>
  </r>
  <r>
    <n v="4"/>
    <x v="0"/>
    <s v="$500 million   $1 billion (USD)"/>
    <n v="500000000"/>
    <x v="3"/>
    <s v="$56K-$97K (Glassdoor est.)"/>
    <x v="3"/>
    <n v="56"/>
    <n v="76.5"/>
  </r>
  <r>
    <n v="5"/>
    <x v="0"/>
    <s v="Unknown / Non-Applicable"/>
    <n v="0"/>
    <x v="4"/>
    <s v="$86K-$143K (Glassdoor est.)"/>
    <x v="4"/>
    <n v="86"/>
    <n v="114.5"/>
  </r>
  <r>
    <n v="6"/>
    <x v="0"/>
    <s v="$1   $2 billion (USD)"/>
    <n v="1000000000"/>
    <x v="5"/>
    <s v="$71K-$119K (Glassdoor est.)"/>
    <x v="5"/>
    <n v="71"/>
    <n v="95"/>
  </r>
  <r>
    <n v="7"/>
    <x v="0"/>
    <s v="Unknown / Non-Applicable"/>
    <n v="0"/>
    <x v="4"/>
    <s v="$54K-$93K (Glassdoor est.)"/>
    <x v="6"/>
    <n v="54"/>
    <n v="73.5"/>
  </r>
  <r>
    <n v="8"/>
    <x v="0"/>
    <s v="$25   $50 million (USD)"/>
    <n v="25000000"/>
    <x v="6"/>
    <s v="$86K-$142K (Glassdoor est.)"/>
    <x v="7"/>
    <n v="86"/>
    <n v="114"/>
  </r>
  <r>
    <n v="9"/>
    <x v="2"/>
    <s v="$500 million   $1 billion (USD)"/>
    <n v="500000000"/>
    <x v="3"/>
    <s v="$38K-$84K (Glassdoor est.)"/>
    <x v="8"/>
    <n v="38"/>
    <n v="61"/>
  </r>
  <r>
    <n v="10"/>
    <x v="0"/>
    <s v="$100   $500 million (USD)"/>
    <n v="100000000"/>
    <x v="2"/>
    <s v="$120K-$160K (Glassdoor est.)"/>
    <x v="9"/>
    <n v="120"/>
    <n v="140"/>
  </r>
  <r>
    <n v="11"/>
    <x v="0"/>
    <s v="$1   $2 billion (USD)"/>
    <n v="1000000000"/>
    <x v="5"/>
    <s v="$126K-$201K (Glassdoor est.)"/>
    <x v="10"/>
    <n v="126"/>
    <n v="163.5"/>
  </r>
  <r>
    <n v="12"/>
    <x v="0"/>
    <s v="$1   $2 billion (USD)"/>
    <n v="1000000000"/>
    <x v="5"/>
    <s v="$64K-$106K (Glassdoor est.)"/>
    <x v="11"/>
    <n v="64"/>
    <n v="85"/>
  </r>
  <r>
    <n v="13"/>
    <x v="3"/>
    <s v="$10+ billion (USD)"/>
    <n v="10000000000"/>
    <x v="7"/>
    <s v="$106K-$172K (Glassdoor est.)"/>
    <x v="12"/>
    <n v="106"/>
    <n v="139"/>
  </r>
  <r>
    <n v="14"/>
    <x v="4"/>
    <s v="Unknown / Non-Applicable"/>
    <n v="0"/>
    <x v="4"/>
    <s v="$46K-$85K (Glassdoor est.)"/>
    <x v="13"/>
    <n v="46"/>
    <n v="65.5"/>
  </r>
  <r>
    <n v="15"/>
    <x v="0"/>
    <s v="$10+ billion (USD)"/>
    <n v="10000000000"/>
    <x v="7"/>
    <s v="$83K-$144K (Glassdoor est.)"/>
    <x v="14"/>
    <n v="83"/>
    <n v="113.5"/>
  </r>
  <r>
    <n v="16"/>
    <x v="5"/>
    <s v="Unknown / Non-Applicable"/>
    <n v="0"/>
    <x v="4"/>
    <s v="$102K-$190K (Glassdoor est.)"/>
    <x v="15"/>
    <n v="102"/>
    <n v="146"/>
  </r>
  <r>
    <n v="17"/>
    <x v="6"/>
    <s v="$1   $5 million (USD)"/>
    <n v="1000000"/>
    <x v="8"/>
    <s v="$67K-$137K (Glassdoor est.)"/>
    <x v="16"/>
    <n v="67"/>
    <n v="102"/>
  </r>
  <r>
    <n v="18"/>
    <x v="7"/>
    <s v="Unknown / Non-Applicable"/>
    <n v="0"/>
    <x v="4"/>
    <s v="$118K-$189K (Glassdoor est.)"/>
    <x v="17"/>
    <n v="118"/>
    <n v="153.5"/>
  </r>
  <r>
    <n v="19"/>
    <x v="8"/>
    <s v="Unknown / Non-Applicable"/>
    <n v="0"/>
    <x v="4"/>
    <s v="$110K-$175K (Glassdoor est.)"/>
    <x v="18"/>
    <n v="110"/>
    <n v="142.5"/>
  </r>
  <r>
    <n v="20"/>
    <x v="0"/>
    <s v="$500 million   $1 billion (USD)"/>
    <n v="500000000"/>
    <x v="3"/>
    <s v="$64K-$111K (Glassdoor est.)"/>
    <x v="19"/>
    <n v="64"/>
    <n v="87.5"/>
  </r>
  <r>
    <n v="21"/>
    <x v="0"/>
    <s v="Unknown / Non-Applicable"/>
    <n v="0"/>
    <x v="4"/>
    <s v="$81K-$130K (Glassdoor est.)"/>
    <x v="20"/>
    <n v="81"/>
    <n v="105.5"/>
  </r>
  <r>
    <n v="22"/>
    <x v="9"/>
    <s v="Unknown / Non-Applicable"/>
    <n v="0"/>
    <x v="4"/>
    <s v="$73K-$119K (Glassdoor est.)"/>
    <x v="5"/>
    <n v="73"/>
    <n v="96"/>
  </r>
  <r>
    <n v="23"/>
    <x v="10"/>
    <s v="Unknown / Non-Applicable"/>
    <n v="0"/>
    <x v="4"/>
    <s v="$86K-$139K (Glassdoor est.)"/>
    <x v="21"/>
    <n v="86"/>
    <n v="112.5"/>
  </r>
  <r>
    <n v="24"/>
    <x v="0"/>
    <s v="$10   $25 million (USD)"/>
    <n v="10000000"/>
    <x v="9"/>
    <s v="$63K-$105K (Glassdoor est.)"/>
    <x v="22"/>
    <n v="63"/>
    <n v="84"/>
  </r>
  <r>
    <n v="25"/>
    <x v="0"/>
    <s v="$100   $500 million (USD)"/>
    <n v="100000000"/>
    <x v="2"/>
    <s v="$109K-$177K (Glassdoor est.)"/>
    <x v="23"/>
    <n v="109"/>
    <n v="143"/>
  </r>
  <r>
    <n v="26"/>
    <x v="11"/>
    <s v="$10+ billion (USD)"/>
    <n v="10000000000"/>
    <x v="7"/>
    <s v="$63K-$110K (Glassdoor est.)"/>
    <x v="24"/>
    <n v="63"/>
    <n v="86.5"/>
  </r>
  <r>
    <n v="27"/>
    <x v="0"/>
    <s v="$100   $500 million (USD)"/>
    <n v="100000000"/>
    <x v="2"/>
    <s v="$75K-$124K (Glassdoor est.)"/>
    <x v="25"/>
    <n v="75"/>
    <n v="99.5"/>
  </r>
  <r>
    <n v="28"/>
    <x v="12"/>
    <s v="$5   $10 billion (USD)"/>
    <n v="5000000000"/>
    <x v="10"/>
    <s v="$34K-$61K (Glassdoor est.)"/>
    <x v="26"/>
    <n v="34"/>
    <n v="47.5"/>
  </r>
  <r>
    <n v="29"/>
    <x v="13"/>
    <s v="$10+ billion (USD)"/>
    <n v="10000000000"/>
    <x v="7"/>
    <s v="$63K-$105K (Glassdoor est.)"/>
    <x v="22"/>
    <n v="63"/>
    <n v="84"/>
  </r>
  <r>
    <n v="30"/>
    <x v="0"/>
    <s v="$500 million   $1 billion (USD)"/>
    <n v="500000000"/>
    <x v="3"/>
    <s v="$72K-$120K (Glassdoor est.)"/>
    <x v="27"/>
    <n v="72"/>
    <n v="96"/>
  </r>
  <r>
    <n v="31"/>
    <x v="14"/>
    <s v="$10+ billion (USD)"/>
    <n v="10000000000"/>
    <x v="7"/>
    <s v="$86K-$143K (Glassdoor est.)"/>
    <x v="4"/>
    <n v="86"/>
    <n v="114.5"/>
  </r>
  <r>
    <n v="32"/>
    <x v="0"/>
    <s v="$2   $5 billion (USD)"/>
    <n v="2000000000"/>
    <x v="1"/>
    <s v="$93K-$149K (Glassdoor est.)"/>
    <x v="28"/>
    <n v="93"/>
    <n v="121"/>
  </r>
  <r>
    <n v="33"/>
    <x v="0"/>
    <s v="Unknown / Non-Applicable"/>
    <n v="0"/>
    <x v="4"/>
    <s v="$85K-$140K (Glassdoor est.)"/>
    <x v="29"/>
    <n v="85"/>
    <n v="112.5"/>
  </r>
  <r>
    <n v="34"/>
    <x v="15"/>
    <s v="Unknown / Non-Applicable"/>
    <n v="0"/>
    <x v="4"/>
    <s v="$77K-$135K (Glassdoor est.)"/>
    <x v="30"/>
    <n v="77"/>
    <n v="106"/>
  </r>
  <r>
    <n v="35"/>
    <x v="0"/>
    <s v="$1   $2 billion (USD)"/>
    <n v="1000000000"/>
    <x v="5"/>
    <s v="$82K-$132K (Glassdoor est.)"/>
    <x v="31"/>
    <n v="82"/>
    <n v="107"/>
  </r>
  <r>
    <n v="36"/>
    <x v="0"/>
    <s v="$100   $500 million (USD)"/>
    <n v="100000000"/>
    <x v="2"/>
    <s v="$83K-$137K (Glassdoor est.)"/>
    <x v="16"/>
    <n v="83"/>
    <n v="110"/>
  </r>
  <r>
    <n v="37"/>
    <x v="16"/>
    <s v="$1   $2 billion (USD)"/>
    <n v="1000000000"/>
    <x v="5"/>
    <s v="$115K-$180K (Glassdoor est.)"/>
    <x v="32"/>
    <n v="115"/>
    <n v="147.5"/>
  </r>
  <r>
    <n v="38"/>
    <x v="17"/>
    <s v="$100   $500 million (USD)"/>
    <n v="100000000"/>
    <x v="2"/>
    <s v="$74K-$138K (Glassdoor est.)"/>
    <x v="33"/>
    <n v="74"/>
    <n v="106"/>
  </r>
  <r>
    <n v="39"/>
    <x v="4"/>
    <s v="$50   $100 million (USD)"/>
    <n v="50000000"/>
    <x v="0"/>
    <s v="$64K-$112K (Glassdoor est.)"/>
    <x v="1"/>
    <n v="64"/>
    <n v="88"/>
  </r>
  <r>
    <n v="40"/>
    <x v="17"/>
    <s v="Less than $1 million (USD)"/>
    <n v="1000000"/>
    <x v="11"/>
    <s v="$68K-$129K (Glassdoor est.)"/>
    <x v="34"/>
    <n v="68"/>
    <n v="98.5"/>
  </r>
  <r>
    <n v="41"/>
    <x v="18"/>
    <s v="Unknown / Non-Applicable"/>
    <n v="0"/>
    <x v="4"/>
    <s v="$110K-$175K (Glassdoor est.)"/>
    <x v="18"/>
    <n v="110"/>
    <n v="142.5"/>
  </r>
  <r>
    <n v="42"/>
    <x v="19"/>
    <s v="$2   $5 billion (USD)"/>
    <n v="2000000000"/>
    <x v="1"/>
    <s v="$52K-$113K (Glassdoor est.)"/>
    <x v="35"/>
    <n v="52"/>
    <n v="82.5"/>
  </r>
  <r>
    <n v="43"/>
    <x v="16"/>
    <s v="$2   $5 billion (USD)"/>
    <n v="2000000000"/>
    <x v="1"/>
    <s v="$110K-$150K(Employer est.)"/>
    <x v="36"/>
    <n v="110"/>
    <n v="130"/>
  </r>
  <r>
    <n v="44"/>
    <x v="0"/>
    <s v="Unknown / Non-Applicable"/>
    <n v="0"/>
    <x v="4"/>
    <s v="Employer Provided Salary:$150K-$160K"/>
    <x v="9"/>
    <n v="150"/>
    <n v="155"/>
  </r>
  <r>
    <n v="45"/>
    <x v="20"/>
    <s v="$10+ billion (USD)"/>
    <n v="10000000000"/>
    <x v="7"/>
    <s v="$158K-$211K (Glassdoor est.)"/>
    <x v="37"/>
    <n v="158"/>
    <n v="184.5"/>
  </r>
  <r>
    <n v="46"/>
    <x v="12"/>
    <s v="$2   $5 billion (USD)"/>
    <n v="2000000000"/>
    <x v="1"/>
    <s v="$20K-$39K (Glassdoor est.)"/>
    <x v="38"/>
    <n v="20"/>
    <n v="29.5"/>
  </r>
  <r>
    <n v="47"/>
    <x v="21"/>
    <s v="$100   $500 million (USD)"/>
    <n v="100000000"/>
    <x v="2"/>
    <s v="$56K-$117K (Glassdoor est.)"/>
    <x v="39"/>
    <n v="56"/>
    <n v="86.5"/>
  </r>
  <r>
    <n v="48"/>
    <x v="22"/>
    <s v="$10+ billion (USD)"/>
    <n v="10000000000"/>
    <x v="7"/>
    <s v="$63K-$99K (Glassdoor est.)"/>
    <x v="40"/>
    <n v="63"/>
    <n v="81"/>
  </r>
  <r>
    <n v="49"/>
    <x v="0"/>
    <s v="Unknown / Non-Applicable"/>
    <n v="0"/>
    <x v="4"/>
    <s v="$68K-$114K (Glassdoor est.)"/>
    <x v="41"/>
    <n v="68"/>
    <n v="91"/>
  </r>
  <r>
    <n v="50"/>
    <x v="23"/>
    <s v="$10+ billion (USD)"/>
    <n v="10000000000"/>
    <x v="7"/>
    <s v="$86K-$143K (Glassdoor est.)"/>
    <x v="4"/>
    <n v="86"/>
    <n v="114.5"/>
  </r>
  <r>
    <n v="51"/>
    <x v="24"/>
    <s v="$100   $500 million (USD)"/>
    <n v="100000000"/>
    <x v="2"/>
    <s v="$41K-$95K (Glassdoor est.)"/>
    <x v="42"/>
    <n v="41"/>
    <n v="68"/>
  </r>
  <r>
    <n v="52"/>
    <x v="0"/>
    <s v="$10+ billion (USD)"/>
    <n v="10000000000"/>
    <x v="7"/>
    <s v="$86K-$144K (Glassdoor est.)"/>
    <x v="14"/>
    <n v="86"/>
    <n v="115"/>
  </r>
  <r>
    <n v="53"/>
    <x v="0"/>
    <s v="$10+ billion (USD)"/>
    <n v="10000000000"/>
    <x v="7"/>
    <s v="$80K-$139K (Glassdoor est.)"/>
    <x v="21"/>
    <n v="80"/>
    <n v="109.5"/>
  </r>
  <r>
    <n v="54"/>
    <x v="0"/>
    <s v="$1   $2 billion (USD)"/>
    <n v="1000000000"/>
    <x v="5"/>
    <s v="$56K-$95K (Glassdoor est.)"/>
    <x v="42"/>
    <n v="56"/>
    <n v="75.5"/>
  </r>
  <r>
    <n v="55"/>
    <x v="0"/>
    <s v="Unknown / Non-Applicable"/>
    <n v="0"/>
    <x v="4"/>
    <s v="$120K-$189K (Glassdoor est.)"/>
    <x v="17"/>
    <n v="120"/>
    <n v="154.5"/>
  </r>
  <r>
    <n v="56"/>
    <x v="0"/>
    <s v="Unknown / Non-Applicable"/>
    <n v="0"/>
    <x v="4"/>
    <s v="$111K-$176K (Glassdoor est.)"/>
    <x v="43"/>
    <n v="111"/>
    <n v="143.5"/>
  </r>
  <r>
    <n v="57"/>
    <x v="16"/>
    <s v="Unknown / Non-Applicable"/>
    <n v="0"/>
    <x v="4"/>
    <s v="$82K-$132K (Glassdoor est.)"/>
    <x v="31"/>
    <n v="82"/>
    <n v="107"/>
  </r>
  <r>
    <n v="58"/>
    <x v="0"/>
    <s v="$10   $25 million (USD)"/>
    <n v="10000000"/>
    <x v="9"/>
    <s v="$84K-$146K (Glassdoor est.)"/>
    <x v="44"/>
    <n v="84"/>
    <n v="115"/>
  </r>
  <r>
    <n v="59"/>
    <x v="25"/>
    <s v="$50   $100 million (USD)"/>
    <n v="50000000"/>
    <x v="0"/>
    <s v="$107K-$172K (Glassdoor est.)"/>
    <x v="12"/>
    <n v="107"/>
    <n v="139.5"/>
  </r>
  <r>
    <n v="60"/>
    <x v="26"/>
    <s v="$500 million   $1 billion (USD)"/>
    <n v="500000000"/>
    <x v="3"/>
    <s v="$49K-$85K (Glassdoor est.)"/>
    <x v="13"/>
    <n v="49"/>
    <n v="67"/>
  </r>
  <r>
    <n v="61"/>
    <x v="0"/>
    <s v="$5   $10 billion (USD)"/>
    <n v="5000000000"/>
    <x v="10"/>
    <s v="$61K-$109K (Glassdoor est.)"/>
    <x v="45"/>
    <n v="61"/>
    <n v="85"/>
  </r>
  <r>
    <n v="62"/>
    <x v="0"/>
    <s v="$1   $5 million (USD)"/>
    <n v="1000000"/>
    <x v="8"/>
    <s v="$88K-$148K (Glassdoor est.)"/>
    <x v="46"/>
    <n v="88"/>
    <n v="118"/>
  </r>
  <r>
    <n v="63"/>
    <x v="0"/>
    <s v="$25   $50 million (USD)"/>
    <n v="25000000"/>
    <x v="6"/>
    <s v="$60K-$99K (Glassdoor est.)"/>
    <x v="40"/>
    <n v="60"/>
    <n v="79.5"/>
  </r>
  <r>
    <n v="64"/>
    <x v="27"/>
    <s v="$100   $500 million (USD)"/>
    <n v="100000000"/>
    <x v="2"/>
    <s v="$41K-$72K (Glassdoor est.)"/>
    <x v="47"/>
    <n v="41"/>
    <n v="56.5"/>
  </r>
  <r>
    <n v="65"/>
    <x v="0"/>
    <s v="$5   $10 million (USD)"/>
    <n v="5000000"/>
    <x v="12"/>
    <s v="$96K-$161K (Glassdoor est.)"/>
    <x v="48"/>
    <n v="96"/>
    <n v="128.5"/>
  </r>
  <r>
    <n v="66"/>
    <x v="28"/>
    <s v="Unknown / Non-Applicable"/>
    <n v="0"/>
    <x v="4"/>
    <s v="$65K-$130K (Glassdoor est.)"/>
    <x v="20"/>
    <n v="65"/>
    <n v="97.5"/>
  </r>
  <r>
    <n v="67"/>
    <x v="29"/>
    <s v="Unknown / Non-Applicable"/>
    <n v="0"/>
    <x v="4"/>
    <s v="$52K-$81K (Glassdoor est.)"/>
    <x v="49"/>
    <n v="52"/>
    <n v="66.5"/>
  </r>
  <r>
    <n v="68"/>
    <x v="30"/>
    <s v="$10+ billion (USD)"/>
    <n v="10000000000"/>
    <x v="7"/>
    <s v="$139K-$220K (Glassdoor est.)"/>
    <x v="50"/>
    <n v="139"/>
    <n v="179.5"/>
  </r>
  <r>
    <n v="69"/>
    <x v="19"/>
    <s v="$50   $100 million (USD)"/>
    <n v="50000000"/>
    <x v="0"/>
    <s v="$50K-$102K (Glassdoor est.)"/>
    <x v="51"/>
    <n v="50"/>
    <n v="76"/>
  </r>
  <r>
    <n v="70"/>
    <x v="31"/>
    <s v="$100   $500 million (USD)"/>
    <n v="100000000"/>
    <x v="2"/>
    <s v="$85K-$139K (Glassdoor est.)"/>
    <x v="21"/>
    <n v="85"/>
    <n v="112"/>
  </r>
  <r>
    <n v="71"/>
    <x v="0"/>
    <s v="$1   $2 billion (USD)"/>
    <n v="1000000000"/>
    <x v="5"/>
    <s v="$74K-$122K (Glassdoor est.)"/>
    <x v="52"/>
    <n v="74"/>
    <n v="98"/>
  </r>
  <r>
    <n v="72"/>
    <x v="32"/>
    <s v="Unknown / Non-Applicable"/>
    <n v="0"/>
    <x v="4"/>
    <s v="$99K-$157K (Glassdoor est.)"/>
    <x v="53"/>
    <n v="99"/>
    <n v="128"/>
  </r>
  <r>
    <n v="73"/>
    <x v="33"/>
    <s v="Unknown / Non-Applicable"/>
    <n v="0"/>
    <x v="4"/>
    <s v="$79K-$222K (Glassdoor est.)"/>
    <x v="54"/>
    <n v="79"/>
    <n v="150.5"/>
  </r>
  <r>
    <n v="74"/>
    <x v="2"/>
    <s v="$10   $25 million (USD)"/>
    <n v="10000000"/>
    <x v="9"/>
    <s v="$57K-$118K (Glassdoor est.)"/>
    <x v="55"/>
    <n v="57"/>
    <n v="87.5"/>
  </r>
  <r>
    <n v="75"/>
    <x v="0"/>
    <s v="$1   $2 billion (USD)"/>
    <n v="1000000000"/>
    <x v="5"/>
    <s v="$83K-$137K (Glassdoor est.)"/>
    <x v="16"/>
    <n v="83"/>
    <n v="110"/>
  </r>
  <r>
    <n v="76"/>
    <x v="0"/>
    <s v="$500 million   $1 billion (USD)"/>
    <n v="500000000"/>
    <x v="3"/>
    <s v="$86K-$141K (Glassdoor est.)"/>
    <x v="56"/>
    <n v="86"/>
    <n v="113.5"/>
  </r>
  <r>
    <n v="77"/>
    <x v="0"/>
    <s v="$1   $5 million (USD)"/>
    <n v="1000000"/>
    <x v="8"/>
    <s v="$94K-$154K (Glassdoor est.)"/>
    <x v="57"/>
    <n v="94"/>
    <n v="124"/>
  </r>
  <r>
    <n v="78"/>
    <x v="34"/>
    <s v="$25   $50 million (USD)"/>
    <n v="25000000"/>
    <x v="6"/>
    <s v="$37K-$76K (Glassdoor est.)"/>
    <x v="58"/>
    <n v="37"/>
    <n v="56.5"/>
  </r>
  <r>
    <n v="79"/>
    <x v="0"/>
    <s v="$1   $2 billion (USD)"/>
    <n v="1000000000"/>
    <x v="5"/>
    <s v="$100K-$160K (Glassdoor est.)"/>
    <x v="9"/>
    <n v="100"/>
    <n v="130"/>
  </r>
  <r>
    <n v="80"/>
    <x v="4"/>
    <s v="$10   $25 million (USD)"/>
    <n v="10000000"/>
    <x v="9"/>
    <s v="$55K-$100K (Glassdoor est.)"/>
    <x v="59"/>
    <n v="55"/>
    <n v="77.5"/>
  </r>
  <r>
    <n v="81"/>
    <x v="17"/>
    <s v="$50   $100 million (USD)"/>
    <n v="50000000"/>
    <x v="0"/>
    <s v="$60K-$114K (Glassdoor est.)"/>
    <x v="41"/>
    <n v="60"/>
    <n v="87"/>
  </r>
  <r>
    <n v="82"/>
    <x v="4"/>
    <s v="$100   $500 million (USD)"/>
    <n v="100000000"/>
    <x v="2"/>
    <s v="$39K-$68K (Glassdoor est.)"/>
    <x v="60"/>
    <n v="39"/>
    <n v="53.5"/>
  </r>
  <r>
    <n v="83"/>
    <x v="0"/>
    <s v="$100   $500 million (USD)"/>
    <n v="100000000"/>
    <x v="2"/>
    <s v="$64K-$107K (Glassdoor est.)"/>
    <x v="61"/>
    <n v="64"/>
    <n v="85.5"/>
  </r>
  <r>
    <n v="84"/>
    <x v="35"/>
    <s v="$25   $50 million (USD)"/>
    <n v="25000000"/>
    <x v="6"/>
    <s v="$31K-$65K (Glassdoor est.)"/>
    <x v="62"/>
    <n v="31"/>
    <n v="48"/>
  </r>
  <r>
    <n v="85"/>
    <x v="36"/>
    <s v="Unknown / Non-Applicable"/>
    <n v="0"/>
    <x v="4"/>
    <s v="$34K-$62K (Glassdoor est.)"/>
    <x v="63"/>
    <n v="34"/>
    <n v="48"/>
  </r>
  <r>
    <n v="86"/>
    <x v="37"/>
    <s v="$100   $500 million (USD)"/>
    <n v="100000000"/>
    <x v="2"/>
    <s v="$117K-$231K (Glassdoor est.)"/>
    <x v="64"/>
    <n v="117"/>
    <n v="174"/>
  </r>
  <r>
    <n v="87"/>
    <x v="38"/>
    <s v="$1   $2 billion (USD)"/>
    <n v="1000000000"/>
    <x v="5"/>
    <s v="$64K-$106K (Glassdoor est.)"/>
    <x v="11"/>
    <n v="64"/>
    <n v="85"/>
  </r>
  <r>
    <n v="88"/>
    <x v="39"/>
    <s v="$10   $25 million (USD)"/>
    <n v="10000000"/>
    <x v="9"/>
    <s v="$79K-$134K (Glassdoor est.)"/>
    <x v="65"/>
    <n v="79"/>
    <n v="106.5"/>
  </r>
  <r>
    <n v="89"/>
    <x v="40"/>
    <s v="$100   $500 million (USD)"/>
    <n v="100000000"/>
    <x v="2"/>
    <s v="$52K-$93K (Glassdoor est.)"/>
    <x v="6"/>
    <n v="52"/>
    <n v="72.5"/>
  </r>
  <r>
    <n v="90"/>
    <x v="19"/>
    <s v="$10+ billion (USD)"/>
    <n v="10000000000"/>
    <x v="7"/>
    <s v="$55K-$116K (Glassdoor est.)"/>
    <x v="66"/>
    <n v="55"/>
    <n v="85.5"/>
  </r>
  <r>
    <n v="91"/>
    <x v="0"/>
    <s v="$1   $2 billion (USD)"/>
    <n v="1000000000"/>
    <x v="5"/>
    <s v="$72K-$123K (Glassdoor est.)"/>
    <x v="67"/>
    <n v="72"/>
    <n v="97.5"/>
  </r>
  <r>
    <n v="92"/>
    <x v="0"/>
    <s v="$100   $500 million (USD)"/>
    <n v="100000000"/>
    <x v="2"/>
    <s v="$74K-$124K (Glassdoor est.)"/>
    <x v="25"/>
    <n v="74"/>
    <n v="99"/>
  </r>
  <r>
    <n v="93"/>
    <x v="4"/>
    <s v="$2   $5 billion (USD)"/>
    <n v="2000000000"/>
    <x v="1"/>
    <s v="$40K-$73K (Glassdoor est.)"/>
    <x v="68"/>
    <n v="40"/>
    <n v="56.5"/>
  </r>
  <r>
    <n v="94"/>
    <x v="20"/>
    <s v="Unknown / Non-Applicable"/>
    <n v="0"/>
    <x v="4"/>
    <s v="$102K-$164K (Glassdoor est.)"/>
    <x v="69"/>
    <n v="102"/>
    <n v="133"/>
  </r>
  <r>
    <n v="95"/>
    <x v="0"/>
    <s v="Unknown / Non-Applicable"/>
    <n v="0"/>
    <x v="4"/>
    <s v="$89K-$153K (Glassdoor est.)"/>
    <x v="70"/>
    <n v="89"/>
    <n v="121"/>
  </r>
  <r>
    <n v="96"/>
    <x v="0"/>
    <s v="Unknown / Non-Applicable"/>
    <n v="0"/>
    <x v="4"/>
    <s v="$61K-$110K (Glassdoor est.)"/>
    <x v="24"/>
    <n v="61"/>
    <n v="85.5"/>
  </r>
  <r>
    <n v="97"/>
    <x v="41"/>
    <s v="Unknown / Non-Applicable"/>
    <n v="0"/>
    <x v="4"/>
    <s v="$65K-$110K (Glassdoor est.)"/>
    <x v="24"/>
    <n v="65"/>
    <n v="87.5"/>
  </r>
  <r>
    <n v="98"/>
    <x v="16"/>
    <s v="Unknown / Non-Applicable"/>
    <n v="0"/>
    <x v="4"/>
    <s v="$200K-$275K(Employer est.)"/>
    <x v="71"/>
    <n v="200"/>
    <n v="237.5"/>
  </r>
  <r>
    <n v="99"/>
    <x v="17"/>
    <s v="$100   $500 million (USD)"/>
    <n v="100000000"/>
    <x v="2"/>
    <s v="$68K-$123K (Glassdoor est.)"/>
    <x v="67"/>
    <n v="68"/>
    <n v="95.5"/>
  </r>
  <r>
    <n v="100"/>
    <x v="16"/>
    <s v="$5   $10 billion (USD)"/>
    <n v="5000000000"/>
    <x v="10"/>
    <s v="$80K-$129K (Glassdoor est.)"/>
    <x v="34"/>
    <n v="80"/>
    <n v="104.5"/>
  </r>
  <r>
    <n v="101"/>
    <x v="42"/>
    <s v="Unknown / Non-Applicable"/>
    <n v="0"/>
    <x v="4"/>
    <s v="$41K-$72K (Glassdoor est.)"/>
    <x v="47"/>
    <n v="41"/>
    <n v="56.5"/>
  </r>
  <r>
    <n v="102"/>
    <x v="43"/>
    <s v="$25   $50 million (USD)"/>
    <n v="25000000"/>
    <x v="6"/>
    <s v="$39K-$71K (Glassdoor est.)"/>
    <x v="72"/>
    <n v="39"/>
    <n v="55"/>
  </r>
  <r>
    <n v="103"/>
    <x v="2"/>
    <s v="Unknown / Non-Applicable"/>
    <n v="0"/>
    <x v="4"/>
    <s v="$38K-$85K (Glassdoor est.)"/>
    <x v="13"/>
    <n v="38"/>
    <n v="61.5"/>
  </r>
  <r>
    <n v="104"/>
    <x v="0"/>
    <s v="$100   $500 million (USD)"/>
    <n v="100000000"/>
    <x v="2"/>
    <s v="$121K-$193K (Glassdoor est.)"/>
    <x v="73"/>
    <n v="121"/>
    <n v="157"/>
  </r>
  <r>
    <n v="105"/>
    <x v="17"/>
    <s v="Unknown / Non-Applicable"/>
    <n v="0"/>
    <x v="4"/>
    <s v="$54K-$102K (Glassdoor est.)"/>
    <x v="51"/>
    <n v="54"/>
    <n v="78"/>
  </r>
  <r>
    <n v="106"/>
    <x v="0"/>
    <s v="Unknown / Non-Applicable"/>
    <n v="0"/>
    <x v="4"/>
    <s v="$102K-$163K (Glassdoor est.)"/>
    <x v="74"/>
    <n v="102"/>
    <n v="132.5"/>
  </r>
  <r>
    <n v="107"/>
    <x v="17"/>
    <s v="$2   $5 billion (USD)"/>
    <n v="2000000000"/>
    <x v="1"/>
    <s v="$76K-$140K (Glassdoor est.)"/>
    <x v="29"/>
    <n v="76"/>
    <n v="108"/>
  </r>
  <r>
    <n v="108"/>
    <x v="44"/>
    <s v="$50   $100 million (USD)"/>
    <n v="50000000"/>
    <x v="0"/>
    <s v="$60K-$101K (Glassdoor est.)"/>
    <x v="75"/>
    <n v="60"/>
    <n v="80.5"/>
  </r>
  <r>
    <n v="109"/>
    <x v="0"/>
    <s v="Unknown / Non-Applicable"/>
    <n v="0"/>
    <x v="4"/>
    <s v="$82K-$133K (Glassdoor est.)"/>
    <x v="76"/>
    <n v="82"/>
    <n v="107.5"/>
  </r>
  <r>
    <n v="110"/>
    <x v="17"/>
    <s v="$25   $50 million (USD)"/>
    <n v="25000000"/>
    <x v="6"/>
    <s v="$65K-$125K (Glassdoor est.)"/>
    <x v="77"/>
    <n v="65"/>
    <n v="95"/>
  </r>
  <r>
    <n v="111"/>
    <x v="45"/>
    <s v="Unknown / Non-Applicable"/>
    <n v="0"/>
    <x v="4"/>
    <s v="$91K-$148K (Glassdoor est.)"/>
    <x v="46"/>
    <n v="91"/>
    <n v="119.5"/>
  </r>
  <r>
    <n v="112"/>
    <x v="46"/>
    <s v="$1   $2 billion (USD)"/>
    <n v="1000000000"/>
    <x v="5"/>
    <s v="$95K-$173K (Glassdoor est.)"/>
    <x v="78"/>
    <n v="95"/>
    <n v="134"/>
  </r>
  <r>
    <n v="113"/>
    <x v="0"/>
    <s v="Unknown / Non-Applicable"/>
    <n v="0"/>
    <x v="4"/>
    <s v="$77K-$124K (Glassdoor est.)"/>
    <x v="25"/>
    <n v="77"/>
    <n v="100.5"/>
  </r>
  <r>
    <n v="114"/>
    <x v="0"/>
    <s v="$500 million   $1 billion (USD)"/>
    <n v="500000000"/>
    <x v="3"/>
    <s v="$80K-$135K (Glassdoor est.)"/>
    <x v="30"/>
    <n v="80"/>
    <n v="107.5"/>
  </r>
  <r>
    <n v="115"/>
    <x v="17"/>
    <s v="Unknown / Non-Applicable"/>
    <n v="0"/>
    <x v="4"/>
    <s v="$85K-$159K (Glassdoor est.)"/>
    <x v="79"/>
    <n v="85"/>
    <n v="122"/>
  </r>
  <r>
    <n v="116"/>
    <x v="17"/>
    <s v="$2   $5 billion (USD)"/>
    <n v="2000000000"/>
    <x v="1"/>
    <s v="$80K-$105K(Employer est.)"/>
    <x v="22"/>
    <n v="80"/>
    <n v="92.5"/>
  </r>
  <r>
    <n v="117"/>
    <x v="4"/>
    <s v="$100   $500 million (USD)"/>
    <n v="100000000"/>
    <x v="2"/>
    <s v="$43K-$81K (Glassdoor est.)"/>
    <x v="49"/>
    <n v="43"/>
    <n v="62"/>
  </r>
  <r>
    <n v="118"/>
    <x v="47"/>
    <s v="$25   $50 million (USD)"/>
    <n v="25000000"/>
    <x v="6"/>
    <s v="$29K-$50K (Glassdoor est.)"/>
    <x v="80"/>
    <n v="29"/>
    <n v="39.5"/>
  </r>
  <r>
    <n v="119"/>
    <x v="0"/>
    <s v="$100   $500 million (USD)"/>
    <n v="100000000"/>
    <x v="2"/>
    <s v="$82K-$133K (Glassdoor est.)"/>
    <x v="76"/>
    <n v="82"/>
    <n v="107.5"/>
  </r>
  <r>
    <n v="120"/>
    <x v="48"/>
    <s v="Unknown / Non-Applicable"/>
    <n v="0"/>
    <x v="4"/>
    <s v="$26K-$55K (Glassdoor est.)"/>
    <x v="81"/>
    <n v="26"/>
    <n v="40.5"/>
  </r>
  <r>
    <n v="121"/>
    <x v="49"/>
    <s v="$10+ billion (USD)"/>
    <n v="10000000000"/>
    <x v="7"/>
    <s v="$61K-$118K (Glassdoor est.)"/>
    <x v="55"/>
    <n v="61"/>
    <n v="89.5"/>
  </r>
  <r>
    <n v="122"/>
    <x v="0"/>
    <s v="$50   $100 million (USD)"/>
    <n v="50000000"/>
    <x v="0"/>
    <s v="$60K-$102K (Glassdoor est.)"/>
    <x v="51"/>
    <n v="60"/>
    <n v="81"/>
  </r>
  <r>
    <n v="123"/>
    <x v="16"/>
    <s v="$100   $500 million (USD)"/>
    <n v="100000000"/>
    <x v="2"/>
    <s v="$112K-$182K (Glassdoor est.)"/>
    <x v="82"/>
    <n v="112"/>
    <n v="147"/>
  </r>
  <r>
    <n v="124"/>
    <x v="0"/>
    <s v="$100   $500 million (USD)"/>
    <n v="100000000"/>
    <x v="2"/>
    <s v="$64K-$106K (Glassdoor est.)"/>
    <x v="11"/>
    <n v="64"/>
    <n v="85"/>
  </r>
  <r>
    <n v="125"/>
    <x v="50"/>
    <s v="$1   $2 billion (USD)"/>
    <n v="1000000000"/>
    <x v="5"/>
    <s v="$51K-$112K (Glassdoor est.)"/>
    <x v="1"/>
    <n v="51"/>
    <n v="81.5"/>
  </r>
  <r>
    <n v="126"/>
    <x v="51"/>
    <s v="$500 million   $1 billion (USD)"/>
    <n v="500000000"/>
    <x v="3"/>
    <s v="$113K-$223K (Glassdoor est.)"/>
    <x v="83"/>
    <n v="113"/>
    <n v="168"/>
  </r>
  <r>
    <n v="127"/>
    <x v="52"/>
    <s v="Unknown / Non-Applicable"/>
    <n v="0"/>
    <x v="4"/>
    <s v="$72K-$129K (Glassdoor est.)"/>
    <x v="34"/>
    <n v="72"/>
    <n v="100.5"/>
  </r>
  <r>
    <n v="128"/>
    <x v="53"/>
    <s v="$100   $500 million (USD)"/>
    <n v="100000000"/>
    <x v="2"/>
    <s v="$71K-$123K (Glassdoor est.)"/>
    <x v="67"/>
    <n v="71"/>
    <n v="97"/>
  </r>
  <r>
    <n v="129"/>
    <x v="17"/>
    <s v="Unknown / Non-Applicable"/>
    <n v="0"/>
    <x v="4"/>
    <s v="Employer Provided Salary:$120K-$145K"/>
    <x v="84"/>
    <n v="120"/>
    <n v="132.5"/>
  </r>
  <r>
    <n v="130"/>
    <x v="17"/>
    <s v="$10   $25 million (USD)"/>
    <n v="10000000"/>
    <x v="9"/>
    <s v="$80K-$120K (Glassdoor est.)"/>
    <x v="27"/>
    <n v="80"/>
    <n v="100"/>
  </r>
  <r>
    <n v="131"/>
    <x v="54"/>
    <s v="Unknown / Non-Applicable"/>
    <n v="0"/>
    <x v="4"/>
    <s v="$80K-$130K (Glassdoor est.)"/>
    <x v="20"/>
    <n v="80"/>
    <n v="105"/>
  </r>
  <r>
    <n v="132"/>
    <x v="55"/>
    <s v="Unknown / Non-Applicable"/>
    <n v="0"/>
    <x v="4"/>
    <s v="$59K-$115K (Glassdoor est.)"/>
    <x v="85"/>
    <n v="59"/>
    <n v="87"/>
  </r>
  <r>
    <n v="133"/>
    <x v="56"/>
    <s v="Unknown / Non-Applicable"/>
    <n v="0"/>
    <x v="4"/>
    <s v="$71K-$136K (Glassdoor est.)"/>
    <x v="86"/>
    <n v="71"/>
    <n v="103.5"/>
  </r>
  <r>
    <n v="134"/>
    <x v="57"/>
    <s v="Unknown / Non-Applicable"/>
    <n v="0"/>
    <x v="4"/>
    <s v="$81K-$167K (Glassdoor est.)"/>
    <x v="87"/>
    <n v="81"/>
    <n v="124"/>
  </r>
  <r>
    <n v="135"/>
    <x v="58"/>
    <s v="$500 million   $1 billion (USD)"/>
    <n v="500000000"/>
    <x v="3"/>
    <s v="$49K-$85K (Glassdoor est.)"/>
    <x v="13"/>
    <n v="49"/>
    <n v="67"/>
  </r>
  <r>
    <n v="136"/>
    <x v="17"/>
    <s v="$2   $5 billion (USD)"/>
    <n v="2000000000"/>
    <x v="1"/>
    <s v="$60K-$114K (Glassdoor est.)"/>
    <x v="41"/>
    <n v="60"/>
    <n v="87"/>
  </r>
  <r>
    <n v="137"/>
    <x v="59"/>
    <s v="Unknown / Non-Applicable"/>
    <n v="0"/>
    <x v="4"/>
    <s v="$71K-$204K (Glassdoor est.)"/>
    <x v="88"/>
    <n v="71"/>
    <n v="137.5"/>
  </r>
  <r>
    <n v="138"/>
    <x v="20"/>
    <s v="$100   $500 million (USD)"/>
    <n v="100000000"/>
    <x v="2"/>
    <s v="$75K-$125K (Glassdoor est.)"/>
    <x v="77"/>
    <n v="75"/>
    <n v="100"/>
  </r>
  <r>
    <n v="139"/>
    <x v="60"/>
    <s v="$5   $10 billion (USD)"/>
    <n v="5000000000"/>
    <x v="10"/>
    <s v="$77K-$136K (Glassdoor est.)"/>
    <x v="86"/>
    <n v="77"/>
    <n v="106.5"/>
  </r>
  <r>
    <n v="140"/>
    <x v="61"/>
    <s v="$500 million   $1 billion (USD)"/>
    <n v="500000000"/>
    <x v="3"/>
    <s v="$74K-$123K (Glassdoor est.)"/>
    <x v="67"/>
    <n v="74"/>
    <n v="98.5"/>
  </r>
  <r>
    <n v="141"/>
    <x v="43"/>
    <s v="$100   $500 million (USD)"/>
    <n v="100000000"/>
    <x v="2"/>
    <s v="$44K-$78K (Glassdoor est.)"/>
    <x v="89"/>
    <n v="44"/>
    <n v="61"/>
  </r>
  <r>
    <n v="142"/>
    <x v="62"/>
    <s v="Unknown / Non-Applicable"/>
    <n v="0"/>
    <x v="4"/>
    <s v="$65K-$148K (Glassdoor est.)"/>
    <x v="46"/>
    <n v="65"/>
    <n v="106.5"/>
  </r>
  <r>
    <n v="143"/>
    <x v="17"/>
    <s v="Unknown / Non-Applicable"/>
    <n v="0"/>
    <x v="4"/>
    <s v="$59K-$110K (Glassdoor est.)"/>
    <x v="24"/>
    <n v="59"/>
    <n v="84.5"/>
  </r>
  <r>
    <n v="144"/>
    <x v="63"/>
    <s v="$2   $5 billion (USD)"/>
    <n v="2000000000"/>
    <x v="1"/>
    <s v="$85K-$134K (Glassdoor est.)"/>
    <x v="65"/>
    <n v="85"/>
    <n v="109.5"/>
  </r>
  <r>
    <n v="145"/>
    <x v="20"/>
    <s v="$10+ billion (USD)"/>
    <n v="10000000000"/>
    <x v="7"/>
    <s v="$124K-$204K (Glassdoor est.)"/>
    <x v="88"/>
    <n v="124"/>
    <n v="164"/>
  </r>
  <r>
    <n v="146"/>
    <x v="64"/>
    <s v="$10+ billion (USD)"/>
    <n v="10000000000"/>
    <x v="7"/>
    <s v="$131K-$207K (Glassdoor est.)"/>
    <x v="90"/>
    <n v="131"/>
    <n v="169"/>
  </r>
  <r>
    <n v="147"/>
    <x v="16"/>
    <s v="$2   $5 billion (USD)"/>
    <n v="2000000000"/>
    <x v="1"/>
    <s v="$110K-$174K (Glassdoor est.)"/>
    <x v="91"/>
    <n v="110"/>
    <n v="142"/>
  </r>
  <r>
    <n v="148"/>
    <x v="65"/>
    <s v="$10+ billion (USD)"/>
    <n v="10000000000"/>
    <x v="7"/>
    <s v="$52K-$101K (Glassdoor est.)"/>
    <x v="75"/>
    <n v="52"/>
    <n v="76.5"/>
  </r>
  <r>
    <n v="149"/>
    <x v="66"/>
    <s v="$500 million   $1 billion (USD)"/>
    <n v="500000000"/>
    <x v="3"/>
    <s v="$81K-$133K (Glassdoor est.)"/>
    <x v="76"/>
    <n v="81"/>
    <n v="107"/>
  </r>
  <r>
    <n v="150"/>
    <x v="67"/>
    <s v="$10+ billion (USD)"/>
    <n v="10000000000"/>
    <x v="7"/>
    <s v="$132K-$211K (Glassdoor est.)"/>
    <x v="37"/>
    <n v="132"/>
    <n v="171.5"/>
  </r>
  <r>
    <n v="151"/>
    <x v="68"/>
    <s v="Unknown / Non-Applicable"/>
    <n v="0"/>
    <x v="4"/>
    <s v="$74K-$140K (Glassdoor est.)"/>
    <x v="29"/>
    <n v="74"/>
    <n v="107"/>
  </r>
  <r>
    <n v="152"/>
    <x v="69"/>
    <s v="$1   $2 billion (USD)"/>
    <n v="1000000000"/>
    <x v="5"/>
    <s v="$100K-$190K (Glassdoor est.)"/>
    <x v="15"/>
    <n v="100"/>
    <n v="145"/>
  </r>
  <r>
    <n v="153"/>
    <x v="43"/>
    <s v="$25   $50 million (USD)"/>
    <n v="25000000"/>
    <x v="6"/>
    <s v="$43K-$80K (Glassdoor est.)"/>
    <x v="92"/>
    <n v="43"/>
    <n v="61.5"/>
  </r>
  <r>
    <n v="154"/>
    <x v="70"/>
    <s v="Unknown / Non-Applicable"/>
    <n v="0"/>
    <x v="4"/>
    <s v="$17-$24 Per Hour(Glassdoor est.)"/>
    <x v="80"/>
    <n v="73"/>
    <e v="#REF!"/>
  </r>
  <r>
    <n v="155"/>
    <x v="71"/>
    <s v="$50   $100 million (USD)"/>
    <n v="50000000"/>
    <x v="0"/>
    <s v="$91K-$149K (Glassdoor est.)"/>
    <x v="28"/>
    <n v="47"/>
    <n v="98"/>
  </r>
  <r>
    <n v="156"/>
    <x v="72"/>
    <s v="$100   $500 million (USD)"/>
    <n v="100000000"/>
    <x v="2"/>
    <s v="$42K-$82K (Glassdoor est.)"/>
    <x v="93"/>
    <n v="37"/>
    <n v="59.5"/>
  </r>
  <r>
    <n v="157"/>
    <x v="16"/>
    <s v="$2   $5 billion (USD)"/>
    <n v="2000000000"/>
    <x v="1"/>
    <s v="$116K-$185K (Glassdoor est.)"/>
    <x v="94"/>
    <n v="44"/>
    <n v="114.5"/>
  </r>
  <r>
    <n v="158"/>
    <x v="73"/>
    <s v="Unknown / Non-Applicable"/>
    <n v="0"/>
    <x v="4"/>
    <s v="$59K-$116K (Glassdoor est.)"/>
    <x v="66"/>
    <n v="31"/>
    <n v="73.5"/>
  </r>
  <r>
    <n v="159"/>
    <x v="17"/>
    <s v="$25   $50 million (USD)"/>
    <n v="25000000"/>
    <x v="6"/>
    <s v="$48K-$95K (Glassdoor est.)"/>
    <x v="42"/>
    <n v="50"/>
    <n v="72.5"/>
  </r>
  <r>
    <n v="160"/>
    <x v="74"/>
    <s v="$100   $500 million (USD)"/>
    <n v="100000000"/>
    <x v="2"/>
    <s v="$31K-$72K (Glassdoor est.)"/>
    <x v="47"/>
    <n v="52"/>
    <n v="62"/>
  </r>
  <r>
    <n v="161"/>
    <x v="75"/>
    <s v="$10+ billion (USD)"/>
    <n v="10000000000"/>
    <x v="7"/>
    <s v="$105K-$198K (Glassdoor est.)"/>
    <x v="95"/>
    <n v="43"/>
    <n v="120.5"/>
  </r>
  <r>
    <n v="162"/>
    <x v="43"/>
    <s v="Unknown / Non-Applicable"/>
    <n v="0"/>
    <x v="4"/>
    <s v="$55K-$100K (Glassdoor est.)"/>
    <x v="59"/>
    <n v="21"/>
    <n v="60.5"/>
  </r>
  <r>
    <n v="163"/>
    <x v="76"/>
    <s v="$10+ billion (USD)"/>
    <n v="10000000000"/>
    <x v="7"/>
    <s v="$98K-$182K (Glassdoor est.)"/>
    <x v="82"/>
    <n v="56"/>
    <n v="119"/>
  </r>
  <r>
    <n v="164"/>
    <x v="16"/>
    <s v="$10   $25 million (USD)"/>
    <n v="10000000"/>
    <x v="9"/>
    <s v="$73K-$124K (Glassdoor est.)"/>
    <x v="25"/>
    <n v="73"/>
    <n v="98.5"/>
  </r>
  <r>
    <n v="165"/>
    <x v="77"/>
    <s v="$5   $10 million (USD)"/>
    <n v="5000000"/>
    <x v="12"/>
    <s v="Employer Provided Salary:$200K-$250K"/>
    <x v="96"/>
    <n v="200"/>
    <n v="225"/>
  </r>
  <r>
    <n v="166"/>
    <x v="78"/>
    <s v="$100   $500 million (USD)"/>
    <n v="100000000"/>
    <x v="2"/>
    <s v="$21-$34 Per Hour(Glassdoor est.)"/>
    <x v="72"/>
    <n v="44"/>
    <e v="#REF!"/>
  </r>
  <r>
    <n v="167"/>
    <x v="79"/>
    <s v="$10+ billion (USD)"/>
    <n v="10000000000"/>
    <x v="7"/>
    <s v="$117K-$206K (Glassdoor est.)"/>
    <x v="97"/>
    <n v="117"/>
    <n v="161.5"/>
  </r>
  <r>
    <n v="168"/>
    <x v="80"/>
    <s v="$1   $2 billion (USD)"/>
    <n v="1000000000"/>
    <x v="5"/>
    <s v="$111K-$183K (Glassdoor est.)"/>
    <x v="98"/>
    <n v="111"/>
    <n v="147"/>
  </r>
  <r>
    <n v="169"/>
    <x v="81"/>
    <s v="$1   $2 billion (USD)"/>
    <n v="1000000000"/>
    <x v="5"/>
    <s v="$44K-$78K (Glassdoor est.)"/>
    <x v="89"/>
    <n v="44"/>
    <n v="61"/>
  </r>
  <r>
    <n v="170"/>
    <x v="82"/>
    <s v="Unknown / Non-Applicable"/>
    <n v="0"/>
    <x v="4"/>
    <s v="$81K-$159K (Glassdoor est.)"/>
    <x v="79"/>
    <n v="81"/>
    <n v="120"/>
  </r>
  <r>
    <n v="171"/>
    <x v="83"/>
    <s v="$500 million   $1 billion (USD)"/>
    <n v="500000000"/>
    <x v="3"/>
    <s v="$83K-$166K (Glassdoor est.)"/>
    <x v="99"/>
    <n v="83"/>
    <n v="124.5"/>
  </r>
  <r>
    <n v="172"/>
    <x v="16"/>
    <s v="$50   $100 million (USD)"/>
    <n v="50000000"/>
    <x v="0"/>
    <s v="$114K-$182K (Glassdoor est.)"/>
    <x v="82"/>
    <n v="114"/>
    <n v="148"/>
  </r>
  <r>
    <n v="173"/>
    <x v="84"/>
    <s v="$25   $50 million (USD)"/>
    <n v="25000000"/>
    <x v="6"/>
    <s v="$42K-$76K (Glassdoor est.)"/>
    <x v="58"/>
    <n v="42"/>
    <n v="59"/>
  </r>
  <r>
    <n v="174"/>
    <x v="85"/>
    <s v="$5   $10 billion (USD)"/>
    <n v="5000000000"/>
    <x v="10"/>
    <s v="$114K-$179K (Glassdoor est.)"/>
    <x v="100"/>
    <n v="114"/>
    <n v="146.5"/>
  </r>
  <r>
    <n v="175"/>
    <x v="86"/>
    <s v="Unknown / Non-Applicable"/>
    <n v="0"/>
    <x v="4"/>
    <s v="$60K-$123K (Glassdoor est.)"/>
    <x v="67"/>
    <n v="60"/>
    <n v="91.5"/>
  </r>
  <r>
    <n v="176"/>
    <x v="87"/>
    <s v="Unknown / Non-Applicable"/>
    <n v="0"/>
    <x v="4"/>
    <s v="$100K-$166K (Glassdoor est.)"/>
    <x v="99"/>
    <n v="100"/>
    <n v="133"/>
  </r>
  <r>
    <n v="177"/>
    <x v="88"/>
    <s v="$1   $5 million (USD)"/>
    <n v="1000000"/>
    <x v="8"/>
    <s v="$108K-$173K (Glassdoor est.)"/>
    <x v="78"/>
    <n v="108"/>
    <n v="140.5"/>
  </r>
  <r>
    <n v="178"/>
    <x v="17"/>
    <s v="Unknown / Non-Applicable"/>
    <n v="0"/>
    <x v="4"/>
    <s v="$48K-$93K (Glassdoor est.)"/>
    <x v="6"/>
    <n v="48"/>
    <n v="70.5"/>
  </r>
  <r>
    <n v="179"/>
    <x v="89"/>
    <s v="$500 million   $1 billion (USD)"/>
    <n v="500000000"/>
    <x v="3"/>
    <s v="$54K-$115K (Glassdoor est.)"/>
    <x v="85"/>
    <n v="54"/>
    <n v="84.5"/>
  </r>
  <r>
    <n v="180"/>
    <x v="90"/>
    <s v="$5   $10 million (USD)"/>
    <n v="5000000"/>
    <x v="12"/>
    <s v="$60K-$127K (Glassdoor est.)"/>
    <x v="101"/>
    <n v="60"/>
    <n v="93.5"/>
  </r>
  <r>
    <n v="181"/>
    <x v="91"/>
    <s v="$100   $500 million (USD)"/>
    <n v="100000000"/>
    <x v="2"/>
    <s v="$90K-$179K (Glassdoor est.)"/>
    <x v="100"/>
    <n v="90"/>
    <n v="134.5"/>
  </r>
  <r>
    <n v="182"/>
    <x v="92"/>
    <s v="$10   $25 million (USD)"/>
    <n v="10000000"/>
    <x v="9"/>
    <s v="$138K-$224K (Glassdoor est.)"/>
    <x v="102"/>
    <n v="138"/>
    <n v="181"/>
  </r>
  <r>
    <n v="183"/>
    <x v="93"/>
    <s v="$500 million   $1 billion (USD)"/>
    <n v="500000000"/>
    <x v="3"/>
    <s v="$54K-$115K (Glassdoor est.)"/>
    <x v="85"/>
    <n v="54"/>
    <n v="84.5"/>
  </r>
  <r>
    <n v="184"/>
    <x v="94"/>
    <s v="$50   $100 million (USD)"/>
    <n v="50000000"/>
    <x v="0"/>
    <s v="$190K-$220K(Employer est.)"/>
    <x v="50"/>
    <n v="190"/>
    <n v="205"/>
  </r>
  <r>
    <n v="185"/>
    <x v="95"/>
    <s v="$100   $500 million (USD)"/>
    <n v="100000000"/>
    <x v="2"/>
    <s v="$35K-$62K (Glassdoor est.)"/>
    <x v="63"/>
    <n v="35"/>
    <n v="48.5"/>
  </r>
  <r>
    <n v="186"/>
    <x v="96"/>
    <s v="$50   $100 million (USD)"/>
    <n v="50000000"/>
    <x v="0"/>
    <s v="$18-$25 Per Hour(Glassdoor est.)"/>
    <x v="103"/>
    <n v="37"/>
    <n v="44.5"/>
  </r>
  <r>
    <n v="187"/>
    <x v="97"/>
    <s v="$100   $500 million (USD)"/>
    <n v="100000000"/>
    <x v="2"/>
    <s v="$39K-$66K (Glassdoor est.)"/>
    <x v="104"/>
    <n v="39"/>
    <n v="52.5"/>
  </r>
  <r>
    <n v="188"/>
    <x v="98"/>
    <s v="Unknown / Non-Applicable"/>
    <n v="0"/>
    <x v="4"/>
    <s v="$81K-$167K (Glassdoor est.)"/>
    <x v="87"/>
    <n v="81"/>
    <n v="124"/>
  </r>
  <r>
    <n v="189"/>
    <x v="99"/>
    <s v="$500 million   $1 billion (USD)"/>
    <n v="500000000"/>
    <x v="3"/>
    <s v="$42K-$86K (Glassdoor est.)"/>
    <x v="105"/>
    <n v="42"/>
    <n v="64"/>
  </r>
  <r>
    <n v="190"/>
    <x v="100"/>
    <s v="$10+ billion (USD)"/>
    <n v="10000000000"/>
    <x v="7"/>
    <s v="$69K-$127K (Glassdoor est.)"/>
    <x v="101"/>
    <n v="69"/>
    <n v="98"/>
  </r>
  <r>
    <n v="191"/>
    <x v="101"/>
    <s v="$100   $500 million (USD)"/>
    <n v="100000000"/>
    <x v="2"/>
    <s v="$21-$34 Per Hour(Glassdoor est.)"/>
    <x v="72"/>
    <n v="44"/>
    <n v="57.5"/>
  </r>
  <r>
    <n v="192"/>
    <x v="102"/>
    <s v="Unknown / Non-Applicable"/>
    <n v="0"/>
    <x v="4"/>
    <s v="$40K-$68K (Glassdoor est.)"/>
    <x v="60"/>
    <n v="40"/>
    <n v="54"/>
  </r>
  <r>
    <n v="193"/>
    <x v="103"/>
    <s v="$25   $50 million (USD)"/>
    <n v="25000000"/>
    <x v="6"/>
    <s v="$49K-$113K (Glassdoor est.)"/>
    <x v="35"/>
    <n v="49"/>
    <n v="81"/>
  </r>
  <r>
    <n v="194"/>
    <x v="104"/>
    <s v="$2   $5 billion (USD)"/>
    <n v="2000000000"/>
    <x v="1"/>
    <s v="$75K-$140K (Glassdoor est.)"/>
    <x v="29"/>
    <n v="75"/>
    <n v="107.5"/>
  </r>
  <r>
    <n v="195"/>
    <x v="0"/>
    <s v="$10+ billion (USD)"/>
    <n v="10000000000"/>
    <x v="7"/>
    <s v="$66K-$112K (Glassdoor est.)"/>
    <x v="1"/>
    <n v="66"/>
    <n v="89"/>
  </r>
  <r>
    <n v="196"/>
    <x v="105"/>
    <s v="$1   $2 billion (USD)"/>
    <n v="1000000000"/>
    <x v="5"/>
    <s v="$76K-$125K (Glassdoor est.)"/>
    <x v="77"/>
    <n v="76"/>
    <n v="100.5"/>
  </r>
  <r>
    <n v="197"/>
    <x v="106"/>
    <s v="$2   $5 billion (USD)"/>
    <n v="2000000000"/>
    <x v="1"/>
    <s v="$44K-$86K (Glassdoor est.)"/>
    <x v="105"/>
    <n v="44"/>
    <n v="65"/>
  </r>
  <r>
    <n v="198"/>
    <x v="107"/>
    <s v="Unknown / Non-Applicable"/>
    <n v="0"/>
    <x v="4"/>
    <s v="$15-$25 Per Hour(Glassdoor est.)"/>
    <x v="103"/>
    <n v="31"/>
    <n v="41.5"/>
  </r>
  <r>
    <n v="199"/>
    <x v="0"/>
    <s v="Unknown / Non-Applicable"/>
    <n v="0"/>
    <x v="4"/>
    <s v="$53K-$92K (Glassdoor est.)"/>
    <x v="106"/>
    <n v="53"/>
    <n v="72.5"/>
  </r>
  <r>
    <n v="200"/>
    <x v="0"/>
    <s v="$10   $25 million (USD)"/>
    <n v="10000000"/>
    <x v="9"/>
    <s v="$64K-$111K (Glassdoor est.)"/>
    <x v="19"/>
    <n v="64"/>
    <n v="87.5"/>
  </r>
  <r>
    <n v="201"/>
    <x v="4"/>
    <s v="$10+ billion (USD)"/>
    <n v="10000000000"/>
    <x v="7"/>
    <s v="$65K-$120K (Glassdoor est.)"/>
    <x v="27"/>
    <n v="65"/>
    <n v="92.5"/>
  </r>
  <r>
    <n v="202"/>
    <x v="108"/>
    <s v="$1   $2 billion (USD)"/>
    <n v="1000000000"/>
    <x v="5"/>
    <s v="$60K-$103K (Glassdoor est.)"/>
    <x v="107"/>
    <n v="60"/>
    <n v="81.5"/>
  </r>
  <r>
    <n v="203"/>
    <x v="109"/>
    <s v="Unknown / Non-Applicable"/>
    <n v="0"/>
    <x v="4"/>
    <s v="$53K-$105K (Glassdoor est.)"/>
    <x v="22"/>
    <n v="53"/>
    <n v="79"/>
  </r>
  <r>
    <n v="204"/>
    <x v="4"/>
    <s v="$50   $100 million (USD)"/>
    <n v="50000000"/>
    <x v="0"/>
    <s v="$33K-$62K (Glassdoor est.)"/>
    <x v="63"/>
    <n v="33"/>
    <n v="47.5"/>
  </r>
  <r>
    <n v="205"/>
    <x v="4"/>
    <s v="Unknown / Non-Applicable"/>
    <n v="0"/>
    <x v="4"/>
    <s v="$48K-$90K (Glassdoor est.)"/>
    <x v="2"/>
    <n v="48"/>
    <n v="69"/>
  </r>
  <r>
    <n v="206"/>
    <x v="4"/>
    <s v="$50   $100 million (USD)"/>
    <n v="50000000"/>
    <x v="0"/>
    <s v="$34K-$64K (Glassdoor est.)"/>
    <x v="108"/>
    <n v="34"/>
    <n v="49"/>
  </r>
  <r>
    <n v="207"/>
    <x v="110"/>
    <s v="Unknown / Non-Applicable"/>
    <n v="0"/>
    <x v="4"/>
    <s v="$42K-$76K (Glassdoor est.)"/>
    <x v="58"/>
    <n v="42"/>
    <n v="59"/>
  </r>
  <r>
    <n v="208"/>
    <x v="0"/>
    <s v="$25   $50 million (USD)"/>
    <n v="25000000"/>
    <x v="6"/>
    <s v="$66K-$111K (Glassdoor est.)"/>
    <x v="19"/>
    <n v="66"/>
    <n v="88.5"/>
  </r>
  <r>
    <n v="209"/>
    <x v="111"/>
    <s v="$50   $100 million (USD)"/>
    <n v="50000000"/>
    <x v="0"/>
    <s v="$91K-$138K (Glassdoor est.)"/>
    <x v="33"/>
    <n v="91"/>
    <n v="114.5"/>
  </r>
  <r>
    <n v="210"/>
    <x v="17"/>
    <s v="$100   $500 million (USD)"/>
    <n v="100000000"/>
    <x v="2"/>
    <s v="$62K-$114K (Glassdoor est.)"/>
    <x v="41"/>
    <n v="62"/>
    <n v="88"/>
  </r>
  <r>
    <n v="211"/>
    <x v="112"/>
    <s v="$100   $500 million (USD)"/>
    <n v="100000000"/>
    <x v="2"/>
    <s v="$71K-$129K (Glassdoor est.)"/>
    <x v="34"/>
    <n v="71"/>
    <n v="100"/>
  </r>
  <r>
    <n v="212"/>
    <x v="0"/>
    <s v="$1   $2 billion (USD)"/>
    <n v="1000000000"/>
    <x v="5"/>
    <s v="$74K-$119K (Glassdoor est.)"/>
    <x v="5"/>
    <n v="74"/>
    <n v="96.5"/>
  </r>
  <r>
    <n v="213"/>
    <x v="113"/>
    <s v="Unknown / Non-Applicable"/>
    <n v="0"/>
    <x v="4"/>
    <s v="$55K-$97K (Glassdoor est.)"/>
    <x v="3"/>
    <n v="55"/>
    <n v="76"/>
  </r>
  <r>
    <n v="214"/>
    <x v="0"/>
    <s v="$100   $500 million (USD)"/>
    <n v="100000000"/>
    <x v="2"/>
    <s v="$15K-$16K(Employer est.)"/>
    <x v="109"/>
    <n v="15"/>
    <n v="15.5"/>
  </r>
  <r>
    <n v="215"/>
    <x v="0"/>
    <s v="Unknown / Non-Applicable"/>
    <n v="0"/>
    <x v="4"/>
    <s v="$61K-$106K (Glassdoor est.)"/>
    <x v="11"/>
    <n v="61"/>
    <n v="83.5"/>
  </r>
  <r>
    <n v="216"/>
    <x v="0"/>
    <s v="$10+ billion (USD)"/>
    <n v="10000000000"/>
    <x v="7"/>
    <s v="$127K-$199K (Glassdoor est.)"/>
    <x v="110"/>
    <n v="127"/>
    <n v="163"/>
  </r>
  <r>
    <n v="217"/>
    <x v="114"/>
    <s v="Unknown / Non-Applicable"/>
    <n v="0"/>
    <x v="4"/>
    <s v="$74K-$126K (Glassdoor est.)"/>
    <x v="111"/>
    <n v="74"/>
    <n v="100"/>
  </r>
  <r>
    <n v="218"/>
    <x v="2"/>
    <s v="Unknown / Non-Applicable"/>
    <n v="0"/>
    <x v="4"/>
    <s v="$33K-$72K (Glassdoor est.)"/>
    <x v="47"/>
    <n v="33"/>
    <n v="52.5"/>
  </r>
  <r>
    <n v="219"/>
    <x v="115"/>
    <s v="Unknown / Non-Applicable"/>
    <n v="0"/>
    <x v="4"/>
    <s v="$37K-$63K (Glassdoor est.)"/>
    <x v="112"/>
    <n v="37"/>
    <n v="50"/>
  </r>
  <r>
    <n v="220"/>
    <x v="116"/>
    <s v="$50   $100 million (USD)"/>
    <n v="50000000"/>
    <x v="0"/>
    <s v="$67K-$119K (Glassdoor est.)"/>
    <x v="5"/>
    <n v="67"/>
    <n v="93"/>
  </r>
  <r>
    <n v="221"/>
    <x v="0"/>
    <s v="$2   $5 billion (USD)"/>
    <n v="2000000000"/>
    <x v="1"/>
    <s v="$72K-$117K (Glassdoor est.)"/>
    <x v="39"/>
    <n v="72"/>
    <n v="94.5"/>
  </r>
  <r>
    <n v="222"/>
    <x v="0"/>
    <s v="$5   $10 billion (USD)"/>
    <n v="5000000000"/>
    <x v="10"/>
    <s v="$78K-$126K (Glassdoor est.)"/>
    <x v="111"/>
    <n v="78"/>
    <n v="102"/>
  </r>
  <r>
    <n v="223"/>
    <x v="117"/>
    <s v="$5   $10 million (USD)"/>
    <n v="5000000"/>
    <x v="12"/>
    <s v="$116K-$194K (Glassdoor est.)"/>
    <x v="113"/>
    <n v="116"/>
    <n v="155"/>
  </r>
  <r>
    <n v="224"/>
    <x v="0"/>
    <s v="$10   $25 million (USD)"/>
    <n v="10000000"/>
    <x v="9"/>
    <s v="$83K-$133K (Glassdoor est.)"/>
    <x v="76"/>
    <n v="83"/>
    <n v="108"/>
  </r>
  <r>
    <n v="225"/>
    <x v="118"/>
    <s v="$50   $100 million (USD)"/>
    <n v="50000000"/>
    <x v="0"/>
    <s v="$45K-$82K (Glassdoor est.)"/>
    <x v="93"/>
    <n v="45"/>
    <n v="63.5"/>
  </r>
  <r>
    <n v="226"/>
    <x v="0"/>
    <s v="Less than $1 million (USD)"/>
    <n v="1000000"/>
    <x v="11"/>
    <s v="$83K-$135K (Glassdoor est.)"/>
    <x v="30"/>
    <n v="83"/>
    <n v="109"/>
  </r>
  <r>
    <n v="227"/>
    <x v="0"/>
    <s v="$500 million   $1 billion (USD)"/>
    <n v="500000000"/>
    <x v="3"/>
    <s v="$70K-$122K (Glassdoor est.)"/>
    <x v="52"/>
    <n v="70"/>
    <n v="96"/>
  </r>
  <r>
    <n v="228"/>
    <x v="17"/>
    <s v="$500 million   $1 billion (USD)"/>
    <n v="500000000"/>
    <x v="3"/>
    <s v="$70K-$132K (Glassdoor est.)"/>
    <x v="31"/>
    <n v="70"/>
    <n v="101"/>
  </r>
  <r>
    <n v="229"/>
    <x v="119"/>
    <s v="$1   $2 billion (USD)"/>
    <n v="1000000000"/>
    <x v="5"/>
    <s v="$54K-$101K (Glassdoor est.)"/>
    <x v="75"/>
    <n v="54"/>
    <n v="77.5"/>
  </r>
  <r>
    <n v="230"/>
    <x v="0"/>
    <s v="Unknown / Non-Applicable"/>
    <n v="0"/>
    <x v="4"/>
    <s v="$68K-$112K (Glassdoor est.)"/>
    <x v="1"/>
    <n v="68"/>
    <n v="90"/>
  </r>
  <r>
    <n v="231"/>
    <x v="120"/>
    <s v="$5   $10 billion (USD)"/>
    <n v="5000000000"/>
    <x v="10"/>
    <s v="$42K-$74K (Glassdoor est.)"/>
    <x v="114"/>
    <n v="42"/>
    <n v="58"/>
  </r>
  <r>
    <n v="232"/>
    <x v="0"/>
    <s v="$500 million   $1 billion (USD)"/>
    <n v="500000000"/>
    <x v="3"/>
    <s v="$95K-$161K (Glassdoor est.)"/>
    <x v="48"/>
    <n v="95"/>
    <n v="128"/>
  </r>
  <r>
    <n v="233"/>
    <x v="0"/>
    <s v="$100   $500 million (USD)"/>
    <n v="100000000"/>
    <x v="2"/>
    <s v="$76K-$126K (Glassdoor est.)"/>
    <x v="111"/>
    <n v="76"/>
    <n v="101"/>
  </r>
  <r>
    <n v="234"/>
    <x v="121"/>
    <s v="$100   $500 million (USD)"/>
    <n v="100000000"/>
    <x v="2"/>
    <s v="$108K-$176K (Glassdoor est.)"/>
    <x v="43"/>
    <n v="108"/>
    <n v="142"/>
  </r>
  <r>
    <n v="235"/>
    <x v="16"/>
    <s v="Unknown / Non-Applicable"/>
    <n v="0"/>
    <x v="4"/>
    <s v="$130K-$208K (Glassdoor est.)"/>
    <x v="115"/>
    <n v="130"/>
    <n v="169"/>
  </r>
  <r>
    <n v="236"/>
    <x v="122"/>
    <s v="$10   $25 million (USD)"/>
    <n v="10000000"/>
    <x v="9"/>
    <s v="$37K-$68K (Glassdoor est.)"/>
    <x v="60"/>
    <n v="37"/>
    <n v="52.5"/>
  </r>
  <r>
    <n v="237"/>
    <x v="17"/>
    <s v="$50   $100 million (USD)"/>
    <n v="50000000"/>
    <x v="0"/>
    <s v="$52K-$99K (Glassdoor est.)"/>
    <x v="40"/>
    <n v="52"/>
    <n v="75.5"/>
  </r>
  <r>
    <n v="238"/>
    <x v="16"/>
    <s v="$10+ billion (USD)"/>
    <n v="10000000000"/>
    <x v="7"/>
    <s v="$105K-$173K (Glassdoor est.)"/>
    <x v="78"/>
    <n v="105"/>
    <n v="139"/>
  </r>
  <r>
    <n v="239"/>
    <x v="123"/>
    <s v="$10+ billion (USD)"/>
    <n v="10000000000"/>
    <x v="7"/>
    <s v="$71K-$134K (Glassdoor est.)"/>
    <x v="65"/>
    <n v="71"/>
    <n v="102.5"/>
  </r>
  <r>
    <n v="240"/>
    <x v="124"/>
    <s v="$25   $50 million (USD)"/>
    <n v="25000000"/>
    <x v="6"/>
    <s v="$39K-$82K (Glassdoor est.)"/>
    <x v="93"/>
    <n v="39"/>
    <n v="60.5"/>
  </r>
  <r>
    <n v="241"/>
    <x v="125"/>
    <s v="$10+ billion (USD)"/>
    <n v="10000000000"/>
    <x v="7"/>
    <s v="$88K-$162K (Glassdoor est.)"/>
    <x v="116"/>
    <n v="88"/>
    <n v="125"/>
  </r>
  <r>
    <n v="242"/>
    <x v="126"/>
    <s v="$10+ billion (USD)"/>
    <n v="10000000000"/>
    <x v="7"/>
    <s v="$60K-$102K (Glassdoor est.)"/>
    <x v="51"/>
    <n v="60"/>
    <n v="81"/>
  </r>
  <r>
    <n v="243"/>
    <x v="127"/>
    <s v="$10+ billion (USD)"/>
    <n v="10000000000"/>
    <x v="7"/>
    <s v="$55K-$99K (Glassdoor est.)"/>
    <x v="40"/>
    <n v="55"/>
    <n v="77"/>
  </r>
  <r>
    <n v="244"/>
    <x v="17"/>
    <s v="$1   $2 billion (USD)"/>
    <n v="1000000000"/>
    <x v="5"/>
    <s v="$67K-$117K (Glassdoor est.)"/>
    <x v="39"/>
    <n v="67"/>
    <n v="92"/>
  </r>
  <r>
    <n v="245"/>
    <x v="128"/>
    <s v="$10+ billion (USD)"/>
    <n v="10000000000"/>
    <x v="7"/>
    <s v="$92K-$150K (Glassdoor est.)"/>
    <x v="36"/>
    <n v="92"/>
    <n v="121"/>
  </r>
  <r>
    <n v="246"/>
    <x v="129"/>
    <s v="$2   $5 billion (USD)"/>
    <n v="2000000000"/>
    <x v="1"/>
    <s v="$116K-$209K (Glassdoor est.)"/>
    <x v="117"/>
    <n v="116"/>
    <n v="162.5"/>
  </r>
  <r>
    <n v="247"/>
    <x v="130"/>
    <s v="$500 million   $1 billion (USD)"/>
    <n v="500000000"/>
    <x v="3"/>
    <s v="$38K-$82K (Glassdoor est.)"/>
    <x v="93"/>
    <n v="38"/>
    <n v="60"/>
  </r>
  <r>
    <n v="248"/>
    <x v="131"/>
    <s v="Unknown / Non-Applicable"/>
    <n v="0"/>
    <x v="4"/>
    <s v="Employer Provided Salary:$85K-$90K"/>
    <x v="2"/>
    <n v="85"/>
    <n v="87.5"/>
  </r>
  <r>
    <n v="249"/>
    <x v="132"/>
    <s v="Unknown / Non-Applicable"/>
    <n v="0"/>
    <x v="4"/>
    <s v="$62K-$119K (Glassdoor est.)"/>
    <x v="5"/>
    <n v="62"/>
    <n v="90.5"/>
  </r>
  <r>
    <n v="250"/>
    <x v="16"/>
    <s v="$50   $100 million (USD)"/>
    <n v="50000000"/>
    <x v="0"/>
    <s v="$84K-$136K (Glassdoor est.)"/>
    <x v="86"/>
    <n v="84"/>
    <n v="110"/>
  </r>
  <r>
    <n v="251"/>
    <x v="133"/>
    <s v="$1   $2 billion (USD)"/>
    <n v="1000000000"/>
    <x v="5"/>
    <s v="$52K-$89K (Glassdoor est.)"/>
    <x v="118"/>
    <n v="52"/>
    <n v="70.5"/>
  </r>
  <r>
    <n v="252"/>
    <x v="134"/>
    <s v="$500 million   $1 billion (USD)"/>
    <n v="500000000"/>
    <x v="3"/>
    <s v="$56K-$97K (Glassdoor est.)"/>
    <x v="3"/>
    <n v="56"/>
    <n v="76.5"/>
  </r>
  <r>
    <n v="253"/>
    <x v="17"/>
    <s v="$10+ billion (USD)"/>
    <n v="10000000000"/>
    <x v="7"/>
    <s v="$65K-$119K (Glassdoor est.)"/>
    <x v="5"/>
    <n v="65"/>
    <n v="92"/>
  </r>
  <r>
    <n v="254"/>
    <x v="135"/>
    <s v="$1   $2 billion (USD)"/>
    <n v="1000000000"/>
    <x v="5"/>
    <s v="$63K-$101K (Glassdoor est.)"/>
    <x v="75"/>
    <n v="63"/>
    <n v="82"/>
  </r>
  <r>
    <n v="255"/>
    <x v="0"/>
    <s v="Unknown / Non-Applicable"/>
    <n v="0"/>
    <x v="4"/>
    <s v="$127K-$202K (Glassdoor est.)"/>
    <x v="119"/>
    <n v="127"/>
    <n v="164.5"/>
  </r>
  <r>
    <n v="256"/>
    <x v="136"/>
    <s v="$50   $100 million (USD)"/>
    <n v="50000000"/>
    <x v="0"/>
    <s v="$31K-$57K (Glassdoor est.)"/>
    <x v="120"/>
    <n v="31"/>
    <n v="44"/>
  </r>
  <r>
    <n v="257"/>
    <x v="17"/>
    <s v="Unknown / Non-Applicable"/>
    <n v="0"/>
    <x v="4"/>
    <s v="$75K-$143K (Glassdoor est.)"/>
    <x v="4"/>
    <n v="75"/>
    <n v="109"/>
  </r>
  <r>
    <n v="258"/>
    <x v="137"/>
    <s v="Unknown / Non-Applicable"/>
    <n v="0"/>
    <x v="4"/>
    <s v="$105K-$194K (Glassdoor est.)"/>
    <x v="113"/>
    <n v="105"/>
    <n v="149.5"/>
  </r>
  <r>
    <n v="259"/>
    <x v="138"/>
    <s v="Unknown / Non-Applicable"/>
    <n v="0"/>
    <x v="4"/>
    <s v="$45K-$86K (Glassdoor est.)"/>
    <x v="105"/>
    <n v="45"/>
    <n v="65.5"/>
  </r>
  <r>
    <n v="260"/>
    <x v="16"/>
    <s v="Unknown / Non-Applicable"/>
    <n v="0"/>
    <x v="4"/>
    <s v="$95K-$154K (Glassdoor est.)"/>
    <x v="57"/>
    <n v="95"/>
    <n v="124.5"/>
  </r>
  <r>
    <n v="261"/>
    <x v="139"/>
    <s v="Unknown / Non-Applicable"/>
    <n v="0"/>
    <x v="4"/>
    <s v="$80K-$148K (Glassdoor est.)"/>
    <x v="46"/>
    <n v="80"/>
    <n v="114"/>
  </r>
  <r>
    <n v="262"/>
    <x v="95"/>
    <s v="Unknown / Non-Applicable"/>
    <n v="0"/>
    <x v="4"/>
    <s v="$36K-$62K (Glassdoor est.)"/>
    <x v="63"/>
    <n v="36"/>
    <n v="49"/>
  </r>
  <r>
    <n v="263"/>
    <x v="4"/>
    <s v="$100   $500 million (USD)"/>
    <n v="100000000"/>
    <x v="2"/>
    <s v="$50K-$92K (Glassdoor est.)"/>
    <x v="106"/>
    <n v="50"/>
    <n v="71"/>
  </r>
  <r>
    <n v="264"/>
    <x v="140"/>
    <s v="$10+ billion (USD)"/>
    <n v="10000000000"/>
    <x v="7"/>
    <s v="$67K-$135K (Glassdoor est.)"/>
    <x v="30"/>
    <n v="67"/>
    <n v="101"/>
  </r>
  <r>
    <n v="265"/>
    <x v="120"/>
    <s v="$5   $10 billion (USD)"/>
    <n v="5000000000"/>
    <x v="10"/>
    <s v="$42K-$80K (Glassdoor est.)"/>
    <x v="92"/>
    <n v="42"/>
    <n v="61"/>
  </r>
  <r>
    <n v="266"/>
    <x v="141"/>
    <s v="$10+ billion (USD)"/>
    <n v="10000000000"/>
    <x v="7"/>
    <s v="$68K-$139K (Glassdoor est.)"/>
    <x v="21"/>
    <n v="68"/>
    <n v="103.5"/>
  </r>
  <r>
    <n v="267"/>
    <x v="142"/>
    <s v="$10+ billion (USD)"/>
    <n v="10000000000"/>
    <x v="7"/>
    <s v="$34K-$92K (Glassdoor est.)"/>
    <x v="106"/>
    <n v="34"/>
    <n v="63"/>
  </r>
  <r>
    <n v="268"/>
    <x v="143"/>
    <s v="$10+ billion (USD)"/>
    <n v="10000000000"/>
    <x v="7"/>
    <s v="$54K-$71K (Glassdoor est.)"/>
    <x v="72"/>
    <n v="54"/>
    <n v="62.5"/>
  </r>
  <r>
    <n v="269"/>
    <x v="17"/>
    <s v="Unknown / Non-Applicable"/>
    <n v="0"/>
    <x v="4"/>
    <s v="$65K-$124K (Glassdoor est.)"/>
    <x v="25"/>
    <n v="65"/>
    <n v="94.5"/>
  </r>
  <r>
    <n v="270"/>
    <x v="144"/>
    <s v="$1   $2 billion (USD)"/>
    <n v="1000000000"/>
    <x v="5"/>
    <s v="$109K-$200K (Glassdoor est.)"/>
    <x v="121"/>
    <n v="109"/>
    <n v="154.5"/>
  </r>
  <r>
    <n v="271"/>
    <x v="145"/>
    <s v="$500 million   $1 billion (USD)"/>
    <n v="500000000"/>
    <x v="3"/>
    <s v="$61K-$113K (Glassdoor est.)"/>
    <x v="35"/>
    <n v="61"/>
    <n v="87"/>
  </r>
  <r>
    <n v="272"/>
    <x v="17"/>
    <s v="Unknown / Non-Applicable"/>
    <n v="0"/>
    <x v="4"/>
    <s v="$43K-$86K (Glassdoor est.)"/>
    <x v="105"/>
    <n v="43"/>
    <n v="64.5"/>
  </r>
  <r>
    <n v="273"/>
    <x v="146"/>
    <s v="$25   $50 million (USD)"/>
    <n v="25000000"/>
    <x v="6"/>
    <s v="$74K-$149K (Glassdoor est.)"/>
    <x v="28"/>
    <n v="74"/>
    <n v="111.5"/>
  </r>
  <r>
    <n v="274"/>
    <x v="147"/>
    <s v="$10+ billion (USD)"/>
    <n v="10000000000"/>
    <x v="7"/>
    <s v="$113K-$196K (Glassdoor est.)"/>
    <x v="122"/>
    <n v="113"/>
    <n v="154.5"/>
  </r>
  <r>
    <n v="275"/>
    <x v="16"/>
    <s v="$50   $100 million (USD)"/>
    <n v="50000000"/>
    <x v="0"/>
    <s v="$97K-$160K (Glassdoor est.)"/>
    <x v="9"/>
    <n v="97"/>
    <n v="128.5"/>
  </r>
  <r>
    <n v="276"/>
    <x v="148"/>
    <s v="$100   $500 million (USD)"/>
    <n v="100000000"/>
    <x v="2"/>
    <s v="$24-$39 Per Hour(Glassdoor est.)"/>
    <x v="49"/>
    <n v="50"/>
    <n v="65.5"/>
  </r>
  <r>
    <n v="277"/>
    <x v="149"/>
    <s v="$10+ billion (USD)"/>
    <n v="10000000000"/>
    <x v="7"/>
    <s v="$102K-$172K (Glassdoor est.)"/>
    <x v="12"/>
    <n v="102"/>
    <n v="137"/>
  </r>
  <r>
    <n v="278"/>
    <x v="17"/>
    <s v="$500 million   $1 billion (USD)"/>
    <n v="500000000"/>
    <x v="3"/>
    <s v="$74K-$124K (Glassdoor est.)"/>
    <x v="25"/>
    <n v="74"/>
    <n v="99"/>
  </r>
  <r>
    <n v="279"/>
    <x v="16"/>
    <s v="$1   $2 billion (USD)"/>
    <n v="1000000000"/>
    <x v="5"/>
    <s v="$108K-$171K (Glassdoor est.)"/>
    <x v="123"/>
    <n v="108"/>
    <n v="139.5"/>
  </r>
  <r>
    <n v="280"/>
    <x v="17"/>
    <s v="$25   $50 million (USD)"/>
    <n v="25000000"/>
    <x v="6"/>
    <s v="$76K-$142K (Glassdoor est.)"/>
    <x v="7"/>
    <n v="76"/>
    <n v="109"/>
  </r>
  <r>
    <n v="281"/>
    <x v="150"/>
    <s v="$10+ billion (USD)"/>
    <n v="10000000000"/>
    <x v="7"/>
    <s v="$202K-$306K (Glassdoor est.)"/>
    <x v="124"/>
    <n v="202"/>
    <n v="254"/>
  </r>
  <r>
    <n v="282"/>
    <x v="151"/>
    <s v="Unknown / Non-Applicable"/>
    <n v="0"/>
    <x v="4"/>
    <s v="$49K-$97K (Glassdoor est.)"/>
    <x v="3"/>
    <n v="49"/>
    <n v="73"/>
  </r>
  <r>
    <n v="283"/>
    <x v="152"/>
    <s v="$10+ billion (USD)"/>
    <n v="10000000000"/>
    <x v="7"/>
    <s v="$65K-$134K (Glassdoor est.)"/>
    <x v="65"/>
    <n v="65"/>
    <n v="99.5"/>
  </r>
  <r>
    <n v="284"/>
    <x v="153"/>
    <s v="$500 million   $1 billion (USD)"/>
    <n v="500000000"/>
    <x v="3"/>
    <s v="$32K-$59K (Glassdoor est.)"/>
    <x v="125"/>
    <n v="32"/>
    <n v="45.5"/>
  </r>
  <r>
    <n v="285"/>
    <x v="104"/>
    <s v="$25   $50 million (USD)"/>
    <n v="25000000"/>
    <x v="6"/>
    <s v="$87K-$158K (Glassdoor est.)"/>
    <x v="126"/>
    <n v="87"/>
    <n v="122.5"/>
  </r>
  <r>
    <n v="286"/>
    <x v="154"/>
    <s v="$1   $2 billion (USD)"/>
    <n v="1000000000"/>
    <x v="5"/>
    <s v="$107K-$173K (Glassdoor est.)"/>
    <x v="78"/>
    <n v="107"/>
    <n v="140"/>
  </r>
  <r>
    <n v="287"/>
    <x v="155"/>
    <s v="$1   $2 billion (USD)"/>
    <n v="1000000000"/>
    <x v="5"/>
    <s v="$56K-$99K (Glassdoor est.)"/>
    <x v="40"/>
    <n v="56"/>
    <n v="77.5"/>
  </r>
  <r>
    <n v="288"/>
    <x v="156"/>
    <s v="Unknown / Non-Applicable"/>
    <n v="0"/>
    <x v="4"/>
    <s v="Employer Provided Salary:$25-$28 Per Hour"/>
    <x v="127"/>
    <n v="52"/>
    <n v="55"/>
  </r>
  <r>
    <n v="289"/>
    <x v="157"/>
    <s v="$10+ billion (USD)"/>
    <n v="10000000000"/>
    <x v="7"/>
    <s v="$80K-$155K (Glassdoor est.)"/>
    <x v="128"/>
    <n v="80"/>
    <n v="117.5"/>
  </r>
  <r>
    <n v="290"/>
    <x v="158"/>
    <s v="$50   $100 million (USD)"/>
    <n v="50000000"/>
    <x v="0"/>
    <s v="$43K-$98K (Glassdoor est.)"/>
    <x v="129"/>
    <n v="43"/>
    <n v="70.5"/>
  </r>
  <r>
    <n v="291"/>
    <x v="159"/>
    <s v="$25   $50 million (USD)"/>
    <n v="25000000"/>
    <x v="6"/>
    <s v="$45K-$78K (Glassdoor est.)"/>
    <x v="89"/>
    <n v="45"/>
    <n v="61.5"/>
  </r>
  <r>
    <n v="292"/>
    <x v="160"/>
    <s v="Unknown / Non-Applicable"/>
    <n v="0"/>
    <x v="4"/>
    <s v="$44K-$96K (Glassdoor est.)"/>
    <x v="130"/>
    <n v="44"/>
    <n v="70"/>
  </r>
  <r>
    <n v="293"/>
    <x v="161"/>
    <s v="Unknown / Non-Applicable"/>
    <n v="0"/>
    <x v="4"/>
    <s v="$50K-$110K (Glassdoor est.)"/>
    <x v="24"/>
    <n v="50"/>
    <n v="80"/>
  </r>
  <r>
    <n v="294"/>
    <x v="162"/>
    <s v="$100   $500 million (USD)"/>
    <n v="100000000"/>
    <x v="2"/>
    <s v="$61K-$119K (Glassdoor est.)"/>
    <x v="5"/>
    <n v="61"/>
    <n v="90"/>
  </r>
  <r>
    <n v="295"/>
    <x v="163"/>
    <s v="Unknown / Non-Applicable"/>
    <n v="0"/>
    <x v="4"/>
    <s v="Employer Provided Salary:$100K-$140K"/>
    <x v="29"/>
    <n v="100"/>
    <n v="120"/>
  </r>
  <r>
    <n v="296"/>
    <x v="164"/>
    <s v="Unknown / Non-Applicable"/>
    <n v="0"/>
    <x v="4"/>
    <s v="$56K-$91K (Glassdoor est.)"/>
    <x v="0"/>
    <n v="56"/>
    <n v="73.5"/>
  </r>
  <r>
    <n v="297"/>
    <x v="165"/>
    <s v="$10+ billion (USD)"/>
    <n v="10000000000"/>
    <x v="7"/>
    <s v="$101K-$158K (Glassdoor est.)"/>
    <x v="126"/>
    <n v="101"/>
    <n v="129.5"/>
  </r>
  <r>
    <n v="298"/>
    <x v="166"/>
    <s v="$10+ billion (USD)"/>
    <n v="10000000000"/>
    <x v="7"/>
    <s v="$125K-$210K (Glassdoor est.)"/>
    <x v="131"/>
    <n v="125"/>
    <n v="167.5"/>
  </r>
  <r>
    <n v="299"/>
    <x v="167"/>
    <s v="$1   $2 billion (USD)"/>
    <n v="1000000000"/>
    <x v="5"/>
    <s v="$43K-$77K (Glassdoor est.)"/>
    <x v="132"/>
    <n v="43"/>
    <n v="60"/>
  </r>
  <r>
    <n v="300"/>
    <x v="20"/>
    <s v="$50   $100 million (USD)"/>
    <n v="50000000"/>
    <x v="0"/>
    <s v="$139K-$221K (Glassdoor est.)"/>
    <x v="133"/>
    <n v="139"/>
    <n v="180"/>
  </r>
  <r>
    <n v="301"/>
    <x v="168"/>
    <s v="$2   $5 billion (USD)"/>
    <n v="2000000000"/>
    <x v="1"/>
    <s v="$44K-$86K (Glassdoor est.)"/>
    <x v="105"/>
    <n v="44"/>
    <n v="65"/>
  </r>
  <r>
    <n v="302"/>
    <x v="46"/>
    <s v="$1   $2 billion (USD)"/>
    <n v="1000000000"/>
    <x v="5"/>
    <s v="$78K-$147K (Glassdoor est.)"/>
    <x v="134"/>
    <n v="78"/>
    <n v="112.5"/>
  </r>
  <r>
    <n v="303"/>
    <x v="43"/>
    <s v="$100   $500 million (USD)"/>
    <n v="100000000"/>
    <x v="2"/>
    <s v="$65K-$110K (Glassdoor est.)"/>
    <x v="24"/>
    <n v="65"/>
    <n v="87.5"/>
  </r>
  <r>
    <n v="304"/>
    <x v="169"/>
    <s v="$10+ billion (USD)"/>
    <n v="10000000000"/>
    <x v="7"/>
    <s v="$37K-$66K (Glassdoor est.)"/>
    <x v="104"/>
    <n v="37"/>
    <n v="51.5"/>
  </r>
  <r>
    <n v="305"/>
    <x v="170"/>
    <s v="$10   $25 million (USD)"/>
    <n v="10000000"/>
    <x v="9"/>
    <s v="$38K-$64K (Glassdoor est.)"/>
    <x v="108"/>
    <n v="38"/>
    <n v="51"/>
  </r>
  <r>
    <n v="306"/>
    <x v="171"/>
    <s v="$10+ billion (USD)"/>
    <n v="10000000000"/>
    <x v="7"/>
    <s v="$43K-$82K (Glassdoor est.)"/>
    <x v="93"/>
    <n v="43"/>
    <n v="62.5"/>
  </r>
  <r>
    <n v="307"/>
    <x v="172"/>
    <s v="Unknown / Non-Applicable"/>
    <n v="0"/>
    <x v="4"/>
    <s v="$90K-$110K(Employer est.)"/>
    <x v="24"/>
    <n v="90"/>
    <n v="100"/>
  </r>
  <r>
    <n v="308"/>
    <x v="17"/>
    <s v="Unknown / Non-Applicable"/>
    <n v="0"/>
    <x v="4"/>
    <s v="$61K-$109K (Glassdoor est.)"/>
    <x v="45"/>
    <n v="61"/>
    <n v="85"/>
  </r>
  <r>
    <n v="309"/>
    <x v="173"/>
    <s v="Unknown / Non-Applicable"/>
    <n v="0"/>
    <x v="4"/>
    <s v="$93K-$151K (Glassdoor est.)"/>
    <x v="135"/>
    <n v="93"/>
    <n v="122"/>
  </r>
  <r>
    <n v="310"/>
    <x v="174"/>
    <s v="$100   $500 million (USD)"/>
    <n v="100000000"/>
    <x v="2"/>
    <s v="$52K-$81K (Glassdoor est.)"/>
    <x v="49"/>
    <n v="52"/>
    <n v="66.5"/>
  </r>
  <r>
    <n v="311"/>
    <x v="175"/>
    <s v="Unknown / Non-Applicable"/>
    <n v="0"/>
    <x v="4"/>
    <s v="$40K-$101K (Glassdoor est.)"/>
    <x v="75"/>
    <n v="40"/>
    <n v="70.5"/>
  </r>
  <r>
    <n v="312"/>
    <x v="46"/>
    <s v="$10   $25 million (USD)"/>
    <n v="10000000"/>
    <x v="9"/>
    <s v="$97K-$180K (Glassdoor est.)"/>
    <x v="32"/>
    <n v="97"/>
    <n v="138.5"/>
  </r>
  <r>
    <n v="313"/>
    <x v="176"/>
    <s v="$100   $500 million (USD)"/>
    <n v="100000000"/>
    <x v="2"/>
    <s v="$81K-$134K (Glassdoor est.)"/>
    <x v="65"/>
    <n v="81"/>
    <n v="107.5"/>
  </r>
  <r>
    <n v="314"/>
    <x v="177"/>
    <s v="$50   $100 million (USD)"/>
    <n v="50000000"/>
    <x v="0"/>
    <s v="$84K-$157K (Glassdoor est.)"/>
    <x v="53"/>
    <n v="84"/>
    <n v="120.5"/>
  </r>
  <r>
    <n v="315"/>
    <x v="178"/>
    <s v="$25   $50 million (USD)"/>
    <n v="25000000"/>
    <x v="6"/>
    <s v="$49K-$113K (Glassdoor est.)"/>
    <x v="35"/>
    <n v="49"/>
    <n v="81"/>
  </r>
  <r>
    <n v="316"/>
    <x v="179"/>
    <s v="$10+ billion (USD)"/>
    <n v="10000000000"/>
    <x v="7"/>
    <s v="$68K-$139K (Glassdoor est.)"/>
    <x v="21"/>
    <n v="68"/>
    <n v="103.5"/>
  </r>
  <r>
    <n v="317"/>
    <x v="180"/>
    <s v="Unknown / Non-Applicable"/>
    <n v="0"/>
    <x v="4"/>
    <s v="$121K-$203K (Glassdoor est.)"/>
    <x v="136"/>
    <n v="121"/>
    <n v="162"/>
  </r>
  <r>
    <n v="318"/>
    <x v="181"/>
    <s v="$1   $2 billion (USD)"/>
    <n v="1000000000"/>
    <x v="5"/>
    <s v="$52K-$85K (Glassdoor est.)"/>
    <x v="13"/>
    <n v="52"/>
    <n v="68.5"/>
  </r>
  <r>
    <n v="319"/>
    <x v="182"/>
    <s v="$5   $10 billion (USD)"/>
    <n v="5000000000"/>
    <x v="10"/>
    <s v="$81K-$140K (Glassdoor est.)"/>
    <x v="29"/>
    <n v="81"/>
    <n v="110.5"/>
  </r>
  <r>
    <n v="320"/>
    <x v="183"/>
    <s v="$100   $500 million (USD)"/>
    <n v="100000000"/>
    <x v="2"/>
    <s v="$83K-$148K (Glassdoor est.)"/>
    <x v="46"/>
    <n v="83"/>
    <n v="115.5"/>
  </r>
  <r>
    <n v="321"/>
    <x v="184"/>
    <s v="$500 million   $1 billion (USD)"/>
    <n v="500000000"/>
    <x v="3"/>
    <s v="$60K-$101K (Glassdoor est.)"/>
    <x v="75"/>
    <n v="60"/>
    <n v="80.5"/>
  </r>
  <r>
    <n v="322"/>
    <x v="185"/>
    <s v="$100   $500 million (USD)"/>
    <n v="100000000"/>
    <x v="2"/>
    <s v="$31K-$55K (Glassdoor est.)"/>
    <x v="81"/>
    <n v="31"/>
    <n v="43"/>
  </r>
  <r>
    <n v="323"/>
    <x v="186"/>
    <s v="Unknown / Non-Applicable"/>
    <n v="0"/>
    <x v="4"/>
    <s v="$102K-$178K (Glassdoor est.)"/>
    <x v="137"/>
    <n v="102"/>
    <n v="140"/>
  </r>
  <r>
    <n v="324"/>
    <x v="187"/>
    <s v="Unknown / Non-Applicable"/>
    <n v="0"/>
    <x v="4"/>
    <s v="Employer Provided Salary:$110K-$130K"/>
    <x v="20"/>
    <n v="110"/>
    <n v="120"/>
  </r>
  <r>
    <n v="325"/>
    <x v="188"/>
    <s v="$5   $10 billion (USD)"/>
    <n v="5000000000"/>
    <x v="10"/>
    <s v="$48K-$85K (Glassdoor est.)"/>
    <x v="13"/>
    <n v="48"/>
    <n v="66.5"/>
  </r>
  <r>
    <n v="326"/>
    <x v="189"/>
    <s v="$1   $5 million (USD)"/>
    <n v="1000000"/>
    <x v="8"/>
    <s v="$66K-$123K (Glassdoor est.)"/>
    <x v="67"/>
    <n v="66"/>
    <n v="94.5"/>
  </r>
  <r>
    <n v="327"/>
    <x v="190"/>
    <s v="$500 million   $1 billion (USD)"/>
    <n v="500000000"/>
    <x v="3"/>
    <s v="$92K-$146K (Glassdoor est.)"/>
    <x v="44"/>
    <n v="92"/>
    <n v="119"/>
  </r>
  <r>
    <n v="328"/>
    <x v="191"/>
    <s v="$10+ billion (USD)"/>
    <n v="10000000000"/>
    <x v="7"/>
    <s v="$21-$29 Per Hour(Glassdoor est.)"/>
    <x v="138"/>
    <n v="43"/>
    <n v="51.5"/>
  </r>
  <r>
    <n v="329"/>
    <x v="192"/>
    <s v="$2   $5 billion (USD)"/>
    <n v="2000000000"/>
    <x v="1"/>
    <s v="$10-$17 Per Hour(Glassdoor est.)"/>
    <x v="139"/>
    <n v="21"/>
    <n v="28"/>
  </r>
  <r>
    <n v="330"/>
    <x v="193"/>
    <s v="$10+ billion (USD)"/>
    <n v="10000000000"/>
    <x v="7"/>
    <s v="$150K-$239K (Glassdoor est.)"/>
    <x v="140"/>
    <n v="150"/>
    <n v="194.5"/>
  </r>
  <r>
    <n v="331"/>
    <x v="194"/>
    <s v="$500 million   $1 billion (USD)"/>
    <n v="500000000"/>
    <x v="3"/>
    <s v="$52K-$91K (Glassdoor est.)"/>
    <x v="0"/>
    <n v="52"/>
    <n v="71.5"/>
  </r>
  <r>
    <n v="332"/>
    <x v="195"/>
    <s v="Unknown / Non-Applicable"/>
    <n v="0"/>
    <x v="4"/>
    <s v="$82K-$129K(Employer est.)"/>
    <x v="34"/>
    <n v="82"/>
    <n v="105.5"/>
  </r>
  <r>
    <n v="333"/>
    <x v="196"/>
    <s v="$10+ billion (USD)"/>
    <n v="10000000000"/>
    <x v="7"/>
    <s v="$47K-$101K (Glassdoor est.)"/>
    <x v="75"/>
    <n v="47"/>
    <n v="74"/>
  </r>
  <r>
    <n v="334"/>
    <x v="197"/>
    <s v="$10+ billion (USD)"/>
    <n v="10000000000"/>
    <x v="7"/>
    <s v="$49K-$76K (Glassdoor est.)"/>
    <x v="58"/>
    <n v="49"/>
    <n v="62.5"/>
  </r>
  <r>
    <n v="335"/>
    <x v="198"/>
    <s v="$500 million   $1 billion (USD)"/>
    <n v="500000000"/>
    <x v="3"/>
    <s v="$43K-$88K (Glassdoor est.)"/>
    <x v="141"/>
    <n v="43"/>
    <n v="65.5"/>
  </r>
  <r>
    <n v="336"/>
    <x v="199"/>
    <s v="Unknown / Non-Applicable"/>
    <n v="0"/>
    <x v="4"/>
    <s v="$124K-$199K (Glassdoor est.)"/>
    <x v="110"/>
    <n v="124"/>
    <n v="161.5"/>
  </r>
  <r>
    <n v="337"/>
    <x v="200"/>
    <s v="$100   $500 million (USD)"/>
    <n v="100000000"/>
    <x v="2"/>
    <s v="$52K-$93K (Glassdoor est.)"/>
    <x v="6"/>
    <n v="52"/>
    <n v="72.5"/>
  </r>
  <r>
    <n v="338"/>
    <x v="46"/>
    <s v="$10   $25 million (USD)"/>
    <n v="10000000"/>
    <x v="9"/>
    <s v="$97K-$181K (Glassdoor est.)"/>
    <x v="142"/>
    <n v="97"/>
    <n v="139"/>
  </r>
  <r>
    <n v="339"/>
    <x v="46"/>
    <s v="$10   $25 million (USD)"/>
    <n v="10000000"/>
    <x v="9"/>
    <s v="$100K-$173K (Glassdoor est.)"/>
    <x v="78"/>
    <n v="100"/>
    <n v="136.5"/>
  </r>
  <r>
    <n v="340"/>
    <x v="201"/>
    <s v="$2   $5 billion (USD)"/>
    <n v="2000000000"/>
    <x v="1"/>
    <s v="$53K-$96K (Glassdoor est.)"/>
    <x v="130"/>
    <n v="53"/>
    <n v="74.5"/>
  </r>
  <r>
    <n v="341"/>
    <x v="202"/>
    <s v="$10+ billion (USD)"/>
    <n v="10000000000"/>
    <x v="7"/>
    <s v="$65K-$96K (Glassdoor est.)"/>
    <x v="130"/>
    <n v="65"/>
    <n v="80.5"/>
  </r>
  <r>
    <n v="342"/>
    <x v="0"/>
    <s v="$10   $25 million (USD)"/>
    <n v="10000000"/>
    <x v="9"/>
    <s v="$75K-$127K (Glassdoor est.)"/>
    <x v="101"/>
    <n v="75"/>
    <n v="101"/>
  </r>
  <r>
    <n v="343"/>
    <x v="0"/>
    <s v="$10+ billion (USD)"/>
    <n v="10000000000"/>
    <x v="7"/>
    <s v="$94K-$139K (Glassdoor est.)"/>
    <x v="21"/>
    <n v="94"/>
    <n v="116.5"/>
  </r>
  <r>
    <n v="344"/>
    <x v="203"/>
    <s v="Unknown / Non-Applicable"/>
    <n v="0"/>
    <x v="4"/>
    <s v="$176K-$289K (Glassdoor est.)"/>
    <x v="143"/>
    <n v="176"/>
    <n v="232.5"/>
  </r>
  <r>
    <n v="345"/>
    <x v="0"/>
    <s v="Unknown / Non-Applicable"/>
    <n v="0"/>
    <x v="4"/>
    <s v="$92K-$149K (Glassdoor est.)"/>
    <x v="28"/>
    <n v="92"/>
    <n v="120.5"/>
  </r>
  <r>
    <n v="346"/>
    <x v="0"/>
    <s v="Unknown / Non-Applicable"/>
    <n v="0"/>
    <x v="4"/>
    <s v="$118K-$188K (Glassdoor est.)"/>
    <x v="144"/>
    <n v="118"/>
    <n v="153"/>
  </r>
  <r>
    <n v="347"/>
    <x v="0"/>
    <s v="Unknown / Non-Applicable"/>
    <n v="0"/>
    <x v="4"/>
    <s v="$108K-$146K (Glassdoor est.)"/>
    <x v="44"/>
    <n v="108"/>
    <n v="127"/>
  </r>
  <r>
    <n v="348"/>
    <x v="0"/>
    <s v="Unknown / Non-Applicable"/>
    <n v="0"/>
    <x v="4"/>
    <s v="$65K-$106K (Glassdoor est.)"/>
    <x v="11"/>
    <n v="65"/>
    <n v="85.5"/>
  </r>
  <r>
    <n v="349"/>
    <x v="0"/>
    <s v="$1   $2 billion (USD)"/>
    <n v="1000000000"/>
    <x v="5"/>
    <s v="$55K-$98K (Glassdoor est.)"/>
    <x v="129"/>
    <n v="55"/>
    <n v="76.5"/>
  </r>
  <r>
    <n v="350"/>
    <x v="0"/>
    <s v="$500 million   $1 billion (USD)"/>
    <n v="500000000"/>
    <x v="3"/>
    <s v="$94K-$162K (Glassdoor est.)"/>
    <x v="116"/>
    <n v="94"/>
    <n v="128"/>
  </r>
  <r>
    <n v="351"/>
    <x v="17"/>
    <s v="$5   $10 million (USD)"/>
    <n v="5000000"/>
    <x v="12"/>
    <s v="$63K-$120K (Glassdoor est.)"/>
    <x v="27"/>
    <n v="63"/>
    <n v="91.5"/>
  </r>
  <r>
    <n v="352"/>
    <x v="137"/>
    <s v="$50   $100 million (USD)"/>
    <n v="50000000"/>
    <x v="0"/>
    <s v="$126K-$228K (Glassdoor est.)"/>
    <x v="145"/>
    <n v="126"/>
    <n v="177"/>
  </r>
  <r>
    <n v="353"/>
    <x v="0"/>
    <s v="$100   $500 million (USD)"/>
    <n v="100000000"/>
    <x v="2"/>
    <s v="$80K-$134K (Glassdoor est.)"/>
    <x v="65"/>
    <n v="80"/>
    <n v="107"/>
  </r>
  <r>
    <n v="354"/>
    <x v="0"/>
    <s v="Unknown / Non-Applicable"/>
    <n v="0"/>
    <x v="4"/>
    <s v="$120K-$189K (Glassdoor est.)"/>
    <x v="17"/>
    <n v="120"/>
    <n v="154.5"/>
  </r>
  <r>
    <n v="355"/>
    <x v="0"/>
    <s v="Less than $1 million (USD)"/>
    <n v="1000000"/>
    <x v="11"/>
    <s v="$85K-$142K (Glassdoor est.)"/>
    <x v="7"/>
    <n v="85"/>
    <n v="113.5"/>
  </r>
  <r>
    <n v="356"/>
    <x v="0"/>
    <s v="Unknown / Non-Applicable"/>
    <n v="0"/>
    <x v="4"/>
    <s v="$111K-$176K (Glassdoor est.)"/>
    <x v="43"/>
    <n v="111"/>
    <n v="143.5"/>
  </r>
  <r>
    <n v="357"/>
    <x v="0"/>
    <s v="Less than $1 million (USD)"/>
    <n v="1000000"/>
    <x v="11"/>
    <s v="$87K-$140K (Glassdoor est.)"/>
    <x v="29"/>
    <n v="87"/>
    <n v="113.5"/>
  </r>
  <r>
    <n v="358"/>
    <x v="0"/>
    <s v="$10+ billion (USD)"/>
    <n v="10000000000"/>
    <x v="7"/>
    <s v="$76K-$127K (Glassdoor est.)"/>
    <x v="101"/>
    <n v="76"/>
    <n v="101.5"/>
  </r>
  <r>
    <n v="359"/>
    <x v="204"/>
    <s v="$2   $5 billion (USD)"/>
    <n v="2000000000"/>
    <x v="1"/>
    <s v="$54K-$92K (Glassdoor est.)"/>
    <x v="106"/>
    <n v="54"/>
    <n v="73"/>
  </r>
  <r>
    <n v="360"/>
    <x v="0"/>
    <s v="$2   $5 billion (USD)"/>
    <n v="2000000000"/>
    <x v="1"/>
    <s v="$61K-$100K (Glassdoor est.)"/>
    <x v="59"/>
    <n v="61"/>
    <n v="80.5"/>
  </r>
  <r>
    <n v="361"/>
    <x v="0"/>
    <s v="Unknown / Non-Applicable"/>
    <n v="0"/>
    <x v="4"/>
    <s v="$81K-$140K (Glassdoor est.)"/>
    <x v="29"/>
    <n v="81"/>
    <n v="110.5"/>
  </r>
  <r>
    <n v="362"/>
    <x v="0"/>
    <s v="$5   $10 million (USD)"/>
    <n v="5000000"/>
    <x v="12"/>
    <s v="$108K-$171K (Glassdoor est.)"/>
    <x v="123"/>
    <n v="108"/>
    <n v="139.5"/>
  </r>
  <r>
    <n v="363"/>
    <x v="0"/>
    <s v="Unknown / Non-Applicable"/>
    <n v="0"/>
    <x v="4"/>
    <s v="$112K-$179K (Glassdoor est.)"/>
    <x v="100"/>
    <n v="112"/>
    <n v="145.5"/>
  </r>
  <r>
    <n v="364"/>
    <x v="0"/>
    <s v="$100   $500 million (USD)"/>
    <n v="100000000"/>
    <x v="2"/>
    <s v="$63K-$111K (Glassdoor est.)"/>
    <x v="19"/>
    <n v="63"/>
    <n v="87"/>
  </r>
  <r>
    <n v="365"/>
    <x v="0"/>
    <s v="$50   $100 million (USD)"/>
    <n v="50000000"/>
    <x v="0"/>
    <s v="$75K-$126K (Glassdoor est.)"/>
    <x v="111"/>
    <n v="75"/>
    <n v="100.5"/>
  </r>
  <r>
    <n v="366"/>
    <x v="205"/>
    <s v="$10+ billion (USD)"/>
    <n v="10000000000"/>
    <x v="7"/>
    <s v="$110K-$184K (Glassdoor est.)"/>
    <x v="146"/>
    <n v="110"/>
    <n v="147"/>
  </r>
  <r>
    <n v="367"/>
    <x v="17"/>
    <s v="$100   $500 million (USD)"/>
    <n v="100000000"/>
    <x v="2"/>
    <s v="$76K-$145K (Glassdoor est.)"/>
    <x v="84"/>
    <n v="76"/>
    <n v="110.5"/>
  </r>
  <r>
    <n v="368"/>
    <x v="0"/>
    <s v="$5   $10 million (USD)"/>
    <n v="5000000"/>
    <x v="12"/>
    <s v="$70K-$118K (Glassdoor est.)"/>
    <x v="55"/>
    <n v="70"/>
    <n v="94"/>
  </r>
  <r>
    <n v="369"/>
    <x v="16"/>
    <s v="$500 million   $1 billion (USD)"/>
    <n v="500000000"/>
    <x v="3"/>
    <s v="$94K-$153K (Glassdoor est.)"/>
    <x v="70"/>
    <n v="94"/>
    <n v="123.5"/>
  </r>
  <r>
    <n v="370"/>
    <x v="206"/>
    <s v="Unknown / Non-Applicable"/>
    <n v="0"/>
    <x v="4"/>
    <s v="$49K-$97K (Glassdoor est.)"/>
    <x v="3"/>
    <n v="49"/>
    <n v="73"/>
  </r>
  <r>
    <n v="371"/>
    <x v="207"/>
    <s v="Unknown / Non-Applicable"/>
    <n v="0"/>
    <x v="4"/>
    <s v="$150K-$180K (Glassdoor est.)"/>
    <x v="32"/>
    <n v="150"/>
    <n v="165"/>
  </r>
  <r>
    <n v="372"/>
    <x v="4"/>
    <s v="$100   $500 million (USD)"/>
    <n v="100000000"/>
    <x v="2"/>
    <s v="$42K-$77K (Glassdoor est.)"/>
    <x v="132"/>
    <n v="42"/>
    <n v="59.5"/>
  </r>
  <r>
    <n v="373"/>
    <x v="4"/>
    <s v="$10   $25 million (USD)"/>
    <n v="10000000"/>
    <x v="9"/>
    <s v="$47K-$85K (Glassdoor est.)"/>
    <x v="13"/>
    <n v="47"/>
    <n v="66"/>
  </r>
  <r>
    <n v="374"/>
    <x v="0"/>
    <s v="Unknown / Non-Applicable"/>
    <n v="0"/>
    <x v="4"/>
    <s v="$56K-$95K (Glassdoor est.)"/>
    <x v="42"/>
    <n v="56"/>
    <n v="75.5"/>
  </r>
  <r>
    <n v="375"/>
    <x v="52"/>
    <s v="$100   $500 million (USD)"/>
    <n v="100000000"/>
    <x v="2"/>
    <s v="$62K-$112K (Glassdoor est.)"/>
    <x v="1"/>
    <n v="62"/>
    <n v="87"/>
  </r>
  <r>
    <n v="376"/>
    <x v="208"/>
    <s v="$10+ billion (USD)"/>
    <n v="10000000000"/>
    <x v="7"/>
    <s v="$107K-$173K (Glassdoor est.)"/>
    <x v="78"/>
    <n v="107"/>
    <n v="140"/>
  </r>
  <r>
    <n v="377"/>
    <x v="0"/>
    <s v="$25   $50 million (USD)"/>
    <n v="25000000"/>
    <x v="6"/>
    <s v="$64K-$108K (Glassdoor est.)"/>
    <x v="147"/>
    <n v="64"/>
    <n v="86"/>
  </r>
  <r>
    <n v="378"/>
    <x v="16"/>
    <s v="Unknown / Non-Applicable"/>
    <n v="0"/>
    <x v="4"/>
    <s v="$89K-$144K (Glassdoor est.)"/>
    <x v="14"/>
    <n v="89"/>
    <n v="116.5"/>
  </r>
  <r>
    <n v="379"/>
    <x v="17"/>
    <s v="$1   $2 billion (USD)"/>
    <n v="1000000000"/>
    <x v="5"/>
    <s v="$55K-$105K (Glassdoor est.)"/>
    <x v="22"/>
    <n v="55"/>
    <n v="80"/>
  </r>
  <r>
    <n v="380"/>
    <x v="209"/>
    <s v="$10+ billion (USD)"/>
    <n v="10000000000"/>
    <x v="7"/>
    <s v="$135K-$211K (Glassdoor est.)"/>
    <x v="37"/>
    <n v="135"/>
    <n v="173"/>
  </r>
  <r>
    <n v="381"/>
    <x v="17"/>
    <s v="Unknown / Non-Applicable"/>
    <n v="0"/>
    <x v="4"/>
    <s v="$57K-$80K (Glassdoor est.)"/>
    <x v="92"/>
    <n v="57"/>
    <n v="68.5"/>
  </r>
  <r>
    <n v="382"/>
    <x v="210"/>
    <s v="Unknown / Non-Applicable"/>
    <n v="0"/>
    <x v="4"/>
    <s v="$129K-$215K (Glassdoor est.)"/>
    <x v="148"/>
    <n v="129"/>
    <n v="172"/>
  </r>
  <r>
    <n v="383"/>
    <x v="211"/>
    <s v="$10+ billion (USD)"/>
    <n v="10000000000"/>
    <x v="7"/>
    <s v="$63K-$127K (Glassdoor est.)"/>
    <x v="101"/>
    <n v="63"/>
    <n v="95"/>
  </r>
  <r>
    <n v="384"/>
    <x v="212"/>
    <s v="$1   $2 billion (USD)"/>
    <n v="1000000000"/>
    <x v="5"/>
    <s v="$50K-$89K (Glassdoor est.)"/>
    <x v="118"/>
    <n v="50"/>
    <n v="69.5"/>
  </r>
  <r>
    <n v="385"/>
    <x v="0"/>
    <s v="Unknown / Non-Applicable"/>
    <n v="0"/>
    <x v="4"/>
    <s v="$71K-$124K (Glassdoor est.)"/>
    <x v="25"/>
    <n v="71"/>
    <n v="97.5"/>
  </r>
  <r>
    <n v="386"/>
    <x v="0"/>
    <s v="Unknown / Non-Applicable"/>
    <n v="0"/>
    <x v="4"/>
    <s v="$69K-$121K (Glassdoor est.)"/>
    <x v="149"/>
    <n v="69"/>
    <n v="95"/>
  </r>
  <r>
    <n v="387"/>
    <x v="209"/>
    <s v="Unknown / Non-Applicable"/>
    <n v="0"/>
    <x v="4"/>
    <s v="$150K-$238K (Glassdoor est.)"/>
    <x v="150"/>
    <n v="150"/>
    <n v="194"/>
  </r>
  <r>
    <n v="388"/>
    <x v="0"/>
    <s v="Unknown / Non-Applicable"/>
    <n v="0"/>
    <x v="4"/>
    <s v="$77K-$132K (Glassdoor est.)"/>
    <x v="31"/>
    <n v="77"/>
    <n v="104.5"/>
  </r>
  <r>
    <n v="389"/>
    <x v="213"/>
    <s v="Unknown / Non-Applicable"/>
    <n v="0"/>
    <x v="4"/>
    <s v="$59K-$112K (Glassdoor est.)"/>
    <x v="1"/>
    <n v="59"/>
    <n v="85.5"/>
  </r>
  <r>
    <n v="390"/>
    <x v="214"/>
    <s v="Unknown / Non-Applicable"/>
    <n v="0"/>
    <x v="4"/>
    <s v="$35K-$65K (Glassdoor est.)"/>
    <x v="62"/>
    <n v="35"/>
    <n v="50"/>
  </r>
  <r>
    <n v="391"/>
    <x v="17"/>
    <s v="$10+ billion (USD)"/>
    <n v="10000000000"/>
    <x v="7"/>
    <s v="$79K-$147K (Glassdoor est.)"/>
    <x v="134"/>
    <n v="79"/>
    <n v="113"/>
  </r>
  <r>
    <n v="392"/>
    <x v="215"/>
    <s v="$10+ billion (USD)"/>
    <n v="10000000000"/>
    <x v="7"/>
    <s v="$62K-$119K (Glassdoor est.)"/>
    <x v="5"/>
    <n v="62"/>
    <n v="90.5"/>
  </r>
  <r>
    <n v="393"/>
    <x v="16"/>
    <s v="Unknown / Non-Applicable"/>
    <n v="0"/>
    <x v="4"/>
    <s v="$119K-$187K (Glassdoor est.)"/>
    <x v="151"/>
    <n v="119"/>
    <n v="153"/>
  </r>
  <r>
    <n v="394"/>
    <x v="216"/>
    <s v="$2   $5 billion (USD)"/>
    <n v="2000000000"/>
    <x v="1"/>
    <s v="$90K-$157K (Glassdoor est.)"/>
    <x v="53"/>
    <n v="90"/>
    <n v="123.5"/>
  </r>
  <r>
    <n v="395"/>
    <x v="217"/>
    <s v="$10   $25 million (USD)"/>
    <n v="10000000"/>
    <x v="9"/>
    <s v="$32K-$62K (Glassdoor est.)"/>
    <x v="63"/>
    <n v="32"/>
    <n v="47"/>
  </r>
  <r>
    <n v="396"/>
    <x v="218"/>
    <s v="$5   $10 billion (USD)"/>
    <n v="5000000000"/>
    <x v="10"/>
    <s v="$116K-$208K (Glassdoor est.)"/>
    <x v="115"/>
    <n v="116"/>
    <n v="162"/>
  </r>
  <r>
    <n v="397"/>
    <x v="16"/>
    <s v="$1   $2 billion (USD)"/>
    <n v="1000000000"/>
    <x v="5"/>
    <s v="$102K-$165K (Glassdoor est.)"/>
    <x v="152"/>
    <n v="102"/>
    <n v="133.5"/>
  </r>
  <r>
    <n v="398"/>
    <x v="46"/>
    <s v="Unknown / Non-Applicable"/>
    <n v="0"/>
    <x v="4"/>
    <s v="$76K-$142K (Glassdoor est.)"/>
    <x v="7"/>
    <n v="76"/>
    <n v="109"/>
  </r>
  <r>
    <n v="399"/>
    <x v="52"/>
    <s v="Unknown / Non-Applicable"/>
    <n v="0"/>
    <x v="4"/>
    <s v="$91K-$159K (Glassdoor est.)"/>
    <x v="79"/>
    <n v="91"/>
    <n v="125"/>
  </r>
  <r>
    <n v="400"/>
    <x v="219"/>
    <s v="$10+ billion (USD)"/>
    <n v="10000000000"/>
    <x v="7"/>
    <s v="$80K-$133K (Glassdoor est.)"/>
    <x v="76"/>
    <n v="80"/>
    <n v="106.5"/>
  </r>
  <r>
    <n v="401"/>
    <x v="220"/>
    <s v="$5   $10 billion (USD)"/>
    <n v="5000000000"/>
    <x v="10"/>
    <s v="$39K-$69K (Glassdoor est.)"/>
    <x v="153"/>
    <n v="39"/>
    <n v="54"/>
  </r>
  <r>
    <n v="402"/>
    <x v="133"/>
    <s v="$100   $500 million (USD)"/>
    <n v="100000000"/>
    <x v="2"/>
    <s v="$27K-$48K (Glassdoor est.)"/>
    <x v="154"/>
    <n v="27"/>
    <n v="37.5"/>
  </r>
  <r>
    <n v="403"/>
    <x v="221"/>
    <s v="$2   $5 billion (USD)"/>
    <n v="2000000000"/>
    <x v="1"/>
    <s v="$36K-$71K (Glassdoor est.)"/>
    <x v="72"/>
    <n v="36"/>
    <n v="53.5"/>
  </r>
  <r>
    <n v="404"/>
    <x v="222"/>
    <s v="$100   $500 million (USD)"/>
    <n v="100000000"/>
    <x v="2"/>
    <s v="$130K-$206K (Glassdoor est.)"/>
    <x v="97"/>
    <n v="130"/>
    <n v="168"/>
  </r>
  <r>
    <n v="405"/>
    <x v="43"/>
    <s v="Unknown / Non-Applicable"/>
    <n v="0"/>
    <x v="4"/>
    <s v="$99K-$178K (Glassdoor est.)"/>
    <x v="137"/>
    <n v="99"/>
    <n v="138.5"/>
  </r>
  <r>
    <n v="406"/>
    <x v="223"/>
    <s v="$2   $5 billion (USD)"/>
    <n v="2000000000"/>
    <x v="1"/>
    <s v="$86K-$137K (Glassdoor est.)"/>
    <x v="16"/>
    <n v="86"/>
    <n v="111.5"/>
  </r>
  <r>
    <n v="407"/>
    <x v="224"/>
    <s v="$10+ billion (USD)"/>
    <n v="10000000000"/>
    <x v="7"/>
    <s v="$37K-$100K (Glassdoor est.)"/>
    <x v="59"/>
    <n v="37"/>
    <n v="68.5"/>
  </r>
  <r>
    <n v="408"/>
    <x v="225"/>
    <s v="$10+ billion (USD)"/>
    <n v="10000000000"/>
    <x v="7"/>
    <s v="$58K-$111K (Glassdoor est.)"/>
    <x v="19"/>
    <n v="58"/>
    <n v="84.5"/>
  </r>
  <r>
    <n v="409"/>
    <x v="46"/>
    <s v="$100   $500 million (USD)"/>
    <n v="100000000"/>
    <x v="2"/>
    <s v="$72K-$133K (Glassdoor est.)"/>
    <x v="76"/>
    <n v="72"/>
    <n v="102.5"/>
  </r>
  <r>
    <n v="410"/>
    <x v="226"/>
    <s v="$50   $100 million (USD)"/>
    <n v="50000000"/>
    <x v="0"/>
    <s v="$61K-$126K (Glassdoor est.)"/>
    <x v="111"/>
    <n v="61"/>
    <n v="93.5"/>
  </r>
  <r>
    <n v="411"/>
    <x v="227"/>
    <s v="$5   $10 million (USD)"/>
    <n v="5000000"/>
    <x v="12"/>
    <s v="$95K-$160K (Glassdoor est.)"/>
    <x v="9"/>
    <n v="95"/>
    <n v="127.5"/>
  </r>
  <r>
    <n v="412"/>
    <x v="228"/>
    <s v="Unknown / Non-Applicable"/>
    <n v="0"/>
    <x v="4"/>
    <s v="$53K-$91K (Glassdoor est.)"/>
    <x v="0"/>
    <n v="53"/>
    <n v="72"/>
  </r>
  <r>
    <n v="413"/>
    <x v="229"/>
    <s v="$500 million   $1 billion (USD)"/>
    <n v="500000000"/>
    <x v="3"/>
    <s v="$33K-$61K (Glassdoor est.)"/>
    <x v="26"/>
    <n v="33"/>
    <n v="47"/>
  </r>
  <r>
    <n v="414"/>
    <x v="230"/>
    <s v="Unknown / Non-Applicable"/>
    <n v="0"/>
    <x v="4"/>
    <s v="$44K-$86K (Glassdoor est.)"/>
    <x v="105"/>
    <n v="44"/>
    <n v="65"/>
  </r>
  <r>
    <n v="415"/>
    <x v="43"/>
    <s v="$100   $500 million (USD)"/>
    <n v="100000000"/>
    <x v="2"/>
    <s v="$69K-$119K (Glassdoor est.)"/>
    <x v="5"/>
    <n v="69"/>
    <n v="94"/>
  </r>
  <r>
    <n v="416"/>
    <x v="46"/>
    <s v="$100   $500 million (USD)"/>
    <n v="100000000"/>
    <x v="2"/>
    <s v="$67K-$127K (Glassdoor est.)"/>
    <x v="101"/>
    <n v="67"/>
    <n v="97"/>
  </r>
  <r>
    <n v="417"/>
    <x v="231"/>
    <s v="$10+ billion (USD)"/>
    <n v="10000000000"/>
    <x v="7"/>
    <s v="$66K-$117K (Glassdoor est.)"/>
    <x v="39"/>
    <n v="66"/>
    <n v="91.5"/>
  </r>
  <r>
    <n v="418"/>
    <x v="232"/>
    <s v="$10+ billion (USD)"/>
    <n v="10000000000"/>
    <x v="7"/>
    <s v="$86K-$143K (Glassdoor est.)"/>
    <x v="4"/>
    <n v="86"/>
    <n v="114.5"/>
  </r>
  <r>
    <n v="419"/>
    <x v="233"/>
    <s v="$5   $10 million (USD)"/>
    <n v="5000000"/>
    <x v="12"/>
    <s v="$50K-$98K (Glassdoor est.)"/>
    <x v="129"/>
    <n v="50"/>
    <n v="74"/>
  </r>
  <r>
    <n v="420"/>
    <x v="234"/>
    <s v="$10+ billion (USD)"/>
    <n v="10000000000"/>
    <x v="7"/>
    <s v="$92K-$150K (Glassdoor est.)"/>
    <x v="36"/>
    <n v="92"/>
    <n v="121"/>
  </r>
  <r>
    <n v="421"/>
    <x v="235"/>
    <s v="$100   $500 million (USD)"/>
    <n v="100000000"/>
    <x v="2"/>
    <s v="$90K-$153K (Glassdoor est.)"/>
    <x v="70"/>
    <n v="90"/>
    <n v="121.5"/>
  </r>
  <r>
    <n v="422"/>
    <x v="236"/>
    <s v="unknown"/>
    <n v="0"/>
    <x v="4"/>
    <s v="Employer Provided Salary:$100K-$135K"/>
    <x v="30"/>
    <n v="100"/>
    <n v="117.5"/>
  </r>
  <r>
    <n v="423"/>
    <x v="17"/>
    <s v="$50   $100 million (USD)"/>
    <n v="50000000"/>
    <x v="0"/>
    <s v="$42K-$79K (Glassdoor est.)"/>
    <x v="155"/>
    <n v="42"/>
    <n v="60.5"/>
  </r>
  <r>
    <n v="424"/>
    <x v="132"/>
    <s v="$1   $2 billion (USD)"/>
    <n v="1000000000"/>
    <x v="5"/>
    <s v="$84K-$153K (Glassdoor est.)"/>
    <x v="70"/>
    <n v="84"/>
    <n v="118.5"/>
  </r>
  <r>
    <n v="425"/>
    <x v="237"/>
    <s v="$2   $5 billion (USD)"/>
    <n v="2000000000"/>
    <x v="1"/>
    <s v="$44K-$73K (Glassdoor est.)"/>
    <x v="68"/>
    <n v="44"/>
    <n v="58.5"/>
  </r>
  <r>
    <n v="426"/>
    <x v="238"/>
    <s v="$10   $25 million (USD)"/>
    <n v="10000000"/>
    <x v="9"/>
    <s v="$40K-$87K (Glassdoor est.)"/>
    <x v="156"/>
    <n v="40"/>
    <n v="63.5"/>
  </r>
  <r>
    <n v="427"/>
    <x v="239"/>
    <s v="$1   $2 billion (USD)"/>
    <n v="1000000000"/>
    <x v="5"/>
    <s v="$72K-$142K (Glassdoor est.)"/>
    <x v="7"/>
    <n v="72"/>
    <n v="107"/>
  </r>
  <r>
    <n v="428"/>
    <x v="17"/>
    <s v="$2   $5 billion (USD)"/>
    <n v="2000000000"/>
    <x v="1"/>
    <s v="$74K-$137K (Glassdoor est.)"/>
    <x v="16"/>
    <n v="74"/>
    <n v="105.5"/>
  </r>
  <r>
    <n v="429"/>
    <x v="17"/>
    <s v="$500 million   $1 billion (USD)"/>
    <n v="500000000"/>
    <x v="3"/>
    <s v="$57K-$109K (Glassdoor est.)"/>
    <x v="45"/>
    <n v="57"/>
    <n v="83"/>
  </r>
  <r>
    <n v="430"/>
    <x v="240"/>
    <s v="Unknown / Non-Applicable"/>
    <n v="0"/>
    <x v="4"/>
    <s v="$59K-$116K (Glassdoor est.)"/>
    <x v="66"/>
    <n v="59"/>
    <n v="87.5"/>
  </r>
  <r>
    <n v="431"/>
    <x v="241"/>
    <s v="$10+ billion (USD)"/>
    <n v="10000000000"/>
    <x v="7"/>
    <s v="$136K-$208K (Glassdoor est.)"/>
    <x v="115"/>
    <n v="136"/>
    <n v="172"/>
  </r>
  <r>
    <n v="432"/>
    <x v="242"/>
    <s v="Unknown / Non-Applicable"/>
    <n v="0"/>
    <x v="4"/>
    <s v="$71K-$129K (Glassdoor est.)"/>
    <x v="34"/>
    <n v="71"/>
    <n v="100"/>
  </r>
  <r>
    <n v="433"/>
    <x v="227"/>
    <s v="Unknown / Non-Applicable"/>
    <n v="0"/>
    <x v="4"/>
    <s v="$171K-$272K (Glassdoor est.)"/>
    <x v="157"/>
    <n v="171"/>
    <n v="221.5"/>
  </r>
  <r>
    <n v="434"/>
    <x v="17"/>
    <s v="$50   $100 million (USD)"/>
    <n v="50000000"/>
    <x v="0"/>
    <s v="$65K-$126K (Glassdoor est.)"/>
    <x v="111"/>
    <n v="65"/>
    <n v="95.5"/>
  </r>
  <r>
    <n v="435"/>
    <x v="243"/>
    <s v="$1   $2 billion (USD)"/>
    <n v="1000000000"/>
    <x v="5"/>
    <s v="$118K-$228K (Glassdoor est.)"/>
    <x v="145"/>
    <n v="118"/>
    <n v="173"/>
  </r>
  <r>
    <n v="436"/>
    <x v="209"/>
    <s v="$10+ billion (USD)"/>
    <n v="10000000000"/>
    <x v="7"/>
    <s v="$113K-$182K (Glassdoor est.)"/>
    <x v="82"/>
    <n v="113"/>
    <n v="147.5"/>
  </r>
  <r>
    <n v="437"/>
    <x v="17"/>
    <s v="$1   $2 billion (USD)"/>
    <n v="1000000000"/>
    <x v="5"/>
    <s v="$58K-$104K (Glassdoor est.)"/>
    <x v="158"/>
    <n v="58"/>
    <n v="81"/>
  </r>
  <r>
    <n v="438"/>
    <x v="126"/>
    <s v="Unknown / Non-Applicable"/>
    <n v="0"/>
    <x v="4"/>
    <s v="$58K-$108K (Glassdoor est.)"/>
    <x v="147"/>
    <n v="58"/>
    <n v="83"/>
  </r>
  <r>
    <n v="439"/>
    <x v="244"/>
    <s v="$5   $10 million (USD)"/>
    <n v="5000000"/>
    <x v="12"/>
    <s v="$81K-$161K (Glassdoor est.)"/>
    <x v="48"/>
    <n v="81"/>
    <n v="121"/>
  </r>
  <r>
    <n v="440"/>
    <x v="245"/>
    <s v="Unknown / Non-Applicable"/>
    <n v="0"/>
    <x v="4"/>
    <s v="$61K-$110K (Glassdoor est.)"/>
    <x v="24"/>
    <n v="61"/>
    <n v="85.5"/>
  </r>
  <r>
    <n v="441"/>
    <x v="246"/>
    <s v="$5   $10 million (USD)"/>
    <n v="5000000"/>
    <x v="12"/>
    <s v="$115K-$220K (Glassdoor est.)"/>
    <x v="50"/>
    <n v="115"/>
    <n v="167.5"/>
  </r>
  <r>
    <n v="442"/>
    <x v="247"/>
    <s v="Unknown / Non-Applicable"/>
    <n v="0"/>
    <x v="4"/>
    <s v="$71K-$144K (Glassdoor est.)"/>
    <x v="14"/>
    <n v="71"/>
    <n v="107.5"/>
  </r>
  <r>
    <n v="443"/>
    <x v="248"/>
    <s v="$25   $50 million (USD)"/>
    <n v="25000000"/>
    <x v="6"/>
    <s v="$32K-$57K (Glassdoor est.)"/>
    <x v="120"/>
    <n v="32"/>
    <n v="44.5"/>
  </r>
  <r>
    <n v="444"/>
    <x v="249"/>
    <s v="$500 million   $1 billion (USD)"/>
    <n v="500000000"/>
    <x v="3"/>
    <s v="$79K-$136K (Glassdoor est.)"/>
    <x v="86"/>
    <n v="79"/>
    <n v="107.5"/>
  </r>
  <r>
    <n v="445"/>
    <x v="250"/>
    <s v="Unknown / Non-Applicable"/>
    <n v="0"/>
    <x v="4"/>
    <s v="Employer Provided Salary:$120K-$145K"/>
    <x v="84"/>
    <n v="120"/>
    <n v="132.5"/>
  </r>
  <r>
    <n v="446"/>
    <x v="126"/>
    <s v="$500 million   $1 billion (USD)"/>
    <n v="500000000"/>
    <x v="3"/>
    <s v="$50K-$89K (Glassdoor est.)"/>
    <x v="118"/>
    <n v="50"/>
    <n v="69.5"/>
  </r>
  <r>
    <n v="447"/>
    <x v="251"/>
    <s v="$10+ billion (USD)"/>
    <n v="10000000000"/>
    <x v="7"/>
    <s v="$68K-$129K (Glassdoor est.)"/>
    <x v="34"/>
    <n v="68"/>
    <n v="98.5"/>
  </r>
  <r>
    <n v="448"/>
    <x v="252"/>
    <s v="$25   $50 million (USD)"/>
    <n v="25000000"/>
    <x v="6"/>
    <s v="$48K-$113K (Glassdoor est.)"/>
    <x v="35"/>
    <n v="48"/>
    <n v="80.5"/>
  </r>
  <r>
    <n v="449"/>
    <x v="253"/>
    <s v="$10   $25 million (USD)"/>
    <n v="10000000"/>
    <x v="9"/>
    <s v="$27-$47 Per Hour(Glassdoor est.)"/>
    <x v="129"/>
    <n v="56"/>
    <n v="77"/>
  </r>
  <r>
    <n v="450"/>
    <x v="254"/>
    <s v="$10+ billion (USD)"/>
    <n v="10000000000"/>
    <x v="7"/>
    <s v="$74K-$124K (Glassdoor est.)"/>
    <x v="25"/>
    <n v="74"/>
    <n v="99"/>
  </r>
  <r>
    <n v="451"/>
    <x v="255"/>
    <s v="$50   $100 million (USD)"/>
    <n v="50000000"/>
    <x v="0"/>
    <s v="$68K-$125K (Glassdoor est.)"/>
    <x v="77"/>
    <n v="68"/>
    <n v="96.5"/>
  </r>
  <r>
    <n v="452"/>
    <x v="256"/>
    <s v="$10+ billion (USD)"/>
    <n v="10000000000"/>
    <x v="7"/>
    <s v="$39K-$67K (Glassdoor est.)"/>
    <x v="159"/>
    <n v="39"/>
    <n v="53"/>
  </r>
  <r>
    <n v="453"/>
    <x v="257"/>
    <s v="Unknown / Non-Applicable"/>
    <n v="0"/>
    <x v="4"/>
    <s v="$71K-$135K (Glassdoor est.)"/>
    <x v="30"/>
    <n v="71"/>
    <n v="103"/>
  </r>
  <r>
    <n v="454"/>
    <x v="258"/>
    <s v="$10+ billion (USD)"/>
    <n v="10000000000"/>
    <x v="7"/>
    <s v="$61K-$123K (Glassdoor est.)"/>
    <x v="67"/>
    <n v="61"/>
    <n v="92"/>
  </r>
  <r>
    <n v="455"/>
    <x v="0"/>
    <s v="Unknown / Non-Applicable"/>
    <n v="0"/>
    <x v="4"/>
    <s v="$87K-$141K (Glassdoor est.)"/>
    <x v="56"/>
    <n v="87"/>
    <n v="114"/>
  </r>
  <r>
    <n v="456"/>
    <x v="0"/>
    <s v="$5   $10 million (USD)"/>
    <n v="5000000"/>
    <x v="12"/>
    <s v="$71K-$121K (Glassdoor est.)"/>
    <x v="149"/>
    <n v="71"/>
    <n v="96"/>
  </r>
  <r>
    <n v="457"/>
    <x v="0"/>
    <s v="$10   $25 million (USD)"/>
    <n v="10000000"/>
    <x v="9"/>
    <s v="$72K-$121K (Glassdoor est.)"/>
    <x v="149"/>
    <n v="72"/>
    <n v="96.5"/>
  </r>
  <r>
    <n v="458"/>
    <x v="0"/>
    <s v="$50   $100 million (USD)"/>
    <n v="50000000"/>
    <x v="0"/>
    <s v="$51K-$88K (Glassdoor est.)"/>
    <x v="141"/>
    <n v="51"/>
    <n v="69.5"/>
  </r>
  <r>
    <n v="459"/>
    <x v="0"/>
    <s v="Unknown / Non-Applicable"/>
    <n v="0"/>
    <x v="4"/>
    <s v="$101K-$141K (Glassdoor est.)"/>
    <x v="56"/>
    <n v="101"/>
    <n v="121"/>
  </r>
  <r>
    <n v="460"/>
    <x v="259"/>
    <s v="$25   $50 million (USD)"/>
    <n v="25000000"/>
    <x v="6"/>
    <s v="$79K-$127K (Glassdoor est.)"/>
    <x v="101"/>
    <n v="79"/>
    <n v="103"/>
  </r>
  <r>
    <n v="461"/>
    <x v="260"/>
    <s v="$1   $2 billion (USD)"/>
    <n v="1000000000"/>
    <x v="5"/>
    <s v="$81K-$132K (Glassdoor est.)"/>
    <x v="31"/>
    <n v="81"/>
    <n v="106.5"/>
  </r>
  <r>
    <n v="462"/>
    <x v="16"/>
    <s v="Unknown / Non-Applicable"/>
    <n v="0"/>
    <x v="4"/>
    <s v="Employer Provided Salary:$120K-$140K"/>
    <x v="29"/>
    <n v="120"/>
    <n v="130"/>
  </r>
  <r>
    <n v="463"/>
    <x v="261"/>
    <s v="$500 million   $1 billion (USD)"/>
    <n v="500000000"/>
    <x v="3"/>
    <s v="$63K-$110K (Glassdoor est.)"/>
    <x v="24"/>
    <n v="63"/>
    <n v="86.5"/>
  </r>
  <r>
    <n v="464"/>
    <x v="0"/>
    <s v="$5   $10 million (USD)"/>
    <n v="5000000"/>
    <x v="12"/>
    <s v="$65K-$113K (Glassdoor est.)"/>
    <x v="35"/>
    <n v="65"/>
    <n v="89"/>
  </r>
  <r>
    <n v="465"/>
    <x v="262"/>
    <s v="Unknown / Non-Applicable"/>
    <n v="0"/>
    <x v="4"/>
    <s v="$59K-$125K (Glassdoor est.)"/>
    <x v="77"/>
    <n v="59"/>
    <n v="92"/>
  </r>
  <r>
    <n v="466"/>
    <x v="263"/>
    <s v="Unknown / Non-Applicable"/>
    <n v="0"/>
    <x v="4"/>
    <s v="$80K-$142K (Glassdoor est.)"/>
    <x v="7"/>
    <n v="80"/>
    <n v="111"/>
  </r>
  <r>
    <n v="467"/>
    <x v="17"/>
    <s v="$100   $500 million (USD)"/>
    <n v="100000000"/>
    <x v="2"/>
    <s v="$62K-$113K (Glassdoor est.)"/>
    <x v="35"/>
    <n v="62"/>
    <n v="87.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s v="Data scientist"/>
    <s v="$50   $100 million (USD)"/>
    <n v="50000000"/>
    <n v="100000000"/>
    <s v="$53K-$91K (Glassdoor est.)"/>
    <n v="91"/>
    <n v="53"/>
    <n v="72"/>
    <s v="Data Scientist"/>
    <x v="0"/>
  </r>
  <r>
    <n v="2"/>
    <s v="Healthcare Data scientist"/>
    <s v="$2  $5 billion (USD)"/>
    <n v="2000000000"/>
    <n v="5000000000"/>
    <s v="$63K-$112K (Glassdoor est.)"/>
    <n v="112"/>
    <n v="63"/>
    <n v="87.5"/>
    <s v="Data Scientist"/>
    <x v="1"/>
  </r>
  <r>
    <n v="3"/>
    <s v="Data scientist"/>
    <s v="$100   $500 million (USD)"/>
    <n v="100000000"/>
    <n v="500000000"/>
    <s v="$80K-$90K (Glassdoor est.)"/>
    <n v="90"/>
    <n v="80"/>
    <n v="85"/>
    <s v="Data Scientist"/>
    <x v="2"/>
  </r>
  <r>
    <n v="4"/>
    <s v="Data scientist"/>
    <s v="$500 million   $1 billion (USD)"/>
    <n v="500000000"/>
    <n v="1000000000"/>
    <s v="$56K-$97K (Glassdoor est.)"/>
    <n v="97"/>
    <n v="56"/>
    <n v="76.5"/>
    <s v="Data Scientist"/>
    <x v="3"/>
  </r>
  <r>
    <n v="5"/>
    <s v="Data scientist"/>
    <s v="Unknown / Non-Applicable"/>
    <n v="0"/>
    <n v="0"/>
    <s v="$86K-$143K (Glassdoor est.)"/>
    <n v="143"/>
    <n v="86"/>
    <n v="114.5"/>
    <s v="Data Scientist"/>
    <x v="4"/>
  </r>
  <r>
    <n v="6"/>
    <s v="Data scientist"/>
    <s v="$1   $2 billion (USD)"/>
    <n v="1000000000"/>
    <n v="2000000000"/>
    <s v="$71K-$119K (Glassdoor est.)"/>
    <n v="119"/>
    <n v="71"/>
    <n v="95"/>
    <s v="Data Scientist"/>
    <x v="5"/>
  </r>
  <r>
    <n v="7"/>
    <s v="Data scientist"/>
    <s v="Unknown / Non-Applicable"/>
    <n v="0"/>
    <n v="0"/>
    <s v="$54K-$93K (Glassdoor est.)"/>
    <n v="93"/>
    <n v="54"/>
    <n v="73.5"/>
    <s v="Data Scientist"/>
    <x v="6"/>
  </r>
  <r>
    <n v="8"/>
    <s v="Data scientist"/>
    <s v="$25   $50 million (USD)"/>
    <n v="25000000"/>
    <n v="50000000"/>
    <s v="$86K-$142K (Glassdoor est.)"/>
    <n v="142"/>
    <n v="86"/>
    <n v="114"/>
    <s v="Data Scientist"/>
    <x v="7"/>
  </r>
  <r>
    <n v="9"/>
    <s v="Research Scientist"/>
    <s v="$500 million   $1 billion (USD)"/>
    <n v="500000000"/>
    <n v="1000000000"/>
    <s v="$38K-$84K (Glassdoor est.)"/>
    <n v="84"/>
    <n v="38"/>
    <n v="61"/>
    <s v="Other"/>
    <x v="8"/>
  </r>
  <r>
    <n v="10"/>
    <s v="Data scientist"/>
    <s v="$100   $500 million (USD)"/>
    <n v="100000000"/>
    <n v="500000000"/>
    <s v="$120K-$160K (Glassdoor est.)"/>
    <n v="160"/>
    <n v="120"/>
    <n v="140"/>
    <s v="Data Scientist"/>
    <x v="9"/>
  </r>
  <r>
    <n v="11"/>
    <s v="Data scientist"/>
    <s v="$1   $2 billion (USD)"/>
    <n v="1000000000"/>
    <n v="2000000000"/>
    <s v="$126K-$201K (Glassdoor est.)"/>
    <n v="201"/>
    <n v="126"/>
    <n v="163.5"/>
    <s v="Data Scientist"/>
    <x v="10"/>
  </r>
  <r>
    <n v="12"/>
    <s v="Data scientist"/>
    <s v="$1   $2 billion (USD)"/>
    <n v="1000000000"/>
    <n v="2000000000"/>
    <s v="$64K-$106K (Glassdoor est.)"/>
    <n v="106"/>
    <n v="64"/>
    <n v="85"/>
    <s v="Data Scientist"/>
    <x v="11"/>
  </r>
  <r>
    <n v="13"/>
    <s v="Staff Data scientist - Technology"/>
    <s v="$10+ billion (USD)"/>
    <n v="10000000000"/>
    <n v="11000000000"/>
    <s v="$106K-$172K (Glassdoor est.)"/>
    <n v="172"/>
    <n v="106"/>
    <n v="139"/>
    <s v="Data Scientist"/>
    <x v="12"/>
  </r>
  <r>
    <n v="14"/>
    <s v="Data Analyst"/>
    <s v="Unknown / Non-Applicable"/>
    <n v="0"/>
    <n v="0"/>
    <s v="$46K-$85K (Glassdoor est.)"/>
    <n v="85"/>
    <n v="46"/>
    <n v="65.5"/>
    <s v="Analyst"/>
    <x v="13"/>
  </r>
  <r>
    <n v="15"/>
    <s v="Data scientist"/>
    <s v="$10+ billion (USD)"/>
    <n v="10000000000"/>
    <n v="11000000000"/>
    <s v="$83K-$144K (Glassdoor est.)"/>
    <n v="144"/>
    <n v="83"/>
    <n v="113.5"/>
    <s v="Data Scientist"/>
    <x v="14"/>
  </r>
  <r>
    <n v="16"/>
    <s v="Data Engineer I"/>
    <s v="Unknown / Non-Applicable"/>
    <n v="0"/>
    <n v="0"/>
    <s v="$102K-$190K (Glassdoor est.)"/>
    <n v="190"/>
    <n v="102"/>
    <n v="146"/>
    <s v="Data Engineer"/>
    <x v="15"/>
  </r>
  <r>
    <n v="17"/>
    <s v="Scientist I/II, Biology"/>
    <s v="$1   $5 million (USD)"/>
    <n v="1000000"/>
    <n v="5000000"/>
    <s v="$67K-$137K (Glassdoor est.)"/>
    <n v="137"/>
    <n v="67"/>
    <n v="102"/>
    <s v="Other"/>
    <x v="16"/>
  </r>
  <r>
    <n v="18"/>
    <s v="Customer Data scientist"/>
    <s v="Unknown / Non-Applicable"/>
    <n v="0"/>
    <n v="0"/>
    <s v="$118K-$189K (Glassdoor est.)"/>
    <n v="189"/>
    <n v="118"/>
    <n v="153.5"/>
    <s v="Data Scientist"/>
    <x v="17"/>
  </r>
  <r>
    <n v="19"/>
    <s v="Data scientist - Health Data Analytics"/>
    <s v="Unknown / Non-Applicable"/>
    <n v="0"/>
    <n v="0"/>
    <s v="$110K-$175K (Glassdoor est.)"/>
    <n v="175"/>
    <n v="110"/>
    <n v="142.5"/>
    <s v="Data Scientist"/>
    <x v="18"/>
  </r>
  <r>
    <n v="20"/>
    <s v="Data scientist"/>
    <s v="$500 million   $1 billion (USD)"/>
    <n v="500000000"/>
    <n v="1000000000"/>
    <s v="$64K-$111K (Glassdoor est.)"/>
    <n v="111"/>
    <n v="64"/>
    <n v="87.5"/>
    <s v="Data Scientist"/>
    <x v="19"/>
  </r>
  <r>
    <n v="21"/>
    <s v="Data scientist"/>
    <s v="Unknown / Non-Applicable"/>
    <n v="0"/>
    <n v="0"/>
    <s v="$81K-$130K (Glassdoor est.)"/>
    <n v="130"/>
    <n v="81"/>
    <n v="105.5"/>
    <s v="Data Scientist"/>
    <x v="20"/>
  </r>
  <r>
    <n v="22"/>
    <s v="Senior Data scientist / Machine Learning"/>
    <s v="Unknown / Non-Applicable"/>
    <n v="0"/>
    <n v="0"/>
    <s v="$73K-$119K (Glassdoor est.)"/>
    <n v="119"/>
    <n v="73"/>
    <n v="96"/>
    <s v="Data Scientist"/>
    <x v="21"/>
  </r>
  <r>
    <n v="23"/>
    <s v="Data scientist - Quantitative"/>
    <s v="Unknown / Non-Applicable"/>
    <n v="0"/>
    <n v="0"/>
    <s v="$86K-$139K (Glassdoor est.)"/>
    <n v="139"/>
    <n v="86"/>
    <n v="112.5"/>
    <s v="Data Scientist"/>
    <x v="22"/>
  </r>
  <r>
    <n v="24"/>
    <s v="Data scientist"/>
    <s v="$10   $25 million (USD)"/>
    <n v="10000000"/>
    <n v="25000000"/>
    <s v="$63K-$105K (Glassdoor est.)"/>
    <n v="105"/>
    <n v="63"/>
    <n v="84"/>
    <s v="Data Scientist"/>
    <x v="23"/>
  </r>
  <r>
    <n v="25"/>
    <s v="Data scientist"/>
    <s v="$100   $500 million (USD)"/>
    <n v="100000000"/>
    <n v="500000000"/>
    <s v="$109K-$177K (Glassdoor est.)"/>
    <n v="177"/>
    <n v="109"/>
    <n v="143"/>
    <s v="Data Scientist"/>
    <x v="24"/>
  </r>
  <r>
    <n v="26"/>
    <s v="Digital Health Data scientist"/>
    <s v="$10+ billion (USD)"/>
    <n v="10000000000"/>
    <n v="11000000000"/>
    <s v="$63K-$110K (Glassdoor est.)"/>
    <n v="110"/>
    <n v="63"/>
    <n v="86.5"/>
    <s v="Data Scientist"/>
    <x v="25"/>
  </r>
  <r>
    <n v="27"/>
    <s v="Data scientist"/>
    <s v="$100   $500 million (USD)"/>
    <n v="100000000"/>
    <n v="500000000"/>
    <s v="$75K-$124K (Glassdoor est.)"/>
    <n v="124"/>
    <n v="75"/>
    <n v="99.5"/>
    <s v="Data Scientist"/>
    <x v="26"/>
  </r>
  <r>
    <n v="28"/>
    <s v="Associate Data Analyst"/>
    <s v="$5   $10 billion (USD)"/>
    <n v="5000000000"/>
    <n v="10000000000"/>
    <s v="$34K-$61K (Glassdoor est.)"/>
    <n v="61"/>
    <n v="34"/>
    <n v="47.5"/>
    <s v="Analyst"/>
    <x v="27"/>
  </r>
  <r>
    <n v="29"/>
    <s v="Clinical Data scientist"/>
    <s v="$10+ billion (USD)"/>
    <n v="10000000000"/>
    <n v="11000000000"/>
    <s v="$63K-$105K (Glassdoor est.)"/>
    <n v="105"/>
    <n v="63"/>
    <n v="84"/>
    <s v="Data Scientist"/>
    <x v="25"/>
  </r>
  <r>
    <n v="30"/>
    <s v="Data scientist"/>
    <s v="$500 million   $1 billion (USD)"/>
    <n v="500000000"/>
    <n v="1000000000"/>
    <s v="$72K-$120K (Glassdoor est.)"/>
    <n v="120"/>
    <n v="72"/>
    <n v="96"/>
    <s v="Data Scientist"/>
    <x v="28"/>
  </r>
  <r>
    <n v="31"/>
    <s v="Data scientist / Machine Learning Expert"/>
    <s v="$10+ billion (USD)"/>
    <n v="10000000000"/>
    <n v="11000000000"/>
    <s v="$86K-$143K (Glassdoor est.)"/>
    <n v="143"/>
    <n v="86"/>
    <n v="114.5"/>
    <s v="Data Scientist"/>
    <x v="29"/>
  </r>
  <r>
    <n v="32"/>
    <s v="Data scientist"/>
    <s v="$2   $5 billion (USD)"/>
    <n v="2000000000"/>
    <n v="5000000000"/>
    <s v="$93K-$149K (Glassdoor est.)"/>
    <n v="149"/>
    <n v="93"/>
    <n v="121"/>
    <s v="Data Scientist"/>
    <x v="30"/>
  </r>
  <r>
    <n v="33"/>
    <s v="Data scientist"/>
    <s v="Unknown / Non-Applicable"/>
    <n v="0"/>
    <n v="0"/>
    <s v="$85K-$140K (Glassdoor est.)"/>
    <n v="140"/>
    <n v="85"/>
    <n v="112.5"/>
    <s v="Data Scientist"/>
    <x v="31"/>
  </r>
  <r>
    <n v="34"/>
    <s v="Web Data Analyst"/>
    <s v="Unknown / Non-Applicable"/>
    <n v="0"/>
    <n v="0"/>
    <s v="$77K-$135K (Glassdoor est.)"/>
    <n v="135"/>
    <n v="77"/>
    <n v="106"/>
    <s v="Analyst"/>
    <x v="32"/>
  </r>
  <r>
    <n v="35"/>
    <s v="Data scientist"/>
    <s v="$1   $2 billion (USD)"/>
    <n v="1000000000"/>
    <n v="2000000000"/>
    <s v="$82K-$132K (Glassdoor est.)"/>
    <n v="132"/>
    <n v="82"/>
    <n v="107"/>
    <s v="Data Scientist"/>
    <x v="33"/>
  </r>
  <r>
    <n v="36"/>
    <s v="Data scientist"/>
    <s v="$100   $500 million (USD)"/>
    <n v="100000000"/>
    <n v="500000000"/>
    <s v="$83K-$137K (Glassdoor est.)"/>
    <n v="137"/>
    <n v="83"/>
    <n v="110"/>
    <s v="Data Scientist"/>
    <x v="34"/>
  </r>
  <r>
    <n v="37"/>
    <s v="Senior Data scientist"/>
    <s v="$1   $2 billion (USD)"/>
    <n v="1000000000"/>
    <n v="2000000000"/>
    <s v="$115K-$180K (Glassdoor est.)"/>
    <n v="180"/>
    <n v="115"/>
    <n v="147.5"/>
    <s v="Data Scientist"/>
    <x v="35"/>
  </r>
  <r>
    <n v="38"/>
    <s v="Data Engineer"/>
    <s v="$100   $500 million (USD)"/>
    <n v="100000000"/>
    <n v="500000000"/>
    <s v="$74K-$138K (Glassdoor est.)"/>
    <n v="138"/>
    <n v="74"/>
    <n v="106"/>
    <s v="Data Engineer"/>
    <x v="36"/>
  </r>
  <r>
    <n v="39"/>
    <s v="Data Analyst"/>
    <s v="$50   $100 million (USD)"/>
    <n v="50000000"/>
    <n v="100000000"/>
    <s v="$64K-$112K (Glassdoor est.)"/>
    <n v="112"/>
    <n v="64"/>
    <n v="88"/>
    <s v="Analyst"/>
    <x v="37"/>
  </r>
  <r>
    <n v="40"/>
    <s v="Data Engineer"/>
    <s v="Less than $1 million (USD)"/>
    <n v="1000000"/>
    <n v="1000000"/>
    <s v="$68K-$129K (Glassdoor est.)"/>
    <n v="129"/>
    <n v="68"/>
    <n v="98.5"/>
    <s v="Data Engineer"/>
    <x v="38"/>
  </r>
  <r>
    <n v="41"/>
    <s v="Data scientist - Algorithms &amp; Inference"/>
    <s v="Unknown / Non-Applicable"/>
    <n v="0"/>
    <n v="0"/>
    <s v="$110K-$175K (Glassdoor est.)"/>
    <n v="175"/>
    <n v="110"/>
    <n v="142.5"/>
    <s v="Data Scientist"/>
    <x v="18"/>
  </r>
  <r>
    <n v="42"/>
    <s v="Scientist"/>
    <s v="$2   $5 billion (USD)"/>
    <n v="2000000000"/>
    <n v="5000000000"/>
    <s v="$52K-$113K (Glassdoor est.)"/>
    <n v="113"/>
    <n v="52"/>
    <n v="82.5"/>
    <s v="Other"/>
    <x v="39"/>
  </r>
  <r>
    <n v="43"/>
    <s v="Senior Data scientist"/>
    <s v="$2   $5 billion (USD)"/>
    <n v="2000000000"/>
    <n v="5000000000"/>
    <s v="$110K-$150K(Employer est.)"/>
    <n v="150"/>
    <n v="110"/>
    <n v="130"/>
    <s v="Data Scientist"/>
    <x v="40"/>
  </r>
  <r>
    <n v="44"/>
    <s v="Data scientist"/>
    <s v="Unknown / Non-Applicable"/>
    <n v="0"/>
    <n v="0"/>
    <s v="Employer Provided Salary:$150K-$160K"/>
    <n v="160"/>
    <n v="150"/>
    <n v="155"/>
    <s v="Data Scientist"/>
    <x v="41"/>
  </r>
  <r>
    <n v="45"/>
    <s v="Lead Data scientist"/>
    <s v="$10+ billion (USD)"/>
    <n v="10000000000"/>
    <n v="11000000000"/>
    <s v="$158K-$211K (Glassdoor est.)"/>
    <n v="211"/>
    <n v="158"/>
    <n v="184.5"/>
    <s v="Data Scientist"/>
    <x v="42"/>
  </r>
  <r>
    <n v="46"/>
    <s v="Associate Data Analyst"/>
    <s v="$2   $5 billion (USD)"/>
    <n v="2000000000"/>
    <n v="5000000000"/>
    <s v="$20K-$39K (Glassdoor est.)"/>
    <n v="39"/>
    <n v="20"/>
    <n v="29.5"/>
    <s v="Analyst"/>
    <x v="43"/>
  </r>
  <r>
    <n v="47"/>
    <s v="Spectral Scientist/Engineer"/>
    <s v="$100   $500 million (USD)"/>
    <n v="100000000"/>
    <n v="500000000"/>
    <s v="$56K-$117K (Glassdoor est.)"/>
    <n v="117"/>
    <n v="56"/>
    <n v="86.5"/>
    <s v="Other"/>
    <x v="44"/>
  </r>
  <r>
    <n v="48"/>
    <s v="College Hire - Data scientist - Open to December 2019 Graduates"/>
    <s v="$10+ billion (USD)"/>
    <n v="10000000000"/>
    <n v="11000000000"/>
    <s v="$63K-$99K (Glassdoor est.)"/>
    <n v="99"/>
    <n v="63"/>
    <n v="81"/>
    <s v="Data Scientist"/>
    <x v="45"/>
  </r>
  <r>
    <n v="49"/>
    <s v="Data scientist"/>
    <s v="Unknown / Non-Applicable"/>
    <n v="0"/>
    <n v="0"/>
    <s v="$68K-$114K (Glassdoor est.)"/>
    <n v="114"/>
    <n v="68"/>
    <n v="91"/>
    <s v="Data Scientist"/>
    <x v="46"/>
  </r>
  <r>
    <n v="50"/>
    <s v="Data scientist, Office of Data Science"/>
    <s v="$10+ billion (USD)"/>
    <n v="10000000000"/>
    <n v="11000000000"/>
    <s v="$86K-$143K (Glassdoor est.)"/>
    <n v="143"/>
    <n v="86"/>
    <n v="114.5"/>
    <s v="Data Scientist"/>
    <x v="47"/>
  </r>
  <r>
    <n v="51"/>
    <s v="Data Science Analyst"/>
    <s v="$100   $500 million (USD)"/>
    <n v="100000000"/>
    <n v="500000000"/>
    <s v="$41K-$95K (Glassdoor est.)"/>
    <n v="95"/>
    <n v="41"/>
    <n v="68"/>
    <s v="Analyst"/>
    <x v="48"/>
  </r>
  <r>
    <n v="52"/>
    <s v="Data scientist"/>
    <s v="$10+ billion (USD)"/>
    <n v="10000000000"/>
    <n v="11000000000"/>
    <s v="$86K-$144K (Glassdoor est.)"/>
    <n v="144"/>
    <n v="86"/>
    <n v="115"/>
    <s v="Data Scientist"/>
    <x v="49"/>
  </r>
  <r>
    <n v="53"/>
    <s v="Data scientist"/>
    <s v="$10+ billion (USD)"/>
    <n v="10000000000"/>
    <n v="11000000000"/>
    <s v="$80K-$139K (Glassdoor est.)"/>
    <n v="139"/>
    <n v="80"/>
    <n v="109.5"/>
    <s v="Data Scientist"/>
    <x v="50"/>
  </r>
  <r>
    <n v="54"/>
    <s v="Data scientist"/>
    <s v="$1   $2 billion (USD)"/>
    <n v="1000000000"/>
    <n v="2000000000"/>
    <s v="$56K-$95K (Glassdoor est.)"/>
    <n v="95"/>
    <n v="56"/>
    <n v="75.5"/>
    <s v="Data Scientist"/>
    <x v="35"/>
  </r>
  <r>
    <n v="55"/>
    <s v="Data scientist"/>
    <s v="Unknown / Non-Applicable"/>
    <n v="0"/>
    <n v="0"/>
    <s v="$120K-$189K (Glassdoor est.)"/>
    <n v="189"/>
    <n v="120"/>
    <n v="154.5"/>
    <s v="Data Scientist"/>
    <x v="51"/>
  </r>
  <r>
    <n v="56"/>
    <s v="Data scientist"/>
    <s v="Unknown / Non-Applicable"/>
    <n v="0"/>
    <n v="0"/>
    <s v="$111K-$176K (Glassdoor est.)"/>
    <n v="176"/>
    <n v="111"/>
    <n v="143.5"/>
    <s v="Data Scientist"/>
    <x v="52"/>
  </r>
  <r>
    <n v="57"/>
    <s v="Senior Data scientist"/>
    <s v="Unknown / Non-Applicable"/>
    <n v="0"/>
    <n v="0"/>
    <s v="$82K-$132K (Glassdoor est.)"/>
    <n v="132"/>
    <n v="82"/>
    <n v="107"/>
    <s v="Data Scientist"/>
    <x v="53"/>
  </r>
  <r>
    <n v="58"/>
    <s v="Data scientist"/>
    <s v="$10   $25 million (USD)"/>
    <n v="10000000"/>
    <n v="25000000"/>
    <s v="$84K-$146K (Glassdoor est.)"/>
    <n v="146"/>
    <n v="84"/>
    <n v="115"/>
    <s v="Data Scientist"/>
    <x v="54"/>
  </r>
  <r>
    <n v="59"/>
    <s v="Senior Risk Data scientist"/>
    <s v="$50   $100 million (USD)"/>
    <n v="50000000"/>
    <n v="100000000"/>
    <s v="$107K-$172K (Glassdoor est.)"/>
    <n v="172"/>
    <n v="107"/>
    <n v="139.5"/>
    <s v="Data Scientist"/>
    <x v="55"/>
  </r>
  <r>
    <n v="60"/>
    <s v="Data scientist in Artificial Intelligence Early Career"/>
    <s v="$500 million   $1 billion (USD)"/>
    <n v="500000000"/>
    <n v="1000000000"/>
    <s v="$49K-$85K (Glassdoor est.)"/>
    <n v="85"/>
    <n v="49"/>
    <n v="67"/>
    <s v="Data Scientist"/>
    <x v="56"/>
  </r>
  <r>
    <n v="61"/>
    <s v="Data scientist"/>
    <s v="$5   $10 billion (USD)"/>
    <n v="5000000000"/>
    <n v="10000000000"/>
    <s v="$61K-$109K (Glassdoor est.)"/>
    <n v="109"/>
    <n v="61"/>
    <n v="85"/>
    <s v="Data Scientist"/>
    <x v="57"/>
  </r>
  <r>
    <n v="62"/>
    <s v="Data scientist"/>
    <s v="$1   $5 million (USD)"/>
    <n v="1000000"/>
    <n v="5000000"/>
    <s v="$88K-$148K (Glassdoor est.)"/>
    <n v="148"/>
    <n v="88"/>
    <n v="118"/>
    <s v="Data Scientist"/>
    <x v="58"/>
  </r>
  <r>
    <n v="63"/>
    <s v="Data scientist"/>
    <s v="$25   $50 million (USD)"/>
    <n v="25000000"/>
    <n v="50000000"/>
    <s v="$60K-$99K (Glassdoor est.)"/>
    <n v="99"/>
    <n v="60"/>
    <n v="79.5"/>
    <s v="Data Scientist"/>
    <x v="59"/>
  </r>
  <r>
    <n v="64"/>
    <s v="Data scientist - Research"/>
    <s v="$100   $500 million (USD)"/>
    <n v="100000000"/>
    <n v="500000000"/>
    <s v="$41K-$72K (Glassdoor est.)"/>
    <n v="72"/>
    <n v="41"/>
    <n v="56.5"/>
    <s v="Data Scientist"/>
    <x v="60"/>
  </r>
  <r>
    <n v="65"/>
    <s v="Data scientist"/>
    <s v="$5   $10 million (USD)"/>
    <n v="5000000"/>
    <n v="10000000"/>
    <s v="$96K-$161K (Glassdoor est.)"/>
    <n v="161"/>
    <n v="96"/>
    <n v="128.5"/>
    <s v="Data Scientist"/>
    <x v="61"/>
  </r>
  <r>
    <n v="66"/>
    <s v="R&amp;D Data Analysis Scientist"/>
    <s v="Unknown / Non-Applicable"/>
    <n v="0"/>
    <n v="0"/>
    <s v="$65K-$130K (Glassdoor est.)"/>
    <n v="130"/>
    <n v="65"/>
    <n v="97.5"/>
    <s v="Other"/>
    <x v="62"/>
  </r>
  <r>
    <n v="67"/>
    <s v="Analytics Consultant"/>
    <s v="Unknown / Non-Applicable"/>
    <n v="0"/>
    <n v="0"/>
    <s v="$52K-$81K (Glassdoor est.)"/>
    <n v="81"/>
    <n v="52"/>
    <n v="66.5"/>
    <s v="Other"/>
    <x v="63"/>
  </r>
  <r>
    <n v="68"/>
    <s v="Director, Data Science"/>
    <s v="$10+ billion (USD)"/>
    <n v="10000000000"/>
    <n v="11000000000"/>
    <s v="$139K-$220K (Glassdoor est.)"/>
    <n v="220"/>
    <n v="139"/>
    <n v="179.5"/>
    <s v="Director"/>
    <x v="64"/>
  </r>
  <r>
    <n v="69"/>
    <s v="Scientist"/>
    <s v="$50   $100 million (USD)"/>
    <n v="50000000"/>
    <n v="100000000"/>
    <s v="$50K-$102K (Glassdoor est.)"/>
    <n v="102"/>
    <n v="50"/>
    <n v="76"/>
    <s v="Other"/>
    <x v="65"/>
  </r>
  <r>
    <n v="70"/>
    <s v="Data scientist SR"/>
    <s v="$100   $500 million (USD)"/>
    <n v="100000000"/>
    <n v="500000000"/>
    <s v="$85K-$139K (Glassdoor est.)"/>
    <n v="139"/>
    <n v="85"/>
    <n v="112"/>
    <s v="Data Scientist"/>
    <x v="66"/>
  </r>
  <r>
    <n v="71"/>
    <s v="Data scientist"/>
    <s v="$1   $2 billion (USD)"/>
    <n v="1000000000"/>
    <n v="2000000000"/>
    <s v="$74K-$122K (Glassdoor est.)"/>
    <n v="122"/>
    <n v="74"/>
    <n v="98"/>
    <s v="Data Scientist"/>
    <x v="67"/>
  </r>
  <r>
    <n v="72"/>
    <s v="R&amp;D Sr Data scientist"/>
    <s v="Unknown / Non-Applicable"/>
    <n v="0"/>
    <n v="0"/>
    <s v="$99K-$157K (Glassdoor est.)"/>
    <n v="157"/>
    <n v="99"/>
    <n v="128"/>
    <s v="Data Scientist"/>
    <x v="62"/>
  </r>
  <r>
    <n v="73"/>
    <s v="Customer Data scientist/Sales Engineer (Bay"/>
    <s v="Unknown / Non-Applicable"/>
    <n v="0"/>
    <n v="0"/>
    <s v="$79K-$222K (Glassdoor est.)"/>
    <n v="222"/>
    <n v="79"/>
    <n v="150.5"/>
    <s v="Data Scientist"/>
    <x v="17"/>
  </r>
  <r>
    <n v="74"/>
    <s v="Research Scientist"/>
    <s v="$10   $25 million (USD)"/>
    <n v="10000000"/>
    <n v="25000000"/>
    <s v="$57K-$118K (Glassdoor est.)"/>
    <n v="118"/>
    <n v="57"/>
    <n v="87.5"/>
    <s v="Other"/>
    <x v="68"/>
  </r>
  <r>
    <n v="75"/>
    <s v="Data scientist"/>
    <s v="$1   $2 billion (USD)"/>
    <n v="1000000000"/>
    <n v="2000000000"/>
    <s v="$83K-$137K (Glassdoor est.)"/>
    <n v="137"/>
    <n v="83"/>
    <n v="110"/>
    <s v="Data Scientist"/>
    <x v="69"/>
  </r>
  <r>
    <n v="76"/>
    <s v="Data scientist"/>
    <s v="$500 million   $1 billion (USD)"/>
    <n v="500000000"/>
    <n v="1000000000"/>
    <s v="$86K-$141K (Glassdoor est.)"/>
    <n v="141"/>
    <n v="86"/>
    <n v="113.5"/>
    <s v="Data Scientist"/>
    <x v="70"/>
  </r>
  <r>
    <n v="77"/>
    <s v="Data scientist"/>
    <s v="$1   $5 million (USD)"/>
    <n v="1000000"/>
    <n v="5000000"/>
    <s v="$94K-$154K (Glassdoor est.)"/>
    <n v="154"/>
    <n v="94"/>
    <n v="124"/>
    <s v="Data Scientist"/>
    <x v="71"/>
  </r>
  <r>
    <n v="78"/>
    <s v="Jr. Business Data Analyst"/>
    <s v="$25   $50 million (USD)"/>
    <n v="25000000"/>
    <n v="50000000"/>
    <s v="$37K-$76K (Glassdoor est.)"/>
    <n v="76"/>
    <n v="37"/>
    <n v="56.5"/>
    <s v="Analyst"/>
    <x v="72"/>
  </r>
  <r>
    <n v="79"/>
    <s v="Data scientist"/>
    <s v="$1   $2 billion (USD)"/>
    <n v="1000000000"/>
    <n v="2000000000"/>
    <s v="$100K-$160K (Glassdoor est.)"/>
    <n v="160"/>
    <n v="100"/>
    <n v="130"/>
    <s v="Data Scientist"/>
    <x v="73"/>
  </r>
  <r>
    <n v="80"/>
    <s v="Data Analyst"/>
    <s v="$10   $25 million (USD)"/>
    <n v="10000000"/>
    <n v="25000000"/>
    <s v="$55K-$100K (Glassdoor est.)"/>
    <n v="100"/>
    <n v="55"/>
    <n v="77.5"/>
    <s v="Analyst"/>
    <x v="74"/>
  </r>
  <r>
    <n v="81"/>
    <s v="Data Engineer"/>
    <s v="$50   $100 million (USD)"/>
    <n v="50000000"/>
    <n v="100000000"/>
    <s v="$60K-$114K (Glassdoor est.)"/>
    <n v="114"/>
    <n v="60"/>
    <n v="87"/>
    <s v="Data Engineer"/>
    <x v="75"/>
  </r>
  <r>
    <n v="82"/>
    <s v="Data Analyst"/>
    <s v="$100   $500 million (USD)"/>
    <n v="100000000"/>
    <n v="500000000"/>
    <s v="$39K-$68K (Glassdoor est.)"/>
    <n v="68"/>
    <n v="39"/>
    <n v="53.5"/>
    <s v="Analyst"/>
    <x v="76"/>
  </r>
  <r>
    <n v="83"/>
    <s v="Data scientist"/>
    <s v="$100   $500 million (USD)"/>
    <n v="100000000"/>
    <n v="500000000"/>
    <s v="$64K-$107K (Glassdoor est.)"/>
    <n v="107"/>
    <n v="64"/>
    <n v="85.5"/>
    <s v="Data Scientist"/>
    <x v="77"/>
  </r>
  <r>
    <n v="84"/>
    <s v="Data Management Specialist"/>
    <s v="$25   $50 million (USD)"/>
    <n v="25000000"/>
    <n v="50000000"/>
    <s v="$31K-$65K (Glassdoor est.)"/>
    <n v="65"/>
    <n v="31"/>
    <n v="48"/>
    <s v="Other"/>
    <x v="78"/>
  </r>
  <r>
    <n v="85"/>
    <s v="E-Commerce Data Analyst"/>
    <s v="Unknown / Non-Applicable"/>
    <n v="0"/>
    <n v="0"/>
    <s v="$34K-$62K (Glassdoor est.)"/>
    <n v="62"/>
    <n v="34"/>
    <n v="48"/>
    <s v="Analyst"/>
    <x v="79"/>
  </r>
  <r>
    <n v="86"/>
    <s v="Sr. Scientist II"/>
    <s v="$100   $500 million (USD)"/>
    <n v="100000000"/>
    <n v="500000000"/>
    <s v="$117K-$231K (Glassdoor est.)"/>
    <n v="231"/>
    <n v="117"/>
    <n v="174"/>
    <s v="Other"/>
    <x v="80"/>
  </r>
  <r>
    <n v="87"/>
    <s v="Insurance Data scientist"/>
    <s v="$1   $2 billion (USD)"/>
    <n v="1000000000"/>
    <n v="2000000000"/>
    <s v="$64K-$106K (Glassdoor est.)"/>
    <n v="106"/>
    <n v="64"/>
    <n v="85"/>
    <s v="Data Scientist"/>
    <x v="81"/>
  </r>
  <r>
    <n v="88"/>
    <s v="Data Modeler"/>
    <s v="$10   $25 million (USD)"/>
    <n v="10000000"/>
    <n v="25000000"/>
    <s v="$79K-$134K (Glassdoor est.)"/>
    <n v="134"/>
    <n v="79"/>
    <n v="106.5"/>
    <s v="Other"/>
    <x v="82"/>
  </r>
  <r>
    <n v="89"/>
    <s v="Data Analyst / Scientist"/>
    <s v="$100   $500 million (USD)"/>
    <n v="100000000"/>
    <n v="500000000"/>
    <s v="$52K-$93K (Glassdoor est.)"/>
    <n v="93"/>
    <n v="52"/>
    <n v="72.5"/>
    <s v="Analyst"/>
    <x v="83"/>
  </r>
  <r>
    <n v="90"/>
    <s v="Scientist"/>
    <s v="$10+ billion (USD)"/>
    <n v="10000000000"/>
    <n v="11000000000"/>
    <s v="$55K-$116K (Glassdoor est.)"/>
    <n v="116"/>
    <n v="55"/>
    <n v="85.5"/>
    <s v="Other"/>
    <x v="84"/>
  </r>
  <r>
    <n v="91"/>
    <s v="Data scientist"/>
    <s v="$1   $2 billion (USD)"/>
    <n v="1000000000"/>
    <n v="2000000000"/>
    <s v="$72K-$123K (Glassdoor est.)"/>
    <n v="123"/>
    <n v="72"/>
    <n v="97.5"/>
    <s v="Data Scientist"/>
    <x v="85"/>
  </r>
  <r>
    <n v="92"/>
    <s v="Data scientist"/>
    <s v="$100   $500 million (USD)"/>
    <n v="100000000"/>
    <n v="500000000"/>
    <s v="$74K-$124K (Glassdoor est.)"/>
    <n v="124"/>
    <n v="74"/>
    <n v="99"/>
    <s v="Data Scientist"/>
    <x v="66"/>
  </r>
  <r>
    <n v="93"/>
    <s v="Data Analyst"/>
    <s v="$2   $5 billion (USD)"/>
    <n v="2000000000"/>
    <n v="5000000000"/>
    <s v="$40K-$73K (Glassdoor est.)"/>
    <n v="73"/>
    <n v="40"/>
    <n v="56.5"/>
    <s v="Analyst"/>
    <x v="86"/>
  </r>
  <r>
    <n v="94"/>
    <s v="Lead Data scientist"/>
    <s v="Unknown / Non-Applicable"/>
    <n v="0"/>
    <n v="0"/>
    <s v="$102K-$164K (Glassdoor est.)"/>
    <n v="164"/>
    <n v="102"/>
    <n v="133"/>
    <s v="Data Scientist"/>
    <x v="87"/>
  </r>
  <r>
    <n v="95"/>
    <s v="Data scientist"/>
    <s v="Unknown / Non-Applicable"/>
    <n v="0"/>
    <n v="0"/>
    <s v="$89K-$153K (Glassdoor est.)"/>
    <n v="153"/>
    <n v="89"/>
    <n v="121"/>
    <s v="Data Scientist"/>
    <x v="88"/>
  </r>
  <r>
    <n v="96"/>
    <s v="Data scientist"/>
    <s v="Unknown / Non-Applicable"/>
    <n v="0"/>
    <n v="0"/>
    <s v="$61K-$110K (Glassdoor est.)"/>
    <n v="110"/>
    <n v="61"/>
    <n v="85.5"/>
    <s v="Data Scientist"/>
    <x v="89"/>
  </r>
  <r>
    <n v="97"/>
    <s v="Data scientist, Rice University"/>
    <s v="Unknown / Non-Applicable"/>
    <n v="0"/>
    <n v="0"/>
    <s v="$65K-$110K (Glassdoor est.)"/>
    <n v="110"/>
    <n v="65"/>
    <n v="87.5"/>
    <s v="Data Scientist"/>
    <x v="90"/>
  </r>
  <r>
    <n v="98"/>
    <s v="Senior Data scientist"/>
    <s v="Unknown / Non-Applicable"/>
    <n v="0"/>
    <n v="0"/>
    <s v="$200K-$275K(Employer est.)"/>
    <n v="275"/>
    <n v="200"/>
    <n v="237.5"/>
    <s v="Data Scientist"/>
    <x v="91"/>
  </r>
  <r>
    <n v="99"/>
    <s v="Data Engineer"/>
    <s v="$100   $500 million (USD)"/>
    <n v="100000000"/>
    <n v="500000000"/>
    <s v="$68K-$123K (Glassdoor est.)"/>
    <n v="123"/>
    <n v="68"/>
    <n v="95.5"/>
    <s v="Data Engineer"/>
    <x v="92"/>
  </r>
  <r>
    <n v="100"/>
    <s v="Senior Data scientist"/>
    <s v="$5   $10 billion (USD)"/>
    <n v="5000000000"/>
    <n v="10000000000"/>
    <s v="$80K-$129K (Glassdoor est.)"/>
    <n v="129"/>
    <n v="80"/>
    <n v="104.5"/>
    <s v="Data Scientist"/>
    <x v="93"/>
  </r>
  <r>
    <n v="101"/>
    <s v="Financial Data Analyst"/>
    <s v="Unknown / Non-Applicable"/>
    <n v="0"/>
    <n v="0"/>
    <s v="$41K-$72K (Glassdoor est.)"/>
    <n v="72"/>
    <n v="41"/>
    <n v="56.5"/>
    <s v="Analyst"/>
    <x v="94"/>
  </r>
  <r>
    <n v="102"/>
    <s v="Senior Data Analyst"/>
    <s v="$25   $50 million (USD)"/>
    <n v="25000000"/>
    <n v="50000000"/>
    <s v="$39K-$71K (Glassdoor est.)"/>
    <n v="71"/>
    <n v="39"/>
    <n v="55"/>
    <s v="Analyst"/>
    <x v="95"/>
  </r>
  <r>
    <n v="103"/>
    <s v="Research Scientist"/>
    <s v="Unknown / Non-Applicable"/>
    <n v="0"/>
    <n v="0"/>
    <s v="$38K-$85K (Glassdoor est.)"/>
    <n v="85"/>
    <n v="38"/>
    <n v="61.5"/>
    <s v="Other"/>
    <x v="96"/>
  </r>
  <r>
    <n v="104"/>
    <s v="Data scientist"/>
    <s v="$100   $500 million (USD)"/>
    <n v="100000000"/>
    <n v="500000000"/>
    <s v="$121K-$193K (Glassdoor est.)"/>
    <n v="193"/>
    <n v="121"/>
    <n v="157"/>
    <s v="Data Scientist"/>
    <x v="97"/>
  </r>
  <r>
    <n v="105"/>
    <s v="Data Engineer"/>
    <s v="Unknown / Non-Applicable"/>
    <n v="0"/>
    <n v="0"/>
    <s v="$54K-$102K (Glassdoor est.)"/>
    <n v="102"/>
    <n v="54"/>
    <n v="78"/>
    <s v="Data Engineer"/>
    <x v="98"/>
  </r>
  <r>
    <n v="106"/>
    <s v="Data scientist"/>
    <s v="Unknown / Non-Applicable"/>
    <n v="0"/>
    <n v="0"/>
    <s v="$102K-$163K (Glassdoor est.)"/>
    <n v="163"/>
    <n v="102"/>
    <n v="132.5"/>
    <s v="Data Scientist"/>
    <x v="99"/>
  </r>
  <r>
    <n v="107"/>
    <s v="Data Engineer"/>
    <s v="$2   $5 billion (USD)"/>
    <n v="2000000000"/>
    <n v="5000000000"/>
    <s v="$76K-$140K (Glassdoor est.)"/>
    <n v="140"/>
    <n v="76"/>
    <n v="108"/>
    <s v="Data Engineer"/>
    <x v="100"/>
  </r>
  <r>
    <n v="108"/>
    <s v="Ag Data scientist"/>
    <s v="$50   $100 million (USD)"/>
    <n v="50000000"/>
    <n v="100000000"/>
    <s v="$60K-$101K (Glassdoor est.)"/>
    <n v="101"/>
    <n v="60"/>
    <n v="80.5"/>
    <s v="Data Scientist"/>
    <x v="101"/>
  </r>
  <r>
    <n v="109"/>
    <s v="Data scientist"/>
    <s v="Unknown / Non-Applicable"/>
    <n v="0"/>
    <n v="0"/>
    <s v="$82K-$133K (Glassdoor est.)"/>
    <n v="133"/>
    <n v="82"/>
    <n v="107.5"/>
    <s v="Data Scientist"/>
    <x v="102"/>
  </r>
  <r>
    <n v="110"/>
    <s v="Data Engineer"/>
    <s v="$25   $50 million (USD)"/>
    <n v="25000000"/>
    <n v="50000000"/>
    <s v="$65K-$125K (Glassdoor est.)"/>
    <n v="125"/>
    <n v="65"/>
    <n v="95"/>
    <s v="Data Engineer"/>
    <x v="103"/>
  </r>
  <r>
    <n v="111"/>
    <s v="Data scientist II"/>
    <s v="Unknown / Non-Applicable"/>
    <n v="0"/>
    <n v="0"/>
    <s v="$91K-$148K (Glassdoor est.)"/>
    <n v="148"/>
    <n v="91"/>
    <n v="119.5"/>
    <s v="Data Scientist"/>
    <x v="104"/>
  </r>
  <r>
    <n v="112"/>
    <s v="Senior Data Engineer"/>
    <s v="$1   $2 billion (USD)"/>
    <n v="1000000000"/>
    <n v="2000000000"/>
    <s v="$95K-$173K (Glassdoor est.)"/>
    <n v="173"/>
    <n v="95"/>
    <n v="134"/>
    <s v="Data Engineer"/>
    <x v="105"/>
  </r>
  <r>
    <n v="113"/>
    <s v="Data scientist"/>
    <s v="Unknown / Non-Applicable"/>
    <n v="0"/>
    <n v="0"/>
    <s v="$77K-$124K (Glassdoor est.)"/>
    <n v="124"/>
    <n v="77"/>
    <n v="100.5"/>
    <s v="Data Scientist"/>
    <x v="106"/>
  </r>
  <r>
    <n v="114"/>
    <s v="Data scientist"/>
    <s v="$500 million   $1 billion (USD)"/>
    <n v="500000000"/>
    <n v="1000000000"/>
    <s v="$80K-$135K (Glassdoor est.)"/>
    <n v="135"/>
    <n v="80"/>
    <n v="107.5"/>
    <s v="Data Scientist"/>
    <x v="107"/>
  </r>
  <r>
    <n v="115"/>
    <s v="Data Engineer"/>
    <s v="Unknown / Non-Applicable"/>
    <n v="0"/>
    <n v="0"/>
    <s v="$85K-$159K (Glassdoor est.)"/>
    <n v="159"/>
    <n v="85"/>
    <n v="122"/>
    <s v="Data Engineer"/>
    <x v="108"/>
  </r>
  <r>
    <n v="116"/>
    <s v="Data Engineer"/>
    <s v="$2   $5 billion (USD)"/>
    <n v="2000000000"/>
    <n v="5000000000"/>
    <s v="$80K-$105K(Employer est.)"/>
    <n v="105"/>
    <n v="80"/>
    <n v="92.5"/>
    <s v="Data Engineer"/>
    <x v="40"/>
  </r>
  <r>
    <n v="117"/>
    <s v="Data Analyst"/>
    <s v="$100   $500 million (USD)"/>
    <n v="100000000"/>
    <n v="500000000"/>
    <s v="$43K-$81K (Glassdoor est.)"/>
    <n v="81"/>
    <n v="43"/>
    <n v="62"/>
    <s v="Analyst"/>
    <x v="109"/>
  </r>
  <r>
    <n v="118"/>
    <s v="Project Scientist"/>
    <s v="$25   $50 million (USD)"/>
    <n v="25000000"/>
    <n v="50000000"/>
    <s v="$29K-$50K (Glassdoor est.)"/>
    <n v="50"/>
    <n v="29"/>
    <n v="39.5"/>
    <s v="Other"/>
    <x v="110"/>
  </r>
  <r>
    <n v="119"/>
    <s v="Data scientist"/>
    <s v="$100   $500 million (USD)"/>
    <n v="100000000"/>
    <n v="500000000"/>
    <s v="$82K-$133K (Glassdoor est.)"/>
    <n v="133"/>
    <n v="82"/>
    <n v="107.5"/>
    <s v="Data Scientist"/>
    <x v="111"/>
  </r>
  <r>
    <n v="120"/>
    <s v="Data Analytics Manager"/>
    <s v="Unknown / Non-Applicable"/>
    <n v="0"/>
    <n v="0"/>
    <s v="$26K-$55K (Glassdoor est.)"/>
    <n v="55"/>
    <n v="26"/>
    <n v="40.5"/>
    <s v="Manager"/>
    <x v="112"/>
  </r>
  <r>
    <n v="121"/>
    <s v="Senior Machine Learning (ML) Engineer / Data scientist - Cyber Security Analytics"/>
    <s v="$10+ billion (USD)"/>
    <n v="10000000000"/>
    <n v="11000000000"/>
    <s v="$61K-$118K (Glassdoor est.)"/>
    <n v="118"/>
    <n v="61"/>
    <n v="89.5"/>
    <s v="Data Scientist"/>
    <x v="42"/>
  </r>
  <r>
    <n v="122"/>
    <s v="Data scientist"/>
    <s v="$50   $100 million (USD)"/>
    <n v="50000000"/>
    <n v="100000000"/>
    <s v="$60K-$102K (Glassdoor est.)"/>
    <n v="102"/>
    <n v="60"/>
    <n v="81"/>
    <s v="Data Scientist"/>
    <x v="113"/>
  </r>
  <r>
    <n v="123"/>
    <s v="Senior Data scientist"/>
    <s v="$100   $500 million (USD)"/>
    <n v="100000000"/>
    <n v="500000000"/>
    <s v="$112K-$182K (Glassdoor est.)"/>
    <n v="182"/>
    <n v="112"/>
    <n v="147"/>
    <s v="Data Scientist"/>
    <x v="24"/>
  </r>
  <r>
    <n v="124"/>
    <s v="Data scientist"/>
    <s v="$100   $500 million (USD)"/>
    <n v="100000000"/>
    <n v="500000000"/>
    <s v="$64K-$106K (Glassdoor est.)"/>
    <n v="106"/>
    <n v="64"/>
    <n v="85"/>
    <s v="Data Scientist"/>
    <x v="114"/>
  </r>
  <r>
    <n v="125"/>
    <s v="Associate Scientist"/>
    <s v="$1   $2 billion (USD)"/>
    <n v="1000000000"/>
    <n v="2000000000"/>
    <s v="$51K-$112K (Glassdoor est.)"/>
    <n v="112"/>
    <n v="51"/>
    <n v="81.5"/>
    <s v="Other"/>
    <x v="115"/>
  </r>
  <r>
    <n v="126"/>
    <s v="Scientist 2, QC Viral Vector"/>
    <s v="$500 million   $1 billion (USD)"/>
    <n v="500000000"/>
    <n v="1000000000"/>
    <s v="$113K-$223K (Glassdoor est.)"/>
    <n v="223"/>
    <n v="113"/>
    <n v="168"/>
    <s v="Other"/>
    <x v="116"/>
  </r>
  <r>
    <n v="127"/>
    <s v="Machine Learning Engineer"/>
    <s v="Unknown / Non-Applicable"/>
    <n v="0"/>
    <n v="0"/>
    <s v="$72K-$129K (Glassdoor est.)"/>
    <n v="129"/>
    <n v="72"/>
    <n v="100.5"/>
    <s v="M.L.E"/>
    <x v="117"/>
  </r>
  <r>
    <n v="128"/>
    <s v="Data scientist/ML Engineer"/>
    <s v="$100   $500 million (USD)"/>
    <n v="100000000"/>
    <n v="500000000"/>
    <s v="$71K-$123K (Glassdoor est.)"/>
    <n v="123"/>
    <n v="71"/>
    <n v="97"/>
    <s v="Data Scientist"/>
    <x v="118"/>
  </r>
  <r>
    <n v="129"/>
    <s v="Data Engineer"/>
    <s v="Unknown / Non-Applicable"/>
    <n v="0"/>
    <n v="0"/>
    <s v="Employer Provided Salary:$120K-$145K"/>
    <n v="145"/>
    <n v="120"/>
    <n v="132.5"/>
    <s v="Data Engineer"/>
    <x v="119"/>
  </r>
  <r>
    <n v="130"/>
    <s v="Data Engineer"/>
    <s v="$10   $25 million (USD)"/>
    <n v="10000000"/>
    <n v="25000000"/>
    <s v="$80K-$120K (Glassdoor est.)"/>
    <n v="120"/>
    <n v="80"/>
    <n v="100"/>
    <s v="Data Engineer"/>
    <x v="74"/>
  </r>
  <r>
    <n v="131"/>
    <s v="Sr. Data scientist"/>
    <s v="Unknown / Non-Applicable"/>
    <n v="0"/>
    <n v="0"/>
    <s v="$80K-$130K (Glassdoor est.)"/>
    <n v="130"/>
    <n v="80"/>
    <n v="105"/>
    <s v="Data Scientist"/>
    <x v="120"/>
  </r>
  <r>
    <n v="132"/>
    <s v="Data Engineer 4 - Contract"/>
    <s v="Unknown / Non-Applicable"/>
    <n v="0"/>
    <n v="0"/>
    <s v="$59K-$115K (Glassdoor est.)"/>
    <n v="115"/>
    <n v="59"/>
    <n v="87"/>
    <s v="Data Engineer"/>
    <x v="121"/>
  </r>
  <r>
    <n v="133"/>
    <s v="Data Analyst - Asset Management"/>
    <s v="Unknown / Non-Applicable"/>
    <n v="0"/>
    <n v="0"/>
    <s v="$71K-$136K (Glassdoor est.)"/>
    <n v="136"/>
    <n v="71"/>
    <n v="103.5"/>
    <s v="Analyst"/>
    <x v="122"/>
  </r>
  <r>
    <n v="134"/>
    <s v="Senior Research Scientist - Embedded System Development for DevOps"/>
    <s v="Unknown / Non-Applicable"/>
    <n v="0"/>
    <n v="0"/>
    <s v="$81K-$167K (Glassdoor est.)"/>
    <n v="167"/>
    <n v="81"/>
    <n v="124"/>
    <s v="Other"/>
    <x v="123"/>
  </r>
  <r>
    <n v="135"/>
    <s v="Data scientist - Bioinformatics"/>
    <s v="$500 million   $1 billion (USD)"/>
    <n v="500000000"/>
    <n v="1000000000"/>
    <s v="$49K-$85K (Glassdoor est.)"/>
    <n v="85"/>
    <n v="49"/>
    <n v="67"/>
    <s v="Data Scientist"/>
    <x v="3"/>
  </r>
  <r>
    <n v="136"/>
    <s v="Data Engineer"/>
    <s v="$2   $5 billion (USD)"/>
    <n v="2000000000"/>
    <n v="5000000000"/>
    <s v="$60K-$114K (Glassdoor est.)"/>
    <n v="114"/>
    <n v="60"/>
    <n v="87"/>
    <s v="Data Engineer"/>
    <x v="124"/>
  </r>
  <r>
    <n v="137"/>
    <s v="Customer Data scientist/Sales Engineer"/>
    <s v="Unknown / Non-Applicable"/>
    <n v="0"/>
    <n v="0"/>
    <s v="$71K-$204K (Glassdoor est.)"/>
    <n v="204"/>
    <n v="71"/>
    <n v="137.5"/>
    <s v="Data Scientist"/>
    <x v="17"/>
  </r>
  <r>
    <n v="138"/>
    <s v="Lead Data scientist"/>
    <s v="$100   $500 million (USD)"/>
    <n v="100000000"/>
    <n v="500000000"/>
    <s v="$75K-$125K (Glassdoor est.)"/>
    <n v="125"/>
    <n v="75"/>
    <n v="100"/>
    <s v="Data Scientist"/>
    <x v="125"/>
  </r>
  <r>
    <n v="139"/>
    <s v="MongoDB Data Engineer II"/>
    <s v="$5   $10 billion (USD)"/>
    <n v="5000000000"/>
    <n v="10000000000"/>
    <s v="$77K-$136K (Glassdoor est.)"/>
    <n v="136"/>
    <n v="77"/>
    <n v="106.5"/>
    <s v="Data Engineer"/>
    <x v="126"/>
  </r>
  <r>
    <n v="140"/>
    <s v="Senior Data scientist Statistics"/>
    <s v="$500 million   $1 billion (USD)"/>
    <n v="500000000"/>
    <n v="1000000000"/>
    <s v="$74K-$123K (Glassdoor est.)"/>
    <n v="123"/>
    <n v="74"/>
    <n v="98.5"/>
    <s v="Data Scientist"/>
    <x v="3"/>
  </r>
  <r>
    <n v="141"/>
    <s v="Senior Data Analyst"/>
    <s v="$100   $500 million (USD)"/>
    <n v="100000000"/>
    <n v="500000000"/>
    <s v="$44K-$78K (Glassdoor est.)"/>
    <n v="78"/>
    <n v="44"/>
    <n v="61"/>
    <s v="Analyst"/>
    <x v="2"/>
  </r>
  <r>
    <n v="142"/>
    <s v="Senior Spark Engineer (Data Science)"/>
    <s v="Unknown / Non-Applicable"/>
    <n v="0"/>
    <n v="0"/>
    <s v="$65K-$148K (Glassdoor est.)"/>
    <n v="148"/>
    <n v="65"/>
    <n v="106.5"/>
    <s v="Other"/>
    <x v="127"/>
  </r>
  <r>
    <n v="143"/>
    <s v="Data Engineer"/>
    <s v="Unknown / Non-Applicable"/>
    <n v="0"/>
    <n v="0"/>
    <s v="$59K-$110K (Glassdoor est.)"/>
    <n v="110"/>
    <n v="59"/>
    <n v="84.5"/>
    <s v="Data Engineer"/>
    <x v="128"/>
  </r>
  <r>
    <n v="144"/>
    <s v="BI &amp; Platform Analytics Manager"/>
    <s v="$2   $5 billion (USD)"/>
    <n v="2000000000"/>
    <n v="5000000000"/>
    <s v="$85K-$134K (Glassdoor est.)"/>
    <n v="134"/>
    <n v="85"/>
    <n v="109.5"/>
    <s v="Manager"/>
    <x v="129"/>
  </r>
  <r>
    <n v="145"/>
    <s v="Lead Data scientist"/>
    <s v="$10+ billion (USD)"/>
    <n v="10000000000"/>
    <n v="11000000000"/>
    <s v="$124K-$204K (Glassdoor est.)"/>
    <n v="204"/>
    <n v="124"/>
    <n v="164"/>
    <s v="Data Scientist"/>
    <x v="130"/>
  </r>
  <r>
    <n v="146"/>
    <s v="Sr. Data scientist - Analytics, Personalized Healthcare (PHC)"/>
    <s v="$10+ billion (USD)"/>
    <n v="10000000000"/>
    <n v="11000000000"/>
    <s v="$131K-$207K (Glassdoor est.)"/>
    <n v="207"/>
    <n v="131"/>
    <n v="169"/>
    <s v="Data Scientist"/>
    <x v="131"/>
  </r>
  <r>
    <n v="147"/>
    <s v="Senior Data scientist"/>
    <s v="$2   $5 billion (USD)"/>
    <n v="2000000000"/>
    <n v="5000000000"/>
    <s v="$110K-$174K (Glassdoor est.)"/>
    <n v="174"/>
    <n v="110"/>
    <n v="142"/>
    <s v="Data Scientist"/>
    <x v="30"/>
  </r>
  <r>
    <n v="148"/>
    <s v="Pricipal Scientist Molecular and cellular biologist"/>
    <s v="$10+ billion (USD)"/>
    <n v="10000000000"/>
    <n v="11000000000"/>
    <s v="$52K-$101K (Glassdoor est.)"/>
    <n v="101"/>
    <n v="52"/>
    <n v="76.5"/>
    <s v="Other"/>
    <x v="14"/>
  </r>
  <r>
    <n v="149"/>
    <s v="Data scientist (Actuary, FSA or ASA)"/>
    <s v="$500 million   $1 billion (USD)"/>
    <n v="500000000"/>
    <n v="1000000000"/>
    <s v="$81K-$133K (Glassdoor est.)"/>
    <n v="133"/>
    <n v="81"/>
    <n v="107"/>
    <s v="Data Scientist"/>
    <x v="132"/>
  </r>
  <r>
    <n v="150"/>
    <s v="Staff Data scientist"/>
    <s v="$10+ billion (USD)"/>
    <n v="10000000000"/>
    <n v="11000000000"/>
    <s v="$132K-$211K (Glassdoor est.)"/>
    <n v="211"/>
    <n v="132"/>
    <n v="171.5"/>
    <s v="Data Scientist"/>
    <x v="133"/>
  </r>
  <r>
    <n v="151"/>
    <s v="Data Engineer 5 - Contract (Remote)"/>
    <s v="Unknown / Non-Applicable"/>
    <n v="0"/>
    <n v="0"/>
    <s v="$74K-$140K (Glassdoor est.)"/>
    <n v="140"/>
    <n v="74"/>
    <n v="107"/>
    <s v="Data Engineer"/>
    <x v="121"/>
  </r>
  <r>
    <n v="152"/>
    <s v="Senior Scientist - Neuroscience"/>
    <s v="$1   $2 billion (USD)"/>
    <n v="1000000000"/>
    <n v="2000000000"/>
    <s v="$100K-$190K (Glassdoor est.)"/>
    <n v="190"/>
    <n v="100"/>
    <n v="145"/>
    <s v="Other"/>
    <x v="134"/>
  </r>
  <r>
    <n v="153"/>
    <s v="Senior Data Analyst"/>
    <s v="$25   $50 million (USD)"/>
    <n v="25000000"/>
    <n v="50000000"/>
    <s v="$43K-$80K (Glassdoor est.)"/>
    <n v="80"/>
    <n v="43"/>
    <n v="61.5"/>
    <s v="Analyst"/>
    <x v="135"/>
  </r>
  <r>
    <n v="154"/>
    <s v="Medical Lab Scientist"/>
    <s v="Unknown / Non-Applicable"/>
    <n v="0"/>
    <n v="0"/>
    <s v="$17-$24 Per Hour(Glassdoor est.)"/>
    <n v="50"/>
    <n v="73"/>
    <e v="#REF!"/>
    <s v="Other"/>
    <x v="136"/>
  </r>
  <r>
    <n v="155"/>
    <s v="Risk and Analytics IT, Data scientist"/>
    <s v="$50   $100 million (USD)"/>
    <n v="50000000"/>
    <n v="100000000"/>
    <s v="$91K-$149K (Glassdoor est.)"/>
    <n v="149"/>
    <n v="47"/>
    <n v="98"/>
    <s v="Data Scientist"/>
    <x v="137"/>
  </r>
  <r>
    <n v="156"/>
    <s v="Scientist, Analytical Development"/>
    <s v="$100   $500 million (USD)"/>
    <n v="100000000"/>
    <n v="500000000"/>
    <s v="$42K-$82K (Glassdoor est.)"/>
    <n v="82"/>
    <n v="37"/>
    <n v="59.5"/>
    <s v="Other"/>
    <x v="138"/>
  </r>
  <r>
    <n v="157"/>
    <s v="Senior Data scientist"/>
    <s v="$2   $5 billion (USD)"/>
    <n v="2000000000"/>
    <n v="5000000000"/>
    <s v="$116K-$185K (Glassdoor est.)"/>
    <n v="185"/>
    <n v="44"/>
    <n v="114.5"/>
    <s v="Data Scientist"/>
    <x v="100"/>
  </r>
  <r>
    <n v="158"/>
    <s v="Analytics Manager"/>
    <s v="Unknown / Non-Applicable"/>
    <n v="0"/>
    <n v="0"/>
    <s v="$59K-$116K (Glassdoor est.)"/>
    <n v="116"/>
    <n v="31"/>
    <n v="73.5"/>
    <s v="Manager"/>
    <x v="139"/>
  </r>
  <r>
    <n v="159"/>
    <s v="Data Engineer"/>
    <s v="$25   $50 million (USD)"/>
    <n v="25000000"/>
    <n v="50000000"/>
    <s v="$48K-$95K (Glassdoor est.)"/>
    <n v="95"/>
    <n v="50"/>
    <n v="72.5"/>
    <s v="Data Engineer"/>
    <x v="140"/>
  </r>
  <r>
    <n v="160"/>
    <s v="Digital Marketing &amp; ECommerce Data Analyst"/>
    <s v="$100   $500 million (USD)"/>
    <n v="100000000"/>
    <n v="500000000"/>
    <s v="$31K-$72K (Glassdoor est.)"/>
    <n v="72"/>
    <n v="52"/>
    <n v="62"/>
    <s v="Analyst"/>
    <x v="141"/>
  </r>
  <r>
    <n v="161"/>
    <s v="Sr. Scientist - Digital &amp; Image Analysis/Computational Pathology"/>
    <s v="$10+ billion (USD)"/>
    <n v="10000000000"/>
    <n v="11000000000"/>
    <s v="$105K-$198K (Glassdoor est.)"/>
    <n v="198"/>
    <n v="43"/>
    <n v="120.5"/>
    <s v="Other"/>
    <x v="14"/>
  </r>
  <r>
    <n v="162"/>
    <s v="Senior Data Analyst"/>
    <s v="Unknown / Non-Applicable"/>
    <n v="0"/>
    <n v="0"/>
    <s v="$55K-$100K (Glassdoor est.)"/>
    <n v="100"/>
    <n v="21"/>
    <n v="60.5"/>
    <s v="Analyst"/>
    <x v="142"/>
  </r>
  <r>
    <n v="163"/>
    <s v="Principal Scientist - Immunologist"/>
    <s v="$10+ billion (USD)"/>
    <n v="10000000000"/>
    <n v="11000000000"/>
    <s v="$98K-$182K (Glassdoor est.)"/>
    <n v="182"/>
    <n v="56"/>
    <n v="119"/>
    <s v="Other"/>
    <x v="14"/>
  </r>
  <r>
    <n v="164"/>
    <s v="Senior Data scientist"/>
    <s v="$10   $25 million (USD)"/>
    <n v="10000000"/>
    <n v="25000000"/>
    <s v="$73K-$124K (Glassdoor est.)"/>
    <n v="124"/>
    <n v="73"/>
    <n v="98.5"/>
    <s v="Data Scientist"/>
    <x v="143"/>
  </r>
  <r>
    <n v="165"/>
    <s v="Principal Data scientist with over 10 years experience"/>
    <s v="$5   $10 million (USD)"/>
    <n v="5000000"/>
    <n v="10000000"/>
    <s v="Employer Provided Salary:$200K-$250K"/>
    <n v="250"/>
    <n v="200"/>
    <n v="225"/>
    <s v="Data Scientist"/>
    <x v="144"/>
  </r>
  <r>
    <n v="166"/>
    <s v="MED TECH/LAB SCIENTIST - LABORATORY"/>
    <s v="$100   $500 million (USD)"/>
    <n v="100000000"/>
    <n v="500000000"/>
    <s v="$21-$34 Per Hour(Glassdoor est.)"/>
    <n v="71"/>
    <n v="44"/>
    <e v="#REF!"/>
    <s v="Other"/>
    <x v="145"/>
  </r>
  <r>
    <n v="167"/>
    <s v="Sr. Scientist, Quantitative Translational Sciences"/>
    <s v="$10+ billion (USD)"/>
    <n v="10000000000"/>
    <n v="11000000000"/>
    <s v="$117K-$206K (Glassdoor est.)"/>
    <n v="206"/>
    <n v="117"/>
    <n v="161.5"/>
    <s v="Other"/>
    <x v="14"/>
  </r>
  <r>
    <n v="168"/>
    <s v="Sr. Data scientist II"/>
    <s v="$1   $2 billion (USD)"/>
    <n v="1000000000"/>
    <n v="2000000000"/>
    <s v="$111K-$183K (Glassdoor est.)"/>
    <n v="183"/>
    <n v="111"/>
    <n v="147"/>
    <s v="Data Scientist"/>
    <x v="146"/>
  </r>
  <r>
    <n v="169"/>
    <s v="Excel / VBA / SQL Data Analyst"/>
    <s v="$1   $2 billion (USD)"/>
    <n v="1000000000"/>
    <n v="2000000000"/>
    <s v="$44K-$78K (Glassdoor est.)"/>
    <n v="78"/>
    <n v="44"/>
    <n v="61"/>
    <s v="Analyst"/>
    <x v="147"/>
  </r>
  <r>
    <n v="170"/>
    <s v="Machine Learning Research Scientist"/>
    <s v="Unknown / Non-Applicable"/>
    <n v="0"/>
    <n v="0"/>
    <s v="$81K-$159K (Glassdoor est.)"/>
    <n v="159"/>
    <n v="81"/>
    <n v="120"/>
    <s v="M.L.E"/>
    <x v="123"/>
  </r>
  <r>
    <n v="171"/>
    <s v="VP, Data Science"/>
    <s v="$500 million   $1 billion (USD)"/>
    <n v="500000000"/>
    <n v="1000000000"/>
    <s v="$83K-$166K (Glassdoor est.)"/>
    <n v="166"/>
    <n v="83"/>
    <n v="124.5"/>
    <s v="Other"/>
    <x v="148"/>
  </r>
  <r>
    <n v="172"/>
    <s v="Senior Data scientist"/>
    <s v="$50   $100 million (USD)"/>
    <n v="50000000"/>
    <n v="100000000"/>
    <s v="$114K-$182K (Glassdoor est.)"/>
    <n v="182"/>
    <n v="114"/>
    <n v="148"/>
    <s v="Data Scientist"/>
    <x v="149"/>
  </r>
  <r>
    <n v="173"/>
    <s v="Radar Data Analyst"/>
    <s v="$25   $50 million (USD)"/>
    <n v="25000000"/>
    <n v="50000000"/>
    <s v="$42K-$76K (Glassdoor est.)"/>
    <n v="76"/>
    <n v="42"/>
    <n v="59"/>
    <s v="Analyst"/>
    <x v="150"/>
  </r>
  <r>
    <n v="174"/>
    <s v="PL Actuarial-Lead Data scientist"/>
    <s v="$5   $10 billion (USD)"/>
    <n v="5000000000"/>
    <n v="10000000000"/>
    <s v="$114K-$179K (Glassdoor est.)"/>
    <n v="179"/>
    <n v="114"/>
    <n v="146.5"/>
    <s v="Data Scientist"/>
    <x v="27"/>
  </r>
  <r>
    <n v="175"/>
    <s v="PV Scientist"/>
    <s v="Unknown / Non-Applicable"/>
    <n v="0"/>
    <n v="0"/>
    <s v="$60K-$123K (Glassdoor est.)"/>
    <n v="123"/>
    <n v="60"/>
    <n v="91.5"/>
    <s v="Other"/>
    <x v="151"/>
  </r>
  <r>
    <n v="176"/>
    <s v="Senior Data &amp; Machine Learning Scientist"/>
    <s v="Unknown / Non-Applicable"/>
    <n v="0"/>
    <n v="0"/>
    <s v="$100K-$166K (Glassdoor est.)"/>
    <n v="166"/>
    <n v="100"/>
    <n v="133"/>
    <s v="M.L.E"/>
    <x v="152"/>
  </r>
  <r>
    <n v="177"/>
    <s v="Principal Data scientist (Computational Chemistry)"/>
    <s v="$1   $5 million (USD)"/>
    <n v="1000000"/>
    <n v="5000000"/>
    <s v="$108K-$173K (Glassdoor est.)"/>
    <n v="173"/>
    <n v="108"/>
    <n v="140.5"/>
    <s v="Data Scientist"/>
    <x v="153"/>
  </r>
  <r>
    <n v="178"/>
    <s v="Data Engineer"/>
    <s v="Unknown / Non-Applicable"/>
    <n v="0"/>
    <n v="0"/>
    <s v="$48K-$93K (Glassdoor est.)"/>
    <n v="93"/>
    <n v="48"/>
    <n v="70.5"/>
    <s v="Data Engineer"/>
    <x v="154"/>
  </r>
  <r>
    <n v="179"/>
    <s v="Principal Scientist, Chemistry &amp; Immunology"/>
    <s v="$500 million   $1 billion (USD)"/>
    <n v="500000000"/>
    <n v="1000000000"/>
    <s v="$54K-$115K (Glassdoor est.)"/>
    <n v="115"/>
    <n v="54"/>
    <n v="84.5"/>
    <s v="Other"/>
    <x v="8"/>
  </r>
  <r>
    <n v="180"/>
    <s v="Software Engineer - Data Visualization"/>
    <s v="$5   $10 million (USD)"/>
    <n v="5000000"/>
    <n v="10000000"/>
    <s v="$60K-$127K (Glassdoor est.)"/>
    <n v="127"/>
    <n v="60"/>
    <n v="93.5"/>
    <s v="Other"/>
    <x v="155"/>
  </r>
  <r>
    <n v="181"/>
    <s v="Scientist/Senior Scientist, Autoimmune"/>
    <s v="$100   $500 million (USD)"/>
    <n v="100000000"/>
    <n v="500000000"/>
    <s v="$90K-$179K (Glassdoor est.)"/>
    <n v="179"/>
    <n v="90"/>
    <n v="134.5"/>
    <s v="Other"/>
    <x v="138"/>
  </r>
  <r>
    <n v="182"/>
    <s v="Staff Machine Learning Engineer"/>
    <s v="$10   $25 million (USD)"/>
    <n v="10000000"/>
    <n v="25000000"/>
    <s v="$138K-$224K (Glassdoor est.)"/>
    <n v="224"/>
    <n v="138"/>
    <n v="181"/>
    <s v="M.L.E"/>
    <x v="156"/>
  </r>
  <r>
    <n v="183"/>
    <s v="Principal Scientist, Hematology"/>
    <s v="$500 million   $1 billion (USD)"/>
    <n v="500000000"/>
    <n v="1000000000"/>
    <s v="$54K-$115K (Glassdoor est.)"/>
    <n v="115"/>
    <n v="54"/>
    <n v="84.5"/>
    <s v="Other"/>
    <x v="8"/>
  </r>
  <r>
    <n v="184"/>
    <s v="Lead Data Engineer"/>
    <s v="$50   $100 million (USD)"/>
    <n v="50000000"/>
    <n v="100000000"/>
    <s v="$190K-$220K(Employer est.)"/>
    <n v="220"/>
    <n v="190"/>
    <n v="205"/>
    <s v="Data Engineer"/>
    <x v="157"/>
  </r>
  <r>
    <n v="185"/>
    <s v="Marketing Data Analyst"/>
    <s v="$100   $500 million (USD)"/>
    <n v="100000000"/>
    <n v="500000000"/>
    <s v="$35K-$62K (Glassdoor est.)"/>
    <n v="62"/>
    <n v="35"/>
    <n v="48.5"/>
    <s v="Analyst"/>
    <x v="158"/>
  </r>
  <r>
    <n v="186"/>
    <s v="Medical Laboratory Scientist"/>
    <s v="$50   $100 million (USD)"/>
    <n v="50000000"/>
    <n v="100000000"/>
    <s v="$18-$25 Per Hour(Glassdoor est.)"/>
    <n v="52"/>
    <n v="37"/>
    <n v="44.5"/>
    <s v="Other"/>
    <x v="159"/>
  </r>
  <r>
    <n v="187"/>
    <s v="R&amp;D Specialist/ Food Scientist"/>
    <s v="$100   $500 million (USD)"/>
    <n v="100000000"/>
    <n v="500000000"/>
    <s v="$39K-$66K (Glassdoor est.)"/>
    <n v="66"/>
    <n v="39"/>
    <n v="52.5"/>
    <s v="Other"/>
    <x v="160"/>
  </r>
  <r>
    <n v="188"/>
    <s v="Senior Research Scientist-Machine Learning"/>
    <s v="Unknown / Non-Applicable"/>
    <n v="0"/>
    <n v="0"/>
    <s v="$81K-$167K (Glassdoor est.)"/>
    <n v="167"/>
    <n v="81"/>
    <n v="124"/>
    <s v="M.L.E"/>
    <x v="123"/>
  </r>
  <r>
    <n v="189"/>
    <s v="Analytics Manager - Data Mart"/>
    <s v="$500 million   $1 billion (USD)"/>
    <n v="500000000"/>
    <n v="1000000000"/>
    <s v="$42K-$86K (Glassdoor est.)"/>
    <n v="86"/>
    <n v="42"/>
    <n v="64"/>
    <s v="Manager"/>
    <x v="161"/>
  </r>
  <r>
    <n v="190"/>
    <s v="Sr. Data Engineer - Contract-to-Hire (Java)"/>
    <s v="$10+ billion (USD)"/>
    <n v="10000000000"/>
    <n v="11000000000"/>
    <s v="$69K-$127K (Glassdoor est.)"/>
    <n v="127"/>
    <n v="69"/>
    <n v="98"/>
    <s v="Data Engineer"/>
    <x v="162"/>
  </r>
  <r>
    <n v="191"/>
    <s v="MED TECH/LAB SCIENTIST- SOUTH COASTAL LAB"/>
    <s v="$100   $500 million (USD)"/>
    <n v="100000000"/>
    <n v="500000000"/>
    <s v="$21-$34 Per Hour(Glassdoor est.)"/>
    <n v="71"/>
    <n v="44"/>
    <n v="57.5"/>
    <s v="Other"/>
    <x v="145"/>
  </r>
  <r>
    <n v="192"/>
    <s v="Food Scientist - Developer"/>
    <s v="Unknown / Non-Applicable"/>
    <n v="0"/>
    <n v="0"/>
    <s v="$40K-$68K (Glassdoor est.)"/>
    <n v="68"/>
    <n v="40"/>
    <n v="54"/>
    <s v="Other"/>
    <x v="163"/>
  </r>
  <r>
    <n v="193"/>
    <s v="Staff Scientist-Downstream Process Development"/>
    <s v="$25   $50 million (USD)"/>
    <n v="25000000"/>
    <n v="50000000"/>
    <s v="$49K-$113K (Glassdoor est.)"/>
    <n v="113"/>
    <n v="49"/>
    <n v="81"/>
    <s v="Other"/>
    <x v="164"/>
  </r>
  <r>
    <n v="194"/>
    <s v="Sr. Data Engineer"/>
    <s v="$2   $5 billion (USD)"/>
    <n v="2000000000"/>
    <n v="5000000000"/>
    <s v="$75K-$140K (Glassdoor est.)"/>
    <n v="140"/>
    <n v="75"/>
    <n v="107.5"/>
    <s v="Data Engineer"/>
    <x v="165"/>
  </r>
  <r>
    <n v="195"/>
    <s v="Data scientist"/>
    <s v="$10+ billion (USD)"/>
    <n v="10000000000"/>
    <n v="11000000000"/>
    <s v="$66K-$112K (Glassdoor est.)"/>
    <n v="112"/>
    <n v="66"/>
    <n v="89"/>
    <s v="Data Scientist"/>
    <x v="166"/>
  </r>
  <r>
    <n v="196"/>
    <s v="Senior Research Statistician- Data scientist"/>
    <s v="$1   $2 billion (USD)"/>
    <n v="1000000000"/>
    <n v="2000000000"/>
    <s v="$76K-$125K (Glassdoor est.)"/>
    <n v="125"/>
    <n v="76"/>
    <n v="100.5"/>
    <s v="Data Scientist"/>
    <x v="167"/>
  </r>
  <r>
    <n v="197"/>
    <s v="Business Data Analyst, SQL"/>
    <s v="$2   $5 billion (USD)"/>
    <n v="2000000000"/>
    <n v="5000000000"/>
    <s v="$44K-$86K (Glassdoor est.)"/>
    <n v="86"/>
    <n v="44"/>
    <n v="65"/>
    <s v="Analyst"/>
    <x v="168"/>
  </r>
  <r>
    <n v="198"/>
    <s v="Medical Technologist / Clinical Laboratory Scientist"/>
    <s v="Unknown / Non-Applicable"/>
    <n v="0"/>
    <n v="0"/>
    <s v="$15-$25 Per Hour(Glassdoor est.)"/>
    <n v="52"/>
    <n v="31"/>
    <n v="41.5"/>
    <s v="Other"/>
    <x v="169"/>
  </r>
  <r>
    <n v="199"/>
    <s v="Data scientist"/>
    <s v="Unknown / Non-Applicable"/>
    <n v="0"/>
    <n v="0"/>
    <s v="$53K-$92K (Glassdoor est.)"/>
    <n v="92"/>
    <n v="53"/>
    <n v="72.5"/>
    <s v="Data Scientist"/>
    <x v="170"/>
  </r>
  <r>
    <n v="200"/>
    <s v="Data scientist"/>
    <s v="$10   $25 million (USD)"/>
    <n v="10000000"/>
    <n v="25000000"/>
    <s v="$64K-$111K (Glassdoor est.)"/>
    <n v="111"/>
    <n v="64"/>
    <n v="87.5"/>
    <s v="Data Scientist"/>
    <x v="171"/>
  </r>
  <r>
    <n v="201"/>
    <s v="Data Analyst"/>
    <s v="$10+ billion (USD)"/>
    <n v="10000000000"/>
    <n v="11000000000"/>
    <s v="$65K-$120K (Glassdoor est.)"/>
    <n v="120"/>
    <n v="65"/>
    <n v="92.5"/>
    <s v="Analyst"/>
    <x v="172"/>
  </r>
  <r>
    <n v="202"/>
    <s v="Associate Data scientist/Computer Scientist"/>
    <s v="$1   $2 billion (USD)"/>
    <n v="1000000000"/>
    <n v="2000000000"/>
    <s v="$60K-$103K (Glassdoor est.)"/>
    <n v="103"/>
    <n v="60"/>
    <n v="81.5"/>
    <s v="Data Scientist"/>
    <x v="85"/>
  </r>
  <r>
    <n v="203"/>
    <s v="Business Intelligence Analyst / Developer"/>
    <s v="Unknown / Non-Applicable"/>
    <n v="0"/>
    <n v="0"/>
    <s v="$53K-$105K (Glassdoor est.)"/>
    <n v="105"/>
    <n v="53"/>
    <n v="79"/>
    <s v="Analyst"/>
    <x v="173"/>
  </r>
  <r>
    <n v="204"/>
    <s v="Data Analyst"/>
    <s v="$50   $100 million (USD)"/>
    <n v="50000000"/>
    <n v="100000000"/>
    <s v="$33K-$62K (Glassdoor est.)"/>
    <n v="62"/>
    <n v="33"/>
    <n v="47.5"/>
    <s v="Analyst"/>
    <x v="174"/>
  </r>
  <r>
    <n v="205"/>
    <s v="Data Analyst"/>
    <s v="Unknown / Non-Applicable"/>
    <n v="0"/>
    <n v="0"/>
    <s v="$48K-$90K (Glassdoor est.)"/>
    <n v="90"/>
    <n v="48"/>
    <n v="69"/>
    <s v="Analyst"/>
    <x v="175"/>
  </r>
  <r>
    <n v="206"/>
    <s v="Data Analyst"/>
    <s v="$50   $100 million (USD)"/>
    <n v="50000000"/>
    <n v="100000000"/>
    <s v="$34K-$64K (Glassdoor est.)"/>
    <n v="64"/>
    <n v="34"/>
    <n v="49"/>
    <s v="Analyst"/>
    <x v="176"/>
  </r>
  <r>
    <n v="207"/>
    <s v="System and Data Analyst"/>
    <s v="Unknown / Non-Applicable"/>
    <n v="0"/>
    <n v="0"/>
    <s v="$42K-$76K (Glassdoor est.)"/>
    <n v="76"/>
    <n v="42"/>
    <n v="59"/>
    <s v="Analyst"/>
    <x v="177"/>
  </r>
  <r>
    <n v="208"/>
    <s v="Data scientist"/>
    <s v="$25   $50 million (USD)"/>
    <n v="25000000"/>
    <n v="50000000"/>
    <s v="$66K-$111K (Glassdoor est.)"/>
    <n v="111"/>
    <n v="66"/>
    <n v="88.5"/>
    <s v="Data Scientist"/>
    <x v="178"/>
  </r>
  <r>
    <n v="209"/>
    <s v="Data &amp; Analytics Consultant (NYC)"/>
    <s v="$50   $100 million (USD)"/>
    <n v="50000000"/>
    <n v="100000000"/>
    <s v="$91K-$138K (Glassdoor est.)"/>
    <n v="138"/>
    <n v="91"/>
    <n v="114.5"/>
    <s v="Other"/>
    <x v="179"/>
  </r>
  <r>
    <n v="210"/>
    <s v="Data Engineer"/>
    <s v="$100   $500 million (USD)"/>
    <n v="100000000"/>
    <n v="500000000"/>
    <s v="$62K-$114K (Glassdoor est.)"/>
    <n v="114"/>
    <n v="62"/>
    <n v="88"/>
    <s v="Data Engineer"/>
    <x v="180"/>
  </r>
  <r>
    <n v="211"/>
    <s v="Big Data Engineer - Chicago - Future Opportunity"/>
    <s v="$100   $500 million (USD)"/>
    <n v="100000000"/>
    <n v="500000000"/>
    <s v="$71K-$129K (Glassdoor est.)"/>
    <n v="129"/>
    <n v="71"/>
    <n v="100"/>
    <s v="Data Engineer"/>
    <x v="181"/>
  </r>
  <r>
    <n v="212"/>
    <s v="Data scientist"/>
    <s v="$1   $2 billion (USD)"/>
    <n v="1000000000"/>
    <n v="2000000000"/>
    <s v="$74K-$119K (Glassdoor est.)"/>
    <n v="119"/>
    <n v="74"/>
    <n v="96.5"/>
    <s v="Data Scientist"/>
    <x v="182"/>
  </r>
  <r>
    <n v="213"/>
    <s v="Survey Data Analyst"/>
    <s v="Unknown / Non-Applicable"/>
    <n v="0"/>
    <n v="0"/>
    <s v="$55K-$97K (Glassdoor est.)"/>
    <n v="97"/>
    <n v="55"/>
    <n v="76"/>
    <s v="Analyst"/>
    <x v="183"/>
  </r>
  <r>
    <n v="214"/>
    <s v="Data scientist"/>
    <s v="$100   $500 million (USD)"/>
    <n v="100000000"/>
    <n v="500000000"/>
    <s v="$15K-$16K(Employer est.)"/>
    <n v="16"/>
    <n v="15"/>
    <n v="15.5"/>
    <s v="Data Scientist"/>
    <x v="184"/>
  </r>
  <r>
    <n v="215"/>
    <s v="Data scientist"/>
    <s v="Unknown / Non-Applicable"/>
    <n v="0"/>
    <n v="0"/>
    <s v="$61K-$106K (Glassdoor est.)"/>
    <n v="106"/>
    <n v="61"/>
    <n v="83.5"/>
    <s v="Data Scientist"/>
    <x v="185"/>
  </r>
  <r>
    <n v="216"/>
    <s v="Data scientist"/>
    <s v="$10+ billion (USD)"/>
    <n v="10000000000"/>
    <n v="11000000000"/>
    <s v="$127K-$199K (Glassdoor est.)"/>
    <n v="199"/>
    <n v="127"/>
    <n v="163"/>
    <s v="Data Scientist"/>
    <x v="131"/>
  </r>
  <r>
    <n v="217"/>
    <s v="Lead Health Data Analyst - Front End"/>
    <s v="Unknown / Non-Applicable"/>
    <n v="0"/>
    <n v="0"/>
    <s v="$74K-$126K (Glassdoor est.)"/>
    <n v="126"/>
    <n v="74"/>
    <n v="100"/>
    <s v="Analyst"/>
    <x v="186"/>
  </r>
  <r>
    <n v="218"/>
    <s v="Research Scientist"/>
    <s v="Unknown / Non-Applicable"/>
    <n v="0"/>
    <n v="0"/>
    <s v="$33K-$72K (Glassdoor est.)"/>
    <n v="72"/>
    <n v="33"/>
    <n v="52.5"/>
    <s v="Other"/>
    <x v="187"/>
  </r>
  <r>
    <n v="219"/>
    <s v="Junior Data Analyst"/>
    <s v="Unknown / Non-Applicable"/>
    <n v="0"/>
    <n v="0"/>
    <s v="$37K-$63K (Glassdoor est.)"/>
    <n v="63"/>
    <n v="37"/>
    <n v="50"/>
    <s v="Analyst"/>
    <x v="188"/>
  </r>
  <r>
    <n v="220"/>
    <s v="SQL Data Engineer"/>
    <s v="$50   $100 million (USD)"/>
    <n v="50000000"/>
    <n v="100000000"/>
    <s v="$67K-$119K (Glassdoor est.)"/>
    <n v="119"/>
    <n v="67"/>
    <n v="93"/>
    <s v="Data Engineer"/>
    <x v="189"/>
  </r>
  <r>
    <n v="221"/>
    <s v="Data scientist"/>
    <s v="$2   $5 billion (USD)"/>
    <n v="2000000000"/>
    <n v="5000000000"/>
    <s v="$72K-$117K (Glassdoor est.)"/>
    <n v="117"/>
    <n v="72"/>
    <n v="94.5"/>
    <s v="Data Scientist"/>
    <x v="190"/>
  </r>
  <r>
    <n v="222"/>
    <s v="Data scientist"/>
    <s v="$5   $10 billion (USD)"/>
    <n v="5000000000"/>
    <n v="10000000000"/>
    <s v="$78K-$126K (Glassdoor est.)"/>
    <n v="126"/>
    <n v="78"/>
    <n v="102"/>
    <s v="Data Scientist"/>
    <x v="191"/>
  </r>
  <r>
    <n v="223"/>
    <s v="Sr. Data scientist, Cyber-Security LT Contract"/>
    <s v="$5   $10 million (USD)"/>
    <n v="5000000"/>
    <n v="10000000"/>
    <s v="$116K-$194K (Glassdoor est.)"/>
    <n v="194"/>
    <n v="116"/>
    <n v="155"/>
    <s v="Data Scientist"/>
    <x v="61"/>
  </r>
  <r>
    <n v="224"/>
    <s v="Data scientist"/>
    <s v="$10   $25 million (USD)"/>
    <n v="10000000"/>
    <n v="25000000"/>
    <s v="$83K-$133K (Glassdoor est.)"/>
    <n v="133"/>
    <n v="83"/>
    <n v="108"/>
    <s v="Data Scientist"/>
    <x v="192"/>
  </r>
  <r>
    <n v="225"/>
    <s v="Insurance Financial Data Analyst"/>
    <s v="$50   $100 million (USD)"/>
    <n v="50000000"/>
    <n v="100000000"/>
    <s v="$45K-$82K (Glassdoor est.)"/>
    <n v="82"/>
    <n v="45"/>
    <n v="63.5"/>
    <s v="Analyst"/>
    <x v="193"/>
  </r>
  <r>
    <n v="226"/>
    <s v="Data scientist"/>
    <s v="Less than $1 million (USD)"/>
    <n v="1000000"/>
    <n v="1000000"/>
    <s v="$83K-$135K (Glassdoor est.)"/>
    <n v="135"/>
    <n v="83"/>
    <n v="109"/>
    <s v="Data Scientist"/>
    <x v="194"/>
  </r>
  <r>
    <n v="227"/>
    <s v="Data scientist"/>
    <s v="$500 million   $1 billion (USD)"/>
    <n v="500000000"/>
    <n v="1000000000"/>
    <s v="$70K-$122K (Glassdoor est.)"/>
    <n v="122"/>
    <n v="70"/>
    <n v="96"/>
    <s v="Data Scientist"/>
    <x v="195"/>
  </r>
  <r>
    <n v="228"/>
    <s v="Data Engineer"/>
    <s v="$500 million   $1 billion (USD)"/>
    <n v="500000000"/>
    <n v="1000000000"/>
    <s v="$70K-$132K (Glassdoor est.)"/>
    <n v="132"/>
    <n v="70"/>
    <n v="101"/>
    <s v="Data Engineer"/>
    <x v="148"/>
  </r>
  <r>
    <n v="229"/>
    <s v="Data Engineer I - Azure"/>
    <s v="$1   $2 billion (USD)"/>
    <n v="1000000000"/>
    <n v="2000000000"/>
    <s v="$54K-$101K (Glassdoor est.)"/>
    <n v="101"/>
    <n v="54"/>
    <n v="77.5"/>
    <s v="Data Engineer"/>
    <x v="196"/>
  </r>
  <r>
    <n v="230"/>
    <s v="Data scientist"/>
    <s v="Unknown / Non-Applicable"/>
    <n v="0"/>
    <n v="0"/>
    <s v="$68K-$112K (Glassdoor est.)"/>
    <n v="112"/>
    <n v="68"/>
    <n v="90"/>
    <s v="Data Scientist"/>
    <x v="197"/>
  </r>
  <r>
    <n v="231"/>
    <s v="Information Security Data Analyst"/>
    <s v="$5   $10 billion (USD)"/>
    <n v="5000000000"/>
    <n v="10000000000"/>
    <s v="$42K-$74K (Glassdoor est.)"/>
    <n v="74"/>
    <n v="42"/>
    <n v="58"/>
    <s v="Analyst"/>
    <x v="198"/>
  </r>
  <r>
    <n v="232"/>
    <s v="Data scientist"/>
    <s v="$500 million   $1 billion (USD)"/>
    <n v="500000000"/>
    <n v="1000000000"/>
    <s v="$95K-$161K (Glassdoor est.)"/>
    <n v="161"/>
    <n v="95"/>
    <n v="128"/>
    <s v="Data Scientist"/>
    <x v="199"/>
  </r>
  <r>
    <n v="233"/>
    <s v="Data scientist"/>
    <s v="$100   $500 million (USD)"/>
    <n v="100000000"/>
    <n v="500000000"/>
    <s v="$76K-$126K (Glassdoor est.)"/>
    <n v="126"/>
    <n v="76"/>
    <n v="101"/>
    <s v="Data Scientist"/>
    <x v="200"/>
  </r>
  <r>
    <n v="234"/>
    <s v="Data scientist, Senior"/>
    <s v="$100   $500 million (USD)"/>
    <n v="100000000"/>
    <n v="500000000"/>
    <s v="$108K-$176K (Glassdoor est.)"/>
    <n v="176"/>
    <n v="108"/>
    <n v="142"/>
    <s v="Data Scientist"/>
    <x v="24"/>
  </r>
  <r>
    <n v="235"/>
    <s v="Senior Data scientist"/>
    <s v="Unknown / Non-Applicable"/>
    <n v="0"/>
    <n v="0"/>
    <s v="$130K-$208K (Glassdoor est.)"/>
    <n v="208"/>
    <n v="130"/>
    <n v="169"/>
    <s v="Data Scientist"/>
    <x v="201"/>
  </r>
  <r>
    <n v="236"/>
    <s v="CONSULTANTâ€“ DATA ANALYTICS GROUP"/>
    <s v="$10   $25 million (USD)"/>
    <n v="10000000"/>
    <n v="25000000"/>
    <s v="$37K-$68K (Glassdoor est.)"/>
    <n v="68"/>
    <n v="37"/>
    <n v="52.5"/>
    <s v="Other"/>
    <x v="202"/>
  </r>
  <r>
    <n v="237"/>
    <s v="Data Engineer"/>
    <s v="$50   $100 million (USD)"/>
    <n v="50000000"/>
    <n v="100000000"/>
    <s v="$52K-$99K (Glassdoor est.)"/>
    <n v="99"/>
    <n v="52"/>
    <n v="75.5"/>
    <s v="Data Engineer"/>
    <x v="203"/>
  </r>
  <r>
    <n v="238"/>
    <s v="Senior Data scientist"/>
    <s v="$10+ billion (USD)"/>
    <n v="10000000000"/>
    <n v="11000000000"/>
    <s v="$105K-$173K (Glassdoor est.)"/>
    <n v="173"/>
    <n v="105"/>
    <n v="139"/>
    <s v="Data Scientist"/>
    <x v="49"/>
  </r>
  <r>
    <n v="239"/>
    <s v="Data Engineer, Data Engineering and Artifical Intelligence"/>
    <s v="$10+ billion (USD)"/>
    <n v="10000000000"/>
    <n v="11000000000"/>
    <s v="$71K-$134K (Glassdoor est.)"/>
    <n v="134"/>
    <n v="71"/>
    <n v="102.5"/>
    <s v="Data Engineer"/>
    <x v="14"/>
  </r>
  <r>
    <n v="240"/>
    <s v="Staff Scientist"/>
    <s v="$25   $50 million (USD)"/>
    <n v="25000000"/>
    <n v="50000000"/>
    <s v="$39K-$82K (Glassdoor est.)"/>
    <n v="82"/>
    <n v="39"/>
    <n v="60.5"/>
    <s v="Other"/>
    <x v="204"/>
  </r>
  <r>
    <n v="241"/>
    <s v="Associate Scientist/Scientist, Process Analytical Technology - Small Molecule Analytical Chemistry"/>
    <s v="$10+ billion (USD)"/>
    <n v="10000000000"/>
    <n v="11000000000"/>
    <s v="$88K-$162K (Glassdoor est.)"/>
    <n v="162"/>
    <n v="88"/>
    <n v="125"/>
    <s v="Other"/>
    <x v="131"/>
  </r>
  <r>
    <n v="242"/>
    <s v="Sr. Data Analyst"/>
    <s v="$10+ billion (USD)"/>
    <n v="10000000000"/>
    <n v="11000000000"/>
    <s v="$60K-$102K (Glassdoor est.)"/>
    <n v="102"/>
    <n v="60"/>
    <n v="81"/>
    <s v="Analyst"/>
    <x v="130"/>
  </r>
  <r>
    <n v="243"/>
    <s v="Program/Data Analyst"/>
    <s v="$10+ billion (USD)"/>
    <n v="10000000000"/>
    <n v="11000000000"/>
    <s v="$55K-$99K (Glassdoor est.)"/>
    <n v="99"/>
    <n v="55"/>
    <n v="77"/>
    <s v="Analyst"/>
    <x v="84"/>
  </r>
  <r>
    <n v="244"/>
    <s v="Data Engineer"/>
    <s v="$1   $2 billion (USD)"/>
    <n v="1000000000"/>
    <n v="2000000000"/>
    <s v="$67K-$117K (Glassdoor est.)"/>
    <n v="117"/>
    <n v="67"/>
    <n v="92"/>
    <s v="Data Engineer"/>
    <x v="11"/>
  </r>
  <r>
    <n v="245"/>
    <s v="Senior Data scientist: Causal &amp; Predictive analytics AI Innovation Lab"/>
    <s v="$10+ billion (USD)"/>
    <n v="10000000000"/>
    <n v="11000000000"/>
    <s v="$92K-$150K (Glassdoor est.)"/>
    <n v="150"/>
    <n v="92"/>
    <n v="121"/>
    <s v="Data Scientist"/>
    <x v="29"/>
  </r>
  <r>
    <n v="246"/>
    <s v="Principal Data Engineer, Data Platform &amp; Insights"/>
    <s v="$2   $5 billion (USD)"/>
    <n v="2000000000"/>
    <n v="5000000000"/>
    <s v="$116K-$209K (Glassdoor est.)"/>
    <n v="209"/>
    <n v="116"/>
    <n v="162.5"/>
    <s v="Data Engineer"/>
    <x v="100"/>
  </r>
  <r>
    <n v="247"/>
    <s v="RESEARCH SCIENTIST - BIOLOGICAL SAFETY"/>
    <s v="$500 million   $1 billion (USD)"/>
    <n v="500000000"/>
    <n v="1000000000"/>
    <s v="$38K-$82K (Glassdoor est.)"/>
    <n v="82"/>
    <n v="38"/>
    <n v="60"/>
    <s v="Other"/>
    <x v="205"/>
  </r>
  <r>
    <n v="248"/>
    <s v="Data Operations Lead"/>
    <s v="Unknown / Non-Applicable"/>
    <n v="0"/>
    <n v="0"/>
    <s v="Employer Provided Salary:$85K-$90K"/>
    <n v="90"/>
    <n v="85"/>
    <n v="87.5"/>
    <s v="Other"/>
    <x v="206"/>
  </r>
  <r>
    <n v="249"/>
    <s v="Big Data Engineer"/>
    <s v="Unknown / Non-Applicable"/>
    <n v="0"/>
    <n v="0"/>
    <s v="$62K-$119K (Glassdoor est.)"/>
    <n v="119"/>
    <n v="62"/>
    <n v="90.5"/>
    <s v="Data Engineer"/>
    <x v="63"/>
  </r>
  <r>
    <n v="250"/>
    <s v="Senior Data scientist"/>
    <s v="$50   $100 million (USD)"/>
    <n v="50000000"/>
    <n v="100000000"/>
    <s v="$84K-$136K (Glassdoor est.)"/>
    <n v="136"/>
    <n v="84"/>
    <n v="110"/>
    <s v="Data Scientist"/>
    <x v="207"/>
  </r>
  <r>
    <n v="251"/>
    <s v="Clinical Data Analyst"/>
    <s v="$1   $2 billion (USD)"/>
    <n v="1000000000"/>
    <n v="2000000000"/>
    <s v="$52K-$89K (Glassdoor est.)"/>
    <n v="89"/>
    <n v="52"/>
    <n v="70.5"/>
    <s v="Analyst"/>
    <x v="11"/>
  </r>
  <r>
    <n v="252"/>
    <s v="Computational Chemist/Data scientist"/>
    <s v="$500 million   $1 billion (USD)"/>
    <n v="500000000"/>
    <n v="1000000000"/>
    <s v="$56K-$97K (Glassdoor est.)"/>
    <n v="97"/>
    <n v="56"/>
    <n v="76.5"/>
    <s v="Data Scientist"/>
    <x v="3"/>
  </r>
  <r>
    <n v="253"/>
    <s v="Data Engineer"/>
    <s v="$10+ billion (USD)"/>
    <n v="10000000000"/>
    <n v="11000000000"/>
    <s v="$65K-$119K (Glassdoor est.)"/>
    <n v="119"/>
    <n v="65"/>
    <n v="92"/>
    <s v="Data Engineer"/>
    <x v="130"/>
  </r>
  <r>
    <n v="254"/>
    <s v="Product Engineer â€“ Data Science"/>
    <s v="$1   $2 billion (USD)"/>
    <n v="1000000000"/>
    <n v="2000000000"/>
    <s v="$63K-$101K (Glassdoor est.)"/>
    <n v="101"/>
    <n v="63"/>
    <n v="82"/>
    <s v="Other"/>
    <x v="33"/>
  </r>
  <r>
    <n v="255"/>
    <s v="Data scientist"/>
    <s v="Unknown / Non-Applicable"/>
    <n v="0"/>
    <n v="0"/>
    <s v="$127K-$202K (Glassdoor est.)"/>
    <n v="202"/>
    <n v="127"/>
    <n v="164.5"/>
    <s v="Data Scientist"/>
    <x v="208"/>
  </r>
  <r>
    <n v="256"/>
    <s v="Market Data Analyst"/>
    <s v="$50   $100 million (USD)"/>
    <n v="50000000"/>
    <n v="100000000"/>
    <s v="$31K-$57K (Glassdoor est.)"/>
    <n v="57"/>
    <n v="31"/>
    <n v="44"/>
    <s v="Analyst"/>
    <x v="209"/>
  </r>
  <r>
    <n v="257"/>
    <s v="Data Engineer"/>
    <s v="Unknown / Non-Applicable"/>
    <n v="0"/>
    <n v="0"/>
    <s v="$75K-$143K (Glassdoor est.)"/>
    <n v="143"/>
    <n v="75"/>
    <n v="109"/>
    <s v="Data Engineer"/>
    <x v="63"/>
  </r>
  <r>
    <n v="258"/>
    <s v="Staff Data Engineer"/>
    <s v="Unknown / Non-Applicable"/>
    <n v="0"/>
    <n v="0"/>
    <s v="$105K-$194K (Glassdoor est.)"/>
    <n v="194"/>
    <n v="105"/>
    <n v="149.5"/>
    <s v="Data Engineer"/>
    <x v="210"/>
  </r>
  <r>
    <n v="259"/>
    <s v="Associate Data Engineer"/>
    <s v="Unknown / Non-Applicable"/>
    <n v="0"/>
    <n v="0"/>
    <s v="$45K-$86K (Glassdoor est.)"/>
    <n v="86"/>
    <n v="45"/>
    <n v="65.5"/>
    <s v="Data Engineer"/>
    <x v="211"/>
  </r>
  <r>
    <n v="260"/>
    <s v="Senior Data scientist"/>
    <s v="Unknown / Non-Applicable"/>
    <n v="0"/>
    <n v="0"/>
    <s v="$95K-$154K (Glassdoor est.)"/>
    <n v="154"/>
    <n v="95"/>
    <n v="124.5"/>
    <s v="Data Scientist"/>
    <x v="212"/>
  </r>
  <r>
    <n v="261"/>
    <s v="Staff BI and Data Engineer"/>
    <s v="Unknown / Non-Applicable"/>
    <n v="0"/>
    <n v="0"/>
    <s v="$80K-$148K (Glassdoor est.)"/>
    <n v="148"/>
    <n v="80"/>
    <n v="114"/>
    <s v="Data Engineer"/>
    <x v="4"/>
  </r>
  <r>
    <n v="262"/>
    <s v="Marketing Data Analyst"/>
    <s v="Unknown / Non-Applicable"/>
    <n v="0"/>
    <n v="0"/>
    <s v="$36K-$62K (Glassdoor est.)"/>
    <n v="62"/>
    <n v="36"/>
    <n v="49"/>
    <s v="Analyst"/>
    <x v="213"/>
  </r>
  <r>
    <n v="263"/>
    <s v="Data Analyst"/>
    <s v="$100   $500 million (USD)"/>
    <n v="100000000"/>
    <n v="500000000"/>
    <s v="$50K-$92K (Glassdoor est.)"/>
    <n v="92"/>
    <n v="50"/>
    <n v="71"/>
    <s v="Analyst"/>
    <x v="214"/>
  </r>
  <r>
    <n v="264"/>
    <s v="Director - Data, Privacy and AI Governance"/>
    <s v="$10+ billion (USD)"/>
    <n v="10000000000"/>
    <n v="11000000000"/>
    <s v="$67K-$135K (Glassdoor est.)"/>
    <n v="135"/>
    <n v="67"/>
    <n v="101"/>
    <s v="Director"/>
    <x v="130"/>
  </r>
  <r>
    <n v="265"/>
    <s v="Information Security Data Analyst"/>
    <s v="$5   $10 billion (USD)"/>
    <n v="5000000000"/>
    <n v="10000000000"/>
    <s v="$42K-$80K (Glassdoor est.)"/>
    <n v="80"/>
    <n v="42"/>
    <n v="61"/>
    <s v="Analyst"/>
    <x v="215"/>
  </r>
  <r>
    <n v="266"/>
    <s v="Scientist Manufacturing - Kentucky BioProcessing"/>
    <s v="$10+ billion (USD)"/>
    <n v="10000000000"/>
    <n v="11000000000"/>
    <s v="$68K-$139K (Glassdoor est.)"/>
    <n v="139"/>
    <n v="68"/>
    <n v="103.5"/>
    <s v="Other"/>
    <x v="216"/>
  </r>
  <r>
    <n v="267"/>
    <s v="Data Analytics Project Manager"/>
    <s v="$10+ billion (USD)"/>
    <n v="10000000000"/>
    <n v="11000000000"/>
    <s v="$34K-$92K (Glassdoor est.)"/>
    <n v="92"/>
    <n v="34"/>
    <n v="63"/>
    <s v="Manager"/>
    <x v="130"/>
  </r>
  <r>
    <n v="268"/>
    <s v="Consultant - Analytics Consulting"/>
    <s v="$10+ billion (USD)"/>
    <n v="10000000000"/>
    <n v="11000000000"/>
    <s v="$54K-$71K (Glassdoor est.)"/>
    <n v="71"/>
    <n v="54"/>
    <n v="62.5"/>
    <s v="Other"/>
    <x v="217"/>
  </r>
  <r>
    <n v="269"/>
    <s v="Data Engineer"/>
    <s v="Unknown / Non-Applicable"/>
    <n v="0"/>
    <n v="0"/>
    <s v="$65K-$124K (Glassdoor est.)"/>
    <n v="124"/>
    <n v="65"/>
    <n v="94.5"/>
    <s v="Data Engineer"/>
    <x v="218"/>
  </r>
  <r>
    <n v="270"/>
    <s v="Senior Scientist (Neuroscience)"/>
    <s v="$1   $2 billion (USD)"/>
    <n v="1000000000"/>
    <n v="2000000000"/>
    <s v="$109K-$200K (Glassdoor est.)"/>
    <n v="200"/>
    <n v="109"/>
    <n v="154.5"/>
    <s v="Other"/>
    <x v="134"/>
  </r>
  <r>
    <n v="271"/>
    <s v="Machine Learning Engineer - Regulatory"/>
    <s v="$500 million   $1 billion (USD)"/>
    <n v="500000000"/>
    <n v="1000000000"/>
    <s v="$61K-$113K (Glassdoor est.)"/>
    <n v="113"/>
    <n v="61"/>
    <n v="87"/>
    <s v="M.L.E"/>
    <x v="219"/>
  </r>
  <r>
    <n v="272"/>
    <s v="Data Engineer"/>
    <s v="Unknown / Non-Applicable"/>
    <n v="0"/>
    <n v="0"/>
    <s v="$43K-$86K (Glassdoor est.)"/>
    <n v="86"/>
    <n v="43"/>
    <n v="64.5"/>
    <s v="Data Engineer"/>
    <x v="220"/>
  </r>
  <r>
    <n v="273"/>
    <s v="Scientist, Bacteriology"/>
    <s v="$25   $50 million (USD)"/>
    <n v="25000000"/>
    <n v="50000000"/>
    <s v="$74K-$149K (Glassdoor est.)"/>
    <n v="149"/>
    <n v="74"/>
    <n v="111.5"/>
    <s v="Other"/>
    <x v="221"/>
  </r>
  <r>
    <n v="274"/>
    <s v="Associate Director, Platform and DevOps- Data Engineering and Aritifical Intelligence"/>
    <s v="$10+ billion (USD)"/>
    <n v="10000000000"/>
    <n v="11000000000"/>
    <s v="$113K-$196K (Glassdoor est.)"/>
    <n v="196"/>
    <n v="113"/>
    <n v="154.5"/>
    <s v="Data Engineer"/>
    <x v="14"/>
  </r>
  <r>
    <n v="275"/>
    <s v="Senior Data scientist"/>
    <s v="$50   $100 million (USD)"/>
    <n v="50000000"/>
    <n v="100000000"/>
    <s v="$97K-$160K (Glassdoor est.)"/>
    <n v="160"/>
    <n v="97"/>
    <n v="128.5"/>
    <s v="Data Scientist"/>
    <x v="113"/>
  </r>
  <r>
    <n v="276"/>
    <s v="Clinical Laboratory Scientist"/>
    <s v="$100   $500 million (USD)"/>
    <n v="100000000"/>
    <n v="500000000"/>
    <s v="$24-$39 Per Hour(Glassdoor est.)"/>
    <n v="81"/>
    <n v="50"/>
    <n v="65.5"/>
    <s v="Other"/>
    <x v="222"/>
  </r>
  <r>
    <n v="277"/>
    <s v="Senior Data scientist - R&amp;D Oncology"/>
    <s v="$10+ billion (USD)"/>
    <n v="10000000000"/>
    <n v="11000000000"/>
    <s v="$102K-$172K (Glassdoor est.)"/>
    <n v="172"/>
    <n v="102"/>
    <n v="137"/>
    <s v="Data Scientist"/>
    <x v="223"/>
  </r>
  <r>
    <n v="278"/>
    <s v="Data Engineer"/>
    <s v="$500 million   $1 billion (USD)"/>
    <n v="500000000"/>
    <n v="1000000000"/>
    <s v="$74K-$124K (Glassdoor est.)"/>
    <n v="124"/>
    <n v="74"/>
    <n v="99"/>
    <s v="Data Engineer"/>
    <x v="19"/>
  </r>
  <r>
    <n v="279"/>
    <s v="Senior Data scientist"/>
    <s v="$1   $2 billion (USD)"/>
    <n v="1000000000"/>
    <n v="2000000000"/>
    <s v="$108K-$171K (Glassdoor est.)"/>
    <n v="171"/>
    <n v="108"/>
    <n v="139.5"/>
    <s v="Data Scientist"/>
    <x v="224"/>
  </r>
  <r>
    <n v="280"/>
    <s v="Data Engineer"/>
    <s v="$25   $50 million (USD)"/>
    <n v="25000000"/>
    <n v="50000000"/>
    <s v="$76K-$142K (Glassdoor est.)"/>
    <n v="142"/>
    <n v="76"/>
    <n v="109"/>
    <s v="Data Engineer"/>
    <x v="225"/>
  </r>
  <r>
    <n v="281"/>
    <s v="Director II, Data Science - GRM Actuarial"/>
    <s v="$10+ billion (USD)"/>
    <n v="10000000000"/>
    <n v="11000000000"/>
    <s v="$202K-$306K (Glassdoor est.)"/>
    <n v="306"/>
    <n v="202"/>
    <n v="254"/>
    <s v="Director"/>
    <x v="47"/>
  </r>
  <r>
    <n v="282"/>
    <s v="Scientist, Molecular/Cellular Biologist"/>
    <s v="Unknown / Non-Applicable"/>
    <n v="0"/>
    <n v="0"/>
    <s v="$49K-$97K (Glassdoor est.)"/>
    <n v="97"/>
    <n v="49"/>
    <n v="73"/>
    <s v="Other"/>
    <x v="226"/>
  </r>
  <r>
    <n v="283"/>
    <s v="Scientist - Analytical Services"/>
    <s v="$10+ billion (USD)"/>
    <n v="10000000000"/>
    <n v="11000000000"/>
    <s v="$65K-$134K (Glassdoor est.)"/>
    <n v="134"/>
    <n v="65"/>
    <n v="99.5"/>
    <s v="Other"/>
    <x v="216"/>
  </r>
  <r>
    <n v="284"/>
    <s v="Associate Data Analyst- Graduate Development Program"/>
    <s v="$500 million   $1 billion (USD)"/>
    <n v="500000000"/>
    <n v="1000000000"/>
    <s v="$32K-$59K (Glassdoor est.)"/>
    <n v="59"/>
    <n v="32"/>
    <n v="45.5"/>
    <s v="Analyst"/>
    <x v="227"/>
  </r>
  <r>
    <n v="285"/>
    <s v="Sr. Data Engineer"/>
    <s v="$25   $50 million (USD)"/>
    <n v="25000000"/>
    <n v="50000000"/>
    <s v="$87K-$158K (Glassdoor est.)"/>
    <n v="158"/>
    <n v="87"/>
    <n v="122.5"/>
    <s v="Data Engineer"/>
    <x v="228"/>
  </r>
  <r>
    <n v="286"/>
    <s v="Senior Insurance Data scientist"/>
    <s v="$1   $2 billion (USD)"/>
    <n v="1000000000"/>
    <n v="2000000000"/>
    <s v="$107K-$173K (Glassdoor est.)"/>
    <n v="173"/>
    <n v="107"/>
    <n v="140"/>
    <s v="Data Scientist"/>
    <x v="81"/>
  </r>
  <r>
    <n v="287"/>
    <s v="Senior Data Science Systems Engineer"/>
    <s v="$1   $2 billion (USD)"/>
    <n v="1000000000"/>
    <n v="2000000000"/>
    <s v="$56K-$99K (Glassdoor est.)"/>
    <n v="99"/>
    <n v="56"/>
    <n v="77.5"/>
    <s v="Other"/>
    <x v="85"/>
  </r>
  <r>
    <n v="288"/>
    <s v="ENVIRONMENTAL ENGINEER/SCIENTIST"/>
    <s v="Unknown / Non-Applicable"/>
    <n v="0"/>
    <n v="0"/>
    <s v="Employer Provided Salary:$25-$28 Per Hour"/>
    <n v="58"/>
    <n v="52"/>
    <n v="55"/>
    <s v="Other"/>
    <x v="229"/>
  </r>
  <r>
    <n v="289"/>
    <s v="Senior Scientist - Regulatory Submissions"/>
    <s v="$10+ billion (USD)"/>
    <n v="10000000000"/>
    <n v="11000000000"/>
    <s v="$80K-$155K (Glassdoor est.)"/>
    <n v="155"/>
    <n v="80"/>
    <n v="117.5"/>
    <s v="Other"/>
    <x v="216"/>
  </r>
  <r>
    <n v="290"/>
    <s v="Scientist - Biomarker and Flow Cytometry"/>
    <s v="$50   $100 million (USD)"/>
    <n v="50000000"/>
    <n v="100000000"/>
    <s v="$43K-$98K (Glassdoor est.)"/>
    <n v="98"/>
    <n v="43"/>
    <n v="70.5"/>
    <s v="Other"/>
    <x v="230"/>
  </r>
  <r>
    <n v="291"/>
    <s v="Revenue Analytics Manager"/>
    <s v="$25   $50 million (USD)"/>
    <n v="25000000"/>
    <n v="50000000"/>
    <s v="$45K-$78K (Glassdoor est.)"/>
    <n v="78"/>
    <n v="45"/>
    <n v="61.5"/>
    <s v="Manager"/>
    <x v="231"/>
  </r>
  <r>
    <n v="292"/>
    <s v="Associate Scientist, LC/MS Biologics"/>
    <s v="Unknown / Non-Applicable"/>
    <n v="0"/>
    <n v="0"/>
    <s v="$44K-$96K (Glassdoor est.)"/>
    <n v="96"/>
    <n v="44"/>
    <n v="70"/>
    <s v="Other"/>
    <x v="232"/>
  </r>
  <r>
    <n v="293"/>
    <s v="Sr. Scientist Method Development"/>
    <s v="Unknown / Non-Applicable"/>
    <n v="0"/>
    <n v="0"/>
    <s v="$50K-$110K (Glassdoor est.)"/>
    <n v="110"/>
    <n v="50"/>
    <n v="80"/>
    <s v="Other"/>
    <x v="232"/>
  </r>
  <r>
    <n v="294"/>
    <s v="IT - Data Engineer II"/>
    <s v="$100   $500 million (USD)"/>
    <n v="100000000"/>
    <n v="500000000"/>
    <s v="$61K-$119K (Glassdoor est.)"/>
    <n v="119"/>
    <n v="61"/>
    <n v="90"/>
    <s v="Data Engineer"/>
    <x v="233"/>
  </r>
  <r>
    <n v="295"/>
    <s v="Research Scientist, Immunology - Cancer Biology"/>
    <s v="Unknown / Non-Applicable"/>
    <n v="0"/>
    <n v="0"/>
    <s v="Employer Provided Salary:$100K-$140K"/>
    <n v="140"/>
    <n v="100"/>
    <n v="120"/>
    <s v="Other"/>
    <x v="234"/>
  </r>
  <r>
    <n v="296"/>
    <s v="Project Scientist - Auton Lab, Robotics Institute"/>
    <s v="Unknown / Non-Applicable"/>
    <n v="0"/>
    <n v="0"/>
    <s v="$56K-$91K (Glassdoor est.)"/>
    <n v="91"/>
    <n v="56"/>
    <n v="73.5"/>
    <s v="Other"/>
    <x v="123"/>
  </r>
  <r>
    <n v="297"/>
    <s v="Enterprise Architect, Data"/>
    <s v="$10+ billion (USD)"/>
    <n v="10000000000"/>
    <n v="11000000000"/>
    <s v="$101K-$158K (Glassdoor est.)"/>
    <n v="158"/>
    <n v="101"/>
    <n v="129.5"/>
    <s v="Other"/>
    <x v="130"/>
  </r>
  <r>
    <n v="298"/>
    <s v="Senior Manager, Epidemiologic Data scientist"/>
    <s v="$10+ billion (USD)"/>
    <n v="10000000000"/>
    <n v="11000000000"/>
    <s v="$125K-$210K (Glassdoor est.)"/>
    <n v="210"/>
    <n v="125"/>
    <n v="167.5"/>
    <s v="Data Scientist"/>
    <x v="25"/>
  </r>
  <r>
    <n v="299"/>
    <s v="Corporate Risk Data Analyst (SQL Based) - Milwaukee or"/>
    <s v="$1   $2 billion (USD)"/>
    <n v="1000000000"/>
    <n v="2000000000"/>
    <s v="$43K-$77K (Glassdoor est.)"/>
    <n v="77"/>
    <n v="43"/>
    <n v="60"/>
    <s v="Analyst"/>
    <x v="235"/>
  </r>
  <r>
    <n v="300"/>
    <s v="Lead Data scientist"/>
    <s v="$50   $100 million (USD)"/>
    <n v="50000000"/>
    <n v="100000000"/>
    <s v="$139K-$221K (Glassdoor est.)"/>
    <n v="221"/>
    <n v="139"/>
    <n v="180"/>
    <s v="Data Scientist"/>
    <x v="149"/>
  </r>
  <r>
    <n v="301"/>
    <s v="Marketing Data Analyst, May 2020 Undergrad"/>
    <s v="$2   $5 billion (USD)"/>
    <n v="2000000000"/>
    <n v="5000000000"/>
    <s v="$44K-$86K (Glassdoor est.)"/>
    <n v="86"/>
    <n v="44"/>
    <n v="65"/>
    <s v="Analyst"/>
    <x v="168"/>
  </r>
  <r>
    <n v="302"/>
    <s v="Senior Data Engineer"/>
    <s v="$1   $2 billion (USD)"/>
    <n v="1000000000"/>
    <n v="2000000000"/>
    <s v="$78K-$147K (Glassdoor est.)"/>
    <n v="147"/>
    <n v="78"/>
    <n v="112.5"/>
    <s v="Data Engineer"/>
    <x v="236"/>
  </r>
  <r>
    <n v="303"/>
    <s v="Senior Data Analyst"/>
    <s v="$100   $500 million (USD)"/>
    <n v="100000000"/>
    <n v="500000000"/>
    <s v="$65K-$110K (Glassdoor est.)"/>
    <n v="110"/>
    <n v="65"/>
    <n v="87.5"/>
    <s v="Analyst"/>
    <x v="237"/>
  </r>
  <r>
    <n v="304"/>
    <s v="Data Modeler - Data Solutions Engineer"/>
    <s v="$10+ billion (USD)"/>
    <n v="10000000000"/>
    <n v="11000000000"/>
    <s v="$37K-$66K (Glassdoor est.)"/>
    <n v="66"/>
    <n v="37"/>
    <n v="51.5"/>
    <s v="Other"/>
    <x v="47"/>
  </r>
  <r>
    <n v="305"/>
    <s v="Associate Environmental Scientist - Wildlife Biologist"/>
    <s v="$10   $25 million (USD)"/>
    <n v="10000000"/>
    <n v="25000000"/>
    <s v="$38K-$64K (Glassdoor est.)"/>
    <n v="64"/>
    <n v="38"/>
    <n v="51"/>
    <s v="Other"/>
    <x v="238"/>
  </r>
  <r>
    <n v="306"/>
    <s v="Associate, Data Science, Internal Audit"/>
    <s v="$10+ billion (USD)"/>
    <n v="10000000000"/>
    <n v="11000000000"/>
    <s v="$43K-$82K (Glassdoor est.)"/>
    <n v="82"/>
    <n v="43"/>
    <n v="62.5"/>
    <s v="Other"/>
    <x v="239"/>
  </r>
  <r>
    <n v="307"/>
    <s v="Sr Data Engineer (Sr BI Developer)"/>
    <s v="Unknown / Non-Applicable"/>
    <n v="0"/>
    <n v="0"/>
    <s v="$90K-$110K(Employer est.)"/>
    <n v="110"/>
    <n v="90"/>
    <n v="100"/>
    <s v="Data Engineer"/>
    <x v="240"/>
  </r>
  <r>
    <n v="308"/>
    <s v="Data Engineer"/>
    <s v="Unknown / Non-Applicable"/>
    <n v="0"/>
    <n v="0"/>
    <s v="$61K-$109K (Glassdoor est.)"/>
    <n v="109"/>
    <n v="61"/>
    <n v="85"/>
    <s v="Data Engineer"/>
    <x v="241"/>
  </r>
  <r>
    <n v="309"/>
    <s v="Senior LiDAR Data scientist"/>
    <s v="Unknown / Non-Applicable"/>
    <n v="0"/>
    <n v="0"/>
    <s v="$93K-$151K (Glassdoor est.)"/>
    <n v="151"/>
    <n v="93"/>
    <n v="122"/>
    <s v="Data Scientist"/>
    <x v="242"/>
  </r>
  <r>
    <n v="310"/>
    <s v="Salesforce Analytics Consultant"/>
    <s v="$100   $500 million (USD)"/>
    <n v="100000000"/>
    <n v="500000000"/>
    <s v="$52K-$81K (Glassdoor est.)"/>
    <n v="81"/>
    <n v="52"/>
    <n v="66.5"/>
    <s v="Other"/>
    <x v="243"/>
  </r>
  <r>
    <n v="311"/>
    <s v="Technology-Minded, Data Professional Opportunities"/>
    <s v="Unknown / Non-Applicable"/>
    <n v="0"/>
    <n v="0"/>
    <s v="$40K-$101K (Glassdoor est.)"/>
    <n v="101"/>
    <n v="40"/>
    <n v="70.5"/>
    <s v="Other"/>
    <x v="244"/>
  </r>
  <r>
    <n v="312"/>
    <s v="Senior Data Engineer"/>
    <s v="$10   $25 million (USD)"/>
    <n v="10000000"/>
    <n v="25000000"/>
    <s v="$97K-$180K (Glassdoor est.)"/>
    <n v="180"/>
    <n v="97"/>
    <n v="138.5"/>
    <s v="Data Engineer"/>
    <x v="245"/>
  </r>
  <r>
    <n v="313"/>
    <s v="Managing Data scientist/ML Engineer"/>
    <s v="$100   $500 million (USD)"/>
    <n v="100000000"/>
    <n v="500000000"/>
    <s v="$81K-$134K (Glassdoor est.)"/>
    <n v="134"/>
    <n v="81"/>
    <n v="107.5"/>
    <s v="Data Scientist"/>
    <x v="118"/>
  </r>
  <r>
    <n v="314"/>
    <s v="Scientist, Pharmacometrics"/>
    <s v="$50   $100 million (USD)"/>
    <n v="50000000"/>
    <n v="100000000"/>
    <s v="$84K-$157K (Glassdoor est.)"/>
    <n v="157"/>
    <n v="84"/>
    <n v="120.5"/>
    <s v="Other"/>
    <x v="246"/>
  </r>
  <r>
    <n v="315"/>
    <s v="Staff Scientist- Upstream PD"/>
    <s v="$25   $50 million (USD)"/>
    <n v="25000000"/>
    <n v="50000000"/>
    <s v="$49K-$113K (Glassdoor est.)"/>
    <n v="113"/>
    <n v="49"/>
    <n v="81"/>
    <s v="Other"/>
    <x v="164"/>
  </r>
  <r>
    <n v="316"/>
    <s v="Scientist Manufacturing Pharma - Kentucky BioProcessing"/>
    <s v="$10+ billion (USD)"/>
    <n v="10000000000"/>
    <n v="11000000000"/>
    <s v="$68K-$139K (Glassdoor est.)"/>
    <n v="139"/>
    <n v="68"/>
    <n v="103.5"/>
    <s v="Other"/>
    <x v="216"/>
  </r>
  <r>
    <n v="317"/>
    <s v="Lead Big Data Engineer"/>
    <s v="Unknown / Non-Applicable"/>
    <n v="0"/>
    <n v="0"/>
    <s v="$121K-$203K (Glassdoor est.)"/>
    <n v="203"/>
    <n v="121"/>
    <n v="162"/>
    <s v="Data Engineer"/>
    <x v="247"/>
  </r>
  <r>
    <n v="318"/>
    <s v="Product Engineer â€“ Spatial Data Science and Statistical Analysis"/>
    <s v="$1   $2 billion (USD)"/>
    <n v="1000000000"/>
    <n v="2000000000"/>
    <s v="$52K-$85K (Glassdoor est.)"/>
    <n v="85"/>
    <n v="52"/>
    <n v="68.5"/>
    <s v="Other"/>
    <x v="33"/>
  </r>
  <r>
    <n v="319"/>
    <s v="Sr Software Engineer (Data scientist)"/>
    <s v="$5   $10 billion (USD)"/>
    <n v="5000000000"/>
    <n v="10000000000"/>
    <s v="$81K-$140K (Glassdoor est.)"/>
    <n v="140"/>
    <n v="81"/>
    <n v="110.5"/>
    <s v="Data Scientist"/>
    <x v="248"/>
  </r>
  <r>
    <n v="320"/>
    <s v="Sr. Data Engineer (ETL Developer)"/>
    <s v="$100   $500 million (USD)"/>
    <n v="100000000"/>
    <n v="500000000"/>
    <s v="$83K-$148K (Glassdoor est.)"/>
    <n v="148"/>
    <n v="83"/>
    <n v="115.5"/>
    <s v="Data Engineer"/>
    <x v="249"/>
  </r>
  <r>
    <n v="321"/>
    <s v="Senior Data scientist Artificial Intelligence"/>
    <s v="$500 million   $1 billion (USD)"/>
    <n v="500000000"/>
    <n v="1000000000"/>
    <s v="$60K-$101K (Glassdoor est.)"/>
    <n v="101"/>
    <n v="60"/>
    <n v="80.5"/>
    <s v="Data Scientist"/>
    <x v="3"/>
  </r>
  <r>
    <n v="322"/>
    <s v="Analytics - Business Assurance Data Analyst"/>
    <s v="$100   $500 million (USD)"/>
    <n v="100000000"/>
    <n v="500000000"/>
    <s v="$31K-$55K (Glassdoor est.)"/>
    <n v="55"/>
    <n v="31"/>
    <n v="43"/>
    <s v="Analyst"/>
    <x v="250"/>
  </r>
  <r>
    <n v="323"/>
    <s v="Associate Director/Director, Safety Scientist"/>
    <s v="Unknown / Non-Applicable"/>
    <n v="0"/>
    <n v="0"/>
    <s v="$102K-$178K (Glassdoor est.)"/>
    <n v="178"/>
    <n v="102"/>
    <n v="140"/>
    <s v="Director"/>
    <x v="251"/>
  </r>
  <r>
    <n v="324"/>
    <s v="Senior Scientist, Cell Pharmacology/Assay Development"/>
    <s v="Unknown / Non-Applicable"/>
    <n v="0"/>
    <n v="0"/>
    <s v="Employer Provided Salary:$110K-$130K"/>
    <n v="130"/>
    <n v="110"/>
    <n v="120"/>
    <s v="Other"/>
    <x v="234"/>
  </r>
  <r>
    <n v="325"/>
    <s v="Data Analyst Senior"/>
    <s v="$5   $10 billion (USD)"/>
    <n v="5000000000"/>
    <n v="10000000000"/>
    <s v="$48K-$85K (Glassdoor est.)"/>
    <n v="85"/>
    <n v="48"/>
    <n v="66.5"/>
    <s v="Analyst"/>
    <x v="252"/>
  </r>
  <r>
    <n v="326"/>
    <s v="Lead Data Engineer (Python)"/>
    <s v="$1   $5 million (USD)"/>
    <n v="1000000"/>
    <n v="5000000"/>
    <s v="$66K-$123K (Glassdoor est.)"/>
    <n v="123"/>
    <n v="66"/>
    <n v="94.5"/>
    <s v="Data Engineer"/>
    <x v="253"/>
  </r>
  <r>
    <n v="327"/>
    <s v="Senior Data scientist 4 Artificial Intelligence"/>
    <s v="$500 million   $1 billion (USD)"/>
    <n v="500000000"/>
    <n v="1000000000"/>
    <s v="$92K-$146K (Glassdoor est.)"/>
    <n v="146"/>
    <n v="92"/>
    <n v="119"/>
    <s v="Data Scientist"/>
    <x v="3"/>
  </r>
  <r>
    <n v="328"/>
    <s v="Medical Lab Scientist - MLT"/>
    <s v="$10+ billion (USD)"/>
    <n v="10000000000"/>
    <n v="11000000000"/>
    <s v="$21-$29 Per Hour(Glassdoor est.)"/>
    <n v="60"/>
    <n v="43"/>
    <n v="51.5"/>
    <s v="Other"/>
    <x v="254"/>
  </r>
  <r>
    <n v="329"/>
    <s v="Senior Operations Data Analyst, Call Center Operations"/>
    <s v="$2   $5 billion (USD)"/>
    <n v="2000000000"/>
    <n v="5000000000"/>
    <s v="$10-$17 Per Hour(Glassdoor est.)"/>
    <n v="35"/>
    <n v="21"/>
    <n v="28"/>
    <s v="Analyst"/>
    <x v="255"/>
  </r>
  <r>
    <n v="330"/>
    <s v="Director II, Data Science - GRS Predictive Analytics"/>
    <s v="$10+ billion (USD)"/>
    <n v="10000000000"/>
    <n v="11000000000"/>
    <s v="$150K-$239K (Glassdoor est.)"/>
    <n v="239"/>
    <n v="150"/>
    <n v="194.5"/>
    <s v="Director"/>
    <x v="47"/>
  </r>
  <r>
    <n v="331"/>
    <s v="RESEARCH COMPUTER SCIENTIST - RESEARCH ENGINEER - SR. COMPUTER SCIENTIST - SOFTWARE DEVELOPMENT"/>
    <s v="$500 million   $1 billion (USD)"/>
    <n v="500000000"/>
    <n v="1000000000"/>
    <s v="$52K-$91K (Glassdoor est.)"/>
    <n v="91"/>
    <n v="52"/>
    <n v="71.5"/>
    <s v="Other"/>
    <x v="205"/>
  </r>
  <r>
    <n v="332"/>
    <s v="Geospatial Software Developer and Data scientist"/>
    <s v="Unknown / Non-Applicable"/>
    <n v="0"/>
    <n v="0"/>
    <s v="$82K-$129K(Employer est.)"/>
    <n v="129"/>
    <n v="82"/>
    <n v="105.5"/>
    <s v="Data Scientist"/>
    <x v="256"/>
  </r>
  <r>
    <n v="333"/>
    <s v="Senior Scientist - Toxicologist - Product Integrity (Stewardship)"/>
    <s v="$10+ billion (USD)"/>
    <n v="10000000000"/>
    <n v="11000000000"/>
    <s v="$47K-$101K (Glassdoor est.)"/>
    <n v="101"/>
    <n v="47"/>
    <n v="74"/>
    <s v="Other"/>
    <x v="216"/>
  </r>
  <r>
    <n v="334"/>
    <s v="Systems Engineer II - Data Analyst"/>
    <s v="$10+ billion (USD)"/>
    <n v="10000000000"/>
    <n v="11000000000"/>
    <s v="$49K-$76K (Glassdoor est.)"/>
    <n v="76"/>
    <n v="49"/>
    <n v="62.5"/>
    <s v="Analyst"/>
    <x v="257"/>
  </r>
  <r>
    <n v="335"/>
    <s v="Senior Research Analytical Scientist-Non-Targeted Analysis"/>
    <s v="$500 million   $1 billion (USD)"/>
    <n v="500000000"/>
    <n v="1000000000"/>
    <s v="$43K-$88K (Glassdoor est.)"/>
    <n v="88"/>
    <n v="43"/>
    <n v="65.5"/>
    <s v="Other"/>
    <x v="258"/>
  </r>
  <r>
    <n v="336"/>
    <s v="Director Data Science"/>
    <s v="Unknown / Non-Applicable"/>
    <n v="0"/>
    <n v="0"/>
    <s v="$124K-$199K (Glassdoor est.)"/>
    <n v="199"/>
    <n v="124"/>
    <n v="161.5"/>
    <s v="Director"/>
    <x v="259"/>
  </r>
  <r>
    <n v="337"/>
    <s v="Sr Data Analyst - IT"/>
    <s v="$100   $500 million (USD)"/>
    <n v="100000000"/>
    <n v="500000000"/>
    <s v="$52K-$93K (Glassdoor est.)"/>
    <n v="93"/>
    <n v="52"/>
    <n v="72.5"/>
    <s v="Analyst"/>
    <x v="260"/>
  </r>
  <r>
    <n v="338"/>
    <s v="Senior Data Engineer"/>
    <s v="$10   $25 million (USD)"/>
    <n v="10000000"/>
    <n v="25000000"/>
    <s v="$97K-$181K (Glassdoor est.)"/>
    <n v="181"/>
    <n v="97"/>
    <n v="139"/>
    <s v="Data Engineer"/>
    <x v="261"/>
  </r>
  <r>
    <n v="339"/>
    <s v="Senior Data Engineer"/>
    <s v="$10   $25 million (USD)"/>
    <n v="10000000"/>
    <n v="25000000"/>
    <s v="$100K-$173K (Glassdoor est.)"/>
    <n v="173"/>
    <n v="100"/>
    <n v="136.5"/>
    <s v="Data Engineer"/>
    <x v="156"/>
  </r>
  <r>
    <n v="340"/>
    <s v="Associate Machine Learning Engineer / Data scientist May 2020 Undergrad"/>
    <s v="$2   $5 billion (USD)"/>
    <n v="2000000000"/>
    <n v="5000000000"/>
    <s v="$53K-$96K (Glassdoor est.)"/>
    <n v="96"/>
    <n v="53"/>
    <n v="74.5"/>
    <s v="Data Scientist"/>
    <x v="168"/>
  </r>
  <r>
    <n v="341"/>
    <s v="Senior Scientist - Biostatistician"/>
    <s v="$10+ billion (USD)"/>
    <n v="10000000000"/>
    <n v="11000000000"/>
    <s v="$65K-$96K (Glassdoor est.)"/>
    <n v="96"/>
    <n v="65"/>
    <n v="80.5"/>
    <s v="Other"/>
    <x v="216"/>
  </r>
  <r>
    <n v="342"/>
    <s v="Data scientist"/>
    <s v="$10   $25 million (USD)"/>
    <n v="10000000"/>
    <n v="25000000"/>
    <s v="$75K-$127K (Glassdoor est.)"/>
    <n v="127"/>
    <n v="75"/>
    <n v="101"/>
    <s v="Data Scientist"/>
    <x v="262"/>
  </r>
  <r>
    <n v="343"/>
    <s v="Data scientist"/>
    <s v="$10+ billion (USD)"/>
    <n v="10000000000"/>
    <n v="11000000000"/>
    <s v="$94K-$139K (Glassdoor est.)"/>
    <n v="139"/>
    <n v="94"/>
    <n v="116.5"/>
    <s v="Data Scientist"/>
    <x v="263"/>
  </r>
  <r>
    <n v="344"/>
    <s v="Principal Machine Learning Scientist"/>
    <s v="Unknown / Non-Applicable"/>
    <n v="0"/>
    <n v="0"/>
    <s v="$176K-$289K (Glassdoor est.)"/>
    <n v="289"/>
    <n v="176"/>
    <n v="232.5"/>
    <s v="M.L.E"/>
    <x v="264"/>
  </r>
  <r>
    <n v="345"/>
    <s v="Data scientist"/>
    <s v="Unknown / Non-Applicable"/>
    <n v="0"/>
    <n v="0"/>
    <s v="$92K-$149K (Glassdoor est.)"/>
    <n v="149"/>
    <n v="92"/>
    <n v="120.5"/>
    <s v="Data Scientist"/>
    <x v="265"/>
  </r>
  <r>
    <n v="346"/>
    <s v="Data scientist"/>
    <s v="Unknown / Non-Applicable"/>
    <n v="0"/>
    <n v="0"/>
    <s v="$118K-$188K (Glassdoor est.)"/>
    <n v="188"/>
    <n v="118"/>
    <n v="153"/>
    <s v="Data Scientist"/>
    <x v="266"/>
  </r>
  <r>
    <n v="347"/>
    <s v="Data scientist"/>
    <s v="Unknown / Non-Applicable"/>
    <n v="0"/>
    <n v="0"/>
    <s v="$108K-$146K (Glassdoor est.)"/>
    <n v="146"/>
    <n v="108"/>
    <n v="127"/>
    <s v="Data Scientist"/>
    <x v="267"/>
  </r>
  <r>
    <n v="348"/>
    <s v="Data scientist"/>
    <s v="Unknown / Non-Applicable"/>
    <n v="0"/>
    <n v="0"/>
    <s v="$65K-$106K (Glassdoor est.)"/>
    <n v="106"/>
    <n v="65"/>
    <n v="85.5"/>
    <s v="Data Scientist"/>
    <x v="268"/>
  </r>
  <r>
    <n v="349"/>
    <s v="Data scientist"/>
    <s v="$1   $2 billion (USD)"/>
    <n v="1000000000"/>
    <n v="2000000000"/>
    <s v="$55K-$98K (Glassdoor est.)"/>
    <n v="98"/>
    <n v="55"/>
    <n v="76.5"/>
    <s v="Data Scientist"/>
    <x v="269"/>
  </r>
  <r>
    <n v="350"/>
    <s v="Data scientist"/>
    <s v="$500 million   $1 billion (USD)"/>
    <n v="500000000"/>
    <n v="1000000000"/>
    <s v="$94K-$162K (Glassdoor est.)"/>
    <n v="162"/>
    <n v="94"/>
    <n v="128"/>
    <s v="Data Scientist"/>
    <x v="270"/>
  </r>
  <r>
    <n v="351"/>
    <s v="Data Engineer"/>
    <s v="$5   $10 million (USD)"/>
    <n v="5000000"/>
    <n v="10000000"/>
    <s v="$63K-$120K (Glassdoor est.)"/>
    <n v="120"/>
    <n v="63"/>
    <n v="91.5"/>
    <s v="Data Engineer"/>
    <x v="61"/>
  </r>
  <r>
    <n v="352"/>
    <s v="Staff Data Engineer"/>
    <s v="$50   $100 million (USD)"/>
    <n v="50000000"/>
    <n v="100000000"/>
    <s v="$126K-$228K (Glassdoor est.)"/>
    <n v="228"/>
    <n v="126"/>
    <n v="177"/>
    <s v="Data Engineer"/>
    <x v="271"/>
  </r>
  <r>
    <n v="353"/>
    <s v="Data scientist"/>
    <s v="$100   $500 million (USD)"/>
    <n v="100000000"/>
    <n v="500000000"/>
    <s v="$80K-$134K (Glassdoor est.)"/>
    <n v="134"/>
    <n v="80"/>
    <n v="107"/>
    <s v="Data Scientist"/>
    <x v="34"/>
  </r>
  <r>
    <n v="354"/>
    <s v="Data scientist"/>
    <s v="Unknown / Non-Applicable"/>
    <n v="0"/>
    <n v="0"/>
    <s v="$120K-$189K (Glassdoor est.)"/>
    <n v="189"/>
    <n v="120"/>
    <n v="154.5"/>
    <s v="Data Scientist"/>
    <x v="51"/>
  </r>
  <r>
    <n v="355"/>
    <s v="Data scientist"/>
    <s v="Less than $1 million (USD)"/>
    <n v="1000000"/>
    <n v="1000000"/>
    <s v="$85K-$142K (Glassdoor est.)"/>
    <n v="142"/>
    <n v="85"/>
    <n v="113.5"/>
    <s v="Data Scientist"/>
    <x v="272"/>
  </r>
  <r>
    <n v="356"/>
    <s v="Data scientist"/>
    <s v="Unknown / Non-Applicable"/>
    <n v="0"/>
    <n v="0"/>
    <s v="$111K-$176K (Glassdoor est.)"/>
    <n v="176"/>
    <n v="111"/>
    <n v="143.5"/>
    <s v="Data Scientist"/>
    <x v="273"/>
  </r>
  <r>
    <n v="357"/>
    <s v="Data scientist"/>
    <s v="Less than $1 million (USD)"/>
    <n v="1000000"/>
    <n v="1000000"/>
    <s v="$87K-$140K (Glassdoor est.)"/>
    <n v="140"/>
    <n v="87"/>
    <n v="113.5"/>
    <s v="Data Scientist"/>
    <x v="274"/>
  </r>
  <r>
    <n v="358"/>
    <s v="Data scientist"/>
    <s v="$10+ billion (USD)"/>
    <n v="10000000000"/>
    <n v="11000000000"/>
    <s v="$76K-$127K (Glassdoor est.)"/>
    <n v="127"/>
    <n v="76"/>
    <n v="101.5"/>
    <s v="Data Scientist"/>
    <x v="275"/>
  </r>
  <r>
    <n v="359"/>
    <s v="Data Analyst, Performance Partnership"/>
    <s v="$2   $5 billion (USD)"/>
    <n v="2000000000"/>
    <n v="5000000000"/>
    <s v="$54K-$92K (Glassdoor est.)"/>
    <n v="92"/>
    <n v="54"/>
    <n v="73"/>
    <s v="Analyst"/>
    <x v="276"/>
  </r>
  <r>
    <n v="360"/>
    <s v="Data scientist"/>
    <s v="$2   $5 billion (USD)"/>
    <n v="2000000000"/>
    <n v="5000000000"/>
    <s v="$61K-$100K (Glassdoor est.)"/>
    <n v="100"/>
    <n v="61"/>
    <n v="80.5"/>
    <s v="Data Scientist"/>
    <x v="277"/>
  </r>
  <r>
    <n v="361"/>
    <s v="Data scientist"/>
    <s v="Unknown / Non-Applicable"/>
    <n v="0"/>
    <n v="0"/>
    <s v="$81K-$140K (Glassdoor est.)"/>
    <n v="140"/>
    <n v="81"/>
    <n v="110.5"/>
    <s v="Data Scientist"/>
    <x v="278"/>
  </r>
  <r>
    <n v="362"/>
    <s v="Data scientist"/>
    <s v="$5   $10 million (USD)"/>
    <n v="5000000"/>
    <n v="10000000"/>
    <s v="$108K-$171K (Glassdoor est.)"/>
    <n v="171"/>
    <n v="108"/>
    <n v="139.5"/>
    <s v="Data Scientist"/>
    <x v="279"/>
  </r>
  <r>
    <n v="363"/>
    <s v="Data scientist"/>
    <s v="Unknown / Non-Applicable"/>
    <n v="0"/>
    <n v="0"/>
    <s v="$112K-$179K (Glassdoor est.)"/>
    <n v="179"/>
    <n v="112"/>
    <n v="145.5"/>
    <s v="Data Scientist"/>
    <x v="280"/>
  </r>
  <r>
    <n v="364"/>
    <s v="Data scientist"/>
    <s v="$100   $500 million (USD)"/>
    <n v="100000000"/>
    <n v="500000000"/>
    <s v="$63K-$111K (Glassdoor est.)"/>
    <n v="111"/>
    <n v="63"/>
    <n v="87"/>
    <s v="Data Scientist"/>
    <x v="281"/>
  </r>
  <r>
    <n v="365"/>
    <s v="Data scientist"/>
    <s v="$50   $100 million (USD)"/>
    <n v="50000000"/>
    <n v="100000000"/>
    <s v="$75K-$126K (Glassdoor est.)"/>
    <n v="126"/>
    <n v="75"/>
    <n v="100.5"/>
    <s v="Data Scientist"/>
    <x v="282"/>
  </r>
  <r>
    <n v="366"/>
    <s v="Data scientist Manager"/>
    <s v="$10+ billion (USD)"/>
    <n v="10000000000"/>
    <n v="11000000000"/>
    <s v="$110K-$184K (Glassdoor est.)"/>
    <n v="184"/>
    <n v="110"/>
    <n v="147"/>
    <s v="Data Scientist"/>
    <x v="283"/>
  </r>
  <r>
    <n v="367"/>
    <s v="Data Engineer"/>
    <s v="$100   $500 million (USD)"/>
    <n v="100000000"/>
    <n v="500000000"/>
    <s v="$76K-$145K (Glassdoor est.)"/>
    <n v="145"/>
    <n v="76"/>
    <n v="110.5"/>
    <s v="Data Engineer"/>
    <x v="284"/>
  </r>
  <r>
    <n v="368"/>
    <s v="Data scientist"/>
    <s v="$5   $10 million (USD)"/>
    <n v="5000000"/>
    <n v="10000000"/>
    <s v="$70K-$118K (Glassdoor est.)"/>
    <n v="118"/>
    <n v="70"/>
    <n v="94"/>
    <s v="Data Scientist"/>
    <x v="285"/>
  </r>
  <r>
    <n v="369"/>
    <s v="Senior Data scientist"/>
    <s v="$500 million   $1 billion (USD)"/>
    <n v="500000000"/>
    <n v="1000000000"/>
    <s v="$94K-$153K (Glassdoor est.)"/>
    <n v="153"/>
    <n v="94"/>
    <n v="123.5"/>
    <s v="Data Scientist"/>
    <x v="286"/>
  </r>
  <r>
    <n v="370"/>
    <s v="Software Data Engineer - College"/>
    <s v="Unknown / Non-Applicable"/>
    <n v="0"/>
    <n v="0"/>
    <s v="$49K-$97K (Glassdoor est.)"/>
    <n v="97"/>
    <n v="49"/>
    <n v="73"/>
    <s v="Data Engineer"/>
    <x v="62"/>
  </r>
  <r>
    <n v="371"/>
    <s v="Senior Data scientist - Algorithms"/>
    <s v="Unknown / Non-Applicable"/>
    <n v="0"/>
    <n v="0"/>
    <s v="$150K-$180K (Glassdoor est.)"/>
    <n v="180"/>
    <n v="150"/>
    <n v="165"/>
    <s v="Data Scientist"/>
    <x v="287"/>
  </r>
  <r>
    <n v="372"/>
    <s v="Data Analyst"/>
    <s v="$100   $500 million (USD)"/>
    <n v="100000000"/>
    <n v="500000000"/>
    <s v="$42K-$77K (Glassdoor est.)"/>
    <n v="77"/>
    <n v="42"/>
    <n v="59.5"/>
    <s v="Analyst"/>
    <x v="288"/>
  </r>
  <r>
    <n v="373"/>
    <s v="Data Analyst"/>
    <s v="$10   $25 million (USD)"/>
    <n v="10000000"/>
    <n v="25000000"/>
    <s v="$47K-$85K (Glassdoor est.)"/>
    <n v="85"/>
    <n v="47"/>
    <n v="66"/>
    <s v="Analyst"/>
    <x v="289"/>
  </r>
  <r>
    <n v="374"/>
    <s v="Data scientist"/>
    <s v="Unknown / Non-Applicable"/>
    <n v="0"/>
    <n v="0"/>
    <s v="$56K-$95K (Glassdoor est.)"/>
    <n v="95"/>
    <n v="56"/>
    <n v="75.5"/>
    <s v="Data Scientist"/>
    <x v="290"/>
  </r>
  <r>
    <n v="375"/>
    <s v="Machine Learning Engineer"/>
    <s v="$100   $500 million (USD)"/>
    <n v="100000000"/>
    <n v="500000000"/>
    <s v="$62K-$112K (Glassdoor est.)"/>
    <n v="112"/>
    <n v="62"/>
    <n v="87"/>
    <s v="M.L.E"/>
    <x v="291"/>
  </r>
  <r>
    <n v="376"/>
    <s v="Senior Data scientist Oncology"/>
    <s v="$10+ billion (USD)"/>
    <n v="10000000000"/>
    <n v="11000000000"/>
    <s v="$107K-$173K (Glassdoor est.)"/>
    <n v="173"/>
    <n v="107"/>
    <n v="140"/>
    <s v="Data Scientist"/>
    <x v="223"/>
  </r>
  <r>
    <n v="377"/>
    <s v="Data scientist"/>
    <s v="$25   $50 million (USD)"/>
    <n v="25000000"/>
    <n v="50000000"/>
    <s v="$64K-$108K (Glassdoor est.)"/>
    <n v="108"/>
    <n v="64"/>
    <n v="86"/>
    <s v="Data Scientist"/>
    <x v="292"/>
  </r>
  <r>
    <n v="378"/>
    <s v="Senior Data scientist"/>
    <s v="Unknown / Non-Applicable"/>
    <n v="0"/>
    <n v="0"/>
    <s v="$89K-$144K (Glassdoor est.)"/>
    <n v="144"/>
    <n v="89"/>
    <n v="116.5"/>
    <s v="Data Scientist"/>
    <x v="293"/>
  </r>
  <r>
    <n v="379"/>
    <s v="Data Engineer"/>
    <s v="$1   $2 billion (USD)"/>
    <n v="1000000000"/>
    <n v="2000000000"/>
    <s v="$55K-$105K (Glassdoor est.)"/>
    <n v="105"/>
    <n v="55"/>
    <n v="80"/>
    <s v="Data Engineer"/>
    <x v="294"/>
  </r>
  <r>
    <n v="380"/>
    <s v="Principal Data scientist"/>
    <s v="$10+ billion (USD)"/>
    <n v="10000000000"/>
    <n v="11000000000"/>
    <s v="$135K-$211K (Glassdoor est.)"/>
    <n v="211"/>
    <n v="135"/>
    <n v="173"/>
    <s v="Data Scientist"/>
    <x v="50"/>
  </r>
  <r>
    <n v="381"/>
    <s v="Data Engineer"/>
    <s v="Unknown / Non-Applicable"/>
    <n v="0"/>
    <n v="0"/>
    <s v="$57K-$80K (Glassdoor est.)"/>
    <n v="80"/>
    <n v="57"/>
    <n v="68.5"/>
    <s v="Data Engineer"/>
    <x v="295"/>
  </r>
  <r>
    <n v="382"/>
    <s v="Data scientist - Alpha Insights"/>
    <s v="Unknown / Non-Applicable"/>
    <n v="0"/>
    <n v="0"/>
    <s v="$129K-$215K (Glassdoor est.)"/>
    <n v="215"/>
    <n v="129"/>
    <n v="172"/>
    <s v="Data Scientist"/>
    <x v="296"/>
  </r>
  <r>
    <n v="383"/>
    <s v="Associate Principal Scientist, Pharmacogenomics"/>
    <s v="$10+ billion (USD)"/>
    <n v="10000000000"/>
    <n v="11000000000"/>
    <s v="$63K-$127K (Glassdoor est.)"/>
    <n v="127"/>
    <n v="63"/>
    <n v="95"/>
    <s v="Other"/>
    <x v="223"/>
  </r>
  <r>
    <n v="384"/>
    <s v="Data scientist - Systems Engineering"/>
    <s v="$1   $2 billion (USD)"/>
    <n v="1000000000"/>
    <n v="2000000000"/>
    <s v="$50K-$89K (Glassdoor est.)"/>
    <n v="89"/>
    <n v="50"/>
    <n v="69.5"/>
    <s v="Data Scientist"/>
    <x v="85"/>
  </r>
  <r>
    <n v="385"/>
    <s v="Data scientist"/>
    <s v="Unknown / Non-Applicable"/>
    <n v="0"/>
    <n v="0"/>
    <s v="$71K-$124K (Glassdoor est.)"/>
    <n v="124"/>
    <n v="71"/>
    <n v="97.5"/>
    <s v="Data Scientist"/>
    <x v="297"/>
  </r>
  <r>
    <n v="386"/>
    <s v="Data scientist"/>
    <s v="Unknown / Non-Applicable"/>
    <n v="0"/>
    <n v="0"/>
    <s v="$69K-$121K (Glassdoor est.)"/>
    <n v="121"/>
    <n v="69"/>
    <n v="95"/>
    <s v="Data Scientist"/>
    <x v="298"/>
  </r>
  <r>
    <n v="387"/>
    <s v="Principal Data scientist"/>
    <s v="Unknown / Non-Applicable"/>
    <n v="0"/>
    <n v="0"/>
    <s v="$150K-$238K (Glassdoor est.)"/>
    <n v="238"/>
    <n v="150"/>
    <n v="194"/>
    <s v="Data Scientist"/>
    <x v="299"/>
  </r>
  <r>
    <n v="388"/>
    <s v="Data scientist"/>
    <s v="Unknown / Non-Applicable"/>
    <n v="0"/>
    <n v="0"/>
    <s v="$77K-$132K (Glassdoor est.)"/>
    <n v="132"/>
    <n v="77"/>
    <n v="104.5"/>
    <s v="Data Scientist"/>
    <x v="300"/>
  </r>
  <r>
    <n v="389"/>
    <s v="Data Engineer - Consultant (Charlotte Based)"/>
    <s v="Unknown / Non-Applicable"/>
    <n v="0"/>
    <n v="0"/>
    <s v="$59K-$112K (Glassdoor est.)"/>
    <n v="112"/>
    <n v="59"/>
    <n v="85.5"/>
    <s v="Data Engineer"/>
    <x v="32"/>
  </r>
  <r>
    <n v="390"/>
    <s v="Data Analyst 1, full-time contract worker for up to 12 months"/>
    <s v="Unknown / Non-Applicable"/>
    <n v="0"/>
    <n v="0"/>
    <s v="$35K-$65K (Glassdoor est.)"/>
    <n v="65"/>
    <n v="35"/>
    <n v="50"/>
    <s v="Analyst"/>
    <x v="121"/>
  </r>
  <r>
    <n v="391"/>
    <s v="Data Engineer"/>
    <s v="$10+ billion (USD)"/>
    <n v="10000000000"/>
    <n v="11000000000"/>
    <s v="$79K-$147K (Glassdoor est.)"/>
    <n v="147"/>
    <n v="79"/>
    <n v="113"/>
    <s v="Data Engineer"/>
    <x v="172"/>
  </r>
  <r>
    <n v="392"/>
    <s v="Scientist, Immuno-Oncology"/>
    <s v="$10+ billion (USD)"/>
    <n v="10000000000"/>
    <n v="11000000000"/>
    <s v="$62K-$119K (Glassdoor est.)"/>
    <n v="119"/>
    <n v="62"/>
    <n v="90.5"/>
    <s v="Other"/>
    <x v="301"/>
  </r>
  <r>
    <n v="393"/>
    <s v="Senior Data scientist"/>
    <s v="Unknown / Non-Applicable"/>
    <n v="0"/>
    <n v="0"/>
    <s v="$119K-$187K (Glassdoor est.)"/>
    <n v="187"/>
    <n v="119"/>
    <n v="153"/>
    <s v="Data Scientist"/>
    <x v="302"/>
  </r>
  <r>
    <n v="394"/>
    <s v="Products Data Analyst II"/>
    <s v="$2   $5 billion (USD)"/>
    <n v="2000000000"/>
    <n v="5000000000"/>
    <s v="$90K-$157K (Glassdoor est.)"/>
    <n v="157"/>
    <n v="90"/>
    <n v="123.5"/>
    <s v="Analyst"/>
    <x v="303"/>
  </r>
  <r>
    <n v="395"/>
    <s v="Lead Data Analyst"/>
    <s v="$10   $25 million (USD)"/>
    <n v="10000000"/>
    <n v="25000000"/>
    <s v="$32K-$62K (Glassdoor est.)"/>
    <n v="62"/>
    <n v="32"/>
    <n v="47"/>
    <s v="Analyst"/>
    <x v="304"/>
  </r>
  <r>
    <n v="396"/>
    <s v="Data Science Engineer - Mobile"/>
    <s v="$5   $10 billion (USD)"/>
    <n v="5000000000"/>
    <n v="10000000000"/>
    <s v="$116K-$208K (Glassdoor est.)"/>
    <n v="208"/>
    <n v="116"/>
    <n v="162"/>
    <s v="Other"/>
    <x v="305"/>
  </r>
  <r>
    <n v="397"/>
    <s v="Senior Data scientist"/>
    <s v="$1   $2 billion (USD)"/>
    <n v="1000000000"/>
    <n v="2000000000"/>
    <s v="$102K-$165K (Glassdoor est.)"/>
    <n v="165"/>
    <n v="102"/>
    <n v="133.5"/>
    <s v="Data Scientist"/>
    <x v="35"/>
  </r>
  <r>
    <n v="398"/>
    <s v="Senior Data Engineer"/>
    <s v="Unknown / Non-Applicable"/>
    <n v="0"/>
    <n v="0"/>
    <s v="$76K-$142K (Glassdoor est.)"/>
    <n v="142"/>
    <n v="76"/>
    <n v="109"/>
    <s v="Data Engineer"/>
    <x v="306"/>
  </r>
  <r>
    <n v="399"/>
    <s v="Machine Learning Engineer"/>
    <s v="Unknown / Non-Applicable"/>
    <n v="0"/>
    <n v="0"/>
    <s v="$91K-$159K (Glassdoor est.)"/>
    <n v="159"/>
    <n v="91"/>
    <n v="125"/>
    <s v="M.L.E"/>
    <x v="307"/>
  </r>
  <r>
    <n v="400"/>
    <s v="Sr Expert Data Science, Advanced Visual Analytics (Associate level)"/>
    <s v="$10+ billion (USD)"/>
    <n v="10000000000"/>
    <n v="11000000000"/>
    <s v="$80K-$133K (Glassdoor est.)"/>
    <n v="133"/>
    <n v="80"/>
    <n v="106.5"/>
    <s v="Other"/>
    <x v="29"/>
  </r>
  <r>
    <n v="401"/>
    <s v="IT Associate Data Analyst"/>
    <s v="$5   $10 billion (USD)"/>
    <n v="5000000000"/>
    <n v="10000000000"/>
    <s v="$39K-$69K (Glassdoor est.)"/>
    <n v="69"/>
    <n v="39"/>
    <n v="54"/>
    <s v="Analyst"/>
    <x v="27"/>
  </r>
  <r>
    <n v="402"/>
    <s v="Clinical Data Analyst"/>
    <s v="$100   $500 million (USD)"/>
    <n v="100000000"/>
    <n v="500000000"/>
    <s v="$27K-$48K (Glassdoor est.)"/>
    <n v="48"/>
    <n v="27"/>
    <n v="37.5"/>
    <s v="Analyst"/>
    <x v="308"/>
  </r>
  <r>
    <n v="403"/>
    <s v="Business Data Analyst"/>
    <s v="$2   $5 billion (USD)"/>
    <n v="2000000000"/>
    <n v="5000000000"/>
    <s v="$36K-$71K (Glassdoor est.)"/>
    <n v="71"/>
    <n v="36"/>
    <n v="53.5"/>
    <s v="Analyst"/>
    <x v="168"/>
  </r>
  <r>
    <n v="404"/>
    <s v="Data scientist - Sales"/>
    <s v="$100   $500 million (USD)"/>
    <n v="100000000"/>
    <n v="500000000"/>
    <s v="$130K-$206K (Glassdoor est.)"/>
    <n v="206"/>
    <n v="130"/>
    <n v="168"/>
    <s v="Data Scientist"/>
    <x v="309"/>
  </r>
  <r>
    <n v="405"/>
    <s v="Senior Data Analyst"/>
    <s v="Unknown / Non-Applicable"/>
    <n v="0"/>
    <n v="0"/>
    <s v="$99K-$178K (Glassdoor est.)"/>
    <n v="178"/>
    <n v="99"/>
    <n v="138.5"/>
    <s v="Analyst"/>
    <x v="310"/>
  </r>
  <r>
    <n v="406"/>
    <s v="Principal, Data Science - Advanced Analytics"/>
    <s v="$2   $5 billion (USD)"/>
    <n v="2000000000"/>
    <n v="5000000000"/>
    <s v="$86K-$137K (Glassdoor est.)"/>
    <n v="137"/>
    <n v="86"/>
    <n v="111.5"/>
    <s v="Other"/>
    <x v="311"/>
  </r>
  <r>
    <n v="407"/>
    <s v="Data Science Project Manager"/>
    <s v="$10+ billion (USD)"/>
    <n v="10000000000"/>
    <n v="11000000000"/>
    <s v="$37K-$100K (Glassdoor est.)"/>
    <n v="100"/>
    <n v="37"/>
    <n v="68.5"/>
    <s v="Manager"/>
    <x v="130"/>
  </r>
  <r>
    <n v="408"/>
    <s v="Sr Scientist, Immuno-Oncology - Oncology"/>
    <s v="$10+ billion (USD)"/>
    <n v="10000000000"/>
    <n v="11000000000"/>
    <s v="$58K-$111K (Glassdoor est.)"/>
    <n v="111"/>
    <n v="58"/>
    <n v="84.5"/>
    <s v="Other"/>
    <x v="301"/>
  </r>
  <r>
    <n v="409"/>
    <s v="Senior Data Engineer"/>
    <s v="$100   $500 million (USD)"/>
    <n v="100000000"/>
    <n v="500000000"/>
    <s v="$72K-$133K (Glassdoor est.)"/>
    <n v="133"/>
    <n v="72"/>
    <n v="102.5"/>
    <s v="Data Engineer"/>
    <x v="180"/>
  </r>
  <r>
    <n v="410"/>
    <s v="Research Scientist â€“ Security and Privacy"/>
    <s v="$50   $100 million (USD)"/>
    <n v="50000000"/>
    <n v="100000000"/>
    <s v="$61K-$126K (Glassdoor est.)"/>
    <n v="126"/>
    <n v="61"/>
    <n v="93.5"/>
    <s v="Other"/>
    <x v="312"/>
  </r>
  <r>
    <n v="411"/>
    <s v="Data Science Manager"/>
    <s v="$5   $10 million (USD)"/>
    <n v="5000000"/>
    <n v="10000000"/>
    <s v="$95K-$160K (Glassdoor est.)"/>
    <n v="160"/>
    <n v="95"/>
    <n v="127.5"/>
    <s v="Manager"/>
    <x v="61"/>
  </r>
  <r>
    <n v="412"/>
    <s v="Data Analyst 2 (Missionary Department)"/>
    <s v="Unknown / Non-Applicable"/>
    <n v="0"/>
    <n v="0"/>
    <s v="$53K-$91K (Glassdoor est.)"/>
    <n v="91"/>
    <n v="53"/>
    <n v="72"/>
    <s v="Analyst"/>
    <x v="121"/>
  </r>
  <r>
    <n v="413"/>
    <s v="Supply Chain Data Analyst"/>
    <s v="$500 million   $1 billion (USD)"/>
    <n v="500000000"/>
    <n v="1000000000"/>
    <s v="$33K-$61K (Glassdoor est.)"/>
    <n v="61"/>
    <n v="33"/>
    <n v="47"/>
    <s v="Analyst"/>
    <x v="313"/>
  </r>
  <r>
    <n v="414"/>
    <s v="Data Engineer - ETL"/>
    <s v="Unknown / Non-Applicable"/>
    <n v="0"/>
    <n v="0"/>
    <s v="$44K-$86K (Glassdoor est.)"/>
    <n v="86"/>
    <n v="44"/>
    <n v="65"/>
    <s v="Data Engineer"/>
    <x v="314"/>
  </r>
  <r>
    <n v="415"/>
    <s v="Senior Data Analyst"/>
    <s v="$100   $500 million (USD)"/>
    <n v="100000000"/>
    <n v="500000000"/>
    <s v="$69K-$119K (Glassdoor est.)"/>
    <n v="119"/>
    <n v="69"/>
    <n v="94"/>
    <s v="Analyst"/>
    <x v="24"/>
  </r>
  <r>
    <n v="416"/>
    <s v="Senior Data Engineer"/>
    <s v="$100   $500 million (USD)"/>
    <n v="100000000"/>
    <n v="500000000"/>
    <s v="$67K-$127K (Glassdoor est.)"/>
    <n v="127"/>
    <n v="67"/>
    <n v="97"/>
    <s v="Data Engineer"/>
    <x v="24"/>
  </r>
  <r>
    <n v="417"/>
    <s v="Data Modeler (Analytical Systems)"/>
    <s v="$10+ billion (USD)"/>
    <n v="10000000000"/>
    <n v="11000000000"/>
    <s v="$66K-$117K (Glassdoor est.)"/>
    <n v="117"/>
    <n v="66"/>
    <n v="91.5"/>
    <s v="Other"/>
    <x v="130"/>
  </r>
  <r>
    <n v="418"/>
    <s v="Data scientist in Translational Medicine"/>
    <s v="$10+ billion (USD)"/>
    <n v="10000000000"/>
    <n v="11000000000"/>
    <s v="$86K-$143K (Glassdoor est.)"/>
    <n v="143"/>
    <n v="86"/>
    <n v="114.5"/>
    <s v="Data Scientist"/>
    <x v="29"/>
  </r>
  <r>
    <n v="419"/>
    <s v="Product Manager/Data Evangelist"/>
    <s v="$5   $10 million (USD)"/>
    <n v="5000000"/>
    <n v="10000000"/>
    <s v="$50K-$98K (Glassdoor est.)"/>
    <n v="98"/>
    <n v="50"/>
    <n v="74"/>
    <s v="Manager"/>
    <x v="61"/>
  </r>
  <r>
    <n v="420"/>
    <s v="Senior Data scientist â€“ Visualization, Novartis AI Innovation Lab"/>
    <s v="$10+ billion (USD)"/>
    <n v="10000000000"/>
    <n v="11000000000"/>
    <s v="$92K-$150K (Glassdoor est.)"/>
    <n v="150"/>
    <n v="92"/>
    <n v="121"/>
    <s v="Data Scientist"/>
    <x v="29"/>
  </r>
  <r>
    <n v="421"/>
    <s v="Senior Data Analyst/Scientist"/>
    <s v="$100   $500 million (USD)"/>
    <n v="100000000"/>
    <n v="500000000"/>
    <s v="$90K-$153K (Glassdoor est.)"/>
    <n v="153"/>
    <n v="90"/>
    <n v="121.5"/>
    <s v="Analyst"/>
    <x v="97"/>
  </r>
  <r>
    <n v="422"/>
    <s v="Scientist â€“ Cancer Discovery, Molecular Assay"/>
    <s v="unknown"/>
    <n v="0"/>
    <n v="0"/>
    <s v="Employer Provided Salary:$100K-$135K"/>
    <n v="135"/>
    <n v="100"/>
    <n v="117.5"/>
    <s v="Other"/>
    <x v="315"/>
  </r>
  <r>
    <n v="423"/>
    <s v="Data Engineer"/>
    <s v="$50   $100 million (USD)"/>
    <n v="50000000"/>
    <n v="100000000"/>
    <s v="$42K-$79K (Glassdoor est.)"/>
    <n v="79"/>
    <n v="42"/>
    <n v="60.5"/>
    <s v="Data Engineer"/>
    <x v="316"/>
  </r>
  <r>
    <n v="424"/>
    <s v="Big Data Engineer"/>
    <s v="$1   $2 billion (USD)"/>
    <n v="1000000000"/>
    <n v="2000000000"/>
    <s v="$84K-$153K (Glassdoor est.)"/>
    <n v="153"/>
    <n v="84"/>
    <n v="118.5"/>
    <s v="Data Engineer"/>
    <x v="69"/>
  </r>
  <r>
    <n v="425"/>
    <s v="Data Engineering Analyst"/>
    <s v="$2   $5 billion (USD)"/>
    <n v="2000000000"/>
    <n v="5000000000"/>
    <s v="$44K-$73K (Glassdoor est.)"/>
    <n v="73"/>
    <n v="44"/>
    <n v="58.5"/>
    <s v="Data Engineer"/>
    <x v="317"/>
  </r>
  <r>
    <n v="426"/>
    <s v="Manager of Data Science"/>
    <s v="$10   $25 million (USD)"/>
    <n v="10000000"/>
    <n v="25000000"/>
    <s v="$40K-$87K (Glassdoor est.)"/>
    <n v="87"/>
    <n v="40"/>
    <n v="63.5"/>
    <s v="Manager"/>
    <x v="156"/>
  </r>
  <r>
    <n v="427"/>
    <s v="Software Engineer (Data scientist/Software Engineer) - SISW - MG"/>
    <s v="$1   $2 billion (USD)"/>
    <n v="1000000000"/>
    <n v="2000000000"/>
    <s v="$72K-$142K (Glassdoor est.)"/>
    <n v="142"/>
    <n v="72"/>
    <n v="107"/>
    <s v="Data Scientist"/>
    <x v="318"/>
  </r>
  <r>
    <n v="428"/>
    <s v="Data Engineer"/>
    <s v="$2   $5 billion (USD)"/>
    <n v="2000000000"/>
    <n v="5000000000"/>
    <s v="$74K-$137K (Glassdoor est.)"/>
    <n v="137"/>
    <n v="74"/>
    <n v="105.5"/>
    <s v="Data Engineer"/>
    <x v="319"/>
  </r>
  <r>
    <n v="429"/>
    <s v="Data Engineer"/>
    <s v="$500 million   $1 billion (USD)"/>
    <n v="500000000"/>
    <n v="1000000000"/>
    <s v="$57K-$109K (Glassdoor est.)"/>
    <n v="109"/>
    <n v="57"/>
    <n v="83"/>
    <s v="Data Engineer"/>
    <x v="320"/>
  </r>
  <r>
    <n v="430"/>
    <s v="Associate Research Scientist I (Protein Expression and Production)"/>
    <s v="Unknown / Non-Applicable"/>
    <n v="0"/>
    <n v="0"/>
    <s v="$59K-$116K (Glassdoor est.)"/>
    <n v="116"/>
    <n v="59"/>
    <n v="87.5"/>
    <s v="Other"/>
    <x v="321"/>
  </r>
  <r>
    <n v="431"/>
    <s v="Director, Precision Medicine Clinical Biomarker Scientist"/>
    <s v="$10+ billion (USD)"/>
    <n v="10000000000"/>
    <n v="11000000000"/>
    <s v="$136K-$208K (Glassdoor est.)"/>
    <n v="208"/>
    <n v="136"/>
    <n v="172"/>
    <s v="Director"/>
    <x v="25"/>
  </r>
  <r>
    <n v="432"/>
    <s v="Senior Formulations Scientist II"/>
    <s v="Unknown / Non-Applicable"/>
    <n v="0"/>
    <n v="0"/>
    <s v="$71K-$129K (Glassdoor est.)"/>
    <n v="129"/>
    <n v="71"/>
    <n v="100"/>
    <s v="Other"/>
    <x v="321"/>
  </r>
  <r>
    <n v="433"/>
    <s v="Data Science Manager"/>
    <s v="Unknown / Non-Applicable"/>
    <n v="0"/>
    <n v="0"/>
    <s v="$171K-$272K (Glassdoor est.)"/>
    <n v="272"/>
    <n v="171"/>
    <n v="221.5"/>
    <s v="Manager"/>
    <x v="322"/>
  </r>
  <r>
    <n v="434"/>
    <s v="Data Engineer"/>
    <s v="$50   $100 million (USD)"/>
    <n v="50000000"/>
    <n v="100000000"/>
    <s v="$65K-$126K (Glassdoor est.)"/>
    <n v="126"/>
    <n v="65"/>
    <n v="95.5"/>
    <s v="Data Engineer"/>
    <x v="323"/>
  </r>
  <r>
    <n v="435"/>
    <s v="Senior Quantitative Analyst"/>
    <s v="$1   $2 billion (USD)"/>
    <n v="1000000000"/>
    <n v="2000000000"/>
    <s v="$118K-$228K (Glassdoor est.)"/>
    <n v="228"/>
    <n v="118"/>
    <n v="173"/>
    <s v="Analyst"/>
    <x v="324"/>
  </r>
  <r>
    <n v="436"/>
    <s v="Principal Data scientist"/>
    <s v="$10+ billion (USD)"/>
    <n v="10000000000"/>
    <n v="11000000000"/>
    <s v="$113K-$182K (Glassdoor est.)"/>
    <n v="182"/>
    <n v="113"/>
    <n v="147.5"/>
    <s v="Data Scientist"/>
    <x v="223"/>
  </r>
  <r>
    <n v="437"/>
    <s v="Data Engineer"/>
    <s v="$1   $2 billion (USD)"/>
    <n v="1000000000"/>
    <n v="2000000000"/>
    <s v="$58K-$104K (Glassdoor est.)"/>
    <n v="104"/>
    <n v="58"/>
    <n v="81"/>
    <s v="Data Engineer"/>
    <x v="325"/>
  </r>
  <r>
    <n v="438"/>
    <s v="Sr. Data Analyst"/>
    <s v="Unknown / Non-Applicable"/>
    <n v="0"/>
    <n v="0"/>
    <s v="$58K-$108K (Glassdoor est.)"/>
    <n v="108"/>
    <n v="58"/>
    <n v="83"/>
    <s v="Analyst"/>
    <x v="326"/>
  </r>
  <r>
    <n v="439"/>
    <s v="Research Scientist or Senior Research Scientist - Computer Vision"/>
    <s v="$5   $10 million (USD)"/>
    <n v="5000000"/>
    <n v="10000000"/>
    <s v="$81K-$161K (Glassdoor est.)"/>
    <n v="161"/>
    <n v="81"/>
    <n v="121"/>
    <s v="Other"/>
    <x v="327"/>
  </r>
  <r>
    <n v="440"/>
    <s v="Data Analyst Chemist - Quality System Contractor"/>
    <s v="Unknown / Non-Applicable"/>
    <n v="0"/>
    <n v="0"/>
    <s v="$61K-$110K (Glassdoor est.)"/>
    <n v="110"/>
    <n v="61"/>
    <n v="85.5"/>
    <s v="Analyst"/>
    <x v="328"/>
  </r>
  <r>
    <n v="441"/>
    <s v="Research Scientist / Principal Research Scientist - Multiphysical Systems"/>
    <s v="$5   $10 million (USD)"/>
    <n v="5000000"/>
    <n v="10000000"/>
    <s v="$115K-$220K (Glassdoor est.)"/>
    <n v="220"/>
    <n v="115"/>
    <n v="167.5"/>
    <s v="Other"/>
    <x v="327"/>
  </r>
  <r>
    <n v="442"/>
    <s v="Research Scientist, Machine Learning Department"/>
    <s v="Unknown / Non-Applicable"/>
    <n v="0"/>
    <n v="0"/>
    <s v="$71K-$144K (Glassdoor est.)"/>
    <n v="144"/>
    <n v="71"/>
    <n v="107.5"/>
    <s v="M.L.E"/>
    <x v="123"/>
  </r>
  <r>
    <n v="443"/>
    <s v="Foundational Community Supports Data Analyst"/>
    <s v="$25   $50 million (USD)"/>
    <n v="25000000"/>
    <n v="50000000"/>
    <s v="$32K-$57K (Glassdoor est.)"/>
    <n v="57"/>
    <n v="32"/>
    <n v="44.5"/>
    <s v="Analyst"/>
    <x v="329"/>
  </r>
  <r>
    <n v="444"/>
    <s v="Senior Health Data Analyst, Star Ratings"/>
    <s v="$500 million   $1 billion (USD)"/>
    <n v="500000000"/>
    <n v="1000000000"/>
    <s v="$79K-$136K (Glassdoor est.)"/>
    <n v="136"/>
    <n v="79"/>
    <n v="107.5"/>
    <s v="Analyst"/>
    <x v="330"/>
  </r>
  <r>
    <n v="445"/>
    <s v="Principal Research Scientist/Team Lead, Medicinal Chemistry - Oncology"/>
    <s v="Unknown / Non-Applicable"/>
    <n v="0"/>
    <n v="0"/>
    <s v="Employer Provided Salary:$120K-$145K"/>
    <n v="145"/>
    <n v="120"/>
    <n v="132.5"/>
    <s v="Other"/>
    <x v="234"/>
  </r>
  <r>
    <n v="446"/>
    <s v="Sr. Data Analyst"/>
    <s v="$500 million   $1 billion (USD)"/>
    <n v="500000000"/>
    <n v="1000000000"/>
    <s v="$50K-$89K (Glassdoor est.)"/>
    <n v="89"/>
    <n v="50"/>
    <n v="69.5"/>
    <s v="Analyst"/>
    <x v="331"/>
  </r>
  <r>
    <n v="447"/>
    <s v="Senior Engineer, Data Management Engineering"/>
    <s v="$10+ billion (USD)"/>
    <n v="10000000000"/>
    <n v="11000000000"/>
    <s v="$68K-$129K (Glassdoor est.)"/>
    <n v="129"/>
    <n v="68"/>
    <n v="98.5"/>
    <s v="Other"/>
    <x v="133"/>
  </r>
  <r>
    <n v="448"/>
    <s v="Quality Control Scientist III- Analytical Development"/>
    <s v="$25   $50 million (USD)"/>
    <n v="25000000"/>
    <n v="50000000"/>
    <s v="$48K-$113K (Glassdoor est.)"/>
    <n v="113"/>
    <n v="48"/>
    <n v="80.5"/>
    <s v="Other"/>
    <x v="164"/>
  </r>
  <r>
    <n v="449"/>
    <s v="Clinical Scientist, Clinical Development"/>
    <s v="$10   $25 million (USD)"/>
    <n v="10000000"/>
    <n v="25000000"/>
    <s v="$27-$47 Per Hour(Glassdoor est.)"/>
    <n v="98"/>
    <n v="56"/>
    <n v="77"/>
    <s v="Other"/>
    <x v="332"/>
  </r>
  <r>
    <n v="450"/>
    <s v="Software Engineer Staff Scientist: Human Language Technologies"/>
    <s v="$10+ billion (USD)"/>
    <n v="10000000000"/>
    <n v="11000000000"/>
    <s v="$74K-$124K (Glassdoor est.)"/>
    <n v="124"/>
    <n v="74"/>
    <n v="99"/>
    <s v="Other"/>
    <x v="257"/>
  </r>
  <r>
    <n v="451"/>
    <s v="Manager, Safety Scientist, Medical Safety &amp; Risk Management"/>
    <s v="$50   $100 million (USD)"/>
    <n v="50000000"/>
    <n v="100000000"/>
    <s v="$68K-$125K (Glassdoor est.)"/>
    <n v="125"/>
    <n v="68"/>
    <n v="96.5"/>
    <s v="Manager"/>
    <x v="246"/>
  </r>
  <r>
    <n v="452"/>
    <s v="Assistant Director/Director, Office of Data Science"/>
    <s v="$10+ billion (USD)"/>
    <n v="10000000000"/>
    <n v="11000000000"/>
    <s v="$39K-$67K (Glassdoor est.)"/>
    <n v="67"/>
    <n v="39"/>
    <n v="53"/>
    <s v="Director"/>
    <x v="47"/>
  </r>
  <r>
    <n v="453"/>
    <s v="Sr. Data Engineer | Big Data SaaS Pipeline"/>
    <s v="Unknown / Non-Applicable"/>
    <n v="0"/>
    <n v="0"/>
    <s v="$71K-$135K (Glassdoor est.)"/>
    <n v="135"/>
    <n v="71"/>
    <n v="103"/>
    <s v="Data Engineer"/>
    <x v="333"/>
  </r>
  <r>
    <n v="454"/>
    <s v="Scientist - CVRM Metabolism - in vivo pharmacology"/>
    <s v="$10+ billion (USD)"/>
    <n v="10000000000"/>
    <n v="11000000000"/>
    <s v="$61K-$123K (Glassdoor est.)"/>
    <n v="123"/>
    <n v="61"/>
    <n v="92"/>
    <s v="Other"/>
    <x v="223"/>
  </r>
  <r>
    <n v="455"/>
    <s v="Data scientist"/>
    <s v="Unknown / Non-Applicable"/>
    <n v="0"/>
    <n v="0"/>
    <s v="$87K-$141K (Glassdoor est.)"/>
    <n v="141"/>
    <n v="87"/>
    <n v="114"/>
    <s v="Data Scientist"/>
    <x v="259"/>
  </r>
  <r>
    <n v="456"/>
    <s v="Data scientist"/>
    <s v="$5   $10 million (USD)"/>
    <n v="5000000"/>
    <n v="10000000"/>
    <s v="$71K-$121K (Glassdoor est.)"/>
    <n v="121"/>
    <n v="71"/>
    <n v="96"/>
    <s v="Data Scientist"/>
    <x v="334"/>
  </r>
  <r>
    <n v="457"/>
    <s v="Data scientist"/>
    <s v="$10   $25 million (USD)"/>
    <n v="10000000"/>
    <n v="25000000"/>
    <s v="$72K-$121K (Glassdoor est.)"/>
    <n v="121"/>
    <n v="72"/>
    <n v="96.5"/>
    <s v="Data Scientist"/>
    <x v="335"/>
  </r>
  <r>
    <n v="458"/>
    <s v="Data scientist"/>
    <s v="$50   $100 million (USD)"/>
    <n v="50000000"/>
    <n v="100000000"/>
    <s v="$51K-$88K (Glassdoor est.)"/>
    <n v="88"/>
    <n v="51"/>
    <n v="69.5"/>
    <s v="Data Scientist"/>
    <x v="336"/>
  </r>
  <r>
    <n v="459"/>
    <s v="Data scientist"/>
    <s v="Unknown / Non-Applicable"/>
    <n v="0"/>
    <n v="0"/>
    <s v="$101K-$141K (Glassdoor est.)"/>
    <n v="141"/>
    <n v="101"/>
    <n v="121"/>
    <s v="Data Scientist"/>
    <x v="337"/>
  </r>
  <r>
    <n v="460"/>
    <s v="Data scientist (Warehouse Automation)"/>
    <s v="$25   $50 million (USD)"/>
    <n v="25000000"/>
    <n v="50000000"/>
    <s v="$79K-$127K (Glassdoor est.)"/>
    <n v="127"/>
    <n v="79"/>
    <n v="103"/>
    <s v="Data Scientist"/>
    <x v="338"/>
  </r>
  <r>
    <n v="461"/>
    <s v="Jr. Data scientist"/>
    <s v="$1   $2 billion (USD)"/>
    <n v="1000000000"/>
    <n v="2000000000"/>
    <s v="$81K-$132K (Glassdoor est.)"/>
    <n v="132"/>
    <n v="81"/>
    <n v="106.5"/>
    <s v="Data Scientist"/>
    <x v="85"/>
  </r>
  <r>
    <n v="462"/>
    <s v="Senior Data scientist"/>
    <s v="Unknown / Non-Applicable"/>
    <n v="0"/>
    <n v="0"/>
    <s v="Employer Provided Salary:$120K-$140K"/>
    <n v="140"/>
    <n v="120"/>
    <n v="130"/>
    <s v="Data Scientist"/>
    <x v="339"/>
  </r>
  <r>
    <n v="463"/>
    <s v="Data Architect / Data Modeler"/>
    <s v="$500 million   $1 billion (USD)"/>
    <n v="500000000"/>
    <n v="1000000000"/>
    <s v="$63K-$110K (Glassdoor est.)"/>
    <n v="110"/>
    <n v="63"/>
    <n v="86.5"/>
    <s v="Other"/>
    <x v="286"/>
  </r>
  <r>
    <n v="464"/>
    <s v="Data scientist"/>
    <s v="$5   $10 million (USD)"/>
    <n v="5000000"/>
    <n v="10000000"/>
    <s v="$65K-$113K (Glassdoor est.)"/>
    <n v="113"/>
    <n v="65"/>
    <n v="89"/>
    <s v="Data Scientist"/>
    <x v="340"/>
  </r>
  <r>
    <n v="465"/>
    <s v="Associate Scientist / Sr. Associate Scientist, Antibody Discovery"/>
    <s v="Unknown / Non-Applicable"/>
    <n v="0"/>
    <n v="0"/>
    <s v="$59K-$125K (Glassdoor est.)"/>
    <n v="125"/>
    <n v="59"/>
    <n v="92"/>
    <s v="Other"/>
    <x v="341"/>
  </r>
  <r>
    <n v="466"/>
    <s v="Machine Learning Engineer (NLP)"/>
    <s v="Unknown / Non-Applicable"/>
    <n v="0"/>
    <n v="0"/>
    <s v="$80K-$142K (Glassdoor est.)"/>
    <n v="142"/>
    <n v="80"/>
    <n v="111"/>
    <s v="M.L.E"/>
    <x v="201"/>
  </r>
  <r>
    <n v="467"/>
    <s v="Data Engineer"/>
    <s v="$100   $500 million (USD)"/>
    <n v="100000000"/>
    <n v="500000000"/>
    <s v="$62K-$113K (Glassdoor est.)"/>
    <n v="113"/>
    <n v="62"/>
    <n v="87.5"/>
    <s v="Data Engineer"/>
    <x v="34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s v="Data scientist"/>
    <x v="0"/>
    <n v="50000000"/>
    <n v="100000000"/>
    <s v="$53K-$91K (Glassdoor est.)"/>
    <n v="91"/>
    <n v="53"/>
    <n v="72"/>
    <s v="Data Scientist"/>
    <x v="0"/>
    <x v="0"/>
  </r>
  <r>
    <n v="2"/>
    <s v="Healthcare Data scientist"/>
    <x v="1"/>
    <n v="2000000000"/>
    <n v="5000000000"/>
    <s v="$63K-$112K (Glassdoor est.)"/>
    <n v="112"/>
    <n v="63"/>
    <n v="87.5"/>
    <s v="Data Scientist"/>
    <x v="1"/>
    <x v="1"/>
  </r>
  <r>
    <n v="3"/>
    <s v="Data scientist"/>
    <x v="2"/>
    <n v="100000000"/>
    <n v="500000000"/>
    <s v="$80K-$90K (Glassdoor est.)"/>
    <n v="90"/>
    <n v="80"/>
    <n v="85"/>
    <s v="Data Scientist"/>
    <x v="2"/>
    <x v="2"/>
  </r>
  <r>
    <n v="4"/>
    <s v="Data scientist"/>
    <x v="3"/>
    <n v="500000000"/>
    <n v="1000000000"/>
    <s v="$56K-$97K (Glassdoor est.)"/>
    <n v="97"/>
    <n v="56"/>
    <n v="76.5"/>
    <s v="Data Scientist"/>
    <x v="3"/>
    <x v="0"/>
  </r>
  <r>
    <n v="5"/>
    <s v="Data scientist"/>
    <x v="4"/>
    <n v="0"/>
    <n v="0"/>
    <s v="$86K-$143K (Glassdoor est.)"/>
    <n v="143"/>
    <n v="86"/>
    <n v="114.5"/>
    <s v="Data Scientist"/>
    <x v="4"/>
    <x v="3"/>
  </r>
  <r>
    <n v="6"/>
    <s v="Data scientist"/>
    <x v="5"/>
    <n v="1000000000"/>
    <n v="2000000000"/>
    <s v="$71K-$119K (Glassdoor est.)"/>
    <n v="119"/>
    <n v="71"/>
    <n v="95"/>
    <s v="Data Scientist"/>
    <x v="5"/>
    <x v="1"/>
  </r>
  <r>
    <n v="7"/>
    <s v="Data scientist"/>
    <x v="4"/>
    <n v="0"/>
    <n v="0"/>
    <s v="$54K-$93K (Glassdoor est.)"/>
    <n v="93"/>
    <n v="54"/>
    <n v="73.5"/>
    <s v="Data Scientist"/>
    <x v="6"/>
    <x v="4"/>
  </r>
  <r>
    <n v="8"/>
    <s v="Data scientist"/>
    <x v="6"/>
    <n v="25000000"/>
    <n v="50000000"/>
    <s v="$86K-$142K (Glassdoor est.)"/>
    <n v="142"/>
    <n v="86"/>
    <n v="114"/>
    <s v="Data Scientist"/>
    <x v="7"/>
    <x v="0"/>
  </r>
  <r>
    <n v="9"/>
    <s v="Research Scientist"/>
    <x v="3"/>
    <n v="500000000"/>
    <n v="1000000000"/>
    <s v="$38K-$84K (Glassdoor est.)"/>
    <n v="84"/>
    <n v="38"/>
    <n v="61"/>
    <s v="Other"/>
    <x v="8"/>
    <x v="5"/>
  </r>
  <r>
    <n v="10"/>
    <s v="Data scientist"/>
    <x v="2"/>
    <n v="100000000"/>
    <n v="500000000"/>
    <s v="$120K-$160K (Glassdoor est.)"/>
    <n v="160"/>
    <n v="120"/>
    <n v="140"/>
    <s v="Data Scientist"/>
    <x v="9"/>
    <x v="6"/>
  </r>
  <r>
    <n v="11"/>
    <s v="Data scientist"/>
    <x v="5"/>
    <n v="1000000000"/>
    <n v="2000000000"/>
    <s v="$126K-$201K (Glassdoor est.)"/>
    <n v="201"/>
    <n v="126"/>
    <n v="163.5"/>
    <s v="Data Scientist"/>
    <x v="10"/>
    <x v="7"/>
  </r>
  <r>
    <n v="12"/>
    <s v="Data scientist"/>
    <x v="5"/>
    <n v="1000000000"/>
    <n v="2000000000"/>
    <s v="$64K-$106K (Glassdoor est.)"/>
    <n v="106"/>
    <n v="64"/>
    <n v="85"/>
    <s v="Data Scientist"/>
    <x v="11"/>
    <x v="4"/>
  </r>
  <r>
    <n v="13"/>
    <s v="Staff Data scientist - Technology"/>
    <x v="7"/>
    <n v="10000000000"/>
    <n v="11000000000"/>
    <s v="$106K-$172K (Glassdoor est.)"/>
    <n v="172"/>
    <n v="106"/>
    <n v="139"/>
    <s v="Data Scientist"/>
    <x v="12"/>
    <x v="8"/>
  </r>
  <r>
    <n v="14"/>
    <s v="Data Analyst"/>
    <x v="4"/>
    <n v="0"/>
    <n v="0"/>
    <s v="$46K-$85K (Glassdoor est.)"/>
    <n v="85"/>
    <n v="46"/>
    <n v="65.5"/>
    <s v="Analyst"/>
    <x v="13"/>
    <x v="4"/>
  </r>
  <r>
    <n v="15"/>
    <s v="Data scientist"/>
    <x v="7"/>
    <n v="10000000000"/>
    <n v="11000000000"/>
    <s v="$83K-$144K (Glassdoor est.)"/>
    <n v="144"/>
    <n v="83"/>
    <n v="113.5"/>
    <s v="Data Scientist"/>
    <x v="14"/>
    <x v="9"/>
  </r>
  <r>
    <n v="16"/>
    <s v="Data Engineer I"/>
    <x v="4"/>
    <n v="0"/>
    <n v="0"/>
    <s v="$102K-$190K (Glassdoor est.)"/>
    <n v="190"/>
    <n v="102"/>
    <n v="146"/>
    <s v="Data Engineer"/>
    <x v="15"/>
    <x v="10"/>
  </r>
  <r>
    <n v="17"/>
    <s v="Scientist I/II, Biology"/>
    <x v="8"/>
    <n v="1000000"/>
    <n v="5000000"/>
    <s v="$67K-$137K (Glassdoor est.)"/>
    <n v="137"/>
    <n v="67"/>
    <n v="102"/>
    <s v="Other"/>
    <x v="16"/>
    <x v="11"/>
  </r>
  <r>
    <n v="18"/>
    <s v="Customer Data scientist"/>
    <x v="4"/>
    <n v="0"/>
    <n v="0"/>
    <s v="$118K-$189K (Glassdoor est.)"/>
    <n v="189"/>
    <n v="118"/>
    <n v="153.5"/>
    <s v="Data Scientist"/>
    <x v="17"/>
    <x v="12"/>
  </r>
  <r>
    <n v="19"/>
    <s v="Data scientist - Health Data Analytics"/>
    <x v="4"/>
    <n v="0"/>
    <n v="0"/>
    <s v="$110K-$175K (Glassdoor est.)"/>
    <n v="175"/>
    <n v="110"/>
    <n v="142.5"/>
    <s v="Data Scientist"/>
    <x v="18"/>
    <x v="13"/>
  </r>
  <r>
    <n v="20"/>
    <s v="Data scientist"/>
    <x v="3"/>
    <n v="500000000"/>
    <n v="1000000000"/>
    <s v="$64K-$111K (Glassdoor est.)"/>
    <n v="111"/>
    <n v="64"/>
    <n v="87.5"/>
    <s v="Data Scientist"/>
    <x v="19"/>
    <x v="14"/>
  </r>
  <r>
    <n v="21"/>
    <s v="Data scientist"/>
    <x v="4"/>
    <n v="0"/>
    <n v="0"/>
    <s v="$81K-$130K (Glassdoor est.)"/>
    <n v="130"/>
    <n v="81"/>
    <n v="105.5"/>
    <s v="Data Scientist"/>
    <x v="20"/>
    <x v="8"/>
  </r>
  <r>
    <n v="22"/>
    <s v="Senior Data scientist / Machine Learning"/>
    <x v="4"/>
    <n v="0"/>
    <n v="0"/>
    <s v="$73K-$119K (Glassdoor est.)"/>
    <n v="119"/>
    <n v="73"/>
    <n v="96"/>
    <s v="Data Scientist"/>
    <x v="21"/>
    <x v="11"/>
  </r>
  <r>
    <n v="23"/>
    <s v="Data scientist - Quantitative"/>
    <x v="4"/>
    <n v="0"/>
    <n v="0"/>
    <s v="$86K-$139K (Glassdoor est.)"/>
    <n v="139"/>
    <n v="86"/>
    <n v="112.5"/>
    <s v="Data Scientist"/>
    <x v="22"/>
    <x v="0"/>
  </r>
  <r>
    <n v="24"/>
    <s v="Data scientist"/>
    <x v="9"/>
    <n v="10000000"/>
    <n v="25000000"/>
    <s v="$63K-$105K (Glassdoor est.)"/>
    <n v="105"/>
    <n v="63"/>
    <n v="84"/>
    <s v="Data Scientist"/>
    <x v="23"/>
    <x v="12"/>
  </r>
  <r>
    <n v="25"/>
    <s v="Data scientist"/>
    <x v="2"/>
    <n v="100000000"/>
    <n v="500000000"/>
    <s v="$109K-$177K (Glassdoor est.)"/>
    <n v="177"/>
    <n v="109"/>
    <n v="143"/>
    <s v="Data Scientist"/>
    <x v="24"/>
    <x v="14"/>
  </r>
  <r>
    <n v="26"/>
    <s v="Digital Health Data scientist"/>
    <x v="7"/>
    <n v="10000000000"/>
    <n v="11000000000"/>
    <s v="$63K-$110K (Glassdoor est.)"/>
    <n v="110"/>
    <n v="63"/>
    <n v="86.5"/>
    <s v="Data Scientist"/>
    <x v="25"/>
    <x v="14"/>
  </r>
  <r>
    <n v="27"/>
    <s v="Data scientist"/>
    <x v="2"/>
    <n v="100000000"/>
    <n v="500000000"/>
    <s v="$75K-$124K (Glassdoor est.)"/>
    <n v="124"/>
    <n v="75"/>
    <n v="99.5"/>
    <s v="Data Scientist"/>
    <x v="26"/>
    <x v="7"/>
  </r>
  <r>
    <n v="28"/>
    <s v="Associate Data Analyst"/>
    <x v="10"/>
    <n v="5000000000"/>
    <n v="10000000000"/>
    <s v="$34K-$61K (Glassdoor est.)"/>
    <n v="61"/>
    <n v="34"/>
    <n v="47.5"/>
    <s v="Analyst"/>
    <x v="27"/>
    <x v="9"/>
  </r>
  <r>
    <n v="29"/>
    <s v="Clinical Data scientist"/>
    <x v="7"/>
    <n v="10000000000"/>
    <n v="11000000000"/>
    <s v="$63K-$105K (Glassdoor est.)"/>
    <n v="105"/>
    <n v="63"/>
    <n v="84"/>
    <s v="Data Scientist"/>
    <x v="25"/>
    <x v="14"/>
  </r>
  <r>
    <n v="30"/>
    <s v="Data scientist"/>
    <x v="3"/>
    <n v="500000000"/>
    <n v="1000000000"/>
    <s v="$72K-$120K (Glassdoor est.)"/>
    <n v="120"/>
    <n v="72"/>
    <n v="96"/>
    <s v="Data Scientist"/>
    <x v="28"/>
    <x v="10"/>
  </r>
  <r>
    <n v="31"/>
    <s v="Data scientist / Machine Learning Expert"/>
    <x v="7"/>
    <n v="10000000000"/>
    <n v="11000000000"/>
    <s v="$86K-$143K (Glassdoor est.)"/>
    <n v="143"/>
    <n v="86"/>
    <n v="114.5"/>
    <s v="Data Scientist"/>
    <x v="29"/>
    <x v="0"/>
  </r>
  <r>
    <n v="32"/>
    <s v="Data scientist"/>
    <x v="11"/>
    <n v="2000000000"/>
    <n v="5000000000"/>
    <s v="$93K-$149K (Glassdoor est.)"/>
    <n v="149"/>
    <n v="93"/>
    <n v="121"/>
    <s v="Data Scientist"/>
    <x v="30"/>
    <x v="0"/>
  </r>
  <r>
    <n v="33"/>
    <s v="Data scientist"/>
    <x v="4"/>
    <n v="0"/>
    <n v="0"/>
    <s v="$85K-$140K (Glassdoor est.)"/>
    <n v="140"/>
    <n v="85"/>
    <n v="112.5"/>
    <s v="Data Scientist"/>
    <x v="31"/>
    <x v="15"/>
  </r>
  <r>
    <n v="34"/>
    <s v="Web Data Analyst"/>
    <x v="4"/>
    <n v="0"/>
    <n v="0"/>
    <s v="$77K-$135K (Glassdoor est.)"/>
    <n v="135"/>
    <n v="77"/>
    <n v="106"/>
    <s v="Analyst"/>
    <x v="32"/>
    <x v="13"/>
  </r>
  <r>
    <n v="35"/>
    <s v="Data scientist"/>
    <x v="5"/>
    <n v="1000000000"/>
    <n v="2000000000"/>
    <s v="$82K-$132K (Glassdoor est.)"/>
    <n v="132"/>
    <n v="82"/>
    <n v="107"/>
    <s v="Data Scientist"/>
    <x v="33"/>
    <x v="7"/>
  </r>
  <r>
    <n v="36"/>
    <s v="Data scientist"/>
    <x v="2"/>
    <n v="100000000"/>
    <n v="500000000"/>
    <s v="$83K-$137K (Glassdoor est.)"/>
    <n v="137"/>
    <n v="83"/>
    <n v="110"/>
    <s v="Data Scientist"/>
    <x v="34"/>
    <x v="15"/>
  </r>
  <r>
    <n v="37"/>
    <s v="Senior Data scientist"/>
    <x v="5"/>
    <n v="1000000000"/>
    <n v="2000000000"/>
    <s v="$115K-$180K (Glassdoor est.)"/>
    <n v="180"/>
    <n v="115"/>
    <n v="147.5"/>
    <s v="Data Scientist"/>
    <x v="35"/>
    <x v="7"/>
  </r>
  <r>
    <n v="38"/>
    <s v="Data Engineer"/>
    <x v="2"/>
    <n v="100000000"/>
    <n v="500000000"/>
    <s v="$74K-$138K (Glassdoor est.)"/>
    <n v="138"/>
    <n v="74"/>
    <n v="106"/>
    <s v="Data Engineer"/>
    <x v="36"/>
    <x v="7"/>
  </r>
  <r>
    <n v="39"/>
    <s v="Data Analyst"/>
    <x v="0"/>
    <n v="50000000"/>
    <n v="100000000"/>
    <s v="$64K-$112K (Glassdoor est.)"/>
    <n v="112"/>
    <n v="64"/>
    <n v="88"/>
    <s v="Analyst"/>
    <x v="37"/>
    <x v="13"/>
  </r>
  <r>
    <n v="40"/>
    <s v="Data Engineer"/>
    <x v="12"/>
    <n v="1000000"/>
    <n v="1000000"/>
    <s v="$68K-$129K (Glassdoor est.)"/>
    <n v="129"/>
    <n v="68"/>
    <n v="98.5"/>
    <s v="Data Engineer"/>
    <x v="38"/>
    <x v="10"/>
  </r>
  <r>
    <n v="41"/>
    <s v="Data scientist - Algorithms &amp; Inference"/>
    <x v="4"/>
    <n v="0"/>
    <n v="0"/>
    <s v="$110K-$175K (Glassdoor est.)"/>
    <n v="175"/>
    <n v="110"/>
    <n v="142.5"/>
    <s v="Data Scientist"/>
    <x v="18"/>
    <x v="13"/>
  </r>
  <r>
    <n v="42"/>
    <s v="Scientist"/>
    <x v="11"/>
    <n v="2000000000"/>
    <n v="5000000000"/>
    <s v="$52K-$113K (Glassdoor est.)"/>
    <n v="113"/>
    <n v="52"/>
    <n v="82.5"/>
    <s v="Other"/>
    <x v="39"/>
    <x v="1"/>
  </r>
  <r>
    <n v="43"/>
    <s v="Senior Data scientist"/>
    <x v="11"/>
    <n v="2000000000"/>
    <n v="5000000000"/>
    <s v="$110K-$150K(Employer est.)"/>
    <n v="150"/>
    <n v="110"/>
    <n v="130"/>
    <s v="Data Scientist"/>
    <x v="40"/>
    <x v="12"/>
  </r>
  <r>
    <n v="44"/>
    <s v="Data scientist"/>
    <x v="4"/>
    <n v="0"/>
    <n v="0"/>
    <s v="Employer Provided Salary:$150K-$160K"/>
    <n v="160"/>
    <n v="150"/>
    <n v="155"/>
    <s v="Data Scientist"/>
    <x v="41"/>
    <x v="16"/>
  </r>
  <r>
    <n v="45"/>
    <s v="Lead Data scientist"/>
    <x v="7"/>
    <n v="10000000000"/>
    <n v="11000000000"/>
    <s v="$158K-$211K (Glassdoor est.)"/>
    <n v="211"/>
    <n v="158"/>
    <n v="184.5"/>
    <s v="Data Scientist"/>
    <x v="42"/>
    <x v="9"/>
  </r>
  <r>
    <n v="46"/>
    <s v="Associate Data Analyst"/>
    <x v="11"/>
    <n v="2000000000"/>
    <n v="5000000000"/>
    <s v="$20K-$39K (Glassdoor est.)"/>
    <n v="39"/>
    <n v="20"/>
    <n v="29.5"/>
    <s v="Analyst"/>
    <x v="43"/>
    <x v="17"/>
  </r>
  <r>
    <n v="47"/>
    <s v="Spectral Scientist/Engineer"/>
    <x v="2"/>
    <n v="100000000"/>
    <n v="500000000"/>
    <s v="$56K-$117K (Glassdoor est.)"/>
    <n v="117"/>
    <n v="56"/>
    <n v="86.5"/>
    <s v="Other"/>
    <x v="44"/>
    <x v="15"/>
  </r>
  <r>
    <n v="48"/>
    <s v="College Hire - Data scientist - Open to December 2019 Graduates"/>
    <x v="7"/>
    <n v="10000000000"/>
    <n v="11000000000"/>
    <s v="$63K-$99K (Glassdoor est.)"/>
    <n v="99"/>
    <n v="63"/>
    <n v="81"/>
    <s v="Data Scientist"/>
    <x v="45"/>
    <x v="9"/>
  </r>
  <r>
    <n v="49"/>
    <s v="Data scientist"/>
    <x v="4"/>
    <n v="0"/>
    <n v="0"/>
    <s v="$68K-$114K (Glassdoor est.)"/>
    <n v="114"/>
    <n v="68"/>
    <n v="91"/>
    <s v="Data Scientist"/>
    <x v="46"/>
    <x v="0"/>
  </r>
  <r>
    <n v="50"/>
    <s v="Data scientist, Office of Data Science"/>
    <x v="7"/>
    <n v="10000000000"/>
    <n v="11000000000"/>
    <s v="$86K-$143K (Glassdoor est.)"/>
    <n v="143"/>
    <n v="86"/>
    <n v="114.5"/>
    <s v="Data Scientist"/>
    <x v="47"/>
    <x v="5"/>
  </r>
  <r>
    <n v="51"/>
    <s v="Data Science Analyst"/>
    <x v="2"/>
    <n v="100000000"/>
    <n v="500000000"/>
    <s v="$41K-$95K (Glassdoor est.)"/>
    <n v="95"/>
    <n v="41"/>
    <n v="68"/>
    <s v="Analyst"/>
    <x v="48"/>
    <x v="6"/>
  </r>
  <r>
    <n v="52"/>
    <s v="Data scientist"/>
    <x v="7"/>
    <n v="10000000000"/>
    <n v="11000000000"/>
    <s v="$86K-$144K (Glassdoor est.)"/>
    <n v="144"/>
    <n v="86"/>
    <n v="115"/>
    <s v="Data Scientist"/>
    <x v="49"/>
    <x v="9"/>
  </r>
  <r>
    <n v="53"/>
    <s v="Data scientist"/>
    <x v="7"/>
    <n v="10000000000"/>
    <n v="11000000000"/>
    <s v="$80K-$139K (Glassdoor est.)"/>
    <n v="139"/>
    <n v="80"/>
    <n v="109.5"/>
    <s v="Data Scientist"/>
    <x v="50"/>
    <x v="9"/>
  </r>
  <r>
    <n v="54"/>
    <s v="Data scientist"/>
    <x v="5"/>
    <n v="1000000000"/>
    <n v="2000000000"/>
    <s v="$56K-$95K (Glassdoor est.)"/>
    <n v="95"/>
    <n v="56"/>
    <n v="75.5"/>
    <s v="Data Scientist"/>
    <x v="35"/>
    <x v="7"/>
  </r>
  <r>
    <n v="55"/>
    <s v="Data scientist"/>
    <x v="4"/>
    <n v="0"/>
    <n v="0"/>
    <s v="$120K-$189K (Glassdoor est.)"/>
    <n v="189"/>
    <n v="120"/>
    <n v="154.5"/>
    <s v="Data Scientist"/>
    <x v="51"/>
    <x v="4"/>
  </r>
  <r>
    <n v="56"/>
    <s v="Data scientist"/>
    <x v="4"/>
    <n v="0"/>
    <n v="0"/>
    <s v="$111K-$176K (Glassdoor est.)"/>
    <n v="176"/>
    <n v="111"/>
    <n v="143.5"/>
    <s v="Data Scientist"/>
    <x v="52"/>
    <x v="15"/>
  </r>
  <r>
    <n v="57"/>
    <s v="Senior Data scientist"/>
    <x v="4"/>
    <n v="0"/>
    <n v="0"/>
    <s v="$82K-$132K (Glassdoor est.)"/>
    <n v="132"/>
    <n v="82"/>
    <n v="107"/>
    <s v="Data Scientist"/>
    <x v="53"/>
    <x v="18"/>
  </r>
  <r>
    <n v="58"/>
    <s v="Data scientist"/>
    <x v="9"/>
    <n v="10000000"/>
    <n v="25000000"/>
    <s v="$84K-$146K (Glassdoor est.)"/>
    <n v="146"/>
    <n v="84"/>
    <n v="115"/>
    <s v="Data Scientist"/>
    <x v="54"/>
    <x v="12"/>
  </r>
  <r>
    <n v="59"/>
    <s v="Senior Risk Data scientist"/>
    <x v="0"/>
    <n v="50000000"/>
    <n v="100000000"/>
    <s v="$107K-$172K (Glassdoor est.)"/>
    <n v="172"/>
    <n v="107"/>
    <n v="139.5"/>
    <s v="Data Scientist"/>
    <x v="55"/>
    <x v="0"/>
  </r>
  <r>
    <n v="60"/>
    <s v="Data scientist in Artificial Intelligence Early Career"/>
    <x v="3"/>
    <n v="500000000"/>
    <n v="1000000000"/>
    <s v="$49K-$85K (Glassdoor est.)"/>
    <n v="85"/>
    <n v="49"/>
    <n v="67"/>
    <s v="Data Scientist"/>
    <x v="56"/>
    <x v="0"/>
  </r>
  <r>
    <n v="61"/>
    <s v="Data scientist"/>
    <x v="10"/>
    <n v="5000000000"/>
    <n v="10000000000"/>
    <s v="$61K-$109K (Glassdoor est.)"/>
    <n v="109"/>
    <n v="61"/>
    <n v="85"/>
    <s v="Data Scientist"/>
    <x v="57"/>
    <x v="0"/>
  </r>
  <r>
    <n v="62"/>
    <s v="Data scientist"/>
    <x v="8"/>
    <n v="1000000"/>
    <n v="5000000"/>
    <s v="$88K-$148K (Glassdoor est.)"/>
    <n v="148"/>
    <n v="88"/>
    <n v="118"/>
    <s v="Data Scientist"/>
    <x v="58"/>
    <x v="19"/>
  </r>
  <r>
    <n v="63"/>
    <s v="Data scientist"/>
    <x v="6"/>
    <n v="25000000"/>
    <n v="50000000"/>
    <s v="$60K-$99K (Glassdoor est.)"/>
    <n v="99"/>
    <n v="60"/>
    <n v="79.5"/>
    <s v="Data Scientist"/>
    <x v="59"/>
    <x v="15"/>
  </r>
  <r>
    <n v="64"/>
    <s v="Data scientist - Research"/>
    <x v="2"/>
    <n v="100000000"/>
    <n v="500000000"/>
    <s v="$41K-$72K (Glassdoor est.)"/>
    <n v="72"/>
    <n v="41"/>
    <n v="56.5"/>
    <s v="Data Scientist"/>
    <x v="60"/>
    <x v="17"/>
  </r>
  <r>
    <n v="65"/>
    <s v="Data scientist"/>
    <x v="13"/>
    <n v="5000000"/>
    <n v="10000000"/>
    <s v="$96K-$161K (Glassdoor est.)"/>
    <n v="161"/>
    <n v="96"/>
    <n v="128.5"/>
    <s v="Data Scientist"/>
    <x v="61"/>
    <x v="8"/>
  </r>
  <r>
    <n v="66"/>
    <s v="R&amp;D Data Analysis Scientist"/>
    <x v="4"/>
    <n v="0"/>
    <n v="0"/>
    <s v="$65K-$130K (Glassdoor est.)"/>
    <n v="130"/>
    <n v="65"/>
    <n v="97.5"/>
    <s v="Other"/>
    <x v="62"/>
    <x v="14"/>
  </r>
  <r>
    <n v="67"/>
    <s v="Analytics Consultant"/>
    <x v="4"/>
    <n v="0"/>
    <n v="0"/>
    <s v="$52K-$81K (Glassdoor est.)"/>
    <n v="81"/>
    <n v="52"/>
    <n v="66.5"/>
    <s v="Other"/>
    <x v="63"/>
    <x v="18"/>
  </r>
  <r>
    <n v="68"/>
    <s v="Director, Data Science"/>
    <x v="7"/>
    <n v="10000000000"/>
    <n v="11000000000"/>
    <s v="$139K-$220K (Glassdoor est.)"/>
    <n v="220"/>
    <n v="139"/>
    <n v="179.5"/>
    <s v="Director"/>
    <x v="64"/>
    <x v="10"/>
  </r>
  <r>
    <n v="69"/>
    <s v="Scientist"/>
    <x v="0"/>
    <n v="50000000"/>
    <n v="100000000"/>
    <s v="$50K-$102K (Glassdoor est.)"/>
    <n v="102"/>
    <n v="50"/>
    <n v="76"/>
    <s v="Other"/>
    <x v="65"/>
    <x v="20"/>
  </r>
  <r>
    <n v="70"/>
    <s v="Data scientist SR"/>
    <x v="2"/>
    <n v="100000000"/>
    <n v="500000000"/>
    <s v="$85K-$139K (Glassdoor est.)"/>
    <n v="139"/>
    <n v="85"/>
    <n v="112"/>
    <s v="Data Scientist"/>
    <x v="66"/>
    <x v="11"/>
  </r>
  <r>
    <n v="71"/>
    <s v="Data scientist"/>
    <x v="5"/>
    <n v="1000000000"/>
    <n v="2000000000"/>
    <s v="$74K-$122K (Glassdoor est.)"/>
    <n v="122"/>
    <n v="74"/>
    <n v="98"/>
    <s v="Data Scientist"/>
    <x v="67"/>
    <x v="17"/>
  </r>
  <r>
    <n v="72"/>
    <s v="R&amp;D Sr Data scientist"/>
    <x v="4"/>
    <n v="0"/>
    <n v="0"/>
    <s v="$99K-$157K (Glassdoor est.)"/>
    <n v="157"/>
    <n v="99"/>
    <n v="128"/>
    <s v="Data Scientist"/>
    <x v="62"/>
    <x v="14"/>
  </r>
  <r>
    <n v="73"/>
    <s v="Customer Data scientist/Sales Engineer (Bay"/>
    <x v="4"/>
    <n v="0"/>
    <n v="0"/>
    <s v="$79K-$222K (Glassdoor est.)"/>
    <n v="222"/>
    <n v="79"/>
    <n v="150.5"/>
    <s v="Data Scientist"/>
    <x v="17"/>
    <x v="12"/>
  </r>
  <r>
    <n v="74"/>
    <s v="Research Scientist"/>
    <x v="9"/>
    <n v="10000000"/>
    <n v="25000000"/>
    <s v="$57K-$118K (Glassdoor est.)"/>
    <n v="118"/>
    <n v="57"/>
    <n v="87.5"/>
    <s v="Other"/>
    <x v="68"/>
    <x v="21"/>
  </r>
  <r>
    <n v="75"/>
    <s v="Data scientist"/>
    <x v="5"/>
    <n v="1000000000"/>
    <n v="2000000000"/>
    <s v="$83K-$137K (Glassdoor est.)"/>
    <n v="137"/>
    <n v="83"/>
    <n v="110"/>
    <s v="Data Scientist"/>
    <x v="69"/>
    <x v="5"/>
  </r>
  <r>
    <n v="76"/>
    <s v="Data scientist"/>
    <x v="3"/>
    <n v="500000000"/>
    <n v="1000000000"/>
    <s v="$86K-$141K (Glassdoor est.)"/>
    <n v="141"/>
    <n v="86"/>
    <n v="113.5"/>
    <s v="Data Scientist"/>
    <x v="70"/>
    <x v="18"/>
  </r>
  <r>
    <n v="77"/>
    <s v="Data scientist"/>
    <x v="8"/>
    <n v="1000000"/>
    <n v="5000000"/>
    <s v="$94K-$154K (Glassdoor est.)"/>
    <n v="154"/>
    <n v="94"/>
    <n v="124"/>
    <s v="Data Scientist"/>
    <x v="71"/>
    <x v="11"/>
  </r>
  <r>
    <n v="78"/>
    <s v="Jr. Business Data Analyst"/>
    <x v="6"/>
    <n v="25000000"/>
    <n v="50000000"/>
    <s v="$37K-$76K (Glassdoor est.)"/>
    <n v="76"/>
    <n v="37"/>
    <n v="56.5"/>
    <s v="Analyst"/>
    <x v="72"/>
    <x v="15"/>
  </r>
  <r>
    <n v="79"/>
    <s v="Data scientist"/>
    <x v="5"/>
    <n v="1000000000"/>
    <n v="2000000000"/>
    <s v="$100K-$160K (Glassdoor est.)"/>
    <n v="160"/>
    <n v="100"/>
    <n v="130"/>
    <s v="Data Scientist"/>
    <x v="73"/>
    <x v="22"/>
  </r>
  <r>
    <n v="80"/>
    <s v="Data Analyst"/>
    <x v="9"/>
    <n v="10000000"/>
    <n v="25000000"/>
    <s v="$55K-$100K (Glassdoor est.)"/>
    <n v="100"/>
    <n v="55"/>
    <n v="77.5"/>
    <s v="Analyst"/>
    <x v="74"/>
    <x v="12"/>
  </r>
  <r>
    <n v="81"/>
    <s v="Data Engineer"/>
    <x v="0"/>
    <n v="50000000"/>
    <n v="100000000"/>
    <s v="$60K-$114K (Glassdoor est.)"/>
    <n v="114"/>
    <n v="60"/>
    <n v="87"/>
    <s v="Data Engineer"/>
    <x v="75"/>
    <x v="14"/>
  </r>
  <r>
    <n v="82"/>
    <s v="Data Analyst"/>
    <x v="2"/>
    <n v="100000000"/>
    <n v="500000000"/>
    <s v="$39K-$68K (Glassdoor est.)"/>
    <n v="68"/>
    <n v="39"/>
    <n v="53.5"/>
    <s v="Analyst"/>
    <x v="76"/>
    <x v="18"/>
  </r>
  <r>
    <n v="83"/>
    <s v="Data scientist"/>
    <x v="2"/>
    <n v="100000000"/>
    <n v="500000000"/>
    <s v="$64K-$107K (Glassdoor est.)"/>
    <n v="107"/>
    <n v="64"/>
    <n v="85.5"/>
    <s v="Data Scientist"/>
    <x v="77"/>
    <x v="13"/>
  </r>
  <r>
    <n v="84"/>
    <s v="Data Management Specialist"/>
    <x v="6"/>
    <n v="25000000"/>
    <n v="50000000"/>
    <s v="$31K-$65K (Glassdoor est.)"/>
    <n v="65"/>
    <n v="31"/>
    <n v="48"/>
    <s v="Other"/>
    <x v="78"/>
    <x v="22"/>
  </r>
  <r>
    <n v="85"/>
    <s v="E-Commerce Data Analyst"/>
    <x v="4"/>
    <n v="0"/>
    <n v="0"/>
    <s v="$34K-$62K (Glassdoor est.)"/>
    <n v="62"/>
    <n v="34"/>
    <n v="48"/>
    <s v="Analyst"/>
    <x v="79"/>
    <x v="7"/>
  </r>
  <r>
    <n v="86"/>
    <s v="Sr. Scientist II"/>
    <x v="2"/>
    <n v="100000000"/>
    <n v="500000000"/>
    <s v="$117K-$231K (Glassdoor est.)"/>
    <n v="231"/>
    <n v="117"/>
    <n v="174"/>
    <s v="Other"/>
    <x v="80"/>
    <x v="7"/>
  </r>
  <r>
    <n v="87"/>
    <s v="Insurance Data scientist"/>
    <x v="5"/>
    <n v="1000000000"/>
    <n v="2000000000"/>
    <s v="$64K-$106K (Glassdoor est.)"/>
    <n v="106"/>
    <n v="64"/>
    <n v="85"/>
    <s v="Data Scientist"/>
    <x v="81"/>
    <x v="11"/>
  </r>
  <r>
    <n v="88"/>
    <s v="Data Modeler"/>
    <x v="9"/>
    <n v="10000000"/>
    <n v="25000000"/>
    <s v="$79K-$134K (Glassdoor est.)"/>
    <n v="134"/>
    <n v="79"/>
    <n v="106.5"/>
    <s v="Other"/>
    <x v="82"/>
    <x v="15"/>
  </r>
  <r>
    <n v="89"/>
    <s v="Data Analyst / Scientist"/>
    <x v="2"/>
    <n v="100000000"/>
    <n v="500000000"/>
    <s v="$52K-$93K (Glassdoor est.)"/>
    <n v="93"/>
    <n v="52"/>
    <n v="72.5"/>
    <s v="Analyst"/>
    <x v="83"/>
    <x v="13"/>
  </r>
  <r>
    <n v="90"/>
    <s v="Scientist"/>
    <x v="7"/>
    <n v="10000000000"/>
    <n v="11000000000"/>
    <s v="$55K-$116K (Glassdoor est.)"/>
    <n v="116"/>
    <n v="55"/>
    <n v="85.5"/>
    <s v="Other"/>
    <x v="84"/>
    <x v="1"/>
  </r>
  <r>
    <n v="91"/>
    <s v="Data scientist"/>
    <x v="5"/>
    <n v="1000000000"/>
    <n v="2000000000"/>
    <s v="$72K-$123K (Glassdoor est.)"/>
    <n v="123"/>
    <n v="72"/>
    <n v="97.5"/>
    <s v="Data Scientist"/>
    <x v="85"/>
    <x v="8"/>
  </r>
  <r>
    <n v="92"/>
    <s v="Data scientist"/>
    <x v="2"/>
    <n v="100000000"/>
    <n v="500000000"/>
    <s v="$74K-$124K (Glassdoor est.)"/>
    <n v="124"/>
    <n v="74"/>
    <n v="99"/>
    <s v="Data Scientist"/>
    <x v="66"/>
    <x v="11"/>
  </r>
  <r>
    <n v="93"/>
    <s v="Data Analyst"/>
    <x v="11"/>
    <n v="2000000000"/>
    <n v="5000000000"/>
    <s v="$40K-$73K (Glassdoor est.)"/>
    <n v="73"/>
    <n v="40"/>
    <n v="56.5"/>
    <s v="Analyst"/>
    <x v="86"/>
    <x v="17"/>
  </r>
  <r>
    <n v="94"/>
    <s v="Lead Data scientist"/>
    <x v="4"/>
    <n v="0"/>
    <n v="0"/>
    <s v="$102K-$164K (Glassdoor est.)"/>
    <n v="164"/>
    <n v="102"/>
    <n v="133"/>
    <s v="Data Scientist"/>
    <x v="87"/>
    <x v="4"/>
  </r>
  <r>
    <n v="95"/>
    <s v="Data scientist"/>
    <x v="4"/>
    <n v="0"/>
    <n v="0"/>
    <s v="$89K-$153K (Glassdoor est.)"/>
    <n v="153"/>
    <n v="89"/>
    <n v="121"/>
    <s v="Data Scientist"/>
    <x v="88"/>
    <x v="0"/>
  </r>
  <r>
    <n v="96"/>
    <s v="Data scientist"/>
    <x v="4"/>
    <n v="0"/>
    <n v="0"/>
    <s v="$61K-$110K (Glassdoor est.)"/>
    <n v="110"/>
    <n v="61"/>
    <n v="85.5"/>
    <s v="Data Scientist"/>
    <x v="89"/>
    <x v="15"/>
  </r>
  <r>
    <n v="97"/>
    <s v="Data scientist, Rice University"/>
    <x v="4"/>
    <n v="0"/>
    <n v="0"/>
    <s v="$65K-$110K (Glassdoor est.)"/>
    <n v="110"/>
    <n v="65"/>
    <n v="87.5"/>
    <s v="Data Scientist"/>
    <x v="90"/>
    <x v="12"/>
  </r>
  <r>
    <n v="98"/>
    <s v="Senior Data scientist"/>
    <x v="4"/>
    <n v="0"/>
    <n v="0"/>
    <s v="$200K-$275K(Employer est.)"/>
    <n v="275"/>
    <n v="200"/>
    <n v="237.5"/>
    <s v="Data Scientist"/>
    <x v="91"/>
    <x v="13"/>
  </r>
  <r>
    <n v="99"/>
    <s v="Data Engineer"/>
    <x v="2"/>
    <n v="100000000"/>
    <n v="500000000"/>
    <s v="$68K-$123K (Glassdoor est.)"/>
    <n v="123"/>
    <n v="68"/>
    <n v="95.5"/>
    <s v="Data Engineer"/>
    <x v="92"/>
    <x v="11"/>
  </r>
  <r>
    <n v="100"/>
    <s v="Senior Data scientist"/>
    <x v="10"/>
    <n v="5000000000"/>
    <n v="10000000000"/>
    <s v="$80K-$129K (Glassdoor est.)"/>
    <n v="129"/>
    <n v="80"/>
    <n v="104.5"/>
    <s v="Data Scientist"/>
    <x v="93"/>
    <x v="5"/>
  </r>
  <r>
    <n v="101"/>
    <s v="Financial Data Analyst"/>
    <x v="4"/>
    <n v="0"/>
    <n v="0"/>
    <s v="$41K-$72K (Glassdoor est.)"/>
    <n v="72"/>
    <n v="41"/>
    <n v="56.5"/>
    <s v="Analyst"/>
    <x v="94"/>
    <x v="15"/>
  </r>
  <r>
    <n v="102"/>
    <s v="Senior Data Analyst"/>
    <x v="6"/>
    <n v="25000000"/>
    <n v="50000000"/>
    <s v="$39K-$71K (Glassdoor est.)"/>
    <n v="71"/>
    <n v="39"/>
    <n v="55"/>
    <s v="Analyst"/>
    <x v="95"/>
    <x v="12"/>
  </r>
  <r>
    <n v="103"/>
    <s v="Research Scientist"/>
    <x v="4"/>
    <n v="0"/>
    <n v="0"/>
    <s v="$38K-$85K (Glassdoor est.)"/>
    <n v="85"/>
    <n v="38"/>
    <n v="61.5"/>
    <s v="Other"/>
    <x v="96"/>
    <x v="3"/>
  </r>
  <r>
    <n v="104"/>
    <s v="Data scientist"/>
    <x v="2"/>
    <n v="100000000"/>
    <n v="500000000"/>
    <s v="$121K-$193K (Glassdoor est.)"/>
    <n v="193"/>
    <n v="121"/>
    <n v="157"/>
    <s v="Data Scientist"/>
    <x v="97"/>
    <x v="22"/>
  </r>
  <r>
    <n v="105"/>
    <s v="Data Engineer"/>
    <x v="4"/>
    <n v="0"/>
    <n v="0"/>
    <s v="$54K-$102K (Glassdoor est.)"/>
    <n v="102"/>
    <n v="54"/>
    <n v="78"/>
    <s v="Data Engineer"/>
    <x v="98"/>
    <x v="1"/>
  </r>
  <r>
    <n v="106"/>
    <s v="Data scientist"/>
    <x v="4"/>
    <n v="0"/>
    <n v="0"/>
    <s v="$102K-$163K (Glassdoor est.)"/>
    <n v="163"/>
    <n v="102"/>
    <n v="132.5"/>
    <s v="Data Scientist"/>
    <x v="99"/>
    <x v="8"/>
  </r>
  <r>
    <n v="107"/>
    <s v="Data Engineer"/>
    <x v="11"/>
    <n v="2000000000"/>
    <n v="5000000000"/>
    <s v="$76K-$140K (Glassdoor est.)"/>
    <n v="140"/>
    <n v="76"/>
    <n v="108"/>
    <s v="Data Engineer"/>
    <x v="100"/>
    <x v="14"/>
  </r>
  <r>
    <n v="108"/>
    <s v="Ag Data scientist"/>
    <x v="0"/>
    <n v="50000000"/>
    <n v="100000000"/>
    <s v="$60K-$101K (Glassdoor est.)"/>
    <n v="101"/>
    <n v="60"/>
    <n v="80.5"/>
    <s v="Data Scientist"/>
    <x v="101"/>
    <x v="6"/>
  </r>
  <r>
    <n v="109"/>
    <s v="Data scientist"/>
    <x v="4"/>
    <n v="0"/>
    <n v="0"/>
    <s v="$82K-$133K (Glassdoor est.)"/>
    <n v="133"/>
    <n v="82"/>
    <n v="107.5"/>
    <s v="Data Scientist"/>
    <x v="102"/>
    <x v="19"/>
  </r>
  <r>
    <n v="110"/>
    <s v="Data Engineer"/>
    <x v="6"/>
    <n v="25000000"/>
    <n v="50000000"/>
    <s v="$65K-$125K (Glassdoor est.)"/>
    <n v="125"/>
    <n v="65"/>
    <n v="95"/>
    <s v="Data Engineer"/>
    <x v="103"/>
    <x v="15"/>
  </r>
  <r>
    <n v="111"/>
    <s v="Data scientist II"/>
    <x v="4"/>
    <n v="0"/>
    <n v="0"/>
    <s v="$91K-$148K (Glassdoor est.)"/>
    <n v="148"/>
    <n v="91"/>
    <n v="119.5"/>
    <s v="Data Scientist"/>
    <x v="104"/>
    <x v="23"/>
  </r>
  <r>
    <n v="112"/>
    <s v="Senior Data Engineer"/>
    <x v="5"/>
    <n v="1000000000"/>
    <n v="2000000000"/>
    <s v="$95K-$173K (Glassdoor est.)"/>
    <n v="173"/>
    <n v="95"/>
    <n v="134"/>
    <s v="Data Engineer"/>
    <x v="105"/>
    <x v="8"/>
  </r>
  <r>
    <n v="113"/>
    <s v="Data scientist"/>
    <x v="4"/>
    <n v="0"/>
    <n v="0"/>
    <s v="$77K-$124K (Glassdoor est.)"/>
    <n v="124"/>
    <n v="77"/>
    <n v="100.5"/>
    <s v="Data Scientist"/>
    <x v="106"/>
    <x v="18"/>
  </r>
  <r>
    <n v="114"/>
    <s v="Data scientist"/>
    <x v="3"/>
    <n v="500000000"/>
    <n v="1000000000"/>
    <s v="$80K-$135K (Glassdoor est.)"/>
    <n v="135"/>
    <n v="80"/>
    <n v="107.5"/>
    <s v="Data Scientist"/>
    <x v="107"/>
    <x v="7"/>
  </r>
  <r>
    <n v="115"/>
    <s v="Data Engineer"/>
    <x v="4"/>
    <n v="0"/>
    <n v="0"/>
    <s v="$85K-$159K (Glassdoor est.)"/>
    <n v="159"/>
    <n v="85"/>
    <n v="122"/>
    <s v="Data Engineer"/>
    <x v="108"/>
    <x v="14"/>
  </r>
  <r>
    <n v="116"/>
    <s v="Data Engineer"/>
    <x v="11"/>
    <n v="2000000000"/>
    <n v="5000000000"/>
    <s v="$80K-$105K(Employer est.)"/>
    <n v="105"/>
    <n v="80"/>
    <n v="92.5"/>
    <s v="Data Engineer"/>
    <x v="40"/>
    <x v="12"/>
  </r>
  <r>
    <n v="117"/>
    <s v="Data Analyst"/>
    <x v="2"/>
    <n v="100000000"/>
    <n v="500000000"/>
    <s v="$43K-$81K (Glassdoor est.)"/>
    <n v="81"/>
    <n v="43"/>
    <n v="62"/>
    <s v="Analyst"/>
    <x v="109"/>
    <x v="24"/>
  </r>
  <r>
    <n v="118"/>
    <s v="Project Scientist"/>
    <x v="6"/>
    <n v="25000000"/>
    <n v="50000000"/>
    <s v="$29K-$50K (Glassdoor est.)"/>
    <n v="50"/>
    <n v="29"/>
    <n v="39.5"/>
    <s v="Other"/>
    <x v="110"/>
    <x v="14"/>
  </r>
  <r>
    <n v="119"/>
    <s v="Data scientist"/>
    <x v="2"/>
    <n v="100000000"/>
    <n v="500000000"/>
    <s v="$82K-$133K (Glassdoor est.)"/>
    <n v="133"/>
    <n v="82"/>
    <n v="107.5"/>
    <s v="Data Scientist"/>
    <x v="111"/>
    <x v="10"/>
  </r>
  <r>
    <n v="120"/>
    <s v="Data Analytics Manager"/>
    <x v="4"/>
    <n v="0"/>
    <n v="0"/>
    <s v="$26K-$55K (Glassdoor est.)"/>
    <n v="55"/>
    <n v="26"/>
    <n v="40.5"/>
    <s v="Manager"/>
    <x v="112"/>
    <x v="0"/>
  </r>
  <r>
    <n v="121"/>
    <s v="Senior Machine Learning (ML) Engineer / Data scientist - Cyber Security Analytics"/>
    <x v="7"/>
    <n v="10000000000"/>
    <n v="11000000000"/>
    <s v="$61K-$118K (Glassdoor est.)"/>
    <n v="118"/>
    <n v="61"/>
    <n v="89.5"/>
    <s v="Data Scientist"/>
    <x v="42"/>
    <x v="9"/>
  </r>
  <r>
    <n v="122"/>
    <s v="Data scientist"/>
    <x v="0"/>
    <n v="50000000"/>
    <n v="100000000"/>
    <s v="$60K-$102K (Glassdoor est.)"/>
    <n v="102"/>
    <n v="60"/>
    <n v="81"/>
    <s v="Data Scientist"/>
    <x v="113"/>
    <x v="18"/>
  </r>
  <r>
    <n v="123"/>
    <s v="Senior Data scientist"/>
    <x v="2"/>
    <n v="100000000"/>
    <n v="500000000"/>
    <s v="$112K-$182K (Glassdoor est.)"/>
    <n v="182"/>
    <n v="112"/>
    <n v="147"/>
    <s v="Data Scientist"/>
    <x v="24"/>
    <x v="14"/>
  </r>
  <r>
    <n v="124"/>
    <s v="Data scientist"/>
    <x v="2"/>
    <n v="100000000"/>
    <n v="500000000"/>
    <s v="$64K-$106K (Glassdoor est.)"/>
    <n v="106"/>
    <n v="64"/>
    <n v="85"/>
    <s v="Data Scientist"/>
    <x v="114"/>
    <x v="8"/>
  </r>
  <r>
    <n v="125"/>
    <s v="Associate Scientist"/>
    <x v="5"/>
    <n v="1000000000"/>
    <n v="2000000000"/>
    <s v="$51K-$112K (Glassdoor est.)"/>
    <n v="112"/>
    <n v="51"/>
    <n v="81.5"/>
    <s v="Other"/>
    <x v="115"/>
    <x v="3"/>
  </r>
  <r>
    <n v="126"/>
    <s v="Scientist 2, QC Viral Vector"/>
    <x v="3"/>
    <n v="500000000"/>
    <n v="1000000000"/>
    <s v="$113K-$223K (Glassdoor est.)"/>
    <n v="223"/>
    <n v="113"/>
    <n v="168"/>
    <s v="Other"/>
    <x v="116"/>
    <x v="0"/>
  </r>
  <r>
    <n v="127"/>
    <s v="Machine Learning Engineer"/>
    <x v="4"/>
    <n v="0"/>
    <n v="0"/>
    <s v="$72K-$129K (Glassdoor est.)"/>
    <n v="129"/>
    <n v="72"/>
    <n v="100.5"/>
    <s v="M.L.E"/>
    <x v="117"/>
    <x v="12"/>
  </r>
  <r>
    <n v="128"/>
    <s v="Data scientist/ML Engineer"/>
    <x v="2"/>
    <n v="100000000"/>
    <n v="500000000"/>
    <s v="$71K-$123K (Glassdoor est.)"/>
    <n v="123"/>
    <n v="71"/>
    <n v="97"/>
    <s v="Data Scientist"/>
    <x v="118"/>
    <x v="1"/>
  </r>
  <r>
    <n v="129"/>
    <s v="Data Engineer"/>
    <x v="4"/>
    <n v="0"/>
    <n v="0"/>
    <s v="Employer Provided Salary:$120K-$145K"/>
    <n v="145"/>
    <n v="120"/>
    <n v="132.5"/>
    <s v="Data Engineer"/>
    <x v="119"/>
    <x v="16"/>
  </r>
  <r>
    <n v="130"/>
    <s v="Data Engineer"/>
    <x v="9"/>
    <n v="10000000"/>
    <n v="25000000"/>
    <s v="$80K-$120K (Glassdoor est.)"/>
    <n v="120"/>
    <n v="80"/>
    <n v="100"/>
    <s v="Data Engineer"/>
    <x v="74"/>
    <x v="12"/>
  </r>
  <r>
    <n v="131"/>
    <s v="Sr. Data scientist"/>
    <x v="4"/>
    <n v="0"/>
    <n v="0"/>
    <s v="$80K-$130K (Glassdoor est.)"/>
    <n v="130"/>
    <n v="80"/>
    <n v="105"/>
    <s v="Data Scientist"/>
    <x v="120"/>
    <x v="9"/>
  </r>
  <r>
    <n v="132"/>
    <s v="Data Engineer 4 - Contract"/>
    <x v="4"/>
    <n v="0"/>
    <n v="0"/>
    <s v="$59K-$115K (Glassdoor est.)"/>
    <n v="115"/>
    <n v="59"/>
    <n v="87"/>
    <s v="Data Engineer"/>
    <x v="121"/>
    <x v="13"/>
  </r>
  <r>
    <n v="133"/>
    <s v="Data Analyst - Asset Management"/>
    <x v="4"/>
    <n v="0"/>
    <n v="0"/>
    <s v="$71K-$136K (Glassdoor est.)"/>
    <n v="136"/>
    <n v="71"/>
    <n v="103.5"/>
    <s v="Analyst"/>
    <x v="122"/>
    <x v="12"/>
  </r>
  <r>
    <n v="134"/>
    <s v="Senior Research Scientist - Embedded System Development for DevOps"/>
    <x v="4"/>
    <n v="0"/>
    <n v="0"/>
    <s v="$81K-$167K (Glassdoor est.)"/>
    <n v="167"/>
    <n v="81"/>
    <n v="124"/>
    <s v="Other"/>
    <x v="123"/>
    <x v="25"/>
  </r>
  <r>
    <n v="135"/>
    <s v="Data scientist - Bioinformatics"/>
    <x v="3"/>
    <n v="500000000"/>
    <n v="1000000000"/>
    <s v="$49K-$85K (Glassdoor est.)"/>
    <n v="85"/>
    <n v="49"/>
    <n v="67"/>
    <s v="Data Scientist"/>
    <x v="3"/>
    <x v="0"/>
  </r>
  <r>
    <n v="136"/>
    <s v="Data Engineer"/>
    <x v="11"/>
    <n v="2000000000"/>
    <n v="5000000000"/>
    <s v="$60K-$114K (Glassdoor est.)"/>
    <n v="114"/>
    <n v="60"/>
    <n v="87"/>
    <s v="Data Engineer"/>
    <x v="124"/>
    <x v="11"/>
  </r>
  <r>
    <n v="137"/>
    <s v="Customer Data scientist/Sales Engineer"/>
    <x v="4"/>
    <n v="0"/>
    <n v="0"/>
    <s v="$71K-$204K (Glassdoor est.)"/>
    <n v="204"/>
    <n v="71"/>
    <n v="137.5"/>
    <s v="Data Scientist"/>
    <x v="17"/>
    <x v="12"/>
  </r>
  <r>
    <n v="138"/>
    <s v="Lead Data scientist"/>
    <x v="2"/>
    <n v="100000000"/>
    <n v="500000000"/>
    <s v="$75K-$125K (Glassdoor est.)"/>
    <n v="125"/>
    <n v="75"/>
    <n v="100"/>
    <s v="Data Scientist"/>
    <x v="125"/>
    <x v="0"/>
  </r>
  <r>
    <n v="139"/>
    <s v="MongoDB Data Engineer II"/>
    <x v="10"/>
    <n v="5000000000"/>
    <n v="10000000000"/>
    <s v="$77K-$136K (Glassdoor est.)"/>
    <n v="136"/>
    <n v="77"/>
    <n v="106.5"/>
    <s v="Data Engineer"/>
    <x v="126"/>
    <x v="0"/>
  </r>
  <r>
    <n v="140"/>
    <s v="Senior Data scientist Statistics"/>
    <x v="3"/>
    <n v="500000000"/>
    <n v="1000000000"/>
    <s v="$74K-$123K (Glassdoor est.)"/>
    <n v="123"/>
    <n v="74"/>
    <n v="98.5"/>
    <s v="Data Scientist"/>
    <x v="3"/>
    <x v="0"/>
  </r>
  <r>
    <n v="141"/>
    <s v="Senior Data Analyst"/>
    <x v="2"/>
    <n v="100000000"/>
    <n v="500000000"/>
    <s v="$44K-$78K (Glassdoor est.)"/>
    <n v="78"/>
    <n v="44"/>
    <n v="61"/>
    <s v="Analyst"/>
    <x v="2"/>
    <x v="2"/>
  </r>
  <r>
    <n v="142"/>
    <s v="Senior Spark Engineer (Data Science)"/>
    <x v="4"/>
    <n v="0"/>
    <n v="0"/>
    <s v="$65K-$148K (Glassdoor est.)"/>
    <n v="148"/>
    <n v="65"/>
    <n v="106.5"/>
    <s v="Other"/>
    <x v="127"/>
    <x v="18"/>
  </r>
  <r>
    <n v="143"/>
    <s v="Data Engineer"/>
    <x v="4"/>
    <n v="0"/>
    <n v="0"/>
    <s v="$59K-$110K (Glassdoor est.)"/>
    <n v="110"/>
    <n v="59"/>
    <n v="84.5"/>
    <s v="Data Engineer"/>
    <x v="128"/>
    <x v="11"/>
  </r>
  <r>
    <n v="144"/>
    <s v="BI &amp; Platform Analytics Manager"/>
    <x v="11"/>
    <n v="2000000000"/>
    <n v="5000000000"/>
    <s v="$85K-$134K (Glassdoor est.)"/>
    <n v="134"/>
    <n v="85"/>
    <n v="109.5"/>
    <s v="Manager"/>
    <x v="129"/>
    <x v="1"/>
  </r>
  <r>
    <n v="145"/>
    <s v="Lead Data scientist"/>
    <x v="7"/>
    <n v="10000000000"/>
    <n v="11000000000"/>
    <s v="$124K-$204K (Glassdoor est.)"/>
    <n v="204"/>
    <n v="124"/>
    <n v="164"/>
    <s v="Data Scientist"/>
    <x v="130"/>
    <x v="10"/>
  </r>
  <r>
    <n v="146"/>
    <s v="Sr. Data scientist - Analytics, Personalized Healthcare (PHC)"/>
    <x v="7"/>
    <n v="10000000000"/>
    <n v="11000000000"/>
    <s v="$131K-$207K (Glassdoor est.)"/>
    <n v="207"/>
    <n v="131"/>
    <n v="169"/>
    <s v="Data Scientist"/>
    <x v="131"/>
    <x v="11"/>
  </r>
  <r>
    <n v="147"/>
    <s v="Senior Data scientist"/>
    <x v="11"/>
    <n v="2000000000"/>
    <n v="5000000000"/>
    <s v="$110K-$174K (Glassdoor est.)"/>
    <n v="174"/>
    <n v="110"/>
    <n v="142"/>
    <s v="Data Scientist"/>
    <x v="30"/>
    <x v="0"/>
  </r>
  <r>
    <n v="148"/>
    <s v="Pricipal Scientist Molecular and cellular biologist"/>
    <x v="7"/>
    <n v="10000000000"/>
    <n v="11000000000"/>
    <s v="$52K-$101K (Glassdoor est.)"/>
    <n v="101"/>
    <n v="52"/>
    <n v="76.5"/>
    <s v="Other"/>
    <x v="14"/>
    <x v="9"/>
  </r>
  <r>
    <n v="149"/>
    <s v="Data scientist (Actuary, FSA or ASA)"/>
    <x v="3"/>
    <n v="500000000"/>
    <n v="1000000000"/>
    <s v="$81K-$133K (Glassdoor est.)"/>
    <n v="133"/>
    <n v="81"/>
    <n v="107"/>
    <s v="Data Scientist"/>
    <x v="132"/>
    <x v="0"/>
  </r>
  <r>
    <n v="150"/>
    <s v="Staff Data scientist"/>
    <x v="7"/>
    <n v="10000000000"/>
    <n v="11000000000"/>
    <s v="$132K-$211K (Glassdoor est.)"/>
    <n v="211"/>
    <n v="132"/>
    <n v="171.5"/>
    <s v="Data Scientist"/>
    <x v="133"/>
    <x v="7"/>
  </r>
  <r>
    <n v="151"/>
    <s v="Data Engineer 5 - Contract (Remote)"/>
    <x v="4"/>
    <n v="0"/>
    <n v="0"/>
    <s v="$74K-$140K (Glassdoor est.)"/>
    <n v="140"/>
    <n v="74"/>
    <n v="107"/>
    <s v="Data Engineer"/>
    <x v="121"/>
    <x v="13"/>
  </r>
  <r>
    <n v="152"/>
    <s v="Senior Scientist - Neuroscience"/>
    <x v="5"/>
    <n v="1000000000"/>
    <n v="2000000000"/>
    <s v="$100K-$190K (Glassdoor est.)"/>
    <n v="190"/>
    <n v="100"/>
    <n v="145"/>
    <s v="Other"/>
    <x v="134"/>
    <x v="7"/>
  </r>
  <r>
    <n v="153"/>
    <s v="Senior Data Analyst"/>
    <x v="6"/>
    <n v="25000000"/>
    <n v="50000000"/>
    <s v="$43K-$80K (Glassdoor est.)"/>
    <n v="80"/>
    <n v="43"/>
    <n v="61.5"/>
    <s v="Analyst"/>
    <x v="135"/>
    <x v="3"/>
  </r>
  <r>
    <n v="154"/>
    <s v="Medical Lab Scientist"/>
    <x v="4"/>
    <n v="0"/>
    <n v="0"/>
    <s v="$17-$24 Per Hour(Glassdoor est.)"/>
    <n v="50"/>
    <n v="73"/>
    <e v="#REF!"/>
    <s v="Other"/>
    <x v="136"/>
    <x v="10"/>
  </r>
  <r>
    <n v="155"/>
    <s v="Risk and Analytics IT, Data scientist"/>
    <x v="0"/>
    <n v="50000000"/>
    <n v="100000000"/>
    <s v="$91K-$149K (Glassdoor est.)"/>
    <n v="149"/>
    <n v="47"/>
    <n v="98"/>
    <s v="Data Scientist"/>
    <x v="137"/>
    <x v="20"/>
  </r>
  <r>
    <n v="156"/>
    <s v="Scientist, Analytical Development"/>
    <x v="2"/>
    <n v="100000000"/>
    <n v="500000000"/>
    <s v="$42K-$82K (Glassdoor est.)"/>
    <n v="82"/>
    <n v="37"/>
    <n v="59.5"/>
    <s v="Other"/>
    <x v="138"/>
    <x v="18"/>
  </r>
  <r>
    <n v="157"/>
    <s v="Senior Data scientist"/>
    <x v="11"/>
    <n v="2000000000"/>
    <n v="5000000000"/>
    <s v="$116K-$185K (Glassdoor est.)"/>
    <n v="185"/>
    <n v="44"/>
    <n v="114.5"/>
    <s v="Data Scientist"/>
    <x v="100"/>
    <x v="14"/>
  </r>
  <r>
    <n v="158"/>
    <s v="Analytics Manager"/>
    <x v="4"/>
    <n v="0"/>
    <n v="0"/>
    <s v="$59K-$116K (Glassdoor est.)"/>
    <n v="116"/>
    <n v="31"/>
    <n v="73.5"/>
    <s v="Manager"/>
    <x v="139"/>
    <x v="12"/>
  </r>
  <r>
    <n v="159"/>
    <s v="Data Engineer"/>
    <x v="6"/>
    <n v="25000000"/>
    <n v="50000000"/>
    <s v="$48K-$95K (Glassdoor est.)"/>
    <n v="95"/>
    <n v="50"/>
    <n v="72.5"/>
    <s v="Data Engineer"/>
    <x v="140"/>
    <x v="13"/>
  </r>
  <r>
    <n v="160"/>
    <s v="Digital Marketing &amp; ECommerce Data Analyst"/>
    <x v="2"/>
    <n v="100000000"/>
    <n v="500000000"/>
    <s v="$31K-$72K (Glassdoor est.)"/>
    <n v="72"/>
    <n v="52"/>
    <n v="62"/>
    <s v="Analyst"/>
    <x v="141"/>
    <x v="10"/>
  </r>
  <r>
    <n v="161"/>
    <s v="Sr. Scientist - Digital &amp; Image Analysis/Computational Pathology"/>
    <x v="7"/>
    <n v="10000000000"/>
    <n v="11000000000"/>
    <s v="$105K-$198K (Glassdoor est.)"/>
    <n v="198"/>
    <n v="43"/>
    <n v="120.5"/>
    <s v="Other"/>
    <x v="14"/>
    <x v="9"/>
  </r>
  <r>
    <n v="162"/>
    <s v="Senior Data Analyst"/>
    <x v="4"/>
    <n v="0"/>
    <n v="0"/>
    <s v="$55K-$100K (Glassdoor est.)"/>
    <n v="100"/>
    <n v="21"/>
    <n v="60.5"/>
    <s v="Analyst"/>
    <x v="142"/>
    <x v="19"/>
  </r>
  <r>
    <n v="163"/>
    <s v="Principal Scientist - Immunologist"/>
    <x v="7"/>
    <n v="10000000000"/>
    <n v="11000000000"/>
    <s v="$98K-$182K (Glassdoor est.)"/>
    <n v="182"/>
    <n v="56"/>
    <n v="119"/>
    <s v="Other"/>
    <x v="14"/>
    <x v="9"/>
  </r>
  <r>
    <n v="164"/>
    <s v="Senior Data scientist"/>
    <x v="9"/>
    <n v="10000000"/>
    <n v="25000000"/>
    <s v="$73K-$124K (Glassdoor est.)"/>
    <n v="124"/>
    <n v="73"/>
    <n v="98.5"/>
    <s v="Data Scientist"/>
    <x v="143"/>
    <x v="5"/>
  </r>
  <r>
    <n v="165"/>
    <s v="Principal Data scientist with over 10 years experience"/>
    <x v="13"/>
    <n v="5000000"/>
    <n v="10000000"/>
    <s v="Employer Provided Salary:$200K-$250K"/>
    <n v="250"/>
    <n v="200"/>
    <n v="225"/>
    <s v="Data Scientist"/>
    <x v="144"/>
    <x v="26"/>
  </r>
  <r>
    <n v="166"/>
    <s v="MED TECH/LAB SCIENTIST - LABORATORY"/>
    <x v="2"/>
    <n v="100000000"/>
    <n v="500000000"/>
    <s v="$21-$34 Per Hour(Glassdoor est.)"/>
    <n v="71"/>
    <n v="44"/>
    <e v="#REF!"/>
    <s v="Other"/>
    <x v="145"/>
    <x v="10"/>
  </r>
  <r>
    <n v="167"/>
    <s v="Sr. Scientist, Quantitative Translational Sciences"/>
    <x v="7"/>
    <n v="10000000000"/>
    <n v="11000000000"/>
    <s v="$117K-$206K (Glassdoor est.)"/>
    <n v="206"/>
    <n v="117"/>
    <n v="161.5"/>
    <s v="Other"/>
    <x v="14"/>
    <x v="9"/>
  </r>
  <r>
    <n v="168"/>
    <s v="Sr. Data scientist II"/>
    <x v="5"/>
    <n v="1000000000"/>
    <n v="2000000000"/>
    <s v="$111K-$183K (Glassdoor est.)"/>
    <n v="183"/>
    <n v="111"/>
    <n v="147"/>
    <s v="Data Scientist"/>
    <x v="146"/>
    <x v="1"/>
  </r>
  <r>
    <n v="169"/>
    <s v="Excel / VBA / SQL Data Analyst"/>
    <x v="5"/>
    <n v="1000000000"/>
    <n v="2000000000"/>
    <s v="$44K-$78K (Glassdoor est.)"/>
    <n v="78"/>
    <n v="44"/>
    <n v="61"/>
    <s v="Analyst"/>
    <x v="147"/>
    <x v="4"/>
  </r>
  <r>
    <n v="170"/>
    <s v="Machine Learning Research Scientist"/>
    <x v="4"/>
    <n v="0"/>
    <n v="0"/>
    <s v="$81K-$159K (Glassdoor est.)"/>
    <n v="159"/>
    <n v="81"/>
    <n v="120"/>
    <s v="M.L.E"/>
    <x v="123"/>
    <x v="25"/>
  </r>
  <r>
    <n v="171"/>
    <s v="VP, Data Science"/>
    <x v="3"/>
    <n v="500000000"/>
    <n v="1000000000"/>
    <s v="$83K-$166K (Glassdoor est.)"/>
    <n v="166"/>
    <n v="83"/>
    <n v="124.5"/>
    <s v="Other"/>
    <x v="148"/>
    <x v="8"/>
  </r>
  <r>
    <n v="172"/>
    <s v="Senior Data scientist"/>
    <x v="0"/>
    <n v="50000000"/>
    <n v="100000000"/>
    <s v="$114K-$182K (Glassdoor est.)"/>
    <n v="182"/>
    <n v="114"/>
    <n v="148"/>
    <s v="Data Scientist"/>
    <x v="149"/>
    <x v="11"/>
  </r>
  <r>
    <n v="173"/>
    <s v="Radar Data Analyst"/>
    <x v="6"/>
    <n v="25000000"/>
    <n v="50000000"/>
    <s v="$42K-$76K (Glassdoor est.)"/>
    <n v="76"/>
    <n v="42"/>
    <n v="59"/>
    <s v="Analyst"/>
    <x v="150"/>
    <x v="15"/>
  </r>
  <r>
    <n v="174"/>
    <s v="PL Actuarial-Lead Data scientist"/>
    <x v="10"/>
    <n v="5000000000"/>
    <n v="10000000000"/>
    <s v="$114K-$179K (Glassdoor est.)"/>
    <n v="179"/>
    <n v="114"/>
    <n v="146.5"/>
    <s v="Data Scientist"/>
    <x v="27"/>
    <x v="9"/>
  </r>
  <r>
    <n v="175"/>
    <s v="PV Scientist"/>
    <x v="4"/>
    <n v="0"/>
    <n v="0"/>
    <s v="$60K-$123K (Glassdoor est.)"/>
    <n v="123"/>
    <n v="60"/>
    <n v="91.5"/>
    <s v="Other"/>
    <x v="151"/>
    <x v="3"/>
  </r>
  <r>
    <n v="176"/>
    <s v="Senior Data &amp; Machine Learning Scientist"/>
    <x v="4"/>
    <n v="0"/>
    <n v="0"/>
    <s v="$100K-$166K (Glassdoor est.)"/>
    <n v="166"/>
    <n v="100"/>
    <n v="133"/>
    <s v="M.L.E"/>
    <x v="152"/>
    <x v="23"/>
  </r>
  <r>
    <n v="177"/>
    <s v="Principal Data scientist (Computational Chemistry)"/>
    <x v="8"/>
    <n v="1000000"/>
    <n v="5000000"/>
    <s v="$108K-$173K (Glassdoor est.)"/>
    <n v="173"/>
    <n v="108"/>
    <n v="140.5"/>
    <s v="Data Scientist"/>
    <x v="153"/>
    <x v="15"/>
  </r>
  <r>
    <n v="178"/>
    <s v="Data Engineer"/>
    <x v="4"/>
    <n v="0"/>
    <n v="0"/>
    <s v="$48K-$93K (Glassdoor est.)"/>
    <n v="93"/>
    <n v="48"/>
    <n v="70.5"/>
    <s v="Data Engineer"/>
    <x v="154"/>
    <x v="9"/>
  </r>
  <r>
    <n v="179"/>
    <s v="Principal Scientist, Chemistry &amp; Immunology"/>
    <x v="3"/>
    <n v="500000000"/>
    <n v="1000000000"/>
    <s v="$54K-$115K (Glassdoor est.)"/>
    <n v="115"/>
    <n v="54"/>
    <n v="84.5"/>
    <s v="Other"/>
    <x v="8"/>
    <x v="5"/>
  </r>
  <r>
    <n v="180"/>
    <s v="Software Engineer - Data Visualization"/>
    <x v="13"/>
    <n v="5000000"/>
    <n v="10000000"/>
    <s v="$60K-$127K (Glassdoor est.)"/>
    <n v="127"/>
    <n v="60"/>
    <n v="93.5"/>
    <s v="Other"/>
    <x v="155"/>
    <x v="14"/>
  </r>
  <r>
    <n v="181"/>
    <s v="Scientist/Senior Scientist, Autoimmune"/>
    <x v="2"/>
    <n v="100000000"/>
    <n v="500000000"/>
    <s v="$90K-$179K (Glassdoor est.)"/>
    <n v="179"/>
    <n v="90"/>
    <n v="134.5"/>
    <s v="Other"/>
    <x v="138"/>
    <x v="18"/>
  </r>
  <r>
    <n v="182"/>
    <s v="Staff Machine Learning Engineer"/>
    <x v="9"/>
    <n v="10000000"/>
    <n v="25000000"/>
    <s v="$138K-$224K (Glassdoor est.)"/>
    <n v="224"/>
    <n v="138"/>
    <n v="181"/>
    <s v="M.L.E"/>
    <x v="156"/>
    <x v="11"/>
  </r>
  <r>
    <n v="183"/>
    <s v="Principal Scientist, Hematology"/>
    <x v="3"/>
    <n v="500000000"/>
    <n v="1000000000"/>
    <s v="$54K-$115K (Glassdoor est.)"/>
    <n v="115"/>
    <n v="54"/>
    <n v="84.5"/>
    <s v="Other"/>
    <x v="8"/>
    <x v="5"/>
  </r>
  <r>
    <n v="184"/>
    <s v="Lead Data Engineer"/>
    <x v="0"/>
    <n v="50000000"/>
    <n v="100000000"/>
    <s v="$190K-$220K(Employer est.)"/>
    <n v="220"/>
    <n v="190"/>
    <n v="205"/>
    <s v="Data Engineer"/>
    <x v="157"/>
    <x v="4"/>
  </r>
  <r>
    <n v="185"/>
    <s v="Marketing Data Analyst"/>
    <x v="2"/>
    <n v="100000000"/>
    <n v="500000000"/>
    <s v="$35K-$62K (Glassdoor est.)"/>
    <n v="62"/>
    <n v="35"/>
    <n v="48.5"/>
    <s v="Analyst"/>
    <x v="158"/>
    <x v="10"/>
  </r>
  <r>
    <n v="186"/>
    <s v="Medical Laboratory Scientist"/>
    <x v="0"/>
    <n v="50000000"/>
    <n v="100000000"/>
    <s v="$18-$25 Per Hour(Glassdoor est.)"/>
    <n v="52"/>
    <n v="37"/>
    <n v="44.5"/>
    <s v="Other"/>
    <x v="159"/>
    <x v="14"/>
  </r>
  <r>
    <n v="187"/>
    <s v="R&amp;D Specialist/ Food Scientist"/>
    <x v="2"/>
    <n v="100000000"/>
    <n v="500000000"/>
    <s v="$39K-$66K (Glassdoor est.)"/>
    <n v="66"/>
    <n v="39"/>
    <n v="52.5"/>
    <s v="Other"/>
    <x v="160"/>
    <x v="27"/>
  </r>
  <r>
    <n v="188"/>
    <s v="Senior Research Scientist-Machine Learning"/>
    <x v="4"/>
    <n v="0"/>
    <n v="0"/>
    <s v="$81K-$167K (Glassdoor est.)"/>
    <n v="167"/>
    <n v="81"/>
    <n v="124"/>
    <s v="M.L.E"/>
    <x v="123"/>
    <x v="25"/>
  </r>
  <r>
    <n v="189"/>
    <s v="Analytics Manager - Data Mart"/>
    <x v="3"/>
    <n v="500000000"/>
    <n v="1000000000"/>
    <s v="$42K-$86K (Glassdoor est.)"/>
    <n v="86"/>
    <n v="42"/>
    <n v="64"/>
    <s v="Manager"/>
    <x v="161"/>
    <x v="7"/>
  </r>
  <r>
    <n v="190"/>
    <s v="Sr. Data Engineer - Contract-to-Hire (Java)"/>
    <x v="7"/>
    <n v="10000000000"/>
    <n v="11000000000"/>
    <s v="$69K-$127K (Glassdoor est.)"/>
    <n v="127"/>
    <n v="69"/>
    <n v="98"/>
    <s v="Data Engineer"/>
    <x v="162"/>
    <x v="23"/>
  </r>
  <r>
    <n v="191"/>
    <s v="MED TECH/LAB SCIENTIST- SOUTH COASTAL LAB"/>
    <x v="2"/>
    <n v="100000000"/>
    <n v="500000000"/>
    <s v="$21-$34 Per Hour(Glassdoor est.)"/>
    <n v="71"/>
    <n v="44"/>
    <n v="57.5"/>
    <s v="Other"/>
    <x v="145"/>
    <x v="10"/>
  </r>
  <r>
    <n v="192"/>
    <s v="Food Scientist - Developer"/>
    <x v="4"/>
    <n v="0"/>
    <n v="0"/>
    <s v="$40K-$68K (Glassdoor est.)"/>
    <n v="68"/>
    <n v="40"/>
    <n v="54"/>
    <s v="Other"/>
    <x v="163"/>
    <x v="5"/>
  </r>
  <r>
    <n v="193"/>
    <s v="Staff Scientist-Downstream Process Development"/>
    <x v="6"/>
    <n v="25000000"/>
    <n v="50000000"/>
    <s v="$49K-$113K (Glassdoor est.)"/>
    <n v="113"/>
    <n v="49"/>
    <n v="81"/>
    <s v="Other"/>
    <x v="164"/>
    <x v="20"/>
  </r>
  <r>
    <n v="194"/>
    <s v="Sr. Data Engineer"/>
    <x v="11"/>
    <n v="2000000000"/>
    <n v="5000000000"/>
    <s v="$75K-$140K (Glassdoor est.)"/>
    <n v="140"/>
    <n v="75"/>
    <n v="107.5"/>
    <s v="Data Engineer"/>
    <x v="165"/>
    <x v="1"/>
  </r>
  <r>
    <n v="195"/>
    <s v="Data scientist"/>
    <x v="7"/>
    <n v="10000000000"/>
    <n v="11000000000"/>
    <s v="$66K-$112K (Glassdoor est.)"/>
    <n v="112"/>
    <n v="66"/>
    <n v="89"/>
    <s v="Data Scientist"/>
    <x v="166"/>
    <x v="9"/>
  </r>
  <r>
    <n v="196"/>
    <s v="Senior Research Statistician- Data scientist"/>
    <x v="5"/>
    <n v="1000000000"/>
    <n v="2000000000"/>
    <s v="$76K-$125K (Glassdoor est.)"/>
    <n v="125"/>
    <n v="76"/>
    <n v="100.5"/>
    <s v="Data Scientist"/>
    <x v="167"/>
    <x v="2"/>
  </r>
  <r>
    <n v="197"/>
    <s v="Business Data Analyst, SQL"/>
    <x v="11"/>
    <n v="2000000000"/>
    <n v="5000000000"/>
    <s v="$44K-$86K (Glassdoor est.)"/>
    <n v="86"/>
    <n v="44"/>
    <n v="65"/>
    <s v="Analyst"/>
    <x v="168"/>
    <x v="0"/>
  </r>
  <r>
    <n v="198"/>
    <s v="Medical Technologist / Clinical Laboratory Scientist"/>
    <x v="4"/>
    <n v="0"/>
    <n v="0"/>
    <s v="$15-$25 Per Hour(Glassdoor est.)"/>
    <n v="52"/>
    <n v="31"/>
    <n v="41.5"/>
    <s v="Other"/>
    <x v="169"/>
    <x v="1"/>
  </r>
  <r>
    <n v="199"/>
    <s v="Data scientist"/>
    <x v="4"/>
    <n v="0"/>
    <n v="0"/>
    <s v="$53K-$92K (Glassdoor est.)"/>
    <n v="92"/>
    <n v="53"/>
    <n v="72.5"/>
    <s v="Data Scientist"/>
    <x v="170"/>
    <x v="12"/>
  </r>
  <r>
    <n v="200"/>
    <s v="Data scientist"/>
    <x v="9"/>
    <n v="10000000"/>
    <n v="25000000"/>
    <s v="$64K-$111K (Glassdoor est.)"/>
    <n v="111"/>
    <n v="64"/>
    <n v="87.5"/>
    <s v="Data Scientist"/>
    <x v="171"/>
    <x v="1"/>
  </r>
  <r>
    <n v="201"/>
    <s v="Data Analyst"/>
    <x v="7"/>
    <n v="10000000000"/>
    <n v="11000000000"/>
    <s v="$65K-$120K (Glassdoor est.)"/>
    <n v="120"/>
    <n v="65"/>
    <n v="92.5"/>
    <s v="Analyst"/>
    <x v="172"/>
    <x v="17"/>
  </r>
  <r>
    <n v="202"/>
    <s v="Associate Data scientist/Computer Scientist"/>
    <x v="5"/>
    <n v="1000000000"/>
    <n v="2000000000"/>
    <s v="$60K-$103K (Glassdoor est.)"/>
    <n v="103"/>
    <n v="60"/>
    <n v="81.5"/>
    <s v="Data Scientist"/>
    <x v="85"/>
    <x v="8"/>
  </r>
  <r>
    <n v="203"/>
    <s v="Business Intelligence Analyst / Developer"/>
    <x v="4"/>
    <n v="0"/>
    <n v="0"/>
    <s v="$53K-$105K (Glassdoor est.)"/>
    <n v="105"/>
    <n v="53"/>
    <n v="79"/>
    <s v="Analyst"/>
    <x v="173"/>
    <x v="12"/>
  </r>
  <r>
    <n v="204"/>
    <s v="Data Analyst"/>
    <x v="0"/>
    <n v="50000000"/>
    <n v="100000000"/>
    <s v="$33K-$62K (Glassdoor est.)"/>
    <n v="62"/>
    <n v="33"/>
    <n v="47.5"/>
    <s v="Analyst"/>
    <x v="174"/>
    <x v="19"/>
  </r>
  <r>
    <n v="205"/>
    <s v="Data Analyst"/>
    <x v="4"/>
    <n v="0"/>
    <n v="0"/>
    <s v="$48K-$90K (Glassdoor est.)"/>
    <n v="90"/>
    <n v="48"/>
    <n v="69"/>
    <s v="Analyst"/>
    <x v="175"/>
    <x v="1"/>
  </r>
  <r>
    <n v="206"/>
    <s v="Data Analyst"/>
    <x v="0"/>
    <n v="50000000"/>
    <n v="100000000"/>
    <s v="$34K-$64K (Glassdoor est.)"/>
    <n v="64"/>
    <n v="34"/>
    <n v="49"/>
    <s v="Analyst"/>
    <x v="176"/>
    <x v="14"/>
  </r>
  <r>
    <n v="207"/>
    <s v="System and Data Analyst"/>
    <x v="4"/>
    <n v="0"/>
    <n v="0"/>
    <s v="$42K-$76K (Glassdoor est.)"/>
    <n v="76"/>
    <n v="42"/>
    <n v="59"/>
    <s v="Analyst"/>
    <x v="177"/>
    <x v="9"/>
  </r>
  <r>
    <n v="208"/>
    <s v="Data scientist"/>
    <x v="6"/>
    <n v="25000000"/>
    <n v="50000000"/>
    <s v="$66K-$111K (Glassdoor est.)"/>
    <n v="111"/>
    <n v="66"/>
    <n v="88.5"/>
    <s v="Data Scientist"/>
    <x v="178"/>
    <x v="7"/>
  </r>
  <r>
    <n v="209"/>
    <s v="Data &amp; Analytics Consultant (NYC)"/>
    <x v="0"/>
    <n v="50000000"/>
    <n v="100000000"/>
    <s v="$91K-$138K (Glassdoor est.)"/>
    <n v="138"/>
    <n v="91"/>
    <n v="114.5"/>
    <s v="Other"/>
    <x v="179"/>
    <x v="15"/>
  </r>
  <r>
    <n v="210"/>
    <s v="Data Engineer"/>
    <x v="2"/>
    <n v="100000000"/>
    <n v="500000000"/>
    <s v="$62K-$114K (Glassdoor est.)"/>
    <n v="114"/>
    <n v="62"/>
    <n v="88"/>
    <s v="Data Engineer"/>
    <x v="180"/>
    <x v="18"/>
  </r>
  <r>
    <n v="211"/>
    <s v="Big Data Engineer - Chicago - Future Opportunity"/>
    <x v="2"/>
    <n v="100000000"/>
    <n v="500000000"/>
    <s v="$71K-$129K (Glassdoor est.)"/>
    <n v="129"/>
    <n v="71"/>
    <n v="100"/>
    <s v="Data Engineer"/>
    <x v="181"/>
    <x v="4"/>
  </r>
  <r>
    <n v="212"/>
    <s v="Data scientist"/>
    <x v="5"/>
    <n v="1000000000"/>
    <n v="2000000000"/>
    <s v="$74K-$119K (Glassdoor est.)"/>
    <n v="119"/>
    <n v="74"/>
    <n v="96.5"/>
    <s v="Data Scientist"/>
    <x v="182"/>
    <x v="28"/>
  </r>
  <r>
    <n v="213"/>
    <s v="Survey Data Analyst"/>
    <x v="4"/>
    <n v="0"/>
    <n v="0"/>
    <s v="$55K-$97K (Glassdoor est.)"/>
    <n v="97"/>
    <n v="55"/>
    <n v="76"/>
    <s v="Analyst"/>
    <x v="183"/>
    <x v="13"/>
  </r>
  <r>
    <n v="214"/>
    <s v="Data scientist"/>
    <x v="2"/>
    <n v="100000000"/>
    <n v="500000000"/>
    <s v="$15K-$16K(Employer est.)"/>
    <n v="16"/>
    <n v="15"/>
    <n v="15.5"/>
    <s v="Data Scientist"/>
    <x v="184"/>
    <x v="11"/>
  </r>
  <r>
    <n v="215"/>
    <s v="Data scientist"/>
    <x v="4"/>
    <n v="0"/>
    <n v="0"/>
    <s v="$61K-$106K (Glassdoor est.)"/>
    <n v="106"/>
    <n v="61"/>
    <n v="83.5"/>
    <s v="Data Scientist"/>
    <x v="185"/>
    <x v="12"/>
  </r>
  <r>
    <n v="216"/>
    <s v="Data scientist"/>
    <x v="7"/>
    <n v="10000000000"/>
    <n v="11000000000"/>
    <s v="$127K-$199K (Glassdoor est.)"/>
    <n v="199"/>
    <n v="127"/>
    <n v="163"/>
    <s v="Data Scientist"/>
    <x v="131"/>
    <x v="11"/>
  </r>
  <r>
    <n v="217"/>
    <s v="Lead Health Data Analyst - Front End"/>
    <x v="4"/>
    <n v="0"/>
    <n v="0"/>
    <s v="$74K-$126K (Glassdoor est.)"/>
    <n v="126"/>
    <n v="74"/>
    <n v="100"/>
    <s v="Analyst"/>
    <x v="186"/>
    <x v="1"/>
  </r>
  <r>
    <n v="218"/>
    <s v="Research Scientist"/>
    <x v="4"/>
    <n v="0"/>
    <n v="0"/>
    <s v="$33K-$72K (Glassdoor est.)"/>
    <n v="72"/>
    <n v="33"/>
    <n v="52.5"/>
    <s v="Other"/>
    <x v="187"/>
    <x v="0"/>
  </r>
  <r>
    <n v="219"/>
    <s v="Junior Data Analyst"/>
    <x v="4"/>
    <n v="0"/>
    <n v="0"/>
    <s v="$37K-$63K (Glassdoor est.)"/>
    <n v="63"/>
    <n v="37"/>
    <n v="50"/>
    <s v="Analyst"/>
    <x v="188"/>
    <x v="5"/>
  </r>
  <r>
    <n v="220"/>
    <s v="SQL Data Engineer"/>
    <x v="0"/>
    <n v="50000000"/>
    <n v="100000000"/>
    <s v="$67K-$119K (Glassdoor est.)"/>
    <n v="119"/>
    <n v="67"/>
    <n v="93"/>
    <s v="Data Engineer"/>
    <x v="189"/>
    <x v="1"/>
  </r>
  <r>
    <n v="221"/>
    <s v="Data scientist"/>
    <x v="11"/>
    <n v="2000000000"/>
    <n v="5000000000"/>
    <s v="$72K-$117K (Glassdoor est.)"/>
    <n v="117"/>
    <n v="72"/>
    <n v="94.5"/>
    <s v="Data Scientist"/>
    <x v="190"/>
    <x v="23"/>
  </r>
  <r>
    <n v="222"/>
    <s v="Data scientist"/>
    <x v="10"/>
    <n v="5000000000"/>
    <n v="10000000000"/>
    <s v="$78K-$126K (Glassdoor est.)"/>
    <n v="126"/>
    <n v="78"/>
    <n v="102"/>
    <s v="Data Scientist"/>
    <x v="191"/>
    <x v="9"/>
  </r>
  <r>
    <n v="223"/>
    <s v="Sr. Data scientist, Cyber-Security LT Contract"/>
    <x v="13"/>
    <n v="5000000"/>
    <n v="10000000"/>
    <s v="$116K-$194K (Glassdoor est.)"/>
    <n v="194"/>
    <n v="116"/>
    <n v="155"/>
    <s v="Data Scientist"/>
    <x v="61"/>
    <x v="8"/>
  </r>
  <r>
    <n v="224"/>
    <s v="Data scientist"/>
    <x v="9"/>
    <n v="10000000"/>
    <n v="25000000"/>
    <s v="$83K-$133K (Glassdoor est.)"/>
    <n v="133"/>
    <n v="83"/>
    <n v="108"/>
    <s v="Data Scientist"/>
    <x v="192"/>
    <x v="11"/>
  </r>
  <r>
    <n v="225"/>
    <s v="Insurance Financial Data Analyst"/>
    <x v="0"/>
    <n v="50000000"/>
    <n v="100000000"/>
    <s v="$45K-$82K (Glassdoor est.)"/>
    <n v="82"/>
    <n v="45"/>
    <n v="63.5"/>
    <s v="Analyst"/>
    <x v="193"/>
    <x v="13"/>
  </r>
  <r>
    <n v="226"/>
    <s v="Data scientist"/>
    <x v="12"/>
    <n v="1000000"/>
    <n v="1000000"/>
    <s v="$83K-$135K (Glassdoor est.)"/>
    <n v="135"/>
    <n v="83"/>
    <n v="109"/>
    <s v="Data Scientist"/>
    <x v="194"/>
    <x v="14"/>
  </r>
  <r>
    <n v="227"/>
    <s v="Data scientist"/>
    <x v="3"/>
    <n v="500000000"/>
    <n v="1000000000"/>
    <s v="$70K-$122K (Glassdoor est.)"/>
    <n v="122"/>
    <n v="70"/>
    <n v="96"/>
    <s v="Data Scientist"/>
    <x v="195"/>
    <x v="7"/>
  </r>
  <r>
    <n v="228"/>
    <s v="Data Engineer"/>
    <x v="3"/>
    <n v="500000000"/>
    <n v="1000000000"/>
    <s v="$70K-$132K (Glassdoor est.)"/>
    <n v="132"/>
    <n v="70"/>
    <n v="101"/>
    <s v="Data Engineer"/>
    <x v="148"/>
    <x v="8"/>
  </r>
  <r>
    <n v="229"/>
    <s v="Data Engineer I - Azure"/>
    <x v="5"/>
    <n v="1000000000"/>
    <n v="2000000000"/>
    <s v="$54K-$101K (Glassdoor est.)"/>
    <n v="101"/>
    <n v="54"/>
    <n v="77.5"/>
    <s v="Data Engineer"/>
    <x v="196"/>
    <x v="11"/>
  </r>
  <r>
    <n v="230"/>
    <s v="Data scientist"/>
    <x v="4"/>
    <n v="0"/>
    <n v="0"/>
    <s v="$68K-$112K (Glassdoor est.)"/>
    <n v="112"/>
    <n v="68"/>
    <n v="90"/>
    <s v="Data Scientist"/>
    <x v="197"/>
    <x v="7"/>
  </r>
  <r>
    <n v="231"/>
    <s v="Information Security Data Analyst"/>
    <x v="10"/>
    <n v="5000000000"/>
    <n v="10000000000"/>
    <s v="$42K-$74K (Glassdoor est.)"/>
    <n v="74"/>
    <n v="42"/>
    <n v="58"/>
    <s v="Analyst"/>
    <x v="198"/>
    <x v="12"/>
  </r>
  <r>
    <n v="232"/>
    <s v="Data scientist"/>
    <x v="3"/>
    <n v="500000000"/>
    <n v="1000000000"/>
    <s v="$95K-$161K (Glassdoor est.)"/>
    <n v="161"/>
    <n v="95"/>
    <n v="128"/>
    <s v="Data Scientist"/>
    <x v="199"/>
    <x v="10"/>
  </r>
  <r>
    <n v="233"/>
    <s v="Data scientist"/>
    <x v="2"/>
    <n v="100000000"/>
    <n v="500000000"/>
    <s v="$76K-$126K (Glassdoor est.)"/>
    <n v="126"/>
    <n v="76"/>
    <n v="101"/>
    <s v="Data Scientist"/>
    <x v="200"/>
    <x v="24"/>
  </r>
  <r>
    <n v="234"/>
    <s v="Data scientist, Senior"/>
    <x v="2"/>
    <n v="100000000"/>
    <n v="500000000"/>
    <s v="$108K-$176K (Glassdoor est.)"/>
    <n v="176"/>
    <n v="108"/>
    <n v="142"/>
    <s v="Data Scientist"/>
    <x v="24"/>
    <x v="14"/>
  </r>
  <r>
    <n v="235"/>
    <s v="Senior Data scientist"/>
    <x v="4"/>
    <n v="0"/>
    <n v="0"/>
    <s v="$130K-$208K (Glassdoor est.)"/>
    <n v="208"/>
    <n v="130"/>
    <n v="169"/>
    <s v="Data Scientist"/>
    <x v="201"/>
    <x v="4"/>
  </r>
  <r>
    <n v="236"/>
    <s v="CONSULTANTâ€“ DATA ANALYTICS GROUP"/>
    <x v="9"/>
    <n v="10000000"/>
    <n v="25000000"/>
    <s v="$37K-$68K (Glassdoor est.)"/>
    <n v="68"/>
    <n v="37"/>
    <n v="52.5"/>
    <s v="Other"/>
    <x v="202"/>
    <x v="13"/>
  </r>
  <r>
    <n v="237"/>
    <s v="Data Engineer"/>
    <x v="0"/>
    <n v="50000000"/>
    <n v="100000000"/>
    <s v="$52K-$99K (Glassdoor est.)"/>
    <n v="99"/>
    <n v="52"/>
    <n v="75.5"/>
    <s v="Data Engineer"/>
    <x v="203"/>
    <x v="6"/>
  </r>
  <r>
    <n v="238"/>
    <s v="Senior Data scientist"/>
    <x v="7"/>
    <n v="10000000000"/>
    <n v="11000000000"/>
    <s v="$105K-$173K (Glassdoor est.)"/>
    <n v="173"/>
    <n v="105"/>
    <n v="139"/>
    <s v="Data Scientist"/>
    <x v="49"/>
    <x v="9"/>
  </r>
  <r>
    <n v="239"/>
    <s v="Data Engineer, Data Engineering and Artifical Intelligence"/>
    <x v="7"/>
    <n v="10000000000"/>
    <n v="11000000000"/>
    <s v="$71K-$134K (Glassdoor est.)"/>
    <n v="134"/>
    <n v="71"/>
    <n v="102.5"/>
    <s v="Data Engineer"/>
    <x v="14"/>
    <x v="9"/>
  </r>
  <r>
    <n v="240"/>
    <s v="Staff Scientist"/>
    <x v="6"/>
    <n v="25000000"/>
    <n v="50000000"/>
    <s v="$39K-$82K (Glassdoor est.)"/>
    <n v="82"/>
    <n v="39"/>
    <n v="60.5"/>
    <s v="Other"/>
    <x v="204"/>
    <x v="18"/>
  </r>
  <r>
    <n v="241"/>
    <s v="Associate Scientist/Scientist, Process Analytical Technology - Small Molecule Analytical Chemistry"/>
    <x v="7"/>
    <n v="10000000000"/>
    <n v="11000000000"/>
    <s v="$88K-$162K (Glassdoor est.)"/>
    <n v="162"/>
    <n v="88"/>
    <n v="125"/>
    <s v="Other"/>
    <x v="131"/>
    <x v="11"/>
  </r>
  <r>
    <n v="242"/>
    <s v="Sr. Data Analyst"/>
    <x v="7"/>
    <n v="10000000000"/>
    <n v="11000000000"/>
    <s v="$60K-$102K (Glassdoor est.)"/>
    <n v="102"/>
    <n v="60"/>
    <n v="81"/>
    <s v="Analyst"/>
    <x v="130"/>
    <x v="10"/>
  </r>
  <r>
    <n v="243"/>
    <s v="Program/Data Analyst"/>
    <x v="7"/>
    <n v="10000000000"/>
    <n v="11000000000"/>
    <s v="$55K-$99K (Glassdoor est.)"/>
    <n v="99"/>
    <n v="55"/>
    <n v="77"/>
    <s v="Analyst"/>
    <x v="84"/>
    <x v="1"/>
  </r>
  <r>
    <n v="244"/>
    <s v="Data Engineer"/>
    <x v="5"/>
    <n v="1000000000"/>
    <n v="2000000000"/>
    <s v="$67K-$117K (Glassdoor est.)"/>
    <n v="117"/>
    <n v="67"/>
    <n v="92"/>
    <s v="Data Engineer"/>
    <x v="11"/>
    <x v="4"/>
  </r>
  <r>
    <n v="245"/>
    <s v="Senior Data scientist: Causal &amp; Predictive analytics AI Innovation Lab"/>
    <x v="7"/>
    <n v="10000000000"/>
    <n v="11000000000"/>
    <s v="$92K-$150K (Glassdoor est.)"/>
    <n v="150"/>
    <n v="92"/>
    <n v="121"/>
    <s v="Data Scientist"/>
    <x v="29"/>
    <x v="0"/>
  </r>
  <r>
    <n v="246"/>
    <s v="Principal Data Engineer, Data Platform &amp; Insights"/>
    <x v="11"/>
    <n v="2000000000"/>
    <n v="5000000000"/>
    <s v="$116K-$209K (Glassdoor est.)"/>
    <n v="209"/>
    <n v="116"/>
    <n v="162.5"/>
    <s v="Data Engineer"/>
    <x v="100"/>
    <x v="14"/>
  </r>
  <r>
    <n v="247"/>
    <s v="RESEARCH SCIENTIST - BIOLOGICAL SAFETY"/>
    <x v="3"/>
    <n v="500000000"/>
    <n v="1000000000"/>
    <s v="$38K-$82K (Glassdoor est.)"/>
    <n v="82"/>
    <n v="38"/>
    <n v="60"/>
    <s v="Other"/>
    <x v="205"/>
    <x v="11"/>
  </r>
  <r>
    <n v="248"/>
    <s v="Data Operations Lead"/>
    <x v="4"/>
    <n v="0"/>
    <n v="0"/>
    <s v="Employer Provided Salary:$85K-$90K"/>
    <n v="90"/>
    <n v="85"/>
    <n v="87.5"/>
    <s v="Other"/>
    <x v="206"/>
    <x v="26"/>
  </r>
  <r>
    <n v="249"/>
    <s v="Big Data Engineer"/>
    <x v="4"/>
    <n v="0"/>
    <n v="0"/>
    <s v="$62K-$119K (Glassdoor est.)"/>
    <n v="119"/>
    <n v="62"/>
    <n v="90.5"/>
    <s v="Data Engineer"/>
    <x v="63"/>
    <x v="18"/>
  </r>
  <r>
    <n v="250"/>
    <s v="Senior Data scientist"/>
    <x v="0"/>
    <n v="50000000"/>
    <n v="100000000"/>
    <s v="$84K-$136K (Glassdoor est.)"/>
    <n v="136"/>
    <n v="84"/>
    <n v="110"/>
    <s v="Data Scientist"/>
    <x v="207"/>
    <x v="29"/>
  </r>
  <r>
    <n v="251"/>
    <s v="Clinical Data Analyst"/>
    <x v="5"/>
    <n v="1000000000"/>
    <n v="2000000000"/>
    <s v="$52K-$89K (Glassdoor est.)"/>
    <n v="89"/>
    <n v="52"/>
    <n v="70.5"/>
    <s v="Analyst"/>
    <x v="11"/>
    <x v="4"/>
  </r>
  <r>
    <n v="252"/>
    <s v="Computational Chemist/Data scientist"/>
    <x v="3"/>
    <n v="500000000"/>
    <n v="1000000000"/>
    <s v="$56K-$97K (Glassdoor est.)"/>
    <n v="97"/>
    <n v="56"/>
    <n v="76.5"/>
    <s v="Data Scientist"/>
    <x v="3"/>
    <x v="0"/>
  </r>
  <r>
    <n v="253"/>
    <s v="Data Engineer"/>
    <x v="7"/>
    <n v="10000000000"/>
    <n v="11000000000"/>
    <s v="$65K-$119K (Glassdoor est.)"/>
    <n v="119"/>
    <n v="65"/>
    <n v="92"/>
    <s v="Data Engineer"/>
    <x v="130"/>
    <x v="10"/>
  </r>
  <r>
    <n v="254"/>
    <s v="Product Engineer â€“ Data Science"/>
    <x v="5"/>
    <n v="1000000000"/>
    <n v="2000000000"/>
    <s v="$63K-$101K (Glassdoor est.)"/>
    <n v="101"/>
    <n v="63"/>
    <n v="82"/>
    <s v="Other"/>
    <x v="33"/>
    <x v="7"/>
  </r>
  <r>
    <n v="255"/>
    <s v="Data scientist"/>
    <x v="4"/>
    <n v="0"/>
    <n v="0"/>
    <s v="$127K-$202K (Glassdoor est.)"/>
    <n v="202"/>
    <n v="127"/>
    <n v="164.5"/>
    <s v="Data Scientist"/>
    <x v="208"/>
    <x v="5"/>
  </r>
  <r>
    <n v="256"/>
    <s v="Market Data Analyst"/>
    <x v="0"/>
    <n v="50000000"/>
    <n v="100000000"/>
    <s v="$31K-$57K (Glassdoor est.)"/>
    <n v="57"/>
    <n v="31"/>
    <n v="44"/>
    <s v="Analyst"/>
    <x v="209"/>
    <x v="1"/>
  </r>
  <r>
    <n v="257"/>
    <s v="Data Engineer"/>
    <x v="4"/>
    <n v="0"/>
    <n v="0"/>
    <s v="$75K-$143K (Glassdoor est.)"/>
    <n v="143"/>
    <n v="75"/>
    <n v="109"/>
    <s v="Data Engineer"/>
    <x v="63"/>
    <x v="18"/>
  </r>
  <r>
    <n v="258"/>
    <s v="Staff Data Engineer"/>
    <x v="4"/>
    <n v="0"/>
    <n v="0"/>
    <s v="$105K-$194K (Glassdoor est.)"/>
    <n v="194"/>
    <n v="105"/>
    <n v="149.5"/>
    <s v="Data Engineer"/>
    <x v="210"/>
    <x v="0"/>
  </r>
  <r>
    <n v="259"/>
    <s v="Associate Data Engineer"/>
    <x v="4"/>
    <n v="0"/>
    <n v="0"/>
    <s v="$45K-$86K (Glassdoor est.)"/>
    <n v="86"/>
    <n v="45"/>
    <n v="65.5"/>
    <s v="Data Engineer"/>
    <x v="211"/>
    <x v="7"/>
  </r>
  <r>
    <n v="260"/>
    <s v="Senior Data scientist"/>
    <x v="4"/>
    <n v="0"/>
    <n v="0"/>
    <s v="$95K-$154K (Glassdoor est.)"/>
    <n v="154"/>
    <n v="95"/>
    <n v="124.5"/>
    <s v="Data Scientist"/>
    <x v="212"/>
    <x v="7"/>
  </r>
  <r>
    <n v="261"/>
    <s v="Staff BI and Data Engineer"/>
    <x v="4"/>
    <n v="0"/>
    <n v="0"/>
    <s v="$80K-$148K (Glassdoor est.)"/>
    <n v="148"/>
    <n v="80"/>
    <n v="114"/>
    <s v="Data Engineer"/>
    <x v="4"/>
    <x v="3"/>
  </r>
  <r>
    <n v="262"/>
    <s v="Marketing Data Analyst"/>
    <x v="4"/>
    <n v="0"/>
    <n v="0"/>
    <s v="$36K-$62K (Glassdoor est.)"/>
    <n v="62"/>
    <n v="36"/>
    <n v="49"/>
    <s v="Analyst"/>
    <x v="213"/>
    <x v="11"/>
  </r>
  <r>
    <n v="263"/>
    <s v="Data Analyst"/>
    <x v="2"/>
    <n v="100000000"/>
    <n v="500000000"/>
    <s v="$50K-$92K (Glassdoor est.)"/>
    <n v="92"/>
    <n v="50"/>
    <n v="71"/>
    <s v="Analyst"/>
    <x v="214"/>
    <x v="9"/>
  </r>
  <r>
    <n v="264"/>
    <s v="Director - Data, Privacy and AI Governance"/>
    <x v="7"/>
    <n v="10000000000"/>
    <n v="11000000000"/>
    <s v="$67K-$135K (Glassdoor est.)"/>
    <n v="135"/>
    <n v="67"/>
    <n v="101"/>
    <s v="Director"/>
    <x v="130"/>
    <x v="10"/>
  </r>
  <r>
    <n v="265"/>
    <s v="Information Security Data Analyst"/>
    <x v="10"/>
    <n v="5000000000"/>
    <n v="10000000000"/>
    <s v="$42K-$80K (Glassdoor est.)"/>
    <n v="80"/>
    <n v="42"/>
    <n v="61"/>
    <s v="Analyst"/>
    <x v="215"/>
    <x v="9"/>
  </r>
  <r>
    <n v="266"/>
    <s v="Scientist Manufacturing - Kentucky BioProcessing"/>
    <x v="7"/>
    <n v="10000000000"/>
    <n v="11000000000"/>
    <s v="$68K-$139K (Glassdoor est.)"/>
    <n v="139"/>
    <n v="68"/>
    <n v="103.5"/>
    <s v="Other"/>
    <x v="216"/>
    <x v="17"/>
  </r>
  <r>
    <n v="267"/>
    <s v="Data Analytics Project Manager"/>
    <x v="7"/>
    <n v="10000000000"/>
    <n v="11000000000"/>
    <s v="$34K-$92K (Glassdoor est.)"/>
    <n v="92"/>
    <n v="34"/>
    <n v="63"/>
    <s v="Manager"/>
    <x v="130"/>
    <x v="10"/>
  </r>
  <r>
    <n v="268"/>
    <s v="Consultant - Analytics Consulting"/>
    <x v="7"/>
    <n v="10000000000"/>
    <n v="11000000000"/>
    <s v="$54K-$71K (Glassdoor est.)"/>
    <n v="71"/>
    <n v="54"/>
    <n v="62.5"/>
    <s v="Other"/>
    <x v="217"/>
    <x v="23"/>
  </r>
  <r>
    <n v="269"/>
    <s v="Data Engineer"/>
    <x v="4"/>
    <n v="0"/>
    <n v="0"/>
    <s v="$65K-$124K (Glassdoor est.)"/>
    <n v="124"/>
    <n v="65"/>
    <n v="94.5"/>
    <s v="Data Engineer"/>
    <x v="218"/>
    <x v="7"/>
  </r>
  <r>
    <n v="270"/>
    <s v="Senior Scientist (Neuroscience)"/>
    <x v="5"/>
    <n v="1000000000"/>
    <n v="2000000000"/>
    <s v="$109K-$200K (Glassdoor est.)"/>
    <n v="200"/>
    <n v="109"/>
    <n v="154.5"/>
    <s v="Other"/>
    <x v="134"/>
    <x v="7"/>
  </r>
  <r>
    <n v="271"/>
    <s v="Machine Learning Engineer - Regulatory"/>
    <x v="3"/>
    <n v="500000000"/>
    <n v="1000000000"/>
    <s v="$61K-$113K (Glassdoor est.)"/>
    <n v="113"/>
    <n v="61"/>
    <n v="87"/>
    <s v="M.L.E"/>
    <x v="219"/>
    <x v="9"/>
  </r>
  <r>
    <n v="272"/>
    <s v="Data Engineer"/>
    <x v="4"/>
    <n v="0"/>
    <n v="0"/>
    <s v="$43K-$86K (Glassdoor est.)"/>
    <n v="86"/>
    <n v="43"/>
    <n v="64.5"/>
    <s v="Data Engineer"/>
    <x v="220"/>
    <x v="8"/>
  </r>
  <r>
    <n v="273"/>
    <s v="Scientist, Bacteriology"/>
    <x v="6"/>
    <n v="25000000"/>
    <n v="50000000"/>
    <s v="$74K-$149K (Glassdoor est.)"/>
    <n v="149"/>
    <n v="74"/>
    <n v="111.5"/>
    <s v="Other"/>
    <x v="221"/>
    <x v="30"/>
  </r>
  <r>
    <n v="274"/>
    <s v="Associate Director, Platform and DevOps- Data Engineering and Aritifical Intelligence"/>
    <x v="7"/>
    <n v="10000000000"/>
    <n v="11000000000"/>
    <s v="$113K-$196K (Glassdoor est.)"/>
    <n v="196"/>
    <n v="113"/>
    <n v="154.5"/>
    <s v="Data Engineer"/>
    <x v="14"/>
    <x v="9"/>
  </r>
  <r>
    <n v="275"/>
    <s v="Senior Data scientist"/>
    <x v="0"/>
    <n v="50000000"/>
    <n v="100000000"/>
    <s v="$97K-$160K (Glassdoor est.)"/>
    <n v="160"/>
    <n v="97"/>
    <n v="128.5"/>
    <s v="Data Scientist"/>
    <x v="113"/>
    <x v="18"/>
  </r>
  <r>
    <n v="276"/>
    <s v="Clinical Laboratory Scientist"/>
    <x v="2"/>
    <n v="100000000"/>
    <n v="500000000"/>
    <s v="$24-$39 Per Hour(Glassdoor est.)"/>
    <n v="81"/>
    <n v="50"/>
    <n v="65.5"/>
    <s v="Other"/>
    <x v="222"/>
    <x v="9"/>
  </r>
  <r>
    <n v="277"/>
    <s v="Senior Data scientist - R&amp;D Oncology"/>
    <x v="7"/>
    <n v="10000000000"/>
    <n v="11000000000"/>
    <s v="$102K-$172K (Glassdoor est.)"/>
    <n v="172"/>
    <n v="102"/>
    <n v="137"/>
    <s v="Data Scientist"/>
    <x v="223"/>
    <x v="11"/>
  </r>
  <r>
    <n v="278"/>
    <s v="Data Engineer"/>
    <x v="3"/>
    <n v="500000000"/>
    <n v="1000000000"/>
    <s v="$74K-$124K (Glassdoor est.)"/>
    <n v="124"/>
    <n v="74"/>
    <n v="99"/>
    <s v="Data Engineer"/>
    <x v="19"/>
    <x v="14"/>
  </r>
  <r>
    <n v="279"/>
    <s v="Senior Data scientist"/>
    <x v="5"/>
    <n v="1000000000"/>
    <n v="2000000000"/>
    <s v="$108K-$171K (Glassdoor est.)"/>
    <n v="171"/>
    <n v="108"/>
    <n v="139.5"/>
    <s v="Data Scientist"/>
    <x v="224"/>
    <x v="18"/>
  </r>
  <r>
    <n v="280"/>
    <s v="Data Engineer"/>
    <x v="6"/>
    <n v="25000000"/>
    <n v="50000000"/>
    <s v="$76K-$142K (Glassdoor est.)"/>
    <n v="142"/>
    <n v="76"/>
    <n v="109"/>
    <s v="Data Engineer"/>
    <x v="225"/>
    <x v="1"/>
  </r>
  <r>
    <n v="281"/>
    <s v="Director II, Data Science - GRM Actuarial"/>
    <x v="7"/>
    <n v="10000000000"/>
    <n v="11000000000"/>
    <s v="$202K-$306K (Glassdoor est.)"/>
    <n v="306"/>
    <n v="202"/>
    <n v="254"/>
    <s v="Director"/>
    <x v="47"/>
    <x v="5"/>
  </r>
  <r>
    <n v="282"/>
    <s v="Scientist, Molecular/Cellular Biologist"/>
    <x v="4"/>
    <n v="0"/>
    <n v="0"/>
    <s v="$49K-$97K (Glassdoor est.)"/>
    <n v="97"/>
    <n v="49"/>
    <n v="73"/>
    <s v="Other"/>
    <x v="226"/>
    <x v="3"/>
  </r>
  <r>
    <n v="283"/>
    <s v="Scientist - Analytical Services"/>
    <x v="7"/>
    <n v="10000000000"/>
    <n v="11000000000"/>
    <s v="$65K-$134K (Glassdoor est.)"/>
    <n v="134"/>
    <n v="65"/>
    <n v="99.5"/>
    <s v="Other"/>
    <x v="216"/>
    <x v="17"/>
  </r>
  <r>
    <n v="284"/>
    <s v="Associate Data Analyst- Graduate Development Program"/>
    <x v="3"/>
    <n v="500000000"/>
    <n v="1000000000"/>
    <s v="$32K-$59K (Glassdoor est.)"/>
    <n v="59"/>
    <n v="32"/>
    <n v="45.5"/>
    <s v="Analyst"/>
    <x v="227"/>
    <x v="5"/>
  </r>
  <r>
    <n v="285"/>
    <s v="Sr. Data Engineer"/>
    <x v="6"/>
    <n v="25000000"/>
    <n v="50000000"/>
    <s v="$87K-$158K (Glassdoor est.)"/>
    <n v="158"/>
    <n v="87"/>
    <n v="122.5"/>
    <s v="Data Engineer"/>
    <x v="228"/>
    <x v="22"/>
  </r>
  <r>
    <n v="286"/>
    <s v="Senior Insurance Data scientist"/>
    <x v="5"/>
    <n v="1000000000"/>
    <n v="2000000000"/>
    <s v="$107K-$173K (Glassdoor est.)"/>
    <n v="173"/>
    <n v="107"/>
    <n v="140"/>
    <s v="Data Scientist"/>
    <x v="81"/>
    <x v="11"/>
  </r>
  <r>
    <n v="287"/>
    <s v="Senior Data Science Systems Engineer"/>
    <x v="5"/>
    <n v="1000000000"/>
    <n v="2000000000"/>
    <s v="$56K-$99K (Glassdoor est.)"/>
    <n v="99"/>
    <n v="56"/>
    <n v="77.5"/>
    <s v="Other"/>
    <x v="85"/>
    <x v="8"/>
  </r>
  <r>
    <n v="288"/>
    <s v="ENVIRONMENTAL ENGINEER/SCIENTIST"/>
    <x v="4"/>
    <n v="0"/>
    <n v="0"/>
    <s v="Employer Provided Salary:$25-$28 Per Hour"/>
    <n v="58"/>
    <n v="52"/>
    <n v="55"/>
    <s v="Other"/>
    <x v="229"/>
    <x v="5"/>
  </r>
  <r>
    <n v="289"/>
    <s v="Senior Scientist - Regulatory Submissions"/>
    <x v="7"/>
    <n v="10000000000"/>
    <n v="11000000000"/>
    <s v="$80K-$155K (Glassdoor est.)"/>
    <n v="155"/>
    <n v="80"/>
    <n v="117.5"/>
    <s v="Other"/>
    <x v="216"/>
    <x v="17"/>
  </r>
  <r>
    <n v="290"/>
    <s v="Scientist - Biomarker and Flow Cytometry"/>
    <x v="0"/>
    <n v="50000000"/>
    <n v="100000000"/>
    <s v="$43K-$98K (Glassdoor est.)"/>
    <n v="98"/>
    <n v="43"/>
    <n v="70.5"/>
    <s v="Other"/>
    <x v="230"/>
    <x v="27"/>
  </r>
  <r>
    <n v="291"/>
    <s v="Revenue Analytics Manager"/>
    <x v="6"/>
    <n v="25000000"/>
    <n v="50000000"/>
    <s v="$45K-$78K (Glassdoor est.)"/>
    <n v="78"/>
    <n v="45"/>
    <n v="61.5"/>
    <s v="Manager"/>
    <x v="231"/>
    <x v="2"/>
  </r>
  <r>
    <n v="292"/>
    <s v="Associate Scientist, LC/MS Biologics"/>
    <x v="4"/>
    <n v="0"/>
    <n v="0"/>
    <s v="$44K-$96K (Glassdoor est.)"/>
    <n v="96"/>
    <n v="44"/>
    <n v="70"/>
    <s v="Other"/>
    <x v="232"/>
    <x v="3"/>
  </r>
  <r>
    <n v="293"/>
    <s v="Sr. Scientist Method Development"/>
    <x v="4"/>
    <n v="0"/>
    <n v="0"/>
    <s v="$50K-$110K (Glassdoor est.)"/>
    <n v="110"/>
    <n v="50"/>
    <n v="80"/>
    <s v="Other"/>
    <x v="232"/>
    <x v="3"/>
  </r>
  <r>
    <n v="294"/>
    <s v="IT - Data Engineer II"/>
    <x v="2"/>
    <n v="100000000"/>
    <n v="500000000"/>
    <s v="$61K-$119K (Glassdoor est.)"/>
    <n v="119"/>
    <n v="61"/>
    <n v="90"/>
    <s v="Data Engineer"/>
    <x v="233"/>
    <x v="1"/>
  </r>
  <r>
    <n v="295"/>
    <s v="Research Scientist, Immunology - Cancer Biology"/>
    <x v="4"/>
    <n v="0"/>
    <n v="0"/>
    <s v="Employer Provided Salary:$100K-$140K"/>
    <n v="140"/>
    <n v="100"/>
    <n v="120"/>
    <s v="Other"/>
    <x v="234"/>
    <x v="26"/>
  </r>
  <r>
    <n v="296"/>
    <s v="Project Scientist - Auton Lab, Robotics Institute"/>
    <x v="4"/>
    <n v="0"/>
    <n v="0"/>
    <s v="$56K-$91K (Glassdoor est.)"/>
    <n v="91"/>
    <n v="56"/>
    <n v="73.5"/>
    <s v="Other"/>
    <x v="123"/>
    <x v="25"/>
  </r>
  <r>
    <n v="297"/>
    <s v="Enterprise Architect, Data"/>
    <x v="7"/>
    <n v="10000000000"/>
    <n v="11000000000"/>
    <s v="$101K-$158K (Glassdoor est.)"/>
    <n v="158"/>
    <n v="101"/>
    <n v="129.5"/>
    <s v="Other"/>
    <x v="130"/>
    <x v="10"/>
  </r>
  <r>
    <n v="298"/>
    <s v="Senior Manager, Epidemiologic Data scientist"/>
    <x v="7"/>
    <n v="10000000000"/>
    <n v="11000000000"/>
    <s v="$125K-$210K (Glassdoor est.)"/>
    <n v="210"/>
    <n v="125"/>
    <n v="167.5"/>
    <s v="Data Scientist"/>
    <x v="25"/>
    <x v="14"/>
  </r>
  <r>
    <n v="299"/>
    <s v="Corporate Risk Data Analyst (SQL Based) - Milwaukee or"/>
    <x v="5"/>
    <n v="1000000000"/>
    <n v="2000000000"/>
    <s v="$43K-$77K (Glassdoor est.)"/>
    <n v="77"/>
    <n v="43"/>
    <n v="60"/>
    <s v="Analyst"/>
    <x v="235"/>
    <x v="0"/>
  </r>
  <r>
    <n v="300"/>
    <s v="Lead Data scientist"/>
    <x v="0"/>
    <n v="50000000"/>
    <n v="100000000"/>
    <s v="$139K-$221K (Glassdoor est.)"/>
    <n v="221"/>
    <n v="139"/>
    <n v="180"/>
    <s v="Data Scientist"/>
    <x v="149"/>
    <x v="11"/>
  </r>
  <r>
    <n v="301"/>
    <s v="Marketing Data Analyst, May 2020 Undergrad"/>
    <x v="11"/>
    <n v="2000000000"/>
    <n v="5000000000"/>
    <s v="$44K-$86K (Glassdoor est.)"/>
    <n v="86"/>
    <n v="44"/>
    <n v="65"/>
    <s v="Analyst"/>
    <x v="168"/>
    <x v="0"/>
  </r>
  <r>
    <n v="302"/>
    <s v="Senior Data Engineer"/>
    <x v="5"/>
    <n v="1000000000"/>
    <n v="2000000000"/>
    <s v="$78K-$147K (Glassdoor est.)"/>
    <n v="147"/>
    <n v="78"/>
    <n v="112.5"/>
    <s v="Data Engineer"/>
    <x v="236"/>
    <x v="12"/>
  </r>
  <r>
    <n v="303"/>
    <s v="Senior Data Analyst"/>
    <x v="2"/>
    <n v="100000000"/>
    <n v="500000000"/>
    <s v="$65K-$110K (Glassdoor est.)"/>
    <n v="110"/>
    <n v="65"/>
    <n v="87.5"/>
    <s v="Analyst"/>
    <x v="237"/>
    <x v="21"/>
  </r>
  <r>
    <n v="304"/>
    <s v="Data Modeler - Data Solutions Engineer"/>
    <x v="7"/>
    <n v="10000000000"/>
    <n v="11000000000"/>
    <s v="$37K-$66K (Glassdoor est.)"/>
    <n v="66"/>
    <n v="37"/>
    <n v="51.5"/>
    <s v="Other"/>
    <x v="47"/>
    <x v="5"/>
  </r>
  <r>
    <n v="305"/>
    <s v="Associate Environmental Scientist - Wildlife Biologist"/>
    <x v="9"/>
    <n v="10000000"/>
    <n v="25000000"/>
    <s v="$38K-$64K (Glassdoor est.)"/>
    <n v="64"/>
    <n v="38"/>
    <n v="51"/>
    <s v="Other"/>
    <x v="238"/>
    <x v="15"/>
  </r>
  <r>
    <n v="306"/>
    <s v="Associate, Data Science, Internal Audit"/>
    <x v="7"/>
    <n v="10000000000"/>
    <n v="11000000000"/>
    <s v="$43K-$82K (Glassdoor est.)"/>
    <n v="82"/>
    <n v="43"/>
    <n v="62.5"/>
    <s v="Other"/>
    <x v="239"/>
    <x v="17"/>
  </r>
  <r>
    <n v="307"/>
    <s v="Sr Data Engineer (Sr BI Developer)"/>
    <x v="4"/>
    <n v="0"/>
    <n v="0"/>
    <s v="$90K-$110K(Employer est.)"/>
    <n v="110"/>
    <n v="90"/>
    <n v="100"/>
    <s v="Data Engineer"/>
    <x v="240"/>
    <x v="1"/>
  </r>
  <r>
    <n v="308"/>
    <s v="Data Engineer"/>
    <x v="4"/>
    <n v="0"/>
    <n v="0"/>
    <s v="$61K-$109K (Glassdoor est.)"/>
    <n v="109"/>
    <n v="61"/>
    <n v="85"/>
    <s v="Data Engineer"/>
    <x v="241"/>
    <x v="18"/>
  </r>
  <r>
    <n v="309"/>
    <s v="Senior LiDAR Data scientist"/>
    <x v="4"/>
    <n v="0"/>
    <n v="0"/>
    <s v="$93K-$151K (Glassdoor est.)"/>
    <n v="151"/>
    <n v="93"/>
    <n v="122"/>
    <s v="Data Scientist"/>
    <x v="242"/>
    <x v="11"/>
  </r>
  <r>
    <n v="310"/>
    <s v="Salesforce Analytics Consultant"/>
    <x v="2"/>
    <n v="100000000"/>
    <n v="500000000"/>
    <s v="$52K-$81K (Glassdoor est.)"/>
    <n v="81"/>
    <n v="52"/>
    <n v="66.5"/>
    <s v="Other"/>
    <x v="243"/>
    <x v="11"/>
  </r>
  <r>
    <n v="311"/>
    <s v="Technology-Minded, Data Professional Opportunities"/>
    <x v="4"/>
    <n v="0"/>
    <n v="0"/>
    <s v="$40K-$101K (Glassdoor est.)"/>
    <n v="101"/>
    <n v="40"/>
    <n v="70.5"/>
    <s v="Other"/>
    <x v="244"/>
    <x v="15"/>
  </r>
  <r>
    <n v="312"/>
    <s v="Senior Data Engineer"/>
    <x v="9"/>
    <n v="10000000"/>
    <n v="25000000"/>
    <s v="$97K-$180K (Glassdoor est.)"/>
    <n v="180"/>
    <n v="97"/>
    <n v="138.5"/>
    <s v="Data Engineer"/>
    <x v="245"/>
    <x v="15"/>
  </r>
  <r>
    <n v="313"/>
    <s v="Managing Data scientist/ML Engineer"/>
    <x v="2"/>
    <n v="100000000"/>
    <n v="500000000"/>
    <s v="$81K-$134K (Glassdoor est.)"/>
    <n v="134"/>
    <n v="81"/>
    <n v="107.5"/>
    <s v="Data Scientist"/>
    <x v="118"/>
    <x v="1"/>
  </r>
  <r>
    <n v="314"/>
    <s v="Scientist, Pharmacometrics"/>
    <x v="0"/>
    <n v="50000000"/>
    <n v="100000000"/>
    <s v="$84K-$157K (Glassdoor est.)"/>
    <n v="157"/>
    <n v="84"/>
    <n v="120.5"/>
    <s v="Other"/>
    <x v="246"/>
    <x v="0"/>
  </r>
  <r>
    <n v="315"/>
    <s v="Staff Scientist- Upstream PD"/>
    <x v="6"/>
    <n v="25000000"/>
    <n v="50000000"/>
    <s v="$49K-$113K (Glassdoor est.)"/>
    <n v="113"/>
    <n v="49"/>
    <n v="81"/>
    <s v="Other"/>
    <x v="164"/>
    <x v="20"/>
  </r>
  <r>
    <n v="316"/>
    <s v="Scientist Manufacturing Pharma - Kentucky BioProcessing"/>
    <x v="7"/>
    <n v="10000000000"/>
    <n v="11000000000"/>
    <s v="$68K-$139K (Glassdoor est.)"/>
    <n v="139"/>
    <n v="68"/>
    <n v="103.5"/>
    <s v="Other"/>
    <x v="216"/>
    <x v="17"/>
  </r>
  <r>
    <n v="317"/>
    <s v="Lead Big Data Engineer"/>
    <x v="4"/>
    <n v="0"/>
    <n v="0"/>
    <s v="$121K-$203K (Glassdoor est.)"/>
    <n v="203"/>
    <n v="121"/>
    <n v="162"/>
    <s v="Data Engineer"/>
    <x v="247"/>
    <x v="14"/>
  </r>
  <r>
    <n v="318"/>
    <s v="Product Engineer â€“ Spatial Data Science and Statistical Analysis"/>
    <x v="5"/>
    <n v="1000000000"/>
    <n v="2000000000"/>
    <s v="$52K-$85K (Glassdoor est.)"/>
    <n v="85"/>
    <n v="52"/>
    <n v="68.5"/>
    <s v="Other"/>
    <x v="33"/>
    <x v="7"/>
  </r>
  <r>
    <n v="319"/>
    <s v="Sr Software Engineer (Data scientist)"/>
    <x v="10"/>
    <n v="5000000000"/>
    <n v="10000000000"/>
    <s v="$81K-$140K (Glassdoor est.)"/>
    <n v="140"/>
    <n v="81"/>
    <n v="110.5"/>
    <s v="Data Scientist"/>
    <x v="248"/>
    <x v="1"/>
  </r>
  <r>
    <n v="320"/>
    <s v="Sr. Data Engineer (ETL Developer)"/>
    <x v="2"/>
    <n v="100000000"/>
    <n v="500000000"/>
    <s v="$83K-$148K (Glassdoor est.)"/>
    <n v="148"/>
    <n v="83"/>
    <n v="115.5"/>
    <s v="Data Engineer"/>
    <x v="249"/>
    <x v="9"/>
  </r>
  <r>
    <n v="321"/>
    <s v="Senior Data scientist Artificial Intelligence"/>
    <x v="3"/>
    <n v="500000000"/>
    <n v="1000000000"/>
    <s v="$60K-$101K (Glassdoor est.)"/>
    <n v="101"/>
    <n v="60"/>
    <n v="80.5"/>
    <s v="Data Scientist"/>
    <x v="3"/>
    <x v="0"/>
  </r>
  <r>
    <n v="322"/>
    <s v="Analytics - Business Assurance Data Analyst"/>
    <x v="2"/>
    <n v="100000000"/>
    <n v="500000000"/>
    <s v="$31K-$55K (Glassdoor est.)"/>
    <n v="55"/>
    <n v="31"/>
    <n v="43"/>
    <s v="Analyst"/>
    <x v="250"/>
    <x v="6"/>
  </r>
  <r>
    <n v="323"/>
    <s v="Associate Director/Director, Safety Scientist"/>
    <x v="4"/>
    <n v="0"/>
    <n v="0"/>
    <s v="$102K-$178K (Glassdoor est.)"/>
    <n v="178"/>
    <n v="102"/>
    <n v="140"/>
    <s v="Director"/>
    <x v="251"/>
    <x v="18"/>
  </r>
  <r>
    <n v="324"/>
    <s v="Senior Scientist, Cell Pharmacology/Assay Development"/>
    <x v="4"/>
    <n v="0"/>
    <n v="0"/>
    <s v="Employer Provided Salary:$110K-$130K"/>
    <n v="130"/>
    <n v="110"/>
    <n v="120"/>
    <s v="Other"/>
    <x v="234"/>
    <x v="26"/>
  </r>
  <r>
    <n v="325"/>
    <s v="Data Analyst Senior"/>
    <x v="10"/>
    <n v="5000000000"/>
    <n v="10000000000"/>
    <s v="$48K-$85K (Glassdoor est.)"/>
    <n v="85"/>
    <n v="48"/>
    <n v="66.5"/>
    <s v="Analyst"/>
    <x v="252"/>
    <x v="23"/>
  </r>
  <r>
    <n v="326"/>
    <s v="Lead Data Engineer (Python)"/>
    <x v="8"/>
    <n v="1000000"/>
    <n v="5000000"/>
    <s v="$66K-$123K (Glassdoor est.)"/>
    <n v="123"/>
    <n v="66"/>
    <n v="94.5"/>
    <s v="Data Engineer"/>
    <x v="253"/>
    <x v="15"/>
  </r>
  <r>
    <n v="327"/>
    <s v="Senior Data scientist 4 Artificial Intelligence"/>
    <x v="3"/>
    <n v="500000000"/>
    <n v="1000000000"/>
    <s v="$92K-$146K (Glassdoor est.)"/>
    <n v="146"/>
    <n v="92"/>
    <n v="119"/>
    <s v="Data Scientist"/>
    <x v="3"/>
    <x v="0"/>
  </r>
  <r>
    <n v="328"/>
    <s v="Medical Lab Scientist - MLT"/>
    <x v="7"/>
    <n v="10000000000"/>
    <n v="11000000000"/>
    <s v="$21-$29 Per Hour(Glassdoor est.)"/>
    <n v="60"/>
    <n v="43"/>
    <n v="51.5"/>
    <s v="Other"/>
    <x v="254"/>
    <x v="8"/>
  </r>
  <r>
    <n v="329"/>
    <s v="Senior Operations Data Analyst, Call Center Operations"/>
    <x v="11"/>
    <n v="2000000000"/>
    <n v="5000000000"/>
    <s v="$10-$17 Per Hour(Glassdoor est.)"/>
    <n v="35"/>
    <n v="21"/>
    <n v="28"/>
    <s v="Analyst"/>
    <x v="255"/>
    <x v="20"/>
  </r>
  <r>
    <n v="330"/>
    <s v="Director II, Data Science - GRS Predictive Analytics"/>
    <x v="7"/>
    <n v="10000000000"/>
    <n v="11000000000"/>
    <s v="$150K-$239K (Glassdoor est.)"/>
    <n v="239"/>
    <n v="150"/>
    <n v="194.5"/>
    <s v="Director"/>
    <x v="47"/>
    <x v="5"/>
  </r>
  <r>
    <n v="331"/>
    <s v="RESEARCH COMPUTER SCIENTIST - RESEARCH ENGINEER - SR. COMPUTER SCIENTIST - SOFTWARE DEVELOPMENT"/>
    <x v="3"/>
    <n v="500000000"/>
    <n v="1000000000"/>
    <s v="$52K-$91K (Glassdoor est.)"/>
    <n v="91"/>
    <n v="52"/>
    <n v="71.5"/>
    <s v="Other"/>
    <x v="205"/>
    <x v="11"/>
  </r>
  <r>
    <n v="332"/>
    <s v="Geospatial Software Developer and Data scientist"/>
    <x v="4"/>
    <n v="0"/>
    <n v="0"/>
    <s v="$82K-$129K(Employer est.)"/>
    <n v="129"/>
    <n v="82"/>
    <n v="105.5"/>
    <s v="Data Scientist"/>
    <x v="256"/>
    <x v="9"/>
  </r>
  <r>
    <n v="333"/>
    <s v="Senior Scientist - Toxicologist - Product Integrity (Stewardship)"/>
    <x v="7"/>
    <n v="10000000000"/>
    <n v="11000000000"/>
    <s v="$47K-$101K (Glassdoor est.)"/>
    <n v="101"/>
    <n v="47"/>
    <n v="74"/>
    <s v="Other"/>
    <x v="216"/>
    <x v="17"/>
  </r>
  <r>
    <n v="334"/>
    <s v="Systems Engineer II - Data Analyst"/>
    <x v="7"/>
    <n v="10000000000"/>
    <n v="11000000000"/>
    <s v="$49K-$76K (Glassdoor est.)"/>
    <n v="76"/>
    <n v="49"/>
    <n v="62.5"/>
    <s v="Analyst"/>
    <x v="257"/>
    <x v="9"/>
  </r>
  <r>
    <n v="335"/>
    <s v="Senior Research Analytical Scientist-Non-Targeted Analysis"/>
    <x v="3"/>
    <n v="500000000"/>
    <n v="1000000000"/>
    <s v="$43K-$88K (Glassdoor est.)"/>
    <n v="88"/>
    <n v="43"/>
    <n v="65.5"/>
    <s v="Other"/>
    <x v="258"/>
    <x v="12"/>
  </r>
  <r>
    <n v="336"/>
    <s v="Director Data Science"/>
    <x v="4"/>
    <n v="0"/>
    <n v="0"/>
    <s v="$124K-$199K (Glassdoor est.)"/>
    <n v="199"/>
    <n v="124"/>
    <n v="161.5"/>
    <s v="Director"/>
    <x v="259"/>
    <x v="10"/>
  </r>
  <r>
    <n v="337"/>
    <s v="Sr Data Analyst - IT"/>
    <x v="2"/>
    <n v="100000000"/>
    <n v="500000000"/>
    <s v="$52K-$93K (Glassdoor est.)"/>
    <n v="93"/>
    <n v="52"/>
    <n v="72.5"/>
    <s v="Analyst"/>
    <x v="260"/>
    <x v="30"/>
  </r>
  <r>
    <n v="338"/>
    <s v="Senior Data Engineer"/>
    <x v="9"/>
    <n v="10000000"/>
    <n v="25000000"/>
    <s v="$97K-$181K (Glassdoor est.)"/>
    <n v="181"/>
    <n v="97"/>
    <n v="139"/>
    <s v="Data Engineer"/>
    <x v="261"/>
    <x v="11"/>
  </r>
  <r>
    <n v="339"/>
    <s v="Senior Data Engineer"/>
    <x v="9"/>
    <n v="10000000"/>
    <n v="25000000"/>
    <s v="$100K-$173K (Glassdoor est.)"/>
    <n v="173"/>
    <n v="100"/>
    <n v="136.5"/>
    <s v="Data Engineer"/>
    <x v="156"/>
    <x v="11"/>
  </r>
  <r>
    <n v="340"/>
    <s v="Associate Machine Learning Engineer / Data scientist May 2020 Undergrad"/>
    <x v="11"/>
    <n v="2000000000"/>
    <n v="5000000000"/>
    <s v="$53K-$96K (Glassdoor est.)"/>
    <n v="96"/>
    <n v="53"/>
    <n v="74.5"/>
    <s v="Data Scientist"/>
    <x v="168"/>
    <x v="0"/>
  </r>
  <r>
    <n v="341"/>
    <s v="Senior Scientist - Biostatistician"/>
    <x v="7"/>
    <n v="10000000000"/>
    <n v="11000000000"/>
    <s v="$65K-$96K (Glassdoor est.)"/>
    <n v="96"/>
    <n v="65"/>
    <n v="80.5"/>
    <s v="Other"/>
    <x v="216"/>
    <x v="17"/>
  </r>
  <r>
    <n v="342"/>
    <s v="Data scientist"/>
    <x v="9"/>
    <n v="10000000"/>
    <n v="25000000"/>
    <s v="$75K-$127K (Glassdoor est.)"/>
    <n v="127"/>
    <n v="75"/>
    <n v="101"/>
    <s v="Data Scientist"/>
    <x v="262"/>
    <x v="16"/>
  </r>
  <r>
    <n v="343"/>
    <s v="Data scientist"/>
    <x v="7"/>
    <n v="10000000000"/>
    <n v="11000000000"/>
    <s v="$94K-$139K (Glassdoor est.)"/>
    <n v="139"/>
    <n v="94"/>
    <n v="116.5"/>
    <s v="Data Scientist"/>
    <x v="263"/>
    <x v="10"/>
  </r>
  <r>
    <n v="344"/>
    <s v="Principal Machine Learning Scientist"/>
    <x v="4"/>
    <n v="0"/>
    <n v="0"/>
    <s v="$176K-$289K (Glassdoor est.)"/>
    <n v="289"/>
    <n v="176"/>
    <n v="232.5"/>
    <s v="M.L.E"/>
    <x v="264"/>
    <x v="15"/>
  </r>
  <r>
    <n v="345"/>
    <s v="Data scientist"/>
    <x v="4"/>
    <n v="0"/>
    <n v="0"/>
    <s v="$92K-$149K (Glassdoor est.)"/>
    <n v="149"/>
    <n v="92"/>
    <n v="120.5"/>
    <s v="Data Scientist"/>
    <x v="265"/>
    <x v="7"/>
  </r>
  <r>
    <n v="346"/>
    <s v="Data scientist"/>
    <x v="4"/>
    <n v="0"/>
    <n v="0"/>
    <s v="$118K-$188K (Glassdoor est.)"/>
    <n v="188"/>
    <n v="118"/>
    <n v="153"/>
    <s v="Data Scientist"/>
    <x v="266"/>
    <x v="20"/>
  </r>
  <r>
    <n v="347"/>
    <s v="Data scientist"/>
    <x v="4"/>
    <n v="0"/>
    <n v="0"/>
    <s v="$108K-$146K (Glassdoor est.)"/>
    <n v="146"/>
    <n v="108"/>
    <n v="127"/>
    <s v="Data Scientist"/>
    <x v="267"/>
    <x v="1"/>
  </r>
  <r>
    <n v="348"/>
    <s v="Data scientist"/>
    <x v="4"/>
    <n v="0"/>
    <n v="0"/>
    <s v="$65K-$106K (Glassdoor est.)"/>
    <n v="106"/>
    <n v="65"/>
    <n v="85.5"/>
    <s v="Data Scientist"/>
    <x v="268"/>
    <x v="15"/>
  </r>
  <r>
    <n v="349"/>
    <s v="Data scientist"/>
    <x v="5"/>
    <n v="1000000000"/>
    <n v="2000000000"/>
    <s v="$55K-$98K (Glassdoor est.)"/>
    <n v="98"/>
    <n v="55"/>
    <n v="76.5"/>
    <s v="Data Scientist"/>
    <x v="269"/>
    <x v="19"/>
  </r>
  <r>
    <n v="350"/>
    <s v="Data scientist"/>
    <x v="3"/>
    <n v="500000000"/>
    <n v="1000000000"/>
    <s v="$94K-$162K (Glassdoor est.)"/>
    <n v="162"/>
    <n v="94"/>
    <n v="128"/>
    <s v="Data Scientist"/>
    <x v="270"/>
    <x v="7"/>
  </r>
  <r>
    <n v="351"/>
    <s v="Data Engineer"/>
    <x v="13"/>
    <n v="5000000"/>
    <n v="10000000"/>
    <s v="$63K-$120K (Glassdoor est.)"/>
    <n v="120"/>
    <n v="63"/>
    <n v="91.5"/>
    <s v="Data Engineer"/>
    <x v="61"/>
    <x v="8"/>
  </r>
  <r>
    <n v="352"/>
    <s v="Staff Data Engineer"/>
    <x v="0"/>
    <n v="50000000"/>
    <n v="100000000"/>
    <s v="$126K-$228K (Glassdoor est.)"/>
    <n v="228"/>
    <n v="126"/>
    <n v="177"/>
    <s v="Data Engineer"/>
    <x v="271"/>
    <x v="9"/>
  </r>
  <r>
    <n v="353"/>
    <s v="Data scientist"/>
    <x v="2"/>
    <n v="100000000"/>
    <n v="500000000"/>
    <s v="$80K-$134K (Glassdoor est.)"/>
    <n v="134"/>
    <n v="80"/>
    <n v="107"/>
    <s v="Data Scientist"/>
    <x v="34"/>
    <x v="15"/>
  </r>
  <r>
    <n v="354"/>
    <s v="Data scientist"/>
    <x v="4"/>
    <n v="0"/>
    <n v="0"/>
    <s v="$120K-$189K (Glassdoor est.)"/>
    <n v="189"/>
    <n v="120"/>
    <n v="154.5"/>
    <s v="Data Scientist"/>
    <x v="51"/>
    <x v="4"/>
  </r>
  <r>
    <n v="355"/>
    <s v="Data scientist"/>
    <x v="12"/>
    <n v="1000000"/>
    <n v="1000000"/>
    <s v="$85K-$142K (Glassdoor est.)"/>
    <n v="142"/>
    <n v="85"/>
    <n v="113.5"/>
    <s v="Data Scientist"/>
    <x v="272"/>
    <x v="14"/>
  </r>
  <r>
    <n v="356"/>
    <s v="Data scientist"/>
    <x v="4"/>
    <n v="0"/>
    <n v="0"/>
    <s v="$111K-$176K (Glassdoor est.)"/>
    <n v="176"/>
    <n v="111"/>
    <n v="143.5"/>
    <s v="Data Scientist"/>
    <x v="273"/>
    <x v="28"/>
  </r>
  <r>
    <n v="357"/>
    <s v="Data scientist"/>
    <x v="12"/>
    <n v="1000000"/>
    <n v="1000000"/>
    <s v="$87K-$140K (Glassdoor est.)"/>
    <n v="140"/>
    <n v="87"/>
    <n v="113.5"/>
    <s v="Data Scientist"/>
    <x v="274"/>
    <x v="11"/>
  </r>
  <r>
    <n v="358"/>
    <s v="Data scientist"/>
    <x v="7"/>
    <n v="10000000000"/>
    <n v="11000000000"/>
    <s v="$76K-$127K (Glassdoor est.)"/>
    <n v="127"/>
    <n v="76"/>
    <n v="101.5"/>
    <s v="Data Scientist"/>
    <x v="275"/>
    <x v="1"/>
  </r>
  <r>
    <n v="359"/>
    <s v="Data Analyst, Performance Partnership"/>
    <x v="11"/>
    <n v="2000000000"/>
    <n v="5000000000"/>
    <s v="$54K-$92K (Glassdoor est.)"/>
    <n v="92"/>
    <n v="54"/>
    <n v="73"/>
    <s v="Analyst"/>
    <x v="276"/>
    <x v="10"/>
  </r>
  <r>
    <n v="360"/>
    <s v="Data scientist"/>
    <x v="11"/>
    <n v="2000000000"/>
    <n v="5000000000"/>
    <s v="$61K-$100K (Glassdoor est.)"/>
    <n v="100"/>
    <n v="61"/>
    <n v="80.5"/>
    <s v="Data Scientist"/>
    <x v="277"/>
    <x v="7"/>
  </r>
  <r>
    <n v="361"/>
    <s v="Data scientist"/>
    <x v="4"/>
    <n v="0"/>
    <n v="0"/>
    <s v="$81K-$140K (Glassdoor est.)"/>
    <n v="140"/>
    <n v="81"/>
    <n v="110.5"/>
    <s v="Data Scientist"/>
    <x v="278"/>
    <x v="26"/>
  </r>
  <r>
    <n v="362"/>
    <s v="Data scientist"/>
    <x v="13"/>
    <n v="5000000"/>
    <n v="10000000"/>
    <s v="$108K-$171K (Glassdoor est.)"/>
    <n v="171"/>
    <n v="108"/>
    <n v="139.5"/>
    <s v="Data Scientist"/>
    <x v="279"/>
    <x v="7"/>
  </r>
  <r>
    <n v="363"/>
    <s v="Data scientist"/>
    <x v="4"/>
    <n v="0"/>
    <n v="0"/>
    <s v="$112K-$179K (Glassdoor est.)"/>
    <n v="179"/>
    <n v="112"/>
    <n v="145.5"/>
    <s v="Data Scientist"/>
    <x v="280"/>
    <x v="2"/>
  </r>
  <r>
    <n v="364"/>
    <s v="Data scientist"/>
    <x v="2"/>
    <n v="100000000"/>
    <n v="500000000"/>
    <s v="$63K-$111K (Glassdoor est.)"/>
    <n v="111"/>
    <n v="63"/>
    <n v="87"/>
    <s v="Data Scientist"/>
    <x v="281"/>
    <x v="14"/>
  </r>
  <r>
    <n v="365"/>
    <s v="Data scientist"/>
    <x v="0"/>
    <n v="50000000"/>
    <n v="100000000"/>
    <s v="$75K-$126K (Glassdoor est.)"/>
    <n v="126"/>
    <n v="75"/>
    <n v="100.5"/>
    <s v="Data Scientist"/>
    <x v="282"/>
    <x v="13"/>
  </r>
  <r>
    <n v="366"/>
    <s v="Data scientist Manager"/>
    <x v="7"/>
    <n v="10000000000"/>
    <n v="11000000000"/>
    <s v="$110K-$184K (Glassdoor est.)"/>
    <n v="184"/>
    <n v="110"/>
    <n v="147"/>
    <s v="Data Scientist"/>
    <x v="283"/>
    <x v="0"/>
  </r>
  <r>
    <n v="367"/>
    <s v="Data Engineer"/>
    <x v="2"/>
    <n v="100000000"/>
    <n v="500000000"/>
    <s v="$76K-$145K (Glassdoor est.)"/>
    <n v="145"/>
    <n v="76"/>
    <n v="110.5"/>
    <s v="Data Engineer"/>
    <x v="284"/>
    <x v="9"/>
  </r>
  <r>
    <n v="368"/>
    <s v="Data scientist"/>
    <x v="13"/>
    <n v="5000000"/>
    <n v="10000000"/>
    <s v="$70K-$118K (Glassdoor est.)"/>
    <n v="118"/>
    <n v="70"/>
    <n v="94"/>
    <s v="Data Scientist"/>
    <x v="285"/>
    <x v="6"/>
  </r>
  <r>
    <n v="369"/>
    <s v="Senior Data scientist"/>
    <x v="3"/>
    <n v="500000000"/>
    <n v="1000000000"/>
    <s v="$94K-$153K (Glassdoor est.)"/>
    <n v="153"/>
    <n v="94"/>
    <n v="123.5"/>
    <s v="Data Scientist"/>
    <x v="286"/>
    <x v="12"/>
  </r>
  <r>
    <n v="370"/>
    <s v="Software Data Engineer - College"/>
    <x v="4"/>
    <n v="0"/>
    <n v="0"/>
    <s v="$49K-$97K (Glassdoor est.)"/>
    <n v="97"/>
    <n v="49"/>
    <n v="73"/>
    <s v="Data Engineer"/>
    <x v="62"/>
    <x v="14"/>
  </r>
  <r>
    <n v="371"/>
    <s v="Senior Data scientist - Algorithms"/>
    <x v="4"/>
    <n v="0"/>
    <n v="0"/>
    <s v="$150K-$180K (Glassdoor est.)"/>
    <n v="180"/>
    <n v="150"/>
    <n v="165"/>
    <s v="Data Scientist"/>
    <x v="287"/>
    <x v="11"/>
  </r>
  <r>
    <n v="372"/>
    <s v="Data Analyst"/>
    <x v="2"/>
    <n v="100000000"/>
    <n v="500000000"/>
    <s v="$42K-$77K (Glassdoor est.)"/>
    <n v="77"/>
    <n v="42"/>
    <n v="59.5"/>
    <s v="Analyst"/>
    <x v="288"/>
    <x v="17"/>
  </r>
  <r>
    <n v="373"/>
    <s v="Data Analyst"/>
    <x v="9"/>
    <n v="10000000"/>
    <n v="25000000"/>
    <s v="$47K-$85K (Glassdoor est.)"/>
    <n v="85"/>
    <n v="47"/>
    <n v="66"/>
    <s v="Analyst"/>
    <x v="289"/>
    <x v="10"/>
  </r>
  <r>
    <n v="374"/>
    <s v="Data scientist"/>
    <x v="4"/>
    <n v="0"/>
    <n v="0"/>
    <s v="$56K-$95K (Glassdoor est.)"/>
    <n v="95"/>
    <n v="56"/>
    <n v="75.5"/>
    <s v="Data Scientist"/>
    <x v="290"/>
    <x v="13"/>
  </r>
  <r>
    <n v="375"/>
    <s v="Machine Learning Engineer"/>
    <x v="2"/>
    <n v="100000000"/>
    <n v="500000000"/>
    <s v="$62K-$112K (Glassdoor est.)"/>
    <n v="112"/>
    <n v="62"/>
    <n v="87"/>
    <s v="M.L.E"/>
    <x v="291"/>
    <x v="14"/>
  </r>
  <r>
    <n v="376"/>
    <s v="Senior Data scientist Oncology"/>
    <x v="7"/>
    <n v="10000000000"/>
    <n v="11000000000"/>
    <s v="$107K-$173K (Glassdoor est.)"/>
    <n v="173"/>
    <n v="107"/>
    <n v="140"/>
    <s v="Data Scientist"/>
    <x v="223"/>
    <x v="11"/>
  </r>
  <r>
    <n v="377"/>
    <s v="Data scientist"/>
    <x v="6"/>
    <n v="25000000"/>
    <n v="50000000"/>
    <s v="$64K-$108K (Glassdoor est.)"/>
    <n v="108"/>
    <n v="64"/>
    <n v="86"/>
    <s v="Data Scientist"/>
    <x v="292"/>
    <x v="9"/>
  </r>
  <r>
    <n v="378"/>
    <s v="Senior Data scientist"/>
    <x v="4"/>
    <n v="0"/>
    <n v="0"/>
    <s v="$89K-$144K (Glassdoor est.)"/>
    <n v="144"/>
    <n v="89"/>
    <n v="116.5"/>
    <s v="Data Scientist"/>
    <x v="293"/>
    <x v="18"/>
  </r>
  <r>
    <n v="379"/>
    <s v="Data Engineer"/>
    <x v="5"/>
    <n v="1000000000"/>
    <n v="2000000000"/>
    <s v="$55K-$105K (Glassdoor est.)"/>
    <n v="105"/>
    <n v="55"/>
    <n v="80"/>
    <s v="Data Engineer"/>
    <x v="294"/>
    <x v="1"/>
  </r>
  <r>
    <n v="380"/>
    <s v="Principal Data scientist"/>
    <x v="7"/>
    <n v="10000000000"/>
    <n v="11000000000"/>
    <s v="$135K-$211K (Glassdoor est.)"/>
    <n v="211"/>
    <n v="135"/>
    <n v="173"/>
    <s v="Data Scientist"/>
    <x v="50"/>
    <x v="9"/>
  </r>
  <r>
    <n v="381"/>
    <s v="Data Engineer"/>
    <x v="4"/>
    <n v="0"/>
    <n v="0"/>
    <s v="$57K-$80K (Glassdoor est.)"/>
    <n v="80"/>
    <n v="57"/>
    <n v="68.5"/>
    <s v="Data Engineer"/>
    <x v="295"/>
    <x v="7"/>
  </r>
  <r>
    <n v="382"/>
    <s v="Data scientist - Alpha Insights"/>
    <x v="4"/>
    <n v="0"/>
    <n v="0"/>
    <s v="$129K-$215K (Glassdoor est.)"/>
    <n v="215"/>
    <n v="129"/>
    <n v="172"/>
    <s v="Data Scientist"/>
    <x v="296"/>
    <x v="18"/>
  </r>
  <r>
    <n v="383"/>
    <s v="Associate Principal Scientist, Pharmacogenomics"/>
    <x v="7"/>
    <n v="10000000000"/>
    <n v="11000000000"/>
    <s v="$63K-$127K (Glassdoor est.)"/>
    <n v="127"/>
    <n v="63"/>
    <n v="95"/>
    <s v="Other"/>
    <x v="223"/>
    <x v="11"/>
  </r>
  <r>
    <n v="384"/>
    <s v="Data scientist - Systems Engineering"/>
    <x v="5"/>
    <n v="1000000000"/>
    <n v="2000000000"/>
    <s v="$50K-$89K (Glassdoor est.)"/>
    <n v="89"/>
    <n v="50"/>
    <n v="69.5"/>
    <s v="Data Scientist"/>
    <x v="85"/>
    <x v="8"/>
  </r>
  <r>
    <n v="385"/>
    <s v="Data scientist"/>
    <x v="4"/>
    <n v="0"/>
    <n v="0"/>
    <s v="$71K-$124K (Glassdoor est.)"/>
    <n v="124"/>
    <n v="71"/>
    <n v="97.5"/>
    <s v="Data Scientist"/>
    <x v="297"/>
    <x v="14"/>
  </r>
  <r>
    <n v="386"/>
    <s v="Data scientist"/>
    <x v="4"/>
    <n v="0"/>
    <n v="0"/>
    <s v="$69K-$121K (Glassdoor est.)"/>
    <n v="121"/>
    <n v="69"/>
    <n v="95"/>
    <s v="Data Scientist"/>
    <x v="298"/>
    <x v="1"/>
  </r>
  <r>
    <n v="387"/>
    <s v="Principal Data scientist"/>
    <x v="4"/>
    <n v="0"/>
    <n v="0"/>
    <s v="$150K-$238K (Glassdoor est.)"/>
    <n v="238"/>
    <n v="150"/>
    <n v="194"/>
    <s v="Data Scientist"/>
    <x v="299"/>
    <x v="8"/>
  </r>
  <r>
    <n v="388"/>
    <s v="Data scientist"/>
    <x v="4"/>
    <n v="0"/>
    <n v="0"/>
    <s v="$77K-$132K (Glassdoor est.)"/>
    <n v="132"/>
    <n v="77"/>
    <n v="104.5"/>
    <s v="Data Scientist"/>
    <x v="300"/>
    <x v="7"/>
  </r>
  <r>
    <n v="389"/>
    <s v="Data Engineer - Consultant (Charlotte Based)"/>
    <x v="4"/>
    <n v="0"/>
    <n v="0"/>
    <s v="$59K-$112K (Glassdoor est.)"/>
    <n v="112"/>
    <n v="59"/>
    <n v="85.5"/>
    <s v="Data Engineer"/>
    <x v="32"/>
    <x v="13"/>
  </r>
  <r>
    <n v="390"/>
    <s v="Data Analyst 1, full-time contract worker for up to 12 months"/>
    <x v="4"/>
    <n v="0"/>
    <n v="0"/>
    <s v="$35K-$65K (Glassdoor est.)"/>
    <n v="65"/>
    <n v="35"/>
    <n v="50"/>
    <s v="Analyst"/>
    <x v="121"/>
    <x v="13"/>
  </r>
  <r>
    <n v="391"/>
    <s v="Data Engineer"/>
    <x v="7"/>
    <n v="10000000000"/>
    <n v="11000000000"/>
    <s v="$79K-$147K (Glassdoor est.)"/>
    <n v="147"/>
    <n v="79"/>
    <n v="113"/>
    <s v="Data Engineer"/>
    <x v="172"/>
    <x v="17"/>
  </r>
  <r>
    <n v="392"/>
    <s v="Scientist, Immuno-Oncology"/>
    <x v="7"/>
    <n v="10000000000"/>
    <n v="11000000000"/>
    <s v="$62K-$119K (Glassdoor est.)"/>
    <n v="119"/>
    <n v="62"/>
    <n v="90.5"/>
    <s v="Other"/>
    <x v="301"/>
    <x v="11"/>
  </r>
  <r>
    <n v="393"/>
    <s v="Senior Data scientist"/>
    <x v="4"/>
    <n v="0"/>
    <n v="0"/>
    <s v="$119K-$187K (Glassdoor est.)"/>
    <n v="187"/>
    <n v="119"/>
    <n v="153"/>
    <s v="Data Scientist"/>
    <x v="302"/>
    <x v="12"/>
  </r>
  <r>
    <n v="394"/>
    <s v="Products Data Analyst II"/>
    <x v="11"/>
    <n v="2000000000"/>
    <n v="5000000000"/>
    <s v="$90K-$157K (Glassdoor est.)"/>
    <n v="157"/>
    <n v="90"/>
    <n v="123.5"/>
    <s v="Analyst"/>
    <x v="303"/>
    <x v="5"/>
  </r>
  <r>
    <n v="395"/>
    <s v="Lead Data Analyst"/>
    <x v="9"/>
    <n v="10000000"/>
    <n v="25000000"/>
    <s v="$32K-$62K (Glassdoor est.)"/>
    <n v="62"/>
    <n v="32"/>
    <n v="47"/>
    <s v="Analyst"/>
    <x v="304"/>
    <x v="11"/>
  </r>
  <r>
    <n v="396"/>
    <s v="Data Science Engineer - Mobile"/>
    <x v="10"/>
    <n v="5000000000"/>
    <n v="10000000000"/>
    <s v="$116K-$208K (Glassdoor est.)"/>
    <n v="208"/>
    <n v="116"/>
    <n v="162"/>
    <s v="Other"/>
    <x v="305"/>
    <x v="14"/>
  </r>
  <r>
    <n v="397"/>
    <s v="Senior Data scientist"/>
    <x v="5"/>
    <n v="1000000000"/>
    <n v="2000000000"/>
    <s v="$102K-$165K (Glassdoor est.)"/>
    <n v="165"/>
    <n v="102"/>
    <n v="133.5"/>
    <s v="Data Scientist"/>
    <x v="35"/>
    <x v="7"/>
  </r>
  <r>
    <n v="398"/>
    <s v="Senior Data Engineer"/>
    <x v="4"/>
    <n v="0"/>
    <n v="0"/>
    <s v="$76K-$142K (Glassdoor est.)"/>
    <n v="142"/>
    <n v="76"/>
    <n v="109"/>
    <s v="Data Engineer"/>
    <x v="306"/>
    <x v="8"/>
  </r>
  <r>
    <n v="399"/>
    <s v="Machine Learning Engineer"/>
    <x v="4"/>
    <n v="0"/>
    <n v="0"/>
    <s v="$91K-$159K (Glassdoor est.)"/>
    <n v="159"/>
    <n v="91"/>
    <n v="125"/>
    <s v="M.L.E"/>
    <x v="307"/>
    <x v="8"/>
  </r>
  <r>
    <n v="400"/>
    <s v="Sr Expert Data Science, Advanced Visual Analytics (Associate level)"/>
    <x v="7"/>
    <n v="10000000000"/>
    <n v="11000000000"/>
    <s v="$80K-$133K (Glassdoor est.)"/>
    <n v="133"/>
    <n v="80"/>
    <n v="106.5"/>
    <s v="Other"/>
    <x v="29"/>
    <x v="0"/>
  </r>
  <r>
    <n v="401"/>
    <s v="IT Associate Data Analyst"/>
    <x v="10"/>
    <n v="5000000000"/>
    <n v="10000000000"/>
    <s v="$39K-$69K (Glassdoor est.)"/>
    <n v="69"/>
    <n v="39"/>
    <n v="54"/>
    <s v="Analyst"/>
    <x v="27"/>
    <x v="9"/>
  </r>
  <r>
    <n v="402"/>
    <s v="Clinical Data Analyst"/>
    <x v="2"/>
    <n v="100000000"/>
    <n v="500000000"/>
    <s v="$27K-$48K (Glassdoor est.)"/>
    <n v="48"/>
    <n v="27"/>
    <n v="37.5"/>
    <s v="Analyst"/>
    <x v="308"/>
    <x v="23"/>
  </r>
  <r>
    <n v="403"/>
    <s v="Business Data Analyst"/>
    <x v="11"/>
    <n v="2000000000"/>
    <n v="5000000000"/>
    <s v="$36K-$71K (Glassdoor est.)"/>
    <n v="71"/>
    <n v="36"/>
    <n v="53.5"/>
    <s v="Analyst"/>
    <x v="168"/>
    <x v="0"/>
  </r>
  <r>
    <n v="404"/>
    <s v="Data scientist - Sales"/>
    <x v="2"/>
    <n v="100000000"/>
    <n v="500000000"/>
    <s v="$130K-$206K (Glassdoor est.)"/>
    <n v="206"/>
    <n v="130"/>
    <n v="168"/>
    <s v="Data Scientist"/>
    <x v="309"/>
    <x v="15"/>
  </r>
  <r>
    <n v="405"/>
    <s v="Senior Data Analyst"/>
    <x v="4"/>
    <n v="0"/>
    <n v="0"/>
    <s v="$99K-$178K (Glassdoor est.)"/>
    <n v="178"/>
    <n v="99"/>
    <n v="138.5"/>
    <s v="Analyst"/>
    <x v="310"/>
    <x v="11"/>
  </r>
  <r>
    <n v="406"/>
    <s v="Principal, Data Science - Advanced Analytics"/>
    <x v="11"/>
    <n v="2000000000"/>
    <n v="5000000000"/>
    <s v="$86K-$137K (Glassdoor est.)"/>
    <n v="137"/>
    <n v="86"/>
    <n v="111.5"/>
    <s v="Other"/>
    <x v="311"/>
    <x v="10"/>
  </r>
  <r>
    <n v="407"/>
    <s v="Data Science Project Manager"/>
    <x v="7"/>
    <n v="10000000000"/>
    <n v="11000000000"/>
    <s v="$37K-$100K (Glassdoor est.)"/>
    <n v="100"/>
    <n v="37"/>
    <n v="68.5"/>
    <s v="Manager"/>
    <x v="130"/>
    <x v="10"/>
  </r>
  <r>
    <n v="408"/>
    <s v="Sr Scientist, Immuno-Oncology - Oncology"/>
    <x v="7"/>
    <n v="10000000000"/>
    <n v="11000000000"/>
    <s v="$58K-$111K (Glassdoor est.)"/>
    <n v="111"/>
    <n v="58"/>
    <n v="84.5"/>
    <s v="Other"/>
    <x v="301"/>
    <x v="11"/>
  </r>
  <r>
    <n v="409"/>
    <s v="Senior Data Engineer"/>
    <x v="2"/>
    <n v="100000000"/>
    <n v="500000000"/>
    <s v="$72K-$133K (Glassdoor est.)"/>
    <n v="133"/>
    <n v="72"/>
    <n v="102.5"/>
    <s v="Data Engineer"/>
    <x v="180"/>
    <x v="18"/>
  </r>
  <r>
    <n v="410"/>
    <s v="Research Scientist â€“ Security and Privacy"/>
    <x v="0"/>
    <n v="50000000"/>
    <n v="100000000"/>
    <s v="$61K-$126K (Glassdoor est.)"/>
    <n v="126"/>
    <n v="61"/>
    <n v="93.5"/>
    <s v="Other"/>
    <x v="312"/>
    <x v="10"/>
  </r>
  <r>
    <n v="411"/>
    <s v="Data Science Manager"/>
    <x v="13"/>
    <n v="5000000"/>
    <n v="10000000"/>
    <s v="$95K-$160K (Glassdoor est.)"/>
    <n v="160"/>
    <n v="95"/>
    <n v="127.5"/>
    <s v="Manager"/>
    <x v="61"/>
    <x v="8"/>
  </r>
  <r>
    <n v="412"/>
    <s v="Data Analyst 2 (Missionary Department)"/>
    <x v="4"/>
    <n v="0"/>
    <n v="0"/>
    <s v="$53K-$91K (Glassdoor est.)"/>
    <n v="91"/>
    <n v="53"/>
    <n v="72"/>
    <s v="Analyst"/>
    <x v="121"/>
    <x v="13"/>
  </r>
  <r>
    <n v="413"/>
    <s v="Supply Chain Data Analyst"/>
    <x v="3"/>
    <n v="500000000"/>
    <n v="1000000000"/>
    <s v="$33K-$61K (Glassdoor est.)"/>
    <n v="61"/>
    <n v="33"/>
    <n v="47"/>
    <s v="Analyst"/>
    <x v="313"/>
    <x v="17"/>
  </r>
  <r>
    <n v="414"/>
    <s v="Data Engineer - ETL"/>
    <x v="4"/>
    <n v="0"/>
    <n v="0"/>
    <s v="$44K-$86K (Glassdoor est.)"/>
    <n v="86"/>
    <n v="44"/>
    <n v="65"/>
    <s v="Data Engineer"/>
    <x v="314"/>
    <x v="0"/>
  </r>
  <r>
    <n v="415"/>
    <s v="Senior Data Analyst"/>
    <x v="2"/>
    <n v="100000000"/>
    <n v="500000000"/>
    <s v="$69K-$119K (Glassdoor est.)"/>
    <n v="119"/>
    <n v="69"/>
    <n v="94"/>
    <s v="Analyst"/>
    <x v="24"/>
    <x v="14"/>
  </r>
  <r>
    <n v="416"/>
    <s v="Senior Data Engineer"/>
    <x v="2"/>
    <n v="100000000"/>
    <n v="500000000"/>
    <s v="$67K-$127K (Glassdoor est.)"/>
    <n v="127"/>
    <n v="67"/>
    <n v="97"/>
    <s v="Data Engineer"/>
    <x v="24"/>
    <x v="14"/>
  </r>
  <r>
    <n v="417"/>
    <s v="Data Modeler (Analytical Systems)"/>
    <x v="7"/>
    <n v="10000000000"/>
    <n v="11000000000"/>
    <s v="$66K-$117K (Glassdoor est.)"/>
    <n v="117"/>
    <n v="66"/>
    <n v="91.5"/>
    <s v="Other"/>
    <x v="130"/>
    <x v="10"/>
  </r>
  <r>
    <n v="418"/>
    <s v="Data scientist in Translational Medicine"/>
    <x v="7"/>
    <n v="10000000000"/>
    <n v="11000000000"/>
    <s v="$86K-$143K (Glassdoor est.)"/>
    <n v="143"/>
    <n v="86"/>
    <n v="114.5"/>
    <s v="Data Scientist"/>
    <x v="29"/>
    <x v="0"/>
  </r>
  <r>
    <n v="419"/>
    <s v="Product Manager/Data Evangelist"/>
    <x v="13"/>
    <n v="5000000"/>
    <n v="10000000"/>
    <s v="$50K-$98K (Glassdoor est.)"/>
    <n v="98"/>
    <n v="50"/>
    <n v="74"/>
    <s v="Manager"/>
    <x v="61"/>
    <x v="8"/>
  </r>
  <r>
    <n v="420"/>
    <s v="Senior Data scientist â€“ Visualization, Novartis AI Innovation Lab"/>
    <x v="7"/>
    <n v="10000000000"/>
    <n v="11000000000"/>
    <s v="$92K-$150K (Glassdoor est.)"/>
    <n v="150"/>
    <n v="92"/>
    <n v="121"/>
    <s v="Data Scientist"/>
    <x v="29"/>
    <x v="0"/>
  </r>
  <r>
    <n v="421"/>
    <s v="Senior Data Analyst/Scientist"/>
    <x v="2"/>
    <n v="100000000"/>
    <n v="500000000"/>
    <s v="$90K-$153K (Glassdoor est.)"/>
    <n v="153"/>
    <n v="90"/>
    <n v="121.5"/>
    <s v="Analyst"/>
    <x v="97"/>
    <x v="22"/>
  </r>
  <r>
    <n v="422"/>
    <s v="Scientist â€“ Cancer Discovery, Molecular Assay"/>
    <x v="14"/>
    <n v="0"/>
    <n v="0"/>
    <s v="Employer Provided Salary:$100K-$135K"/>
    <n v="135"/>
    <n v="100"/>
    <n v="117.5"/>
    <s v="Other"/>
    <x v="315"/>
    <x v="26"/>
  </r>
  <r>
    <n v="423"/>
    <s v="Data Engineer"/>
    <x v="0"/>
    <n v="50000000"/>
    <n v="100000000"/>
    <s v="$42K-$79K (Glassdoor est.)"/>
    <n v="79"/>
    <n v="42"/>
    <n v="60.5"/>
    <s v="Data Engineer"/>
    <x v="316"/>
    <x v="1"/>
  </r>
  <r>
    <n v="424"/>
    <s v="Big Data Engineer"/>
    <x v="5"/>
    <n v="1000000000"/>
    <n v="2000000000"/>
    <s v="$84K-$153K (Glassdoor est.)"/>
    <n v="153"/>
    <n v="84"/>
    <n v="118.5"/>
    <s v="Data Engineer"/>
    <x v="69"/>
    <x v="5"/>
  </r>
  <r>
    <n v="425"/>
    <s v="Data Engineering Analyst"/>
    <x v="11"/>
    <n v="2000000000"/>
    <n v="5000000000"/>
    <s v="$44K-$73K (Glassdoor est.)"/>
    <n v="73"/>
    <n v="44"/>
    <n v="58.5"/>
    <s v="Data Engineer"/>
    <x v="317"/>
    <x v="0"/>
  </r>
  <r>
    <n v="426"/>
    <s v="Manager of Data Science"/>
    <x v="9"/>
    <n v="10000000"/>
    <n v="25000000"/>
    <s v="$40K-$87K (Glassdoor est.)"/>
    <n v="87"/>
    <n v="40"/>
    <n v="63.5"/>
    <s v="Manager"/>
    <x v="156"/>
    <x v="11"/>
  </r>
  <r>
    <n v="427"/>
    <s v="Software Engineer (Data scientist/Software Engineer) - SISW - MG"/>
    <x v="5"/>
    <n v="1000000000"/>
    <n v="2000000000"/>
    <s v="$72K-$142K (Glassdoor est.)"/>
    <n v="142"/>
    <n v="72"/>
    <n v="107"/>
    <s v="Data Scientist"/>
    <x v="318"/>
    <x v="4"/>
  </r>
  <r>
    <n v="428"/>
    <s v="Data Engineer"/>
    <x v="11"/>
    <n v="2000000000"/>
    <n v="5000000000"/>
    <s v="$74K-$137K (Glassdoor est.)"/>
    <n v="137"/>
    <n v="74"/>
    <n v="105.5"/>
    <s v="Data Engineer"/>
    <x v="319"/>
    <x v="9"/>
  </r>
  <r>
    <n v="429"/>
    <s v="Data Engineer"/>
    <x v="3"/>
    <n v="500000000"/>
    <n v="1000000000"/>
    <s v="$57K-$109K (Glassdoor est.)"/>
    <n v="109"/>
    <n v="57"/>
    <n v="83"/>
    <s v="Data Engineer"/>
    <x v="320"/>
    <x v="19"/>
  </r>
  <r>
    <n v="430"/>
    <s v="Associate Research Scientist I (Protein Expression and Production)"/>
    <x v="4"/>
    <n v="0"/>
    <n v="0"/>
    <s v="$59K-$116K (Glassdoor est.)"/>
    <n v="116"/>
    <n v="59"/>
    <n v="87.5"/>
    <s v="Other"/>
    <x v="321"/>
    <x v="23"/>
  </r>
  <r>
    <n v="431"/>
    <s v="Director, Precision Medicine Clinical Biomarker Scientist"/>
    <x v="7"/>
    <n v="10000000000"/>
    <n v="11000000000"/>
    <s v="$136K-$208K (Glassdoor est.)"/>
    <n v="208"/>
    <n v="136"/>
    <n v="172"/>
    <s v="Director"/>
    <x v="25"/>
    <x v="14"/>
  </r>
  <r>
    <n v="432"/>
    <s v="Senior Formulations Scientist II"/>
    <x v="4"/>
    <n v="0"/>
    <n v="0"/>
    <s v="$71K-$129K (Glassdoor est.)"/>
    <n v="129"/>
    <n v="71"/>
    <n v="100"/>
    <s v="Other"/>
    <x v="321"/>
    <x v="23"/>
  </r>
  <r>
    <n v="433"/>
    <s v="Data Science Manager"/>
    <x v="4"/>
    <n v="0"/>
    <n v="0"/>
    <s v="$171K-$272K (Glassdoor est.)"/>
    <n v="272"/>
    <n v="171"/>
    <n v="221.5"/>
    <s v="Manager"/>
    <x v="322"/>
    <x v="13"/>
  </r>
  <r>
    <n v="434"/>
    <s v="Data Engineer"/>
    <x v="0"/>
    <n v="50000000"/>
    <n v="100000000"/>
    <s v="$65K-$126K (Glassdoor est.)"/>
    <n v="126"/>
    <n v="65"/>
    <n v="95.5"/>
    <s v="Data Engineer"/>
    <x v="323"/>
    <x v="7"/>
  </r>
  <r>
    <n v="435"/>
    <s v="Senior Quantitative Analyst"/>
    <x v="5"/>
    <n v="1000000000"/>
    <n v="2000000000"/>
    <s v="$118K-$228K (Glassdoor est.)"/>
    <n v="228"/>
    <n v="118"/>
    <n v="173"/>
    <s v="Analyst"/>
    <x v="324"/>
    <x v="5"/>
  </r>
  <r>
    <n v="436"/>
    <s v="Principal Data scientist"/>
    <x v="7"/>
    <n v="10000000000"/>
    <n v="11000000000"/>
    <s v="$113K-$182K (Glassdoor est.)"/>
    <n v="182"/>
    <n v="113"/>
    <n v="147.5"/>
    <s v="Data Scientist"/>
    <x v="223"/>
    <x v="11"/>
  </r>
  <r>
    <n v="437"/>
    <s v="Data Engineer"/>
    <x v="5"/>
    <n v="1000000000"/>
    <n v="2000000000"/>
    <s v="$58K-$104K (Glassdoor est.)"/>
    <n v="104"/>
    <n v="58"/>
    <n v="81"/>
    <s v="Data Engineer"/>
    <x v="325"/>
    <x v="9"/>
  </r>
  <r>
    <n v="438"/>
    <s v="Sr. Data Analyst"/>
    <x v="4"/>
    <n v="0"/>
    <n v="0"/>
    <s v="$58K-$108K (Glassdoor est.)"/>
    <n v="108"/>
    <n v="58"/>
    <n v="83"/>
    <s v="Analyst"/>
    <x v="326"/>
    <x v="8"/>
  </r>
  <r>
    <n v="439"/>
    <s v="Research Scientist or Senior Research Scientist - Computer Vision"/>
    <x v="13"/>
    <n v="5000000"/>
    <n v="10000000"/>
    <s v="$81K-$161K (Glassdoor est.)"/>
    <n v="161"/>
    <n v="81"/>
    <n v="121"/>
    <s v="Other"/>
    <x v="327"/>
    <x v="6"/>
  </r>
  <r>
    <n v="440"/>
    <s v="Data Analyst Chemist - Quality System Contractor"/>
    <x v="4"/>
    <n v="0"/>
    <n v="0"/>
    <s v="$61K-$110K (Glassdoor est.)"/>
    <n v="110"/>
    <n v="61"/>
    <n v="85.5"/>
    <s v="Analyst"/>
    <x v="328"/>
    <x v="29"/>
  </r>
  <r>
    <n v="441"/>
    <s v="Research Scientist / Principal Research Scientist - Multiphysical Systems"/>
    <x v="13"/>
    <n v="5000000"/>
    <n v="10000000"/>
    <s v="$115K-$220K (Glassdoor est.)"/>
    <n v="220"/>
    <n v="115"/>
    <n v="167.5"/>
    <s v="Other"/>
    <x v="327"/>
    <x v="6"/>
  </r>
  <r>
    <n v="442"/>
    <s v="Research Scientist, Machine Learning Department"/>
    <x v="4"/>
    <n v="0"/>
    <n v="0"/>
    <s v="$71K-$144K (Glassdoor est.)"/>
    <n v="144"/>
    <n v="71"/>
    <n v="107.5"/>
    <s v="M.L.E"/>
    <x v="123"/>
    <x v="25"/>
  </r>
  <r>
    <n v="443"/>
    <s v="Foundational Community Supports Data Analyst"/>
    <x v="6"/>
    <n v="25000000"/>
    <n v="50000000"/>
    <s v="$32K-$57K (Glassdoor est.)"/>
    <n v="57"/>
    <n v="32"/>
    <n v="44.5"/>
    <s v="Analyst"/>
    <x v="329"/>
    <x v="1"/>
  </r>
  <r>
    <n v="444"/>
    <s v="Senior Health Data Analyst, Star Ratings"/>
    <x v="3"/>
    <n v="500000000"/>
    <n v="1000000000"/>
    <s v="$79K-$136K (Glassdoor est.)"/>
    <n v="136"/>
    <n v="79"/>
    <n v="107.5"/>
    <s v="Analyst"/>
    <x v="330"/>
    <x v="5"/>
  </r>
  <r>
    <n v="445"/>
    <s v="Principal Research Scientist/Team Lead, Medicinal Chemistry - Oncology"/>
    <x v="4"/>
    <n v="0"/>
    <n v="0"/>
    <s v="Employer Provided Salary:$120K-$145K"/>
    <n v="145"/>
    <n v="120"/>
    <n v="132.5"/>
    <s v="Other"/>
    <x v="234"/>
    <x v="26"/>
  </r>
  <r>
    <n v="446"/>
    <s v="Sr. Data Analyst"/>
    <x v="3"/>
    <n v="500000000"/>
    <n v="1000000000"/>
    <s v="$50K-$89K (Glassdoor est.)"/>
    <n v="89"/>
    <n v="50"/>
    <n v="69.5"/>
    <s v="Analyst"/>
    <x v="331"/>
    <x v="9"/>
  </r>
  <r>
    <n v="447"/>
    <s v="Senior Engineer, Data Management Engineering"/>
    <x v="7"/>
    <n v="10000000000"/>
    <n v="11000000000"/>
    <s v="$68K-$129K (Glassdoor est.)"/>
    <n v="129"/>
    <n v="68"/>
    <n v="98.5"/>
    <s v="Other"/>
    <x v="133"/>
    <x v="7"/>
  </r>
  <r>
    <n v="448"/>
    <s v="Quality Control Scientist III- Analytical Development"/>
    <x v="6"/>
    <n v="25000000"/>
    <n v="50000000"/>
    <s v="$48K-$113K (Glassdoor est.)"/>
    <n v="113"/>
    <n v="48"/>
    <n v="80.5"/>
    <s v="Other"/>
    <x v="164"/>
    <x v="20"/>
  </r>
  <r>
    <n v="449"/>
    <s v="Clinical Scientist, Clinical Development"/>
    <x v="9"/>
    <n v="10000000"/>
    <n v="25000000"/>
    <s v="$27-$47 Per Hour(Glassdoor est.)"/>
    <n v="98"/>
    <n v="56"/>
    <n v="77"/>
    <s v="Other"/>
    <x v="332"/>
    <x v="0"/>
  </r>
  <r>
    <n v="450"/>
    <s v="Software Engineer Staff Scientist: Human Language Technologies"/>
    <x v="7"/>
    <n v="10000000000"/>
    <n v="11000000000"/>
    <s v="$74K-$124K (Glassdoor est.)"/>
    <n v="124"/>
    <n v="74"/>
    <n v="99"/>
    <s v="Other"/>
    <x v="257"/>
    <x v="9"/>
  </r>
  <r>
    <n v="451"/>
    <s v="Manager, Safety Scientist, Medical Safety &amp; Risk Management"/>
    <x v="0"/>
    <n v="50000000"/>
    <n v="100000000"/>
    <s v="$68K-$125K (Glassdoor est.)"/>
    <n v="125"/>
    <n v="68"/>
    <n v="96.5"/>
    <s v="Manager"/>
    <x v="246"/>
    <x v="0"/>
  </r>
  <r>
    <n v="452"/>
    <s v="Assistant Director/Director, Office of Data Science"/>
    <x v="7"/>
    <n v="10000000000"/>
    <n v="11000000000"/>
    <s v="$39K-$67K (Glassdoor est.)"/>
    <n v="67"/>
    <n v="39"/>
    <n v="53"/>
    <s v="Director"/>
    <x v="47"/>
    <x v="5"/>
  </r>
  <r>
    <n v="453"/>
    <s v="Sr. Data Engineer | Big Data SaaS Pipeline"/>
    <x v="4"/>
    <n v="0"/>
    <n v="0"/>
    <s v="$71K-$135K (Glassdoor est.)"/>
    <n v="135"/>
    <n v="71"/>
    <n v="103"/>
    <s v="Data Engineer"/>
    <x v="333"/>
    <x v="20"/>
  </r>
  <r>
    <n v="454"/>
    <s v="Scientist - CVRM Metabolism - in vivo pharmacology"/>
    <x v="7"/>
    <n v="10000000000"/>
    <n v="11000000000"/>
    <s v="$61K-$123K (Glassdoor est.)"/>
    <n v="123"/>
    <n v="61"/>
    <n v="92"/>
    <s v="Other"/>
    <x v="223"/>
    <x v="11"/>
  </r>
  <r>
    <n v="455"/>
    <s v="Data scientist"/>
    <x v="4"/>
    <n v="0"/>
    <n v="0"/>
    <s v="$87K-$141K (Glassdoor est.)"/>
    <n v="141"/>
    <n v="87"/>
    <n v="114"/>
    <s v="Data Scientist"/>
    <x v="259"/>
    <x v="10"/>
  </r>
  <r>
    <n v="456"/>
    <s v="Data scientist"/>
    <x v="13"/>
    <n v="5000000"/>
    <n v="10000000"/>
    <s v="$71K-$121K (Glassdoor est.)"/>
    <n v="121"/>
    <n v="71"/>
    <n v="96"/>
    <s v="Data Scientist"/>
    <x v="334"/>
    <x v="7"/>
  </r>
  <r>
    <n v="457"/>
    <s v="Data scientist"/>
    <x v="9"/>
    <n v="10000000"/>
    <n v="25000000"/>
    <s v="$72K-$121K (Glassdoor est.)"/>
    <n v="121"/>
    <n v="72"/>
    <n v="96.5"/>
    <s v="Data Scientist"/>
    <x v="335"/>
    <x v="1"/>
  </r>
  <r>
    <n v="458"/>
    <s v="Data scientist"/>
    <x v="0"/>
    <n v="50000000"/>
    <n v="100000000"/>
    <s v="$51K-$88K (Glassdoor est.)"/>
    <n v="88"/>
    <n v="51"/>
    <n v="69.5"/>
    <s v="Data Scientist"/>
    <x v="336"/>
    <x v="12"/>
  </r>
  <r>
    <n v="459"/>
    <s v="Data scientist"/>
    <x v="4"/>
    <n v="0"/>
    <n v="0"/>
    <s v="$101K-$141K (Glassdoor est.)"/>
    <n v="141"/>
    <n v="101"/>
    <n v="121"/>
    <s v="Data Scientist"/>
    <x v="337"/>
    <x v="25"/>
  </r>
  <r>
    <n v="460"/>
    <s v="Data scientist (Warehouse Automation)"/>
    <x v="6"/>
    <n v="25000000"/>
    <n v="50000000"/>
    <s v="$79K-$127K (Glassdoor est.)"/>
    <n v="127"/>
    <n v="79"/>
    <n v="103"/>
    <s v="Data Scientist"/>
    <x v="338"/>
    <x v="0"/>
  </r>
  <r>
    <n v="461"/>
    <s v="Jr. Data scientist"/>
    <x v="5"/>
    <n v="1000000000"/>
    <n v="2000000000"/>
    <s v="$81K-$132K (Glassdoor est.)"/>
    <n v="132"/>
    <n v="81"/>
    <n v="106.5"/>
    <s v="Data Scientist"/>
    <x v="85"/>
    <x v="8"/>
  </r>
  <r>
    <n v="462"/>
    <s v="Senior Data scientist"/>
    <x v="4"/>
    <n v="0"/>
    <n v="0"/>
    <s v="Employer Provided Salary:$120K-$140K"/>
    <n v="140"/>
    <n v="120"/>
    <n v="130"/>
    <s v="Data Scientist"/>
    <x v="339"/>
    <x v="16"/>
  </r>
  <r>
    <n v="463"/>
    <s v="Data Architect / Data Modeler"/>
    <x v="3"/>
    <n v="500000000"/>
    <n v="1000000000"/>
    <s v="$63K-$110K (Glassdoor est.)"/>
    <n v="110"/>
    <n v="63"/>
    <n v="86.5"/>
    <s v="Other"/>
    <x v="286"/>
    <x v="12"/>
  </r>
  <r>
    <n v="464"/>
    <s v="Data scientist"/>
    <x v="13"/>
    <n v="5000000"/>
    <n v="10000000"/>
    <s v="$65K-$113K (Glassdoor est.)"/>
    <n v="113"/>
    <n v="65"/>
    <n v="89"/>
    <s v="Data Scientist"/>
    <x v="340"/>
    <x v="1"/>
  </r>
  <r>
    <n v="465"/>
    <s v="Associate Scientist / Sr. Associate Scientist, Antibody Discovery"/>
    <x v="4"/>
    <n v="0"/>
    <n v="0"/>
    <s v="$59K-$125K (Glassdoor est.)"/>
    <n v="125"/>
    <n v="59"/>
    <n v="92"/>
    <s v="Other"/>
    <x v="341"/>
    <x v="14"/>
  </r>
  <r>
    <n v="466"/>
    <s v="Machine Learning Engineer (NLP)"/>
    <x v="4"/>
    <n v="0"/>
    <n v="0"/>
    <s v="$80K-$142K (Glassdoor est.)"/>
    <n v="142"/>
    <n v="80"/>
    <n v="111"/>
    <s v="M.L.E"/>
    <x v="201"/>
    <x v="4"/>
  </r>
  <r>
    <n v="467"/>
    <s v="Data Engineer"/>
    <x v="2"/>
    <n v="100000000"/>
    <n v="500000000"/>
    <s v="$62K-$113K (Glassdoor est.)"/>
    <n v="113"/>
    <n v="62"/>
    <n v="87.5"/>
    <s v="Data Engineer"/>
    <x v="342"/>
    <x v="1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s v="Data scientist"/>
    <s v="$50   $100 million (USD)"/>
    <n v="50000000"/>
    <n v="100000000"/>
    <s v="$53K-$91K (Glassdoor est.)"/>
    <n v="91"/>
    <n v="53"/>
    <n v="72"/>
    <s v="Data Scientist"/>
    <x v="0"/>
    <n v="3.8"/>
    <x v="0"/>
  </r>
  <r>
    <n v="2"/>
    <s v="Healthcare Data scientist"/>
    <s v="$2  $5 billion (USD)"/>
    <n v="2000000000"/>
    <n v="5000000000"/>
    <s v="$63K-$112K (Glassdoor est.)"/>
    <n v="112"/>
    <n v="63"/>
    <n v="87.5"/>
    <s v="Data Scientist"/>
    <x v="1"/>
    <n v="3.4"/>
    <x v="1"/>
  </r>
  <r>
    <n v="3"/>
    <s v="Data scientist"/>
    <s v="$100   $500 million (USD)"/>
    <n v="100000000"/>
    <n v="500000000"/>
    <s v="$80K-$90K (Glassdoor est.)"/>
    <n v="90"/>
    <n v="80"/>
    <n v="85"/>
    <s v="Data Scientist"/>
    <x v="2"/>
    <n v="4.8"/>
    <x v="0"/>
  </r>
  <r>
    <n v="4"/>
    <s v="Data scientist"/>
    <s v="$500 million   $1 billion (USD)"/>
    <n v="500000000"/>
    <n v="1000000000"/>
    <s v="$56K-$97K (Glassdoor est.)"/>
    <n v="97"/>
    <n v="56"/>
    <n v="76.5"/>
    <s v="Data Scientist"/>
    <x v="3"/>
    <n v="3.8"/>
    <x v="2"/>
  </r>
  <r>
    <n v="5"/>
    <s v="Data scientist"/>
    <s v="Unknown / Non-Applicable"/>
    <n v="0"/>
    <n v="0"/>
    <s v="$86K-$143K (Glassdoor est.)"/>
    <n v="143"/>
    <n v="86"/>
    <n v="114.5"/>
    <s v="Data Scientist"/>
    <x v="4"/>
    <n v="2.9"/>
    <x v="3"/>
  </r>
  <r>
    <n v="6"/>
    <s v="Data scientist"/>
    <s v="$1   $2 billion (USD)"/>
    <n v="1000000000"/>
    <n v="2000000000"/>
    <s v="$71K-$119K (Glassdoor est.)"/>
    <n v="119"/>
    <n v="71"/>
    <n v="95"/>
    <s v="Data Scientist"/>
    <x v="5"/>
    <n v="3.4"/>
    <x v="4"/>
  </r>
  <r>
    <n v="7"/>
    <s v="Data scientist"/>
    <s v="Unknown / Non-Applicable"/>
    <n v="0"/>
    <n v="0"/>
    <s v="$54K-$93K (Glassdoor est.)"/>
    <n v="93"/>
    <n v="54"/>
    <n v="73.5"/>
    <s v="Data Scientist"/>
    <x v="6"/>
    <n v="4.0999999999999996"/>
    <x v="0"/>
  </r>
  <r>
    <n v="8"/>
    <s v="Data scientist"/>
    <s v="$25   $50 million (USD)"/>
    <n v="25000000"/>
    <n v="50000000"/>
    <s v="$86K-$142K (Glassdoor est.)"/>
    <n v="142"/>
    <n v="86"/>
    <n v="114"/>
    <s v="Data Scientist"/>
    <x v="7"/>
    <n v="3.8"/>
    <x v="4"/>
  </r>
  <r>
    <n v="9"/>
    <s v="Research Scientist"/>
    <s v="$500 million   $1 billion (USD)"/>
    <n v="500000000"/>
    <n v="1000000000"/>
    <s v="$38K-$84K (Glassdoor est.)"/>
    <n v="84"/>
    <n v="38"/>
    <n v="61"/>
    <s v="Other"/>
    <x v="8"/>
    <n v="3.3"/>
    <x v="1"/>
  </r>
  <r>
    <n v="10"/>
    <s v="Data scientist"/>
    <s v="$100   $500 million (USD)"/>
    <n v="100000000"/>
    <n v="500000000"/>
    <s v="$120K-$160K (Glassdoor est.)"/>
    <n v="160"/>
    <n v="120"/>
    <n v="140"/>
    <s v="Data Scientist"/>
    <x v="9"/>
    <n v="4.5999999999999996"/>
    <x v="3"/>
  </r>
  <r>
    <n v="11"/>
    <s v="Data scientist"/>
    <s v="$1   $2 billion (USD)"/>
    <n v="1000000000"/>
    <n v="2000000000"/>
    <s v="$126K-$201K (Glassdoor est.)"/>
    <n v="201"/>
    <n v="126"/>
    <n v="163.5"/>
    <s v="Data Scientist"/>
    <x v="10"/>
    <n v="3.5"/>
    <x v="0"/>
  </r>
  <r>
    <n v="12"/>
    <s v="Data scientist"/>
    <s v="$1   $2 billion (USD)"/>
    <n v="1000000000"/>
    <n v="2000000000"/>
    <s v="$64K-$106K (Glassdoor est.)"/>
    <n v="106"/>
    <n v="64"/>
    <n v="85"/>
    <s v="Data Scientist"/>
    <x v="11"/>
    <n v="4.0999999999999996"/>
    <x v="5"/>
  </r>
  <r>
    <n v="13"/>
    <s v="Staff Data scientist - Technology"/>
    <s v="$10+ billion (USD)"/>
    <n v="10000000000"/>
    <n v="11000000000"/>
    <s v="$106K-$172K (Glassdoor est.)"/>
    <n v="172"/>
    <n v="106"/>
    <n v="139"/>
    <s v="Data Scientist"/>
    <x v="12"/>
    <n v="3.2"/>
    <x v="1"/>
  </r>
  <r>
    <n v="14"/>
    <s v="Data Analyst"/>
    <s v="Unknown / Non-Applicable"/>
    <n v="0"/>
    <n v="0"/>
    <s v="$46K-$85K (Glassdoor est.)"/>
    <n v="85"/>
    <n v="46"/>
    <n v="65.5"/>
    <s v="Analyst"/>
    <x v="13"/>
    <n v="4.0999999999999996"/>
    <x v="4"/>
  </r>
  <r>
    <n v="15"/>
    <s v="Data scientist"/>
    <s v="$10+ billion (USD)"/>
    <n v="10000000000"/>
    <n v="11000000000"/>
    <s v="$83K-$144K (Glassdoor est.)"/>
    <n v="144"/>
    <n v="83"/>
    <n v="113.5"/>
    <s v="Data Scientist"/>
    <x v="14"/>
    <n v="3.7"/>
    <x v="1"/>
  </r>
  <r>
    <n v="16"/>
    <s v="Data Engineer I"/>
    <s v="Unknown / Non-Applicable"/>
    <n v="0"/>
    <n v="0"/>
    <s v="$102K-$190K (Glassdoor est.)"/>
    <n v="190"/>
    <n v="102"/>
    <n v="146"/>
    <s v="Data Engineer"/>
    <x v="15"/>
    <n v="3.6"/>
    <x v="2"/>
  </r>
  <r>
    <n v="17"/>
    <s v="Scientist I/II, Biology"/>
    <s v="$1   $5 million (USD)"/>
    <n v="1000000"/>
    <n v="5000000"/>
    <s v="$67K-$137K (Glassdoor est.)"/>
    <n v="137"/>
    <n v="67"/>
    <n v="102"/>
    <s v="Other"/>
    <x v="16"/>
    <n v="3.9"/>
    <x v="3"/>
  </r>
  <r>
    <n v="18"/>
    <s v="Customer Data scientist"/>
    <s v="Unknown / Non-Applicable"/>
    <n v="0"/>
    <n v="0"/>
    <s v="$118K-$189K (Glassdoor est.)"/>
    <n v="189"/>
    <n v="118"/>
    <n v="153.5"/>
    <s v="Data Scientist"/>
    <x v="17"/>
    <n v="4.3"/>
    <x v="4"/>
  </r>
  <r>
    <n v="19"/>
    <s v="Data scientist - Health Data Analytics"/>
    <s v="Unknown / Non-Applicable"/>
    <n v="0"/>
    <n v="0"/>
    <s v="$110K-$175K (Glassdoor est.)"/>
    <n v="175"/>
    <n v="110"/>
    <n v="142.5"/>
    <s v="Data Scientist"/>
    <x v="18"/>
    <n v="4.2"/>
    <x v="3"/>
  </r>
  <r>
    <n v="20"/>
    <s v="Data scientist"/>
    <s v="$500 million   $1 billion (USD)"/>
    <n v="500000000"/>
    <n v="1000000000"/>
    <s v="$64K-$111K (Glassdoor est.)"/>
    <n v="111"/>
    <n v="64"/>
    <n v="87.5"/>
    <s v="Data Scientist"/>
    <x v="19"/>
    <n v="4"/>
    <x v="0"/>
  </r>
  <r>
    <n v="21"/>
    <s v="Data scientist"/>
    <s v="Unknown / Non-Applicable"/>
    <n v="0"/>
    <n v="0"/>
    <s v="$81K-$130K (Glassdoor est.)"/>
    <n v="130"/>
    <n v="81"/>
    <n v="105.5"/>
    <s v="Data Scientist"/>
    <x v="20"/>
    <n v="3.2"/>
    <x v="4"/>
  </r>
  <r>
    <n v="22"/>
    <s v="Senior Data scientist / Machine Learning"/>
    <s v="Unknown / Non-Applicable"/>
    <n v="0"/>
    <n v="0"/>
    <s v="$73K-$119K (Glassdoor est.)"/>
    <n v="119"/>
    <n v="73"/>
    <n v="96"/>
    <s v="Data Scientist"/>
    <x v="21"/>
    <n v="3.9"/>
    <x v="4"/>
  </r>
  <r>
    <n v="23"/>
    <s v="Data scientist - Quantitative"/>
    <s v="Unknown / Non-Applicable"/>
    <n v="0"/>
    <n v="0"/>
    <s v="$86K-$139K (Glassdoor est.)"/>
    <n v="139"/>
    <n v="86"/>
    <n v="112.5"/>
    <s v="Data Scientist"/>
    <x v="22"/>
    <n v="3.8"/>
    <x v="0"/>
  </r>
  <r>
    <n v="24"/>
    <s v="Data scientist"/>
    <s v="$10   $25 million (USD)"/>
    <n v="10000000"/>
    <n v="25000000"/>
    <s v="$63K-$105K (Glassdoor est.)"/>
    <n v="105"/>
    <n v="63"/>
    <n v="84"/>
    <s v="Data Scientist"/>
    <x v="23"/>
    <n v="4.3"/>
    <x v="3"/>
  </r>
  <r>
    <n v="25"/>
    <s v="Data scientist"/>
    <s v="$100   $500 million (USD)"/>
    <n v="100000000"/>
    <n v="500000000"/>
    <s v="$109K-$177K (Glassdoor est.)"/>
    <n v="177"/>
    <n v="109"/>
    <n v="143"/>
    <s v="Data Scientist"/>
    <x v="24"/>
    <n v="4"/>
    <x v="0"/>
  </r>
  <r>
    <n v="26"/>
    <s v="Digital Health Data scientist"/>
    <s v="$10+ billion (USD)"/>
    <n v="10000000000"/>
    <n v="11000000000"/>
    <s v="$63K-$110K (Glassdoor est.)"/>
    <n v="110"/>
    <n v="63"/>
    <n v="86.5"/>
    <s v="Data Scientist"/>
    <x v="25"/>
    <n v="4"/>
    <x v="1"/>
  </r>
  <r>
    <n v="27"/>
    <s v="Data scientist"/>
    <s v="$100   $500 million (USD)"/>
    <n v="100000000"/>
    <n v="500000000"/>
    <s v="$75K-$124K (Glassdoor est.)"/>
    <n v="124"/>
    <n v="75"/>
    <n v="99.5"/>
    <s v="Data Scientist"/>
    <x v="26"/>
    <n v="3.5"/>
    <x v="2"/>
  </r>
  <r>
    <n v="28"/>
    <s v="Associate Data Analyst"/>
    <s v="$5   $10 billion (USD)"/>
    <n v="5000000000"/>
    <n v="10000000000"/>
    <s v="$34K-$61K (Glassdoor est.)"/>
    <n v="61"/>
    <n v="34"/>
    <n v="47.5"/>
    <s v="Analyst"/>
    <x v="27"/>
    <n v="3.7"/>
    <x v="5"/>
  </r>
  <r>
    <n v="29"/>
    <s v="Clinical Data scientist"/>
    <s v="$10+ billion (USD)"/>
    <n v="10000000000"/>
    <n v="11000000000"/>
    <s v="$63K-$105K (Glassdoor est.)"/>
    <n v="105"/>
    <n v="63"/>
    <n v="84"/>
    <s v="Data Scientist"/>
    <x v="25"/>
    <n v="4"/>
    <x v="1"/>
  </r>
  <r>
    <n v="30"/>
    <s v="Data scientist"/>
    <s v="$500 million   $1 billion (USD)"/>
    <n v="500000000"/>
    <n v="1000000000"/>
    <s v="$72K-$120K (Glassdoor est.)"/>
    <n v="120"/>
    <n v="72"/>
    <n v="96"/>
    <s v="Data Scientist"/>
    <x v="28"/>
    <n v="3.6"/>
    <x v="2"/>
  </r>
  <r>
    <n v="31"/>
    <s v="Data scientist / Machine Learning Expert"/>
    <s v="$10+ billion (USD)"/>
    <n v="10000000000"/>
    <n v="11000000000"/>
    <s v="$86K-$143K (Glassdoor est.)"/>
    <n v="143"/>
    <n v="86"/>
    <n v="114.5"/>
    <s v="Data Scientist"/>
    <x v="29"/>
    <n v="3.8"/>
    <x v="1"/>
  </r>
  <r>
    <n v="32"/>
    <s v="Data scientist"/>
    <s v="$2   $5 billion (USD)"/>
    <n v="2000000000"/>
    <n v="5000000000"/>
    <s v="$93K-$149K (Glassdoor est.)"/>
    <n v="149"/>
    <n v="93"/>
    <n v="121"/>
    <s v="Data Scientist"/>
    <x v="30"/>
    <n v="3.8"/>
    <x v="5"/>
  </r>
  <r>
    <n v="33"/>
    <s v="Data scientist"/>
    <s v="Unknown / Non-Applicable"/>
    <n v="0"/>
    <n v="0"/>
    <s v="$85K-$140K (Glassdoor est.)"/>
    <n v="140"/>
    <n v="85"/>
    <n v="112.5"/>
    <s v="Data Scientist"/>
    <x v="31"/>
    <n v="4.7"/>
    <x v="4"/>
  </r>
  <r>
    <n v="34"/>
    <s v="Web Data Analyst"/>
    <s v="Unknown / Non-Applicable"/>
    <n v="0"/>
    <n v="0"/>
    <s v="$77K-$135K (Glassdoor est.)"/>
    <n v="135"/>
    <n v="77"/>
    <n v="106"/>
    <s v="Analyst"/>
    <x v="32"/>
    <n v="4.2"/>
    <x v="4"/>
  </r>
  <r>
    <n v="35"/>
    <s v="Data scientist"/>
    <s v="$1   $2 billion (USD)"/>
    <n v="1000000000"/>
    <n v="2000000000"/>
    <s v="$82K-$132K (Glassdoor est.)"/>
    <n v="132"/>
    <n v="82"/>
    <n v="107"/>
    <s v="Data Scientist"/>
    <x v="33"/>
    <n v="3.5"/>
    <x v="2"/>
  </r>
  <r>
    <n v="36"/>
    <s v="Data scientist"/>
    <s v="$100   $500 million (USD)"/>
    <n v="100000000"/>
    <n v="500000000"/>
    <s v="$83K-$137K (Glassdoor est.)"/>
    <n v="137"/>
    <n v="83"/>
    <n v="110"/>
    <s v="Data Scientist"/>
    <x v="34"/>
    <n v="4.7"/>
    <x v="4"/>
  </r>
  <r>
    <n v="37"/>
    <s v="Senior Data scientist"/>
    <s v="$1   $2 billion (USD)"/>
    <n v="1000000000"/>
    <n v="2000000000"/>
    <s v="$115K-$180K (Glassdoor est.)"/>
    <n v="180"/>
    <n v="115"/>
    <n v="147.5"/>
    <s v="Data Scientist"/>
    <x v="35"/>
    <n v="3.5"/>
    <x v="5"/>
  </r>
  <r>
    <n v="38"/>
    <s v="Data Engineer"/>
    <s v="$100   $500 million (USD)"/>
    <n v="100000000"/>
    <n v="500000000"/>
    <s v="$74K-$138K (Glassdoor est.)"/>
    <n v="138"/>
    <n v="74"/>
    <n v="106"/>
    <s v="Data Engineer"/>
    <x v="36"/>
    <n v="3.5"/>
    <x v="4"/>
  </r>
  <r>
    <n v="39"/>
    <s v="Data Analyst"/>
    <s v="$50   $100 million (USD)"/>
    <n v="50000000"/>
    <n v="100000000"/>
    <s v="$64K-$112K (Glassdoor est.)"/>
    <n v="112"/>
    <n v="64"/>
    <n v="88"/>
    <s v="Analyst"/>
    <x v="37"/>
    <n v="4.2"/>
    <x v="4"/>
  </r>
  <r>
    <n v="40"/>
    <s v="Data Engineer"/>
    <s v="Less than $1 million (USD)"/>
    <n v="1000000"/>
    <n v="1000000"/>
    <s v="$68K-$129K (Glassdoor est.)"/>
    <n v="129"/>
    <n v="68"/>
    <n v="98.5"/>
    <s v="Data Engineer"/>
    <x v="38"/>
    <n v="3.6"/>
    <x v="6"/>
  </r>
  <r>
    <n v="41"/>
    <s v="Data scientist - Algorithms &amp; Inference"/>
    <s v="Unknown / Non-Applicable"/>
    <n v="0"/>
    <n v="0"/>
    <s v="$110K-$175K (Glassdoor est.)"/>
    <n v="175"/>
    <n v="110"/>
    <n v="142.5"/>
    <s v="Data Scientist"/>
    <x v="18"/>
    <n v="4.2"/>
    <x v="3"/>
  </r>
  <r>
    <n v="42"/>
    <s v="Scientist"/>
    <s v="$2   $5 billion (USD)"/>
    <n v="2000000000"/>
    <n v="5000000000"/>
    <s v="$52K-$113K (Glassdoor est.)"/>
    <n v="113"/>
    <n v="52"/>
    <n v="82.5"/>
    <s v="Other"/>
    <x v="39"/>
    <n v="3.4"/>
    <x v="5"/>
  </r>
  <r>
    <n v="43"/>
    <s v="Senior Data scientist"/>
    <s v="$2   $5 billion (USD)"/>
    <n v="2000000000"/>
    <n v="5000000000"/>
    <s v="$110K-$150K(Employer est.)"/>
    <n v="150"/>
    <n v="110"/>
    <n v="130"/>
    <s v="Data Scientist"/>
    <x v="40"/>
    <n v="4.3"/>
    <x v="2"/>
  </r>
  <r>
    <n v="44"/>
    <s v="Data scientist"/>
    <s v="Unknown / Non-Applicable"/>
    <n v="0"/>
    <n v="0"/>
    <s v="Employer Provided Salary:$150K-$160K"/>
    <n v="160"/>
    <n v="150"/>
    <n v="155"/>
    <s v="Data Scientist"/>
    <x v="41"/>
    <n v="5"/>
    <x v="7"/>
  </r>
  <r>
    <n v="45"/>
    <s v="Lead Data scientist"/>
    <s v="$10+ billion (USD)"/>
    <n v="10000000000"/>
    <n v="11000000000"/>
    <s v="$158K-$211K (Glassdoor est.)"/>
    <n v="211"/>
    <n v="158"/>
    <n v="184.5"/>
    <s v="Data Scientist"/>
    <x v="42"/>
    <n v="3.7"/>
    <x v="1"/>
  </r>
  <r>
    <n v="46"/>
    <s v="Associate Data Analyst"/>
    <s v="$2   $5 billion (USD)"/>
    <n v="2000000000"/>
    <n v="5000000000"/>
    <s v="$20K-$39K (Glassdoor est.)"/>
    <n v="39"/>
    <n v="20"/>
    <n v="29.5"/>
    <s v="Analyst"/>
    <x v="43"/>
    <n v="3.1"/>
    <x v="5"/>
  </r>
  <r>
    <n v="47"/>
    <s v="Spectral Scientist/Engineer"/>
    <s v="$100   $500 million (USD)"/>
    <n v="100000000"/>
    <n v="500000000"/>
    <s v="$56K-$117K (Glassdoor est.)"/>
    <n v="117"/>
    <n v="56"/>
    <n v="86.5"/>
    <s v="Other"/>
    <x v="44"/>
    <n v="4.7"/>
    <x v="0"/>
  </r>
  <r>
    <n v="48"/>
    <s v="College Hire - Data scientist - Open to December 2019 Graduates"/>
    <s v="$10+ billion (USD)"/>
    <n v="10000000000"/>
    <n v="11000000000"/>
    <s v="$63K-$99K (Glassdoor est.)"/>
    <n v="99"/>
    <n v="63"/>
    <n v="81"/>
    <s v="Data Scientist"/>
    <x v="45"/>
    <n v="3.7"/>
    <x v="1"/>
  </r>
  <r>
    <n v="49"/>
    <s v="Data scientist"/>
    <s v="Unknown / Non-Applicable"/>
    <n v="0"/>
    <n v="0"/>
    <s v="$68K-$114K (Glassdoor est.)"/>
    <n v="114"/>
    <n v="68"/>
    <n v="91"/>
    <s v="Data Scientist"/>
    <x v="46"/>
    <n v="3.8"/>
    <x v="0"/>
  </r>
  <r>
    <n v="50"/>
    <s v="Data scientist, Office of Data Science"/>
    <s v="$10+ billion (USD)"/>
    <n v="10000000000"/>
    <n v="11000000000"/>
    <s v="$86K-$143K (Glassdoor est.)"/>
    <n v="143"/>
    <n v="86"/>
    <n v="114.5"/>
    <s v="Data Scientist"/>
    <x v="47"/>
    <n v="3.3"/>
    <x v="1"/>
  </r>
  <r>
    <n v="51"/>
    <s v="Data Science Analyst"/>
    <s v="$100   $500 million (USD)"/>
    <n v="100000000"/>
    <n v="500000000"/>
    <s v="$41K-$95K (Glassdoor est.)"/>
    <n v="95"/>
    <n v="41"/>
    <n v="68"/>
    <s v="Analyst"/>
    <x v="48"/>
    <n v="4.5999999999999996"/>
    <x v="2"/>
  </r>
  <r>
    <n v="52"/>
    <s v="Data scientist"/>
    <s v="$10+ billion (USD)"/>
    <n v="10000000000"/>
    <n v="11000000000"/>
    <s v="$86K-$144K (Glassdoor est.)"/>
    <n v="144"/>
    <n v="86"/>
    <n v="115"/>
    <s v="Data Scientist"/>
    <x v="49"/>
    <n v="3.7"/>
    <x v="1"/>
  </r>
  <r>
    <n v="53"/>
    <s v="Data scientist"/>
    <s v="$10+ billion (USD)"/>
    <n v="10000000000"/>
    <n v="11000000000"/>
    <s v="$80K-$139K (Glassdoor est.)"/>
    <n v="139"/>
    <n v="80"/>
    <n v="109.5"/>
    <s v="Data Scientist"/>
    <x v="50"/>
    <n v="3.7"/>
    <x v="1"/>
  </r>
  <r>
    <n v="54"/>
    <s v="Data scientist"/>
    <s v="$1   $2 billion (USD)"/>
    <n v="1000000000"/>
    <n v="2000000000"/>
    <s v="$56K-$95K (Glassdoor est.)"/>
    <n v="95"/>
    <n v="56"/>
    <n v="75.5"/>
    <s v="Data Scientist"/>
    <x v="35"/>
    <n v="3.5"/>
    <x v="5"/>
  </r>
  <r>
    <n v="55"/>
    <s v="Data scientist"/>
    <s v="Unknown / Non-Applicable"/>
    <n v="0"/>
    <n v="0"/>
    <s v="$120K-$189K (Glassdoor est.)"/>
    <n v="189"/>
    <n v="120"/>
    <n v="154.5"/>
    <s v="Data Scientist"/>
    <x v="51"/>
    <n v="4.0999999999999996"/>
    <x v="0"/>
  </r>
  <r>
    <n v="56"/>
    <s v="Data scientist"/>
    <s v="Unknown / Non-Applicable"/>
    <n v="0"/>
    <n v="0"/>
    <s v="$111K-$176K (Glassdoor est.)"/>
    <n v="176"/>
    <n v="111"/>
    <n v="143.5"/>
    <s v="Data Scientist"/>
    <x v="52"/>
    <n v="4.7"/>
    <x v="3"/>
  </r>
  <r>
    <n v="57"/>
    <s v="Senior Data scientist"/>
    <s v="Unknown / Non-Applicable"/>
    <n v="0"/>
    <n v="0"/>
    <s v="$82K-$132K (Glassdoor est.)"/>
    <n v="132"/>
    <n v="82"/>
    <n v="107"/>
    <s v="Data Scientist"/>
    <x v="53"/>
    <n v="4.4000000000000004"/>
    <x v="4"/>
  </r>
  <r>
    <n v="58"/>
    <s v="Data scientist"/>
    <s v="$10   $25 million (USD)"/>
    <n v="10000000"/>
    <n v="25000000"/>
    <s v="$84K-$146K (Glassdoor est.)"/>
    <n v="146"/>
    <n v="84"/>
    <n v="115"/>
    <s v="Data Scientist"/>
    <x v="54"/>
    <n v="4.3"/>
    <x v="4"/>
  </r>
  <r>
    <n v="59"/>
    <s v="Senior Risk Data scientist"/>
    <s v="$50   $100 million (USD)"/>
    <n v="50000000"/>
    <n v="100000000"/>
    <s v="$107K-$172K (Glassdoor est.)"/>
    <n v="172"/>
    <n v="107"/>
    <n v="139.5"/>
    <s v="Data Scientist"/>
    <x v="55"/>
    <n v="3.8"/>
    <x v="0"/>
  </r>
  <r>
    <n v="60"/>
    <s v="Data scientist in Artificial Intelligence Early Career"/>
    <s v="$500 million   $1 billion (USD)"/>
    <n v="500000000"/>
    <n v="1000000000"/>
    <s v="$49K-$85K (Glassdoor est.)"/>
    <n v="85"/>
    <n v="49"/>
    <n v="67"/>
    <s v="Data Scientist"/>
    <x v="56"/>
    <n v="3.8"/>
    <x v="2"/>
  </r>
  <r>
    <n v="61"/>
    <s v="Data scientist"/>
    <s v="$5   $10 billion (USD)"/>
    <n v="5000000000"/>
    <n v="10000000000"/>
    <s v="$61K-$109K (Glassdoor est.)"/>
    <n v="109"/>
    <n v="61"/>
    <n v="85"/>
    <s v="Data Scientist"/>
    <x v="57"/>
    <n v="3.8"/>
    <x v="1"/>
  </r>
  <r>
    <n v="62"/>
    <s v="Data scientist"/>
    <s v="$1   $5 million (USD)"/>
    <n v="1000000"/>
    <n v="5000000"/>
    <s v="$88K-$148K (Glassdoor est.)"/>
    <n v="148"/>
    <n v="88"/>
    <n v="118"/>
    <s v="Data Scientist"/>
    <x v="58"/>
    <n v="2.8"/>
    <x v="3"/>
  </r>
  <r>
    <n v="63"/>
    <s v="Data scientist"/>
    <s v="$25   $50 million (USD)"/>
    <n v="25000000"/>
    <n v="50000000"/>
    <s v="$60K-$99K (Glassdoor est.)"/>
    <n v="99"/>
    <n v="60"/>
    <n v="79.5"/>
    <s v="Data Scientist"/>
    <x v="59"/>
    <n v="4.7"/>
    <x v="3"/>
  </r>
  <r>
    <n v="64"/>
    <s v="Data scientist - Research"/>
    <s v="$100   $500 million (USD)"/>
    <n v="100000000"/>
    <n v="500000000"/>
    <s v="$41K-$72K (Glassdoor est.)"/>
    <n v="72"/>
    <n v="41"/>
    <n v="56.5"/>
    <s v="Data Scientist"/>
    <x v="60"/>
    <n v="3.1"/>
    <x v="4"/>
  </r>
  <r>
    <n v="65"/>
    <s v="Data scientist"/>
    <s v="$5   $10 million (USD)"/>
    <n v="5000000"/>
    <n v="10000000"/>
    <s v="$96K-$161K (Glassdoor est.)"/>
    <n v="161"/>
    <n v="96"/>
    <n v="128.5"/>
    <s v="Data Scientist"/>
    <x v="61"/>
    <n v="3.2"/>
    <x v="6"/>
  </r>
  <r>
    <n v="66"/>
    <s v="R&amp;D Data Analysis Scientist"/>
    <s v="Unknown / Non-Applicable"/>
    <n v="0"/>
    <n v="0"/>
    <s v="$65K-$130K (Glassdoor est.)"/>
    <n v="130"/>
    <n v="65"/>
    <n v="97.5"/>
    <s v="Other"/>
    <x v="62"/>
    <n v="4"/>
    <x v="1"/>
  </r>
  <r>
    <n v="67"/>
    <s v="Analytics Consultant"/>
    <s v="Unknown / Non-Applicable"/>
    <n v="0"/>
    <n v="0"/>
    <s v="$52K-$81K (Glassdoor est.)"/>
    <n v="81"/>
    <n v="52"/>
    <n v="66.5"/>
    <s v="Other"/>
    <x v="63"/>
    <n v="4.4000000000000004"/>
    <x v="6"/>
  </r>
  <r>
    <n v="68"/>
    <s v="Director, Data Science"/>
    <s v="$10+ billion (USD)"/>
    <n v="10000000000"/>
    <n v="11000000000"/>
    <s v="$139K-$220K (Glassdoor est.)"/>
    <n v="220"/>
    <n v="139"/>
    <n v="179.5"/>
    <s v="Director"/>
    <x v="64"/>
    <n v="3.6"/>
    <x v="1"/>
  </r>
  <r>
    <n v="69"/>
    <s v="Scientist"/>
    <s v="$50   $100 million (USD)"/>
    <n v="50000000"/>
    <n v="100000000"/>
    <s v="$50K-$102K (Glassdoor est.)"/>
    <n v="102"/>
    <n v="50"/>
    <n v="76"/>
    <s v="Other"/>
    <x v="65"/>
    <n v="2.7"/>
    <x v="0"/>
  </r>
  <r>
    <n v="70"/>
    <s v="Data scientist SR"/>
    <s v="$100   $500 million (USD)"/>
    <n v="100000000"/>
    <n v="500000000"/>
    <s v="$85K-$139K (Glassdoor est.)"/>
    <n v="139"/>
    <n v="85"/>
    <n v="112"/>
    <s v="Data Scientist"/>
    <x v="66"/>
    <n v="3.9"/>
    <x v="0"/>
  </r>
  <r>
    <n v="71"/>
    <s v="Data scientist"/>
    <s v="$1   $2 billion (USD)"/>
    <n v="1000000000"/>
    <n v="2000000000"/>
    <s v="$74K-$122K (Glassdoor est.)"/>
    <n v="122"/>
    <n v="74"/>
    <n v="98"/>
    <s v="Data Scientist"/>
    <x v="67"/>
    <n v="3.1"/>
    <x v="2"/>
  </r>
  <r>
    <n v="72"/>
    <s v="R&amp;D Sr Data scientist"/>
    <s v="Unknown / Non-Applicable"/>
    <n v="0"/>
    <n v="0"/>
    <s v="$99K-$157K (Glassdoor est.)"/>
    <n v="157"/>
    <n v="99"/>
    <n v="128"/>
    <s v="Data Scientist"/>
    <x v="62"/>
    <n v="4"/>
    <x v="1"/>
  </r>
  <r>
    <n v="73"/>
    <s v="Customer Data scientist/Sales Engineer (Bay"/>
    <s v="Unknown / Non-Applicable"/>
    <n v="0"/>
    <n v="0"/>
    <s v="$79K-$222K (Glassdoor est.)"/>
    <n v="222"/>
    <n v="79"/>
    <n v="150.5"/>
    <s v="Data Scientist"/>
    <x v="17"/>
    <n v="4.3"/>
    <x v="4"/>
  </r>
  <r>
    <n v="74"/>
    <s v="Research Scientist"/>
    <s v="$10   $25 million (USD)"/>
    <n v="10000000"/>
    <n v="25000000"/>
    <s v="$57K-$118K (Glassdoor est.)"/>
    <n v="118"/>
    <n v="57"/>
    <n v="87.5"/>
    <s v="Other"/>
    <x v="68"/>
    <n v="1.9"/>
    <x v="3"/>
  </r>
  <r>
    <n v="75"/>
    <s v="Data scientist"/>
    <s v="$1   $2 billion (USD)"/>
    <n v="1000000000"/>
    <n v="2000000000"/>
    <s v="$83K-$137K (Glassdoor est.)"/>
    <n v="137"/>
    <n v="83"/>
    <n v="110"/>
    <s v="Data Scientist"/>
    <x v="69"/>
    <n v="3.3"/>
    <x v="2"/>
  </r>
  <r>
    <n v="76"/>
    <s v="Data scientist"/>
    <s v="$500 million   $1 billion (USD)"/>
    <n v="500000000"/>
    <n v="1000000000"/>
    <s v="$86K-$141K (Glassdoor est.)"/>
    <n v="141"/>
    <n v="86"/>
    <n v="113.5"/>
    <s v="Data Scientist"/>
    <x v="70"/>
    <n v="4.4000000000000004"/>
    <x v="1"/>
  </r>
  <r>
    <n v="77"/>
    <s v="Data scientist"/>
    <s v="$1   $5 million (USD)"/>
    <n v="1000000"/>
    <n v="5000000"/>
    <s v="$94K-$154K (Glassdoor est.)"/>
    <n v="154"/>
    <n v="94"/>
    <n v="124"/>
    <s v="Data Scientist"/>
    <x v="71"/>
    <n v="3.9"/>
    <x v="3"/>
  </r>
  <r>
    <n v="78"/>
    <s v="Jr. Business Data Analyst"/>
    <s v="$25   $50 million (USD)"/>
    <n v="25000000"/>
    <n v="50000000"/>
    <s v="$37K-$76K (Glassdoor est.)"/>
    <n v="76"/>
    <n v="37"/>
    <n v="56.5"/>
    <s v="Analyst"/>
    <x v="72"/>
    <n v="4.7"/>
    <x v="4"/>
  </r>
  <r>
    <n v="79"/>
    <s v="Data scientist"/>
    <s v="$1   $2 billion (USD)"/>
    <n v="1000000000"/>
    <n v="2000000000"/>
    <s v="$100K-$160K (Glassdoor est.)"/>
    <n v="160"/>
    <n v="100"/>
    <n v="130"/>
    <s v="Data Scientist"/>
    <x v="73"/>
    <n v="4.5"/>
    <x v="5"/>
  </r>
  <r>
    <n v="80"/>
    <s v="Data Analyst"/>
    <s v="$10   $25 million (USD)"/>
    <n v="10000000"/>
    <n v="25000000"/>
    <s v="$55K-$100K (Glassdoor est.)"/>
    <n v="100"/>
    <n v="55"/>
    <n v="77.5"/>
    <s v="Analyst"/>
    <x v="74"/>
    <n v="4.3"/>
    <x v="3"/>
  </r>
  <r>
    <n v="81"/>
    <s v="Data Engineer"/>
    <s v="$50   $100 million (USD)"/>
    <n v="50000000"/>
    <n v="100000000"/>
    <s v="$60K-$114K (Glassdoor est.)"/>
    <n v="114"/>
    <n v="60"/>
    <n v="87"/>
    <s v="Data Engineer"/>
    <x v="75"/>
    <n v="4"/>
    <x v="4"/>
  </r>
  <r>
    <n v="82"/>
    <s v="Data Analyst"/>
    <s v="$100   $500 million (USD)"/>
    <n v="100000000"/>
    <n v="500000000"/>
    <s v="$39K-$68K (Glassdoor est.)"/>
    <n v="68"/>
    <n v="39"/>
    <n v="53.5"/>
    <s v="Analyst"/>
    <x v="76"/>
    <n v="4.4000000000000004"/>
    <x v="0"/>
  </r>
  <r>
    <n v="83"/>
    <s v="Data scientist"/>
    <s v="$100   $500 million (USD)"/>
    <n v="100000000"/>
    <n v="500000000"/>
    <s v="$64K-$107K (Glassdoor est.)"/>
    <n v="107"/>
    <n v="64"/>
    <n v="85.5"/>
    <s v="Data Scientist"/>
    <x v="77"/>
    <n v="4.2"/>
    <x v="0"/>
  </r>
  <r>
    <n v="84"/>
    <s v="Data Management Specialist"/>
    <s v="$25   $50 million (USD)"/>
    <n v="25000000"/>
    <n v="50000000"/>
    <s v="$31K-$65K (Glassdoor est.)"/>
    <n v="65"/>
    <n v="31"/>
    <n v="48"/>
    <s v="Other"/>
    <x v="78"/>
    <n v="4.5"/>
    <x v="3"/>
  </r>
  <r>
    <n v="85"/>
    <s v="E-Commerce Data Analyst"/>
    <s v="Unknown / Non-Applicable"/>
    <n v="0"/>
    <n v="0"/>
    <s v="$34K-$62K (Glassdoor est.)"/>
    <n v="62"/>
    <n v="34"/>
    <n v="48"/>
    <s v="Analyst"/>
    <x v="79"/>
    <n v="3.5"/>
    <x v="3"/>
  </r>
  <r>
    <n v="86"/>
    <s v="Sr. Scientist II"/>
    <s v="$100   $500 million (USD)"/>
    <n v="100000000"/>
    <n v="500000000"/>
    <s v="$117K-$231K (Glassdoor est.)"/>
    <n v="231"/>
    <n v="117"/>
    <n v="174"/>
    <s v="Other"/>
    <x v="80"/>
    <n v="3.5"/>
    <x v="4"/>
  </r>
  <r>
    <n v="87"/>
    <s v="Insurance Data scientist"/>
    <s v="$1   $2 billion (USD)"/>
    <n v="1000000000"/>
    <n v="2000000000"/>
    <s v="$64K-$106K (Glassdoor est.)"/>
    <n v="106"/>
    <n v="64"/>
    <n v="85"/>
    <s v="Data Scientist"/>
    <x v="81"/>
    <n v="3.9"/>
    <x v="5"/>
  </r>
  <r>
    <n v="88"/>
    <s v="Data Modeler"/>
    <s v="$10   $25 million (USD)"/>
    <n v="10000000"/>
    <n v="25000000"/>
    <s v="$79K-$134K (Glassdoor est.)"/>
    <n v="134"/>
    <n v="79"/>
    <n v="106.5"/>
    <s v="Other"/>
    <x v="82"/>
    <n v="4.7"/>
    <x v="3"/>
  </r>
  <r>
    <n v="89"/>
    <s v="Data Analyst / Scientist"/>
    <s v="$100   $500 million (USD)"/>
    <n v="100000000"/>
    <n v="500000000"/>
    <s v="$52K-$93K (Glassdoor est.)"/>
    <n v="93"/>
    <n v="52"/>
    <n v="72.5"/>
    <s v="Analyst"/>
    <x v="83"/>
    <n v="4.2"/>
    <x v="2"/>
  </r>
  <r>
    <n v="90"/>
    <s v="Scientist"/>
    <s v="$10+ billion (USD)"/>
    <n v="10000000000"/>
    <n v="11000000000"/>
    <s v="$55K-$116K (Glassdoor est.)"/>
    <n v="116"/>
    <n v="55"/>
    <n v="85.5"/>
    <s v="Other"/>
    <x v="84"/>
    <n v="3.4"/>
    <x v="1"/>
  </r>
  <r>
    <n v="91"/>
    <s v="Data scientist"/>
    <s v="$1   $2 billion (USD)"/>
    <n v="1000000000"/>
    <n v="2000000000"/>
    <s v="$72K-$123K (Glassdoor est.)"/>
    <n v="123"/>
    <n v="72"/>
    <n v="97.5"/>
    <s v="Data Scientist"/>
    <x v="85"/>
    <n v="3.2"/>
    <x v="5"/>
  </r>
  <r>
    <n v="92"/>
    <s v="Data scientist"/>
    <s v="$100   $500 million (USD)"/>
    <n v="100000000"/>
    <n v="500000000"/>
    <s v="$74K-$124K (Glassdoor est.)"/>
    <n v="124"/>
    <n v="74"/>
    <n v="99"/>
    <s v="Data Scientist"/>
    <x v="66"/>
    <n v="3.9"/>
    <x v="0"/>
  </r>
  <r>
    <n v="93"/>
    <s v="Data Analyst"/>
    <s v="$2   $5 billion (USD)"/>
    <n v="2000000000"/>
    <n v="5000000000"/>
    <s v="$40K-$73K (Glassdoor est.)"/>
    <n v="73"/>
    <n v="40"/>
    <n v="56.5"/>
    <s v="Analyst"/>
    <x v="86"/>
    <n v="3.1"/>
    <x v="2"/>
  </r>
  <r>
    <n v="94"/>
    <s v="Lead Data scientist"/>
    <s v="Unknown / Non-Applicable"/>
    <n v="0"/>
    <n v="0"/>
    <s v="$102K-$164K (Glassdoor est.)"/>
    <n v="164"/>
    <n v="102"/>
    <n v="133"/>
    <s v="Data Scientist"/>
    <x v="87"/>
    <n v="4.0999999999999996"/>
    <x v="6"/>
  </r>
  <r>
    <n v="95"/>
    <s v="Data scientist"/>
    <s v="Unknown / Non-Applicable"/>
    <n v="0"/>
    <n v="0"/>
    <s v="$89K-$153K (Glassdoor est.)"/>
    <n v="153"/>
    <n v="89"/>
    <n v="121"/>
    <s v="Data Scientist"/>
    <x v="88"/>
    <n v="3.8"/>
    <x v="3"/>
  </r>
  <r>
    <n v="96"/>
    <s v="Data scientist"/>
    <s v="Unknown / Non-Applicable"/>
    <n v="0"/>
    <n v="0"/>
    <s v="$61K-$110K (Glassdoor est.)"/>
    <n v="110"/>
    <n v="61"/>
    <n v="85.5"/>
    <s v="Data Scientist"/>
    <x v="89"/>
    <n v="4.7"/>
    <x v="0"/>
  </r>
  <r>
    <n v="97"/>
    <s v="Data scientist, Rice University"/>
    <s v="Unknown / Non-Applicable"/>
    <n v="0"/>
    <n v="0"/>
    <s v="$65K-$110K (Glassdoor est.)"/>
    <n v="110"/>
    <n v="65"/>
    <n v="87.5"/>
    <s v="Data Scientist"/>
    <x v="90"/>
    <n v="4.3"/>
    <x v="2"/>
  </r>
  <r>
    <n v="98"/>
    <s v="Senior Data scientist"/>
    <s v="Unknown / Non-Applicable"/>
    <n v="0"/>
    <n v="0"/>
    <s v="$200K-$275K(Employer est.)"/>
    <n v="275"/>
    <n v="200"/>
    <n v="237.5"/>
    <s v="Data Scientist"/>
    <x v="91"/>
    <n v="4.2"/>
    <x v="2"/>
  </r>
  <r>
    <n v="99"/>
    <s v="Data Engineer"/>
    <s v="$100   $500 million (USD)"/>
    <n v="100000000"/>
    <n v="500000000"/>
    <s v="$68K-$123K (Glassdoor est.)"/>
    <n v="123"/>
    <n v="68"/>
    <n v="95.5"/>
    <s v="Data Engineer"/>
    <x v="92"/>
    <n v="3.9"/>
    <x v="2"/>
  </r>
  <r>
    <n v="100"/>
    <s v="Senior Data scientist"/>
    <s v="$5   $10 billion (USD)"/>
    <n v="5000000000"/>
    <n v="10000000000"/>
    <s v="$80K-$129K (Glassdoor est.)"/>
    <n v="129"/>
    <n v="80"/>
    <n v="104.5"/>
    <s v="Data Scientist"/>
    <x v="93"/>
    <n v="3.3"/>
    <x v="1"/>
  </r>
  <r>
    <n v="101"/>
    <s v="Financial Data Analyst"/>
    <s v="Unknown / Non-Applicable"/>
    <n v="0"/>
    <n v="0"/>
    <s v="$41K-$72K (Glassdoor est.)"/>
    <n v="72"/>
    <n v="41"/>
    <n v="56.5"/>
    <s v="Analyst"/>
    <x v="94"/>
    <n v="4.7"/>
    <x v="4"/>
  </r>
  <r>
    <n v="102"/>
    <s v="Senior Data Analyst"/>
    <s v="$25   $50 million (USD)"/>
    <n v="25000000"/>
    <n v="50000000"/>
    <s v="$39K-$71K (Glassdoor est.)"/>
    <n v="71"/>
    <n v="39"/>
    <n v="55"/>
    <s v="Analyst"/>
    <x v="95"/>
    <n v="4.3"/>
    <x v="4"/>
  </r>
  <r>
    <n v="103"/>
    <s v="Research Scientist"/>
    <s v="Unknown / Non-Applicable"/>
    <n v="0"/>
    <n v="0"/>
    <s v="$38K-$85K (Glassdoor est.)"/>
    <n v="85"/>
    <n v="38"/>
    <n v="61.5"/>
    <s v="Other"/>
    <x v="96"/>
    <n v="2.9"/>
    <x v="2"/>
  </r>
  <r>
    <n v="104"/>
    <s v="Data scientist"/>
    <s v="$100   $500 million (USD)"/>
    <n v="100000000"/>
    <n v="500000000"/>
    <s v="$121K-$193K (Glassdoor est.)"/>
    <n v="193"/>
    <n v="121"/>
    <n v="157"/>
    <s v="Data Scientist"/>
    <x v="97"/>
    <n v="4.5"/>
    <x v="4"/>
  </r>
  <r>
    <n v="105"/>
    <s v="Data Engineer"/>
    <s v="Unknown / Non-Applicable"/>
    <n v="0"/>
    <n v="0"/>
    <s v="$54K-$102K (Glassdoor est.)"/>
    <n v="102"/>
    <n v="54"/>
    <n v="78"/>
    <s v="Data Engineer"/>
    <x v="98"/>
    <n v="3.4"/>
    <x v="4"/>
  </r>
  <r>
    <n v="106"/>
    <s v="Data scientist"/>
    <s v="Unknown / Non-Applicable"/>
    <n v="0"/>
    <n v="0"/>
    <s v="$102K-$163K (Glassdoor est.)"/>
    <n v="163"/>
    <n v="102"/>
    <n v="132.5"/>
    <s v="Data Scientist"/>
    <x v="99"/>
    <n v="3.2"/>
    <x v="3"/>
  </r>
  <r>
    <n v="107"/>
    <s v="Data Engineer"/>
    <s v="$2   $5 billion (USD)"/>
    <n v="2000000000"/>
    <n v="5000000000"/>
    <s v="$76K-$140K (Glassdoor est.)"/>
    <n v="140"/>
    <n v="76"/>
    <n v="108"/>
    <s v="Data Engineer"/>
    <x v="100"/>
    <n v="4"/>
    <x v="5"/>
  </r>
  <r>
    <n v="108"/>
    <s v="Ag Data scientist"/>
    <s v="$50   $100 million (USD)"/>
    <n v="50000000"/>
    <n v="100000000"/>
    <s v="$60K-$101K (Glassdoor est.)"/>
    <n v="101"/>
    <n v="60"/>
    <n v="80.5"/>
    <s v="Data Scientist"/>
    <x v="101"/>
    <n v="4.5999999999999996"/>
    <x v="0"/>
  </r>
  <r>
    <n v="109"/>
    <s v="Data scientist"/>
    <s v="Unknown / Non-Applicable"/>
    <n v="0"/>
    <n v="0"/>
    <s v="$82K-$133K (Glassdoor est.)"/>
    <n v="133"/>
    <n v="82"/>
    <n v="107.5"/>
    <s v="Data Scientist"/>
    <x v="102"/>
    <n v="2.8"/>
    <x v="4"/>
  </r>
  <r>
    <n v="110"/>
    <s v="Data Engineer"/>
    <s v="$25   $50 million (USD)"/>
    <n v="25000000"/>
    <n v="50000000"/>
    <s v="$65K-$125K (Glassdoor est.)"/>
    <n v="125"/>
    <n v="65"/>
    <n v="95"/>
    <s v="Data Engineer"/>
    <x v="103"/>
    <n v="4.7"/>
    <x v="3"/>
  </r>
  <r>
    <n v="111"/>
    <s v="Data scientist II"/>
    <s v="Unknown / Non-Applicable"/>
    <n v="0"/>
    <n v="0"/>
    <s v="$91K-$148K (Glassdoor est.)"/>
    <n v="148"/>
    <n v="91"/>
    <n v="119.5"/>
    <s v="Data Scientist"/>
    <x v="104"/>
    <n v="3"/>
    <x v="2"/>
  </r>
  <r>
    <n v="112"/>
    <s v="Senior Data Engineer"/>
    <s v="$1   $2 billion (USD)"/>
    <n v="1000000000"/>
    <n v="2000000000"/>
    <s v="$95K-$173K (Glassdoor est.)"/>
    <n v="173"/>
    <n v="95"/>
    <n v="134"/>
    <s v="Data Engineer"/>
    <x v="105"/>
    <n v="3.2"/>
    <x v="2"/>
  </r>
  <r>
    <n v="113"/>
    <s v="Data scientist"/>
    <s v="Unknown / Non-Applicable"/>
    <n v="0"/>
    <n v="0"/>
    <s v="$77K-$124K (Glassdoor est.)"/>
    <n v="124"/>
    <n v="77"/>
    <n v="100.5"/>
    <s v="Data Scientist"/>
    <x v="106"/>
    <n v="4.4000000000000004"/>
    <x v="4"/>
  </r>
  <r>
    <n v="114"/>
    <s v="Data scientist"/>
    <s v="$500 million   $1 billion (USD)"/>
    <n v="500000000"/>
    <n v="1000000000"/>
    <s v="$80K-$135K (Glassdoor est.)"/>
    <n v="135"/>
    <n v="80"/>
    <n v="107.5"/>
    <s v="Data Scientist"/>
    <x v="107"/>
    <n v="3.5"/>
    <x v="2"/>
  </r>
  <r>
    <n v="115"/>
    <s v="Data Engineer"/>
    <s v="Unknown / Non-Applicable"/>
    <n v="0"/>
    <n v="0"/>
    <s v="$85K-$159K (Glassdoor est.)"/>
    <n v="159"/>
    <n v="85"/>
    <n v="122"/>
    <s v="Data Engineer"/>
    <x v="108"/>
    <n v="4"/>
    <x v="3"/>
  </r>
  <r>
    <n v="116"/>
    <s v="Data Engineer"/>
    <s v="$2   $5 billion (USD)"/>
    <n v="2000000000"/>
    <n v="5000000000"/>
    <s v="$80K-$105K(Employer est.)"/>
    <n v="105"/>
    <n v="80"/>
    <n v="92.5"/>
    <s v="Data Engineer"/>
    <x v="40"/>
    <n v="4.3"/>
    <x v="2"/>
  </r>
  <r>
    <n v="117"/>
    <s v="Data Analyst"/>
    <s v="$100   $500 million (USD)"/>
    <n v="100000000"/>
    <n v="500000000"/>
    <s v="$43K-$81K (Glassdoor est.)"/>
    <n v="81"/>
    <n v="43"/>
    <n v="62"/>
    <s v="Analyst"/>
    <x v="109"/>
    <n v="2.2999999999999998"/>
    <x v="0"/>
  </r>
  <r>
    <n v="118"/>
    <s v="Project Scientist"/>
    <s v="$25   $50 million (USD)"/>
    <n v="25000000"/>
    <n v="50000000"/>
    <s v="$29K-$50K (Glassdoor est.)"/>
    <n v="50"/>
    <n v="29"/>
    <n v="39.5"/>
    <s v="Other"/>
    <x v="110"/>
    <n v="4"/>
    <x v="3"/>
  </r>
  <r>
    <n v="119"/>
    <s v="Data scientist"/>
    <s v="$100   $500 million (USD)"/>
    <n v="100000000"/>
    <n v="500000000"/>
    <s v="$82K-$133K (Glassdoor est.)"/>
    <n v="133"/>
    <n v="82"/>
    <n v="107.5"/>
    <s v="Data Scientist"/>
    <x v="111"/>
    <n v="3.6"/>
    <x v="2"/>
  </r>
  <r>
    <n v="120"/>
    <s v="Data Analytics Manager"/>
    <s v="Unknown / Non-Applicable"/>
    <n v="0"/>
    <n v="0"/>
    <s v="$26K-$55K (Glassdoor est.)"/>
    <n v="55"/>
    <n v="26"/>
    <n v="40.5"/>
    <s v="Manager"/>
    <x v="112"/>
    <n v="3.8"/>
    <x v="0"/>
  </r>
  <r>
    <n v="121"/>
    <s v="Senior Machine Learning (ML) Engineer / Data scientist - Cyber Security Analytics"/>
    <s v="$10+ billion (USD)"/>
    <n v="10000000000"/>
    <n v="11000000000"/>
    <s v="$61K-$118K (Glassdoor est.)"/>
    <n v="118"/>
    <n v="61"/>
    <n v="89.5"/>
    <s v="Data Scientist"/>
    <x v="42"/>
    <n v="3.7"/>
    <x v="1"/>
  </r>
  <r>
    <n v="122"/>
    <s v="Data scientist"/>
    <s v="$50   $100 million (USD)"/>
    <n v="50000000"/>
    <n v="100000000"/>
    <s v="$60K-$102K (Glassdoor est.)"/>
    <n v="102"/>
    <n v="60"/>
    <n v="81"/>
    <s v="Data Scientist"/>
    <x v="113"/>
    <n v="4.4000000000000004"/>
    <x v="4"/>
  </r>
  <r>
    <n v="123"/>
    <s v="Senior Data scientist"/>
    <s v="$100   $500 million (USD)"/>
    <n v="100000000"/>
    <n v="500000000"/>
    <s v="$112K-$182K (Glassdoor est.)"/>
    <n v="182"/>
    <n v="112"/>
    <n v="147"/>
    <s v="Data Scientist"/>
    <x v="24"/>
    <n v="4"/>
    <x v="0"/>
  </r>
  <r>
    <n v="124"/>
    <s v="Data scientist"/>
    <s v="$100   $500 million (USD)"/>
    <n v="100000000"/>
    <n v="500000000"/>
    <s v="$64K-$106K (Glassdoor est.)"/>
    <n v="106"/>
    <n v="64"/>
    <n v="85"/>
    <s v="Data Scientist"/>
    <x v="114"/>
    <n v="3.2"/>
    <x v="2"/>
  </r>
  <r>
    <n v="125"/>
    <s v="Associate Scientist"/>
    <s v="$1   $2 billion (USD)"/>
    <n v="1000000000"/>
    <n v="2000000000"/>
    <s v="$51K-$112K (Glassdoor est.)"/>
    <n v="112"/>
    <n v="51"/>
    <n v="81.5"/>
    <s v="Other"/>
    <x v="115"/>
    <n v="2.9"/>
    <x v="2"/>
  </r>
  <r>
    <n v="126"/>
    <s v="Scientist 2, QC Viral Vector"/>
    <s v="$500 million   $1 billion (USD)"/>
    <n v="500000000"/>
    <n v="1000000000"/>
    <s v="$113K-$223K (Glassdoor est.)"/>
    <n v="223"/>
    <n v="113"/>
    <n v="168"/>
    <s v="Other"/>
    <x v="116"/>
    <n v="3.8"/>
    <x v="2"/>
  </r>
  <r>
    <n v="127"/>
    <s v="Machine Learning Engineer"/>
    <s v="Unknown / Non-Applicable"/>
    <n v="0"/>
    <n v="0"/>
    <s v="$72K-$129K (Glassdoor est.)"/>
    <n v="129"/>
    <n v="72"/>
    <n v="100.5"/>
    <s v="M.L.E"/>
    <x v="117"/>
    <n v="4.3"/>
    <x v="6"/>
  </r>
  <r>
    <n v="128"/>
    <s v="Data scientist/ML Engineer"/>
    <s v="$100   $500 million (USD)"/>
    <n v="100000000"/>
    <n v="500000000"/>
    <s v="$71K-$123K (Glassdoor est.)"/>
    <n v="123"/>
    <n v="71"/>
    <n v="97"/>
    <s v="Data Scientist"/>
    <x v="118"/>
    <n v="3.4"/>
    <x v="2"/>
  </r>
  <r>
    <n v="129"/>
    <s v="Data Engineer"/>
    <s v="Unknown / Non-Applicable"/>
    <n v="0"/>
    <n v="0"/>
    <s v="Employer Provided Salary:$120K-$145K"/>
    <n v="145"/>
    <n v="120"/>
    <n v="132.5"/>
    <s v="Data Engineer"/>
    <x v="119"/>
    <n v="5"/>
    <x v="3"/>
  </r>
  <r>
    <n v="130"/>
    <s v="Data Engineer"/>
    <s v="$10   $25 million (USD)"/>
    <n v="10000000"/>
    <n v="25000000"/>
    <s v="$80K-$120K (Glassdoor est.)"/>
    <n v="120"/>
    <n v="80"/>
    <n v="100"/>
    <s v="Data Engineer"/>
    <x v="74"/>
    <n v="4.3"/>
    <x v="3"/>
  </r>
  <r>
    <n v="131"/>
    <s v="Sr. Data scientist"/>
    <s v="Unknown / Non-Applicable"/>
    <n v="0"/>
    <n v="0"/>
    <s v="$80K-$130K (Glassdoor est.)"/>
    <n v="130"/>
    <n v="80"/>
    <n v="105"/>
    <s v="Data Scientist"/>
    <x v="120"/>
    <n v="3.7"/>
    <x v="4"/>
  </r>
  <r>
    <n v="132"/>
    <s v="Data Engineer 4 - Contract"/>
    <s v="Unknown / Non-Applicable"/>
    <n v="0"/>
    <n v="0"/>
    <s v="$59K-$115K (Glassdoor est.)"/>
    <n v="115"/>
    <n v="59"/>
    <n v="87"/>
    <s v="Data Engineer"/>
    <x v="121"/>
    <n v="4.2"/>
    <x v="1"/>
  </r>
  <r>
    <n v="133"/>
    <s v="Data Analyst - Asset Management"/>
    <s v="Unknown / Non-Applicable"/>
    <n v="0"/>
    <n v="0"/>
    <s v="$71K-$136K (Glassdoor est.)"/>
    <n v="136"/>
    <n v="71"/>
    <n v="103.5"/>
    <s v="Analyst"/>
    <x v="122"/>
    <n v="4.3"/>
    <x v="3"/>
  </r>
  <r>
    <n v="134"/>
    <s v="Senior Research Scientist - Embedded System Development for DevOps"/>
    <s v="Unknown / Non-Applicable"/>
    <n v="0"/>
    <n v="0"/>
    <s v="$81K-$167K (Glassdoor est.)"/>
    <n v="167"/>
    <n v="81"/>
    <n v="124"/>
    <s v="Other"/>
    <x v="123"/>
    <n v="2.6"/>
    <x v="0"/>
  </r>
  <r>
    <n v="135"/>
    <s v="Data scientist - Bioinformatics"/>
    <s v="$500 million   $1 billion (USD)"/>
    <n v="500000000"/>
    <n v="1000000000"/>
    <s v="$49K-$85K (Glassdoor est.)"/>
    <n v="85"/>
    <n v="49"/>
    <n v="67"/>
    <s v="Data Scientist"/>
    <x v="3"/>
    <n v="3.8"/>
    <x v="2"/>
  </r>
  <r>
    <n v="136"/>
    <s v="Data Engineer"/>
    <s v="$2   $5 billion (USD)"/>
    <n v="2000000000"/>
    <n v="5000000000"/>
    <s v="$60K-$114K (Glassdoor est.)"/>
    <n v="114"/>
    <n v="60"/>
    <n v="87"/>
    <s v="Data Engineer"/>
    <x v="124"/>
    <n v="3.9"/>
    <x v="1"/>
  </r>
  <r>
    <n v="137"/>
    <s v="Customer Data scientist/Sales Engineer"/>
    <s v="Unknown / Non-Applicable"/>
    <n v="0"/>
    <n v="0"/>
    <s v="$71K-$204K (Glassdoor est.)"/>
    <n v="204"/>
    <n v="71"/>
    <n v="137.5"/>
    <s v="Data Scientist"/>
    <x v="17"/>
    <n v="4.3"/>
    <x v="4"/>
  </r>
  <r>
    <n v="138"/>
    <s v="Lead Data scientist"/>
    <s v="$100   $500 million (USD)"/>
    <n v="100000000"/>
    <n v="500000000"/>
    <s v="$75K-$125K (Glassdoor est.)"/>
    <n v="125"/>
    <n v="75"/>
    <n v="100"/>
    <s v="Data Scientist"/>
    <x v="125"/>
    <n v="3.8"/>
    <x v="4"/>
  </r>
  <r>
    <n v="139"/>
    <s v="MongoDB Data Engineer II"/>
    <s v="$5   $10 billion (USD)"/>
    <n v="5000000000"/>
    <n v="10000000000"/>
    <s v="$77K-$136K (Glassdoor est.)"/>
    <n v="136"/>
    <n v="77"/>
    <n v="106.5"/>
    <s v="Data Engineer"/>
    <x v="126"/>
    <n v="3.8"/>
    <x v="5"/>
  </r>
  <r>
    <n v="140"/>
    <s v="Senior Data scientist Statistics"/>
    <s v="$500 million   $1 billion (USD)"/>
    <n v="500000000"/>
    <n v="1000000000"/>
    <s v="$74K-$123K (Glassdoor est.)"/>
    <n v="123"/>
    <n v="74"/>
    <n v="98.5"/>
    <s v="Data Scientist"/>
    <x v="3"/>
    <n v="3.8"/>
    <x v="2"/>
  </r>
  <r>
    <n v="141"/>
    <s v="Senior Data Analyst"/>
    <s v="$100   $500 million (USD)"/>
    <n v="100000000"/>
    <n v="500000000"/>
    <s v="$44K-$78K (Glassdoor est.)"/>
    <n v="78"/>
    <n v="44"/>
    <n v="61"/>
    <s v="Analyst"/>
    <x v="2"/>
    <n v="4.8"/>
    <x v="0"/>
  </r>
  <r>
    <n v="142"/>
    <s v="Senior Spark Engineer (Data Science)"/>
    <s v="Unknown / Non-Applicable"/>
    <n v="0"/>
    <n v="0"/>
    <s v="$65K-$148K (Glassdoor est.)"/>
    <n v="148"/>
    <n v="65"/>
    <n v="106.5"/>
    <s v="Other"/>
    <x v="127"/>
    <n v="4.4000000000000004"/>
    <x v="3"/>
  </r>
  <r>
    <n v="143"/>
    <s v="Data Engineer"/>
    <s v="Unknown / Non-Applicable"/>
    <n v="0"/>
    <n v="0"/>
    <s v="$59K-$110K (Glassdoor est.)"/>
    <n v="110"/>
    <n v="59"/>
    <n v="84.5"/>
    <s v="Data Engineer"/>
    <x v="128"/>
    <n v="3.9"/>
    <x v="3"/>
  </r>
  <r>
    <n v="144"/>
    <s v="BI &amp; Platform Analytics Manager"/>
    <s v="$2   $5 billion (USD)"/>
    <n v="2000000000"/>
    <n v="5000000000"/>
    <s v="$85K-$134K (Glassdoor est.)"/>
    <n v="134"/>
    <n v="85"/>
    <n v="109.5"/>
    <s v="Manager"/>
    <x v="129"/>
    <n v="3.4"/>
    <x v="2"/>
  </r>
  <r>
    <n v="145"/>
    <s v="Lead Data scientist"/>
    <s v="$10+ billion (USD)"/>
    <n v="10000000000"/>
    <n v="11000000000"/>
    <s v="$124K-$204K (Glassdoor est.)"/>
    <n v="204"/>
    <n v="124"/>
    <n v="164"/>
    <s v="Data Scientist"/>
    <x v="130"/>
    <n v="3.6"/>
    <x v="5"/>
  </r>
  <r>
    <n v="146"/>
    <s v="Sr. Data scientist - Analytics, Personalized Healthcare (PHC)"/>
    <s v="$10+ billion (USD)"/>
    <n v="10000000000"/>
    <n v="11000000000"/>
    <s v="$131K-$207K (Glassdoor est.)"/>
    <n v="207"/>
    <n v="131"/>
    <n v="169"/>
    <s v="Data Scientist"/>
    <x v="131"/>
    <n v="3.9"/>
    <x v="1"/>
  </r>
  <r>
    <n v="147"/>
    <s v="Senior Data scientist"/>
    <s v="$2   $5 billion (USD)"/>
    <n v="2000000000"/>
    <n v="5000000000"/>
    <s v="$110K-$174K (Glassdoor est.)"/>
    <n v="174"/>
    <n v="110"/>
    <n v="142"/>
    <s v="Data Scientist"/>
    <x v="30"/>
    <n v="3.8"/>
    <x v="5"/>
  </r>
  <r>
    <n v="148"/>
    <s v="Pricipal Scientist Molecular and cellular biologist"/>
    <s v="$10+ billion (USD)"/>
    <n v="10000000000"/>
    <n v="11000000000"/>
    <s v="$52K-$101K (Glassdoor est.)"/>
    <n v="101"/>
    <n v="52"/>
    <n v="76.5"/>
    <s v="Other"/>
    <x v="14"/>
    <n v="3.7"/>
    <x v="1"/>
  </r>
  <r>
    <n v="149"/>
    <s v="Data scientist (Actuary, FSA or ASA)"/>
    <s v="$500 million   $1 billion (USD)"/>
    <n v="500000000"/>
    <n v="1000000000"/>
    <s v="$81K-$133K (Glassdoor est.)"/>
    <n v="133"/>
    <n v="81"/>
    <n v="107"/>
    <s v="Data Scientist"/>
    <x v="132"/>
    <n v="3.8"/>
    <x v="0"/>
  </r>
  <r>
    <n v="150"/>
    <s v="Staff Data scientist"/>
    <s v="$10+ billion (USD)"/>
    <n v="10000000000"/>
    <n v="11000000000"/>
    <s v="$132K-$211K (Glassdoor est.)"/>
    <n v="211"/>
    <n v="132"/>
    <n v="171.5"/>
    <s v="Data Scientist"/>
    <x v="133"/>
    <n v="3.5"/>
    <x v="1"/>
  </r>
  <r>
    <n v="151"/>
    <s v="Data Engineer 5 - Contract (Remote)"/>
    <s v="Unknown / Non-Applicable"/>
    <n v="0"/>
    <n v="0"/>
    <s v="$74K-$140K (Glassdoor est.)"/>
    <n v="140"/>
    <n v="74"/>
    <n v="107"/>
    <s v="Data Engineer"/>
    <x v="121"/>
    <n v="4.2"/>
    <x v="1"/>
  </r>
  <r>
    <n v="152"/>
    <s v="Senior Scientist - Neuroscience"/>
    <s v="$1   $2 billion (USD)"/>
    <n v="1000000000"/>
    <n v="2000000000"/>
    <s v="$100K-$190K (Glassdoor est.)"/>
    <n v="190"/>
    <n v="100"/>
    <n v="145"/>
    <s v="Other"/>
    <x v="134"/>
    <n v="3.5"/>
    <x v="2"/>
  </r>
  <r>
    <n v="153"/>
    <s v="Senior Data Analyst"/>
    <s v="$25   $50 million (USD)"/>
    <n v="25000000"/>
    <n v="50000000"/>
    <s v="$43K-$80K (Glassdoor est.)"/>
    <n v="80"/>
    <n v="43"/>
    <n v="61.5"/>
    <s v="Analyst"/>
    <x v="135"/>
    <n v="2.9"/>
    <x v="4"/>
  </r>
  <r>
    <n v="154"/>
    <s v="Medical Lab Scientist"/>
    <s v="Unknown / Non-Applicable"/>
    <n v="0"/>
    <n v="0"/>
    <s v="$17-$24 Per Hour(Glassdoor est.)"/>
    <n v="50"/>
    <n v="73"/>
    <e v="#REF!"/>
    <s v="Other"/>
    <x v="136"/>
    <n v="3.6"/>
    <x v="5"/>
  </r>
  <r>
    <n v="155"/>
    <s v="Risk and Analytics IT, Data scientist"/>
    <s v="$50   $100 million (USD)"/>
    <n v="50000000"/>
    <n v="100000000"/>
    <s v="$91K-$149K (Glassdoor est.)"/>
    <n v="149"/>
    <n v="47"/>
    <n v="98"/>
    <s v="Data Scientist"/>
    <x v="137"/>
    <n v="2.7"/>
    <x v="3"/>
  </r>
  <r>
    <n v="156"/>
    <s v="Scientist, Analytical Development"/>
    <s v="$100   $500 million (USD)"/>
    <n v="100000000"/>
    <n v="500000000"/>
    <s v="$42K-$82K (Glassdoor est.)"/>
    <n v="82"/>
    <n v="37"/>
    <n v="59.5"/>
    <s v="Other"/>
    <x v="138"/>
    <n v="4.4000000000000004"/>
    <x v="4"/>
  </r>
  <r>
    <n v="157"/>
    <s v="Senior Data scientist"/>
    <s v="$2   $5 billion (USD)"/>
    <n v="2000000000"/>
    <n v="5000000000"/>
    <s v="$116K-$185K (Glassdoor est.)"/>
    <n v="185"/>
    <n v="44"/>
    <n v="114.5"/>
    <s v="Data Scientist"/>
    <x v="100"/>
    <n v="4"/>
    <x v="5"/>
  </r>
  <r>
    <n v="158"/>
    <s v="Analytics Manager"/>
    <s v="Unknown / Non-Applicable"/>
    <n v="0"/>
    <n v="0"/>
    <s v="$59K-$116K (Glassdoor est.)"/>
    <n v="116"/>
    <n v="31"/>
    <n v="73.5"/>
    <s v="Manager"/>
    <x v="139"/>
    <n v="4.3"/>
    <x v="4"/>
  </r>
  <r>
    <n v="159"/>
    <s v="Data Engineer"/>
    <s v="$25   $50 million (USD)"/>
    <n v="25000000"/>
    <n v="50000000"/>
    <s v="$48K-$95K (Glassdoor est.)"/>
    <n v="95"/>
    <n v="50"/>
    <n v="72.5"/>
    <s v="Data Engineer"/>
    <x v="140"/>
    <n v="4.2"/>
    <x v="3"/>
  </r>
  <r>
    <n v="160"/>
    <s v="Digital Marketing &amp; ECommerce Data Analyst"/>
    <s v="$100   $500 million (USD)"/>
    <n v="100000000"/>
    <n v="500000000"/>
    <s v="$31K-$72K (Glassdoor est.)"/>
    <n v="72"/>
    <n v="52"/>
    <n v="62"/>
    <s v="Analyst"/>
    <x v="141"/>
    <n v="3.6"/>
    <x v="3"/>
  </r>
  <r>
    <n v="161"/>
    <s v="Sr. Scientist - Digital &amp; Image Analysis/Computational Pathology"/>
    <s v="$10+ billion (USD)"/>
    <n v="10000000000"/>
    <n v="11000000000"/>
    <s v="$105K-$198K (Glassdoor est.)"/>
    <n v="198"/>
    <n v="43"/>
    <n v="120.5"/>
    <s v="Other"/>
    <x v="14"/>
    <n v="3.7"/>
    <x v="1"/>
  </r>
  <r>
    <n v="162"/>
    <s v="Senior Data Analyst"/>
    <s v="Unknown / Non-Applicable"/>
    <n v="0"/>
    <n v="0"/>
    <s v="$55K-$100K (Glassdoor est.)"/>
    <n v="100"/>
    <n v="21"/>
    <n v="60.5"/>
    <s v="Analyst"/>
    <x v="142"/>
    <n v="2.8"/>
    <x v="4"/>
  </r>
  <r>
    <n v="163"/>
    <s v="Principal Scientist - Immunologist"/>
    <s v="$10+ billion (USD)"/>
    <n v="10000000000"/>
    <n v="11000000000"/>
    <s v="$98K-$182K (Glassdoor est.)"/>
    <n v="182"/>
    <n v="56"/>
    <n v="119"/>
    <s v="Other"/>
    <x v="14"/>
    <n v="3.7"/>
    <x v="1"/>
  </r>
  <r>
    <n v="164"/>
    <s v="Senior Data scientist"/>
    <s v="$10   $25 million (USD)"/>
    <n v="10000000"/>
    <n v="25000000"/>
    <s v="$73K-$124K (Glassdoor est.)"/>
    <n v="124"/>
    <n v="73"/>
    <n v="98.5"/>
    <s v="Data Scientist"/>
    <x v="143"/>
    <n v="3.3"/>
    <x v="2"/>
  </r>
  <r>
    <n v="165"/>
    <s v="Principal Data scientist with over 10 years experience"/>
    <s v="$5   $10 million (USD)"/>
    <n v="5000000"/>
    <n v="10000000"/>
    <s v="Employer Provided Salary:$200K-$250K"/>
    <n v="250"/>
    <n v="200"/>
    <n v="225"/>
    <s v="Data Scientist"/>
    <x v="144"/>
    <s v="unknown"/>
    <x v="3"/>
  </r>
  <r>
    <n v="166"/>
    <s v="MED TECH/LAB SCIENTIST - LABORATORY"/>
    <s v="$100   $500 million (USD)"/>
    <n v="100000000"/>
    <n v="500000000"/>
    <s v="$21-$34 Per Hour(Glassdoor est.)"/>
    <n v="71"/>
    <n v="44"/>
    <e v="#REF!"/>
    <s v="Other"/>
    <x v="145"/>
    <n v="3.6"/>
    <x v="2"/>
  </r>
  <r>
    <n v="167"/>
    <s v="Sr. Scientist, Quantitative Translational Sciences"/>
    <s v="$10+ billion (USD)"/>
    <n v="10000000000"/>
    <n v="11000000000"/>
    <s v="$117K-$206K (Glassdoor est.)"/>
    <n v="206"/>
    <n v="117"/>
    <n v="161.5"/>
    <s v="Other"/>
    <x v="14"/>
    <n v="3.7"/>
    <x v="1"/>
  </r>
  <r>
    <n v="168"/>
    <s v="Sr. Data scientist II"/>
    <s v="$1   $2 billion (USD)"/>
    <n v="1000000000"/>
    <n v="2000000000"/>
    <s v="$111K-$183K (Glassdoor est.)"/>
    <n v="183"/>
    <n v="111"/>
    <n v="147"/>
    <s v="Data Scientist"/>
    <x v="146"/>
    <n v="3.4"/>
    <x v="2"/>
  </r>
  <r>
    <n v="169"/>
    <s v="Excel / VBA / SQL Data Analyst"/>
    <s v="$1   $2 billion (USD)"/>
    <n v="1000000000"/>
    <n v="2000000000"/>
    <s v="$44K-$78K (Glassdoor est.)"/>
    <n v="78"/>
    <n v="44"/>
    <n v="61"/>
    <s v="Analyst"/>
    <x v="147"/>
    <n v="4.0999999999999996"/>
    <x v="0"/>
  </r>
  <r>
    <n v="170"/>
    <s v="Machine Learning Research Scientist"/>
    <s v="Unknown / Non-Applicable"/>
    <n v="0"/>
    <n v="0"/>
    <s v="$81K-$159K (Glassdoor est.)"/>
    <n v="159"/>
    <n v="81"/>
    <n v="120"/>
    <s v="M.L.E"/>
    <x v="123"/>
    <n v="2.6"/>
    <x v="0"/>
  </r>
  <r>
    <n v="171"/>
    <s v="VP, Data Science"/>
    <s v="$500 million   $1 billion (USD)"/>
    <n v="500000000"/>
    <n v="1000000000"/>
    <s v="$83K-$166K (Glassdoor est.)"/>
    <n v="166"/>
    <n v="83"/>
    <n v="124.5"/>
    <s v="Other"/>
    <x v="148"/>
    <n v="3.2"/>
    <x v="2"/>
  </r>
  <r>
    <n v="172"/>
    <s v="Senior Data scientist"/>
    <s v="$50   $100 million (USD)"/>
    <n v="50000000"/>
    <n v="100000000"/>
    <s v="$114K-$182K (Glassdoor est.)"/>
    <n v="182"/>
    <n v="114"/>
    <n v="148"/>
    <s v="Data Scientist"/>
    <x v="149"/>
    <n v="3.9"/>
    <x v="3"/>
  </r>
  <r>
    <n v="173"/>
    <s v="Radar Data Analyst"/>
    <s v="$25   $50 million (USD)"/>
    <n v="25000000"/>
    <n v="50000000"/>
    <s v="$42K-$76K (Glassdoor est.)"/>
    <n v="76"/>
    <n v="42"/>
    <n v="59"/>
    <s v="Analyst"/>
    <x v="150"/>
    <n v="4.7"/>
    <x v="3"/>
  </r>
  <r>
    <n v="174"/>
    <s v="PL Actuarial-Lead Data scientist"/>
    <s v="$5   $10 billion (USD)"/>
    <n v="5000000000"/>
    <n v="10000000000"/>
    <s v="$114K-$179K (Glassdoor est.)"/>
    <n v="179"/>
    <n v="114"/>
    <n v="146.5"/>
    <s v="Data Scientist"/>
    <x v="27"/>
    <n v="3.7"/>
    <x v="5"/>
  </r>
  <r>
    <n v="175"/>
    <s v="PV Scientist"/>
    <s v="Unknown / Non-Applicable"/>
    <n v="0"/>
    <n v="0"/>
    <s v="$60K-$123K (Glassdoor est.)"/>
    <n v="123"/>
    <n v="60"/>
    <n v="91.5"/>
    <s v="Other"/>
    <x v="151"/>
    <n v="2.9"/>
    <x v="4"/>
  </r>
  <r>
    <n v="176"/>
    <s v="Senior Data &amp; Machine Learning Scientist"/>
    <s v="Unknown / Non-Applicable"/>
    <n v="0"/>
    <n v="0"/>
    <s v="$100K-$166K (Glassdoor est.)"/>
    <n v="166"/>
    <n v="100"/>
    <n v="133"/>
    <s v="M.L.E"/>
    <x v="152"/>
    <n v="3"/>
    <x v="0"/>
  </r>
  <r>
    <n v="177"/>
    <s v="Principal Data scientist (Computational Chemistry)"/>
    <s v="$1   $5 million (USD)"/>
    <n v="1000000"/>
    <n v="5000000"/>
    <s v="$108K-$173K (Glassdoor est.)"/>
    <n v="173"/>
    <n v="108"/>
    <n v="140.5"/>
    <s v="Data Scientist"/>
    <x v="153"/>
    <n v="4.7"/>
    <x v="3"/>
  </r>
  <r>
    <n v="178"/>
    <s v="Data Engineer"/>
    <s v="Unknown / Non-Applicable"/>
    <n v="0"/>
    <n v="0"/>
    <s v="$48K-$93K (Glassdoor est.)"/>
    <n v="93"/>
    <n v="48"/>
    <n v="70.5"/>
    <s v="Data Engineer"/>
    <x v="154"/>
    <n v="3.7"/>
    <x v="0"/>
  </r>
  <r>
    <n v="179"/>
    <s v="Principal Scientist, Chemistry &amp; Immunology"/>
    <s v="$500 million   $1 billion (USD)"/>
    <n v="500000000"/>
    <n v="1000000000"/>
    <s v="$54K-$115K (Glassdoor est.)"/>
    <n v="115"/>
    <n v="54"/>
    <n v="84.5"/>
    <s v="Other"/>
    <x v="8"/>
    <n v="3.3"/>
    <x v="1"/>
  </r>
  <r>
    <n v="180"/>
    <s v="Software Engineer - Data Visualization"/>
    <s v="$5   $10 million (USD)"/>
    <n v="5000000"/>
    <n v="10000000"/>
    <s v="$60K-$127K (Glassdoor est.)"/>
    <n v="127"/>
    <n v="60"/>
    <n v="93.5"/>
    <s v="Other"/>
    <x v="155"/>
    <n v="4"/>
    <x v="3"/>
  </r>
  <r>
    <n v="181"/>
    <s v="Scientist/Senior Scientist, Autoimmune"/>
    <s v="$100   $500 million (USD)"/>
    <n v="100000000"/>
    <n v="500000000"/>
    <s v="$90K-$179K (Glassdoor est.)"/>
    <n v="179"/>
    <n v="90"/>
    <n v="134.5"/>
    <s v="Other"/>
    <x v="138"/>
    <n v="4.4000000000000004"/>
    <x v="4"/>
  </r>
  <r>
    <n v="182"/>
    <s v="Staff Machine Learning Engineer"/>
    <s v="$10   $25 million (USD)"/>
    <n v="10000000"/>
    <n v="25000000"/>
    <s v="$138K-$224K (Glassdoor est.)"/>
    <n v="224"/>
    <n v="138"/>
    <n v="181"/>
    <s v="M.L.E"/>
    <x v="156"/>
    <n v="3.9"/>
    <x v="4"/>
  </r>
  <r>
    <n v="183"/>
    <s v="Principal Scientist, Hematology"/>
    <s v="$500 million   $1 billion (USD)"/>
    <n v="500000000"/>
    <n v="1000000000"/>
    <s v="$54K-$115K (Glassdoor est.)"/>
    <n v="115"/>
    <n v="54"/>
    <n v="84.5"/>
    <s v="Other"/>
    <x v="8"/>
    <n v="3.3"/>
    <x v="1"/>
  </r>
  <r>
    <n v="184"/>
    <s v="Lead Data Engineer"/>
    <s v="$50   $100 million (USD)"/>
    <n v="50000000"/>
    <n v="100000000"/>
    <s v="$190K-$220K(Employer est.)"/>
    <n v="220"/>
    <n v="190"/>
    <n v="205"/>
    <s v="Data Engineer"/>
    <x v="157"/>
    <n v="4.0999999999999996"/>
    <x v="3"/>
  </r>
  <r>
    <n v="185"/>
    <s v="Marketing Data Analyst"/>
    <s v="$100   $500 million (USD)"/>
    <n v="100000000"/>
    <n v="500000000"/>
    <s v="$35K-$62K (Glassdoor est.)"/>
    <n v="62"/>
    <n v="35"/>
    <n v="48.5"/>
    <s v="Analyst"/>
    <x v="158"/>
    <n v="3.6"/>
    <x v="2"/>
  </r>
  <r>
    <n v="186"/>
    <s v="Medical Laboratory Scientist"/>
    <s v="$50   $100 million (USD)"/>
    <n v="50000000"/>
    <n v="100000000"/>
    <s v="$18-$25 Per Hour(Glassdoor est.)"/>
    <n v="52"/>
    <n v="37"/>
    <n v="44.5"/>
    <s v="Other"/>
    <x v="159"/>
    <n v="4"/>
    <x v="2"/>
  </r>
  <r>
    <n v="187"/>
    <s v="R&amp;D Specialist/ Food Scientist"/>
    <s v="$100   $500 million (USD)"/>
    <n v="100000000"/>
    <n v="500000000"/>
    <s v="$39K-$66K (Glassdoor est.)"/>
    <n v="66"/>
    <n v="39"/>
    <n v="52.5"/>
    <s v="Other"/>
    <x v="160"/>
    <n v="2.4"/>
    <x v="0"/>
  </r>
  <r>
    <n v="188"/>
    <s v="Senior Research Scientist-Machine Learning"/>
    <s v="Unknown / Non-Applicable"/>
    <n v="0"/>
    <n v="0"/>
    <s v="$81K-$167K (Glassdoor est.)"/>
    <n v="167"/>
    <n v="81"/>
    <n v="124"/>
    <s v="M.L.E"/>
    <x v="123"/>
    <n v="2.6"/>
    <x v="0"/>
  </r>
  <r>
    <n v="189"/>
    <s v="Analytics Manager - Data Mart"/>
    <s v="$500 million   $1 billion (USD)"/>
    <n v="500000000"/>
    <n v="1000000000"/>
    <s v="$42K-$86K (Glassdoor est.)"/>
    <n v="86"/>
    <n v="42"/>
    <n v="64"/>
    <s v="Manager"/>
    <x v="161"/>
    <n v="3.5"/>
    <x v="0"/>
  </r>
  <r>
    <n v="190"/>
    <s v="Sr. Data Engineer - Contract-to-Hire (Java)"/>
    <s v="$10+ billion (USD)"/>
    <n v="10000000000"/>
    <n v="11000000000"/>
    <s v="$69K-$127K (Glassdoor est.)"/>
    <n v="127"/>
    <n v="69"/>
    <n v="98"/>
    <s v="Data Engineer"/>
    <x v="162"/>
    <n v="3"/>
    <x v="1"/>
  </r>
  <r>
    <n v="191"/>
    <s v="MED TECH/LAB SCIENTIST- SOUTH COASTAL LAB"/>
    <s v="$100   $500 million (USD)"/>
    <n v="100000000"/>
    <n v="500000000"/>
    <s v="$21-$34 Per Hour(Glassdoor est.)"/>
    <n v="71"/>
    <n v="44"/>
    <n v="57.5"/>
    <s v="Other"/>
    <x v="145"/>
    <n v="3.6"/>
    <x v="2"/>
  </r>
  <r>
    <n v="192"/>
    <s v="Food Scientist - Developer"/>
    <s v="Unknown / Non-Applicable"/>
    <n v="0"/>
    <n v="0"/>
    <s v="$40K-$68K (Glassdoor est.)"/>
    <n v="68"/>
    <n v="40"/>
    <n v="54"/>
    <s v="Other"/>
    <x v="163"/>
    <n v="3.3"/>
    <x v="0"/>
  </r>
  <r>
    <n v="193"/>
    <s v="Staff Scientist-Downstream Process Development"/>
    <s v="$25   $50 million (USD)"/>
    <n v="25000000"/>
    <n v="50000000"/>
    <s v="$49K-$113K (Glassdoor est.)"/>
    <n v="113"/>
    <n v="49"/>
    <n v="81"/>
    <s v="Other"/>
    <x v="164"/>
    <n v="2.7"/>
    <x v="4"/>
  </r>
  <r>
    <n v="194"/>
    <s v="Sr. Data Engineer"/>
    <s v="$2   $5 billion (USD)"/>
    <n v="2000000000"/>
    <n v="5000000000"/>
    <s v="$75K-$140K (Glassdoor est.)"/>
    <n v="140"/>
    <n v="75"/>
    <n v="107.5"/>
    <s v="Data Engineer"/>
    <x v="165"/>
    <n v="3.4"/>
    <x v="2"/>
  </r>
  <r>
    <n v="195"/>
    <s v="Data scientist"/>
    <s v="$10+ billion (USD)"/>
    <n v="10000000000"/>
    <n v="11000000000"/>
    <s v="$66K-$112K (Glassdoor est.)"/>
    <n v="112"/>
    <n v="66"/>
    <n v="89"/>
    <s v="Data Scientist"/>
    <x v="166"/>
    <n v="3.7"/>
    <x v="1"/>
  </r>
  <r>
    <n v="196"/>
    <s v="Senior Research Statistician- Data scientist"/>
    <s v="$1   $2 billion (USD)"/>
    <n v="1000000000"/>
    <n v="2000000000"/>
    <s v="$76K-$125K (Glassdoor est.)"/>
    <n v="125"/>
    <n v="76"/>
    <n v="100.5"/>
    <s v="Data Scientist"/>
    <x v="167"/>
    <n v="4.8"/>
    <x v="2"/>
  </r>
  <r>
    <n v="197"/>
    <s v="Business Data Analyst, SQL"/>
    <s v="$2   $5 billion (USD)"/>
    <n v="2000000000"/>
    <n v="5000000000"/>
    <s v="$44K-$86K (Glassdoor est.)"/>
    <n v="86"/>
    <n v="44"/>
    <n v="65"/>
    <s v="Analyst"/>
    <x v="168"/>
    <n v="3.8"/>
    <x v="2"/>
  </r>
  <r>
    <n v="198"/>
    <s v="Medical Technologist / Clinical Laboratory Scientist"/>
    <s v="Unknown / Non-Applicable"/>
    <n v="0"/>
    <n v="0"/>
    <s v="$15-$25 Per Hour(Glassdoor est.)"/>
    <n v="52"/>
    <n v="31"/>
    <n v="41.5"/>
    <s v="Other"/>
    <x v="169"/>
    <n v="3.4"/>
    <x v="1"/>
  </r>
  <r>
    <n v="199"/>
    <s v="Data scientist"/>
    <s v="Unknown / Non-Applicable"/>
    <n v="0"/>
    <n v="0"/>
    <s v="$53K-$92K (Glassdoor est.)"/>
    <n v="92"/>
    <n v="53"/>
    <n v="72.5"/>
    <s v="Data Scientist"/>
    <x v="170"/>
    <n v="4.3"/>
    <x v="4"/>
  </r>
  <r>
    <n v="200"/>
    <s v="Data scientist"/>
    <s v="$10   $25 million (USD)"/>
    <n v="10000000"/>
    <n v="25000000"/>
    <s v="$64K-$111K (Glassdoor est.)"/>
    <n v="111"/>
    <n v="64"/>
    <n v="87.5"/>
    <s v="Data Scientist"/>
    <x v="171"/>
    <n v="3.4"/>
    <x v="3"/>
  </r>
  <r>
    <n v="201"/>
    <s v="Data Analyst"/>
    <s v="$10+ billion (USD)"/>
    <n v="10000000000"/>
    <n v="11000000000"/>
    <s v="$65K-$120K (Glassdoor est.)"/>
    <n v="120"/>
    <n v="65"/>
    <n v="92.5"/>
    <s v="Analyst"/>
    <x v="172"/>
    <n v="3.1"/>
    <x v="2"/>
  </r>
  <r>
    <n v="202"/>
    <s v="Associate Data scientist/Computer Scientist"/>
    <s v="$1   $2 billion (USD)"/>
    <n v="1000000000"/>
    <n v="2000000000"/>
    <s v="$60K-$103K (Glassdoor est.)"/>
    <n v="103"/>
    <n v="60"/>
    <n v="81.5"/>
    <s v="Data Scientist"/>
    <x v="85"/>
    <n v="3.2"/>
    <x v="5"/>
  </r>
  <r>
    <n v="203"/>
    <s v="Business Intelligence Analyst / Developer"/>
    <s v="Unknown / Non-Applicable"/>
    <n v="0"/>
    <n v="0"/>
    <s v="$53K-$105K (Glassdoor est.)"/>
    <n v="105"/>
    <n v="53"/>
    <n v="79"/>
    <s v="Analyst"/>
    <x v="173"/>
    <n v="4.3"/>
    <x v="2"/>
  </r>
  <r>
    <n v="204"/>
    <s v="Data Analyst"/>
    <s v="$50   $100 million (USD)"/>
    <n v="50000000"/>
    <n v="100000000"/>
    <s v="$33K-$62K (Glassdoor est.)"/>
    <n v="62"/>
    <n v="33"/>
    <n v="47.5"/>
    <s v="Analyst"/>
    <x v="174"/>
    <n v="2.8"/>
    <x v="0"/>
  </r>
  <r>
    <n v="205"/>
    <s v="Data Analyst"/>
    <s v="Unknown / Non-Applicable"/>
    <n v="0"/>
    <n v="0"/>
    <s v="$48K-$90K (Glassdoor est.)"/>
    <n v="90"/>
    <n v="48"/>
    <n v="69"/>
    <s v="Analyst"/>
    <x v="175"/>
    <n v="3.4"/>
    <x v="3"/>
  </r>
  <r>
    <n v="206"/>
    <s v="Data Analyst"/>
    <s v="$50   $100 million (USD)"/>
    <n v="50000000"/>
    <n v="100000000"/>
    <s v="$34K-$64K (Glassdoor est.)"/>
    <n v="64"/>
    <n v="34"/>
    <n v="49"/>
    <s v="Analyst"/>
    <x v="176"/>
    <n v="4"/>
    <x v="4"/>
  </r>
  <r>
    <n v="207"/>
    <s v="System and Data Analyst"/>
    <s v="Unknown / Non-Applicable"/>
    <n v="0"/>
    <n v="0"/>
    <s v="$42K-$76K (Glassdoor est.)"/>
    <n v="76"/>
    <n v="42"/>
    <n v="59"/>
    <s v="Analyst"/>
    <x v="177"/>
    <n v="3.7"/>
    <x v="4"/>
  </r>
  <r>
    <n v="208"/>
    <s v="Data scientist"/>
    <s v="$25   $50 million (USD)"/>
    <n v="25000000"/>
    <n v="50000000"/>
    <s v="$66K-$111K (Glassdoor est.)"/>
    <n v="111"/>
    <n v="66"/>
    <n v="88.5"/>
    <s v="Data Scientist"/>
    <x v="178"/>
    <n v="3.5"/>
    <x v="4"/>
  </r>
  <r>
    <n v="209"/>
    <s v="Data &amp; Analytics Consultant (NYC)"/>
    <s v="$50   $100 million (USD)"/>
    <n v="50000000"/>
    <n v="100000000"/>
    <s v="$91K-$138K (Glassdoor est.)"/>
    <n v="138"/>
    <n v="91"/>
    <n v="114.5"/>
    <s v="Other"/>
    <x v="179"/>
    <n v="4.7"/>
    <x v="4"/>
  </r>
  <r>
    <n v="210"/>
    <s v="Data Engineer"/>
    <s v="$100   $500 million (USD)"/>
    <n v="100000000"/>
    <n v="500000000"/>
    <s v="$62K-$114K (Glassdoor est.)"/>
    <n v="114"/>
    <n v="62"/>
    <n v="88"/>
    <s v="Data Engineer"/>
    <x v="180"/>
    <n v="4.4000000000000004"/>
    <x v="2"/>
  </r>
  <r>
    <n v="211"/>
    <s v="Big Data Engineer - Chicago - Future Opportunity"/>
    <s v="$100   $500 million (USD)"/>
    <n v="100000000"/>
    <n v="500000000"/>
    <s v="$71K-$129K (Glassdoor est.)"/>
    <n v="129"/>
    <n v="71"/>
    <n v="100"/>
    <s v="Data Engineer"/>
    <x v="181"/>
    <n v="4.0999999999999996"/>
    <x v="0"/>
  </r>
  <r>
    <n v="212"/>
    <s v="Data scientist"/>
    <s v="$1   $2 billion (USD)"/>
    <n v="1000000000"/>
    <n v="2000000000"/>
    <s v="$74K-$119K (Glassdoor est.)"/>
    <n v="119"/>
    <n v="74"/>
    <n v="96.5"/>
    <s v="Data Scientist"/>
    <x v="182"/>
    <n v="2.5"/>
    <x v="2"/>
  </r>
  <r>
    <n v="213"/>
    <s v="Survey Data Analyst"/>
    <s v="Unknown / Non-Applicable"/>
    <n v="0"/>
    <n v="0"/>
    <s v="$55K-$97K (Glassdoor est.)"/>
    <n v="97"/>
    <n v="55"/>
    <n v="76"/>
    <s v="Analyst"/>
    <x v="183"/>
    <n v="4.2"/>
    <x v="4"/>
  </r>
  <r>
    <n v="214"/>
    <s v="Data scientist"/>
    <s v="$100   $500 million (USD)"/>
    <n v="100000000"/>
    <n v="500000000"/>
    <s v="$15K-$16K(Employer est.)"/>
    <n v="16"/>
    <n v="15"/>
    <n v="15.5"/>
    <s v="Data Scientist"/>
    <x v="184"/>
    <n v="3.9"/>
    <x v="2"/>
  </r>
  <r>
    <n v="215"/>
    <s v="Data scientist"/>
    <s v="Unknown / Non-Applicable"/>
    <n v="0"/>
    <n v="0"/>
    <s v="$61K-$106K (Glassdoor est.)"/>
    <n v="106"/>
    <n v="61"/>
    <n v="83.5"/>
    <s v="Data Scientist"/>
    <x v="185"/>
    <n v="4.3"/>
    <x v="6"/>
  </r>
  <r>
    <n v="216"/>
    <s v="Data scientist"/>
    <s v="$10+ billion (USD)"/>
    <n v="10000000000"/>
    <n v="11000000000"/>
    <s v="$127K-$199K (Glassdoor est.)"/>
    <n v="199"/>
    <n v="127"/>
    <n v="163"/>
    <s v="Data Scientist"/>
    <x v="131"/>
    <n v="3.9"/>
    <x v="1"/>
  </r>
  <r>
    <n v="217"/>
    <s v="Lead Health Data Analyst - Front End"/>
    <s v="Unknown / Non-Applicable"/>
    <n v="0"/>
    <n v="0"/>
    <s v="$74K-$126K (Glassdoor est.)"/>
    <n v="126"/>
    <n v="74"/>
    <n v="100"/>
    <s v="Analyst"/>
    <x v="186"/>
    <n v="3.4"/>
    <x v="0"/>
  </r>
  <r>
    <n v="218"/>
    <s v="Research Scientist"/>
    <s v="Unknown / Non-Applicable"/>
    <n v="0"/>
    <n v="0"/>
    <s v="$33K-$72K (Glassdoor est.)"/>
    <n v="72"/>
    <n v="33"/>
    <n v="52.5"/>
    <s v="Other"/>
    <x v="187"/>
    <n v="3.8"/>
    <x v="2"/>
  </r>
  <r>
    <n v="219"/>
    <s v="Junior Data Analyst"/>
    <s v="Unknown / Non-Applicable"/>
    <n v="0"/>
    <n v="0"/>
    <s v="$37K-$63K (Glassdoor est.)"/>
    <n v="63"/>
    <n v="37"/>
    <n v="50"/>
    <s v="Analyst"/>
    <x v="188"/>
    <n v="3.3"/>
    <x v="0"/>
  </r>
  <r>
    <n v="220"/>
    <s v="SQL Data Engineer"/>
    <s v="$50   $100 million (USD)"/>
    <n v="50000000"/>
    <n v="100000000"/>
    <s v="$67K-$119K (Glassdoor est.)"/>
    <n v="119"/>
    <n v="67"/>
    <n v="93"/>
    <s v="Data Engineer"/>
    <x v="189"/>
    <n v="3.4"/>
    <x v="4"/>
  </r>
  <r>
    <n v="221"/>
    <s v="Data scientist"/>
    <s v="$2   $5 billion (USD)"/>
    <n v="2000000000"/>
    <n v="5000000000"/>
    <s v="$72K-$117K (Glassdoor est.)"/>
    <n v="117"/>
    <n v="72"/>
    <n v="94.5"/>
    <s v="Data Scientist"/>
    <x v="190"/>
    <n v="3"/>
    <x v="2"/>
  </r>
  <r>
    <n v="222"/>
    <s v="Data scientist"/>
    <s v="$5   $10 billion (USD)"/>
    <n v="5000000000"/>
    <n v="10000000000"/>
    <s v="$78K-$126K (Glassdoor est.)"/>
    <n v="126"/>
    <n v="78"/>
    <n v="102"/>
    <s v="Data Scientist"/>
    <x v="191"/>
    <n v="3.7"/>
    <x v="2"/>
  </r>
  <r>
    <n v="223"/>
    <s v="Sr. Data scientist, Cyber-Security LT Contract"/>
    <s v="$5   $10 million (USD)"/>
    <n v="5000000"/>
    <n v="10000000"/>
    <s v="$116K-$194K (Glassdoor est.)"/>
    <n v="194"/>
    <n v="116"/>
    <n v="155"/>
    <s v="Data Scientist"/>
    <x v="61"/>
    <n v="3.2"/>
    <x v="6"/>
  </r>
  <r>
    <n v="224"/>
    <s v="Data scientist"/>
    <s v="$10   $25 million (USD)"/>
    <n v="10000000"/>
    <n v="25000000"/>
    <s v="$83K-$133K (Glassdoor est.)"/>
    <n v="133"/>
    <n v="83"/>
    <n v="108"/>
    <s v="Data Scientist"/>
    <x v="192"/>
    <n v="3.9"/>
    <x v="3"/>
  </r>
  <r>
    <n v="225"/>
    <s v="Insurance Financial Data Analyst"/>
    <s v="$50   $100 million (USD)"/>
    <n v="50000000"/>
    <n v="100000000"/>
    <s v="$45K-$82K (Glassdoor est.)"/>
    <n v="82"/>
    <n v="45"/>
    <n v="63.5"/>
    <s v="Analyst"/>
    <x v="193"/>
    <n v="4.2"/>
    <x v="0"/>
  </r>
  <r>
    <n v="226"/>
    <s v="Data scientist"/>
    <s v="Less than $1 million (USD)"/>
    <n v="1000000"/>
    <n v="1000000"/>
    <s v="$83K-$135K (Glassdoor est.)"/>
    <n v="135"/>
    <n v="83"/>
    <n v="109"/>
    <s v="Data Scientist"/>
    <x v="194"/>
    <n v="4"/>
    <x v="6"/>
  </r>
  <r>
    <n v="227"/>
    <s v="Data scientist"/>
    <s v="$500 million   $1 billion (USD)"/>
    <n v="500000000"/>
    <n v="1000000000"/>
    <s v="$70K-$122K (Glassdoor est.)"/>
    <n v="122"/>
    <n v="70"/>
    <n v="96"/>
    <s v="Data Scientist"/>
    <x v="195"/>
    <n v="3.5"/>
    <x v="5"/>
  </r>
  <r>
    <n v="228"/>
    <s v="Data Engineer"/>
    <s v="$500 million   $1 billion (USD)"/>
    <n v="500000000"/>
    <n v="1000000000"/>
    <s v="$70K-$132K (Glassdoor est.)"/>
    <n v="132"/>
    <n v="70"/>
    <n v="101"/>
    <s v="Data Engineer"/>
    <x v="148"/>
    <n v="3.2"/>
    <x v="2"/>
  </r>
  <r>
    <n v="229"/>
    <s v="Data Engineer I - Azure"/>
    <s v="$1   $2 billion (USD)"/>
    <n v="1000000000"/>
    <n v="2000000000"/>
    <s v="$54K-$101K (Glassdoor est.)"/>
    <n v="101"/>
    <n v="54"/>
    <n v="77.5"/>
    <s v="Data Engineer"/>
    <x v="196"/>
    <n v="3.9"/>
    <x v="2"/>
  </r>
  <r>
    <n v="230"/>
    <s v="Data scientist"/>
    <s v="Unknown / Non-Applicable"/>
    <n v="0"/>
    <n v="0"/>
    <s v="$68K-$112K (Glassdoor est.)"/>
    <n v="112"/>
    <n v="68"/>
    <n v="90"/>
    <s v="Data Scientist"/>
    <x v="197"/>
    <n v="3.5"/>
    <x v="1"/>
  </r>
  <r>
    <n v="231"/>
    <s v="Information Security Data Analyst"/>
    <s v="$5   $10 billion (USD)"/>
    <n v="5000000000"/>
    <n v="10000000000"/>
    <s v="$42K-$74K (Glassdoor est.)"/>
    <n v="74"/>
    <n v="42"/>
    <n v="58"/>
    <s v="Analyst"/>
    <x v="198"/>
    <n v="4.3"/>
    <x v="0"/>
  </r>
  <r>
    <n v="232"/>
    <s v="Data scientist"/>
    <s v="$500 million   $1 billion (USD)"/>
    <n v="500000000"/>
    <n v="1000000000"/>
    <s v="$95K-$161K (Glassdoor est.)"/>
    <n v="161"/>
    <n v="95"/>
    <n v="128"/>
    <s v="Data Scientist"/>
    <x v="199"/>
    <n v="3.6"/>
    <x v="2"/>
  </r>
  <r>
    <n v="233"/>
    <s v="Data scientist"/>
    <s v="$100   $500 million (USD)"/>
    <n v="100000000"/>
    <n v="500000000"/>
    <s v="$76K-$126K (Glassdoor est.)"/>
    <n v="126"/>
    <n v="76"/>
    <n v="101"/>
    <s v="Data Scientist"/>
    <x v="200"/>
    <n v="2.2999999999999998"/>
    <x v="4"/>
  </r>
  <r>
    <n v="234"/>
    <s v="Data scientist, Senior"/>
    <s v="$100   $500 million (USD)"/>
    <n v="100000000"/>
    <n v="500000000"/>
    <s v="$108K-$176K (Glassdoor est.)"/>
    <n v="176"/>
    <n v="108"/>
    <n v="142"/>
    <s v="Data Scientist"/>
    <x v="24"/>
    <n v="4"/>
    <x v="0"/>
  </r>
  <r>
    <n v="235"/>
    <s v="Senior Data scientist"/>
    <s v="Unknown / Non-Applicable"/>
    <n v="0"/>
    <n v="0"/>
    <s v="$130K-$208K (Glassdoor est.)"/>
    <n v="208"/>
    <n v="130"/>
    <n v="169"/>
    <s v="Data Scientist"/>
    <x v="201"/>
    <n v="4.0999999999999996"/>
    <x v="6"/>
  </r>
  <r>
    <n v="236"/>
    <s v="CONSULTANTâ€“ DATA ANALYTICS GROUP"/>
    <s v="$10   $25 million (USD)"/>
    <n v="10000000"/>
    <n v="25000000"/>
    <s v="$37K-$68K (Glassdoor est.)"/>
    <n v="68"/>
    <n v="37"/>
    <n v="52.5"/>
    <s v="Other"/>
    <x v="202"/>
    <n v="4.2"/>
    <x v="3"/>
  </r>
  <r>
    <n v="237"/>
    <s v="Data Engineer"/>
    <s v="$50   $100 million (USD)"/>
    <n v="50000000"/>
    <n v="100000000"/>
    <s v="$52K-$99K (Glassdoor est.)"/>
    <n v="99"/>
    <n v="52"/>
    <n v="75.5"/>
    <s v="Data Engineer"/>
    <x v="203"/>
    <n v="4.5999999999999996"/>
    <x v="0"/>
  </r>
  <r>
    <n v="238"/>
    <s v="Senior Data scientist"/>
    <s v="$10+ billion (USD)"/>
    <n v="10000000000"/>
    <n v="11000000000"/>
    <s v="$105K-$173K (Glassdoor est.)"/>
    <n v="173"/>
    <n v="105"/>
    <n v="139"/>
    <s v="Data Scientist"/>
    <x v="49"/>
    <n v="3.7"/>
    <x v="1"/>
  </r>
  <r>
    <n v="239"/>
    <s v="Data Engineer, Data Engineering and Artifical Intelligence"/>
    <s v="$10+ billion (USD)"/>
    <n v="10000000000"/>
    <n v="11000000000"/>
    <s v="$71K-$134K (Glassdoor est.)"/>
    <n v="134"/>
    <n v="71"/>
    <n v="102.5"/>
    <s v="Data Engineer"/>
    <x v="14"/>
    <n v="3.7"/>
    <x v="1"/>
  </r>
  <r>
    <n v="240"/>
    <s v="Staff Scientist"/>
    <s v="$25   $50 million (USD)"/>
    <n v="25000000"/>
    <n v="50000000"/>
    <s v="$39K-$82K (Glassdoor est.)"/>
    <n v="82"/>
    <n v="39"/>
    <n v="60.5"/>
    <s v="Other"/>
    <x v="204"/>
    <n v="4.4000000000000004"/>
    <x v="4"/>
  </r>
  <r>
    <n v="241"/>
    <s v="Associate Scientist/Scientist, Process Analytical Technology - Small Molecule Analytical Chemistry"/>
    <s v="$10+ billion (USD)"/>
    <n v="10000000000"/>
    <n v="11000000000"/>
    <s v="$88K-$162K (Glassdoor est.)"/>
    <n v="162"/>
    <n v="88"/>
    <n v="125"/>
    <s v="Other"/>
    <x v="131"/>
    <n v="3.9"/>
    <x v="1"/>
  </r>
  <r>
    <n v="242"/>
    <s v="Sr. Data Analyst"/>
    <s v="$10+ billion (USD)"/>
    <n v="10000000000"/>
    <n v="11000000000"/>
    <s v="$60K-$102K (Glassdoor est.)"/>
    <n v="102"/>
    <n v="60"/>
    <n v="81"/>
    <s v="Analyst"/>
    <x v="130"/>
    <n v="3.6"/>
    <x v="5"/>
  </r>
  <r>
    <n v="243"/>
    <s v="Program/Data Analyst"/>
    <s v="$10+ billion (USD)"/>
    <n v="10000000000"/>
    <n v="11000000000"/>
    <s v="$55K-$99K (Glassdoor est.)"/>
    <n v="99"/>
    <n v="55"/>
    <n v="77"/>
    <s v="Analyst"/>
    <x v="84"/>
    <n v="3.4"/>
    <x v="1"/>
  </r>
  <r>
    <n v="244"/>
    <s v="Data Engineer"/>
    <s v="$1   $2 billion (USD)"/>
    <n v="1000000000"/>
    <n v="2000000000"/>
    <s v="$67K-$117K (Glassdoor est.)"/>
    <n v="117"/>
    <n v="67"/>
    <n v="92"/>
    <s v="Data Engineer"/>
    <x v="11"/>
    <n v="4.0999999999999996"/>
    <x v="5"/>
  </r>
  <r>
    <n v="245"/>
    <s v="Senior Data scientist: Causal &amp; Predictive analytics AI Innovation Lab"/>
    <s v="$10+ billion (USD)"/>
    <n v="10000000000"/>
    <n v="11000000000"/>
    <s v="$92K-$150K (Glassdoor est.)"/>
    <n v="150"/>
    <n v="92"/>
    <n v="121"/>
    <s v="Data Scientist"/>
    <x v="29"/>
    <n v="3.8"/>
    <x v="1"/>
  </r>
  <r>
    <n v="246"/>
    <s v="Principal Data Engineer, Data Platform &amp; Insights"/>
    <s v="$2   $5 billion (USD)"/>
    <n v="2000000000"/>
    <n v="5000000000"/>
    <s v="$116K-$209K (Glassdoor est.)"/>
    <n v="209"/>
    <n v="116"/>
    <n v="162.5"/>
    <s v="Data Engineer"/>
    <x v="100"/>
    <n v="4"/>
    <x v="5"/>
  </r>
  <r>
    <n v="247"/>
    <s v="RESEARCH SCIENTIST - BIOLOGICAL SAFETY"/>
    <s v="$500 million   $1 billion (USD)"/>
    <n v="500000000"/>
    <n v="1000000000"/>
    <s v="$38K-$82K (Glassdoor est.)"/>
    <n v="82"/>
    <n v="38"/>
    <n v="60"/>
    <s v="Other"/>
    <x v="205"/>
    <n v="3.9"/>
    <x v="2"/>
  </r>
  <r>
    <n v="248"/>
    <s v="Data Operations Lead"/>
    <s v="Unknown / Non-Applicable"/>
    <n v="0"/>
    <n v="0"/>
    <s v="Employer Provided Salary:$85K-$90K"/>
    <n v="90"/>
    <n v="85"/>
    <n v="87.5"/>
    <s v="Other"/>
    <x v="206"/>
    <s v="unknown"/>
    <x v="4"/>
  </r>
  <r>
    <n v="249"/>
    <s v="Big Data Engineer"/>
    <s v="Unknown / Non-Applicable"/>
    <n v="0"/>
    <n v="0"/>
    <s v="$62K-$119K (Glassdoor est.)"/>
    <n v="119"/>
    <n v="62"/>
    <n v="90.5"/>
    <s v="Data Engineer"/>
    <x v="63"/>
    <n v="4.4000000000000004"/>
    <x v="6"/>
  </r>
  <r>
    <n v="250"/>
    <s v="Senior Data scientist"/>
    <s v="$50   $100 million (USD)"/>
    <n v="50000000"/>
    <n v="100000000"/>
    <s v="$84K-$136K (Glassdoor est.)"/>
    <n v="136"/>
    <n v="84"/>
    <n v="110"/>
    <s v="Data Scientist"/>
    <x v="207"/>
    <n v="2.2000000000000002"/>
    <x v="0"/>
  </r>
  <r>
    <n v="251"/>
    <s v="Clinical Data Analyst"/>
    <s v="$1   $2 billion (USD)"/>
    <n v="1000000000"/>
    <n v="2000000000"/>
    <s v="$52K-$89K (Glassdoor est.)"/>
    <n v="89"/>
    <n v="52"/>
    <n v="70.5"/>
    <s v="Analyst"/>
    <x v="11"/>
    <n v="4.0999999999999996"/>
    <x v="5"/>
  </r>
  <r>
    <n v="252"/>
    <s v="Computational Chemist/Data scientist"/>
    <s v="$500 million   $1 billion (USD)"/>
    <n v="500000000"/>
    <n v="1000000000"/>
    <s v="$56K-$97K (Glassdoor est.)"/>
    <n v="97"/>
    <n v="56"/>
    <n v="76.5"/>
    <s v="Data Scientist"/>
    <x v="3"/>
    <n v="3.8"/>
    <x v="2"/>
  </r>
  <r>
    <n v="253"/>
    <s v="Data Engineer"/>
    <s v="$10+ billion (USD)"/>
    <n v="10000000000"/>
    <n v="11000000000"/>
    <s v="$65K-$119K (Glassdoor est.)"/>
    <n v="119"/>
    <n v="65"/>
    <n v="92"/>
    <s v="Data Engineer"/>
    <x v="130"/>
    <n v="3.6"/>
    <x v="5"/>
  </r>
  <r>
    <n v="254"/>
    <s v="Product Engineer â€“ Data Science"/>
    <s v="$1   $2 billion (USD)"/>
    <n v="1000000000"/>
    <n v="2000000000"/>
    <s v="$63K-$101K (Glassdoor est.)"/>
    <n v="101"/>
    <n v="63"/>
    <n v="82"/>
    <s v="Other"/>
    <x v="33"/>
    <n v="3.5"/>
    <x v="2"/>
  </r>
  <r>
    <n v="255"/>
    <s v="Data scientist"/>
    <s v="Unknown / Non-Applicable"/>
    <n v="0"/>
    <n v="0"/>
    <s v="$127K-$202K (Glassdoor est.)"/>
    <n v="202"/>
    <n v="127"/>
    <n v="164.5"/>
    <s v="Data Scientist"/>
    <x v="208"/>
    <n v="3.3"/>
    <x v="4"/>
  </r>
  <r>
    <n v="256"/>
    <s v="Market Data Analyst"/>
    <s v="$50   $100 million (USD)"/>
    <n v="50000000"/>
    <n v="100000000"/>
    <s v="$31K-$57K (Glassdoor est.)"/>
    <n v="57"/>
    <n v="31"/>
    <n v="44"/>
    <s v="Analyst"/>
    <x v="209"/>
    <n v="3.4"/>
    <x v="4"/>
  </r>
  <r>
    <n v="257"/>
    <s v="Data Engineer"/>
    <s v="Unknown / Non-Applicable"/>
    <n v="0"/>
    <n v="0"/>
    <s v="$75K-$143K (Glassdoor est.)"/>
    <n v="143"/>
    <n v="75"/>
    <n v="109"/>
    <s v="Data Engineer"/>
    <x v="63"/>
    <n v="4.4000000000000004"/>
    <x v="6"/>
  </r>
  <r>
    <n v="258"/>
    <s v="Staff Data Engineer"/>
    <s v="Unknown / Non-Applicable"/>
    <n v="0"/>
    <n v="0"/>
    <s v="$105K-$194K (Glassdoor est.)"/>
    <n v="194"/>
    <n v="105"/>
    <n v="149.5"/>
    <s v="Data Engineer"/>
    <x v="210"/>
    <n v="3.8"/>
    <x v="0"/>
  </r>
  <r>
    <n v="259"/>
    <s v="Associate Data Engineer"/>
    <s v="Unknown / Non-Applicable"/>
    <n v="0"/>
    <n v="0"/>
    <s v="$45K-$86K (Glassdoor est.)"/>
    <n v="86"/>
    <n v="45"/>
    <n v="65.5"/>
    <s v="Data Engineer"/>
    <x v="211"/>
    <n v="3.5"/>
    <x v="2"/>
  </r>
  <r>
    <n v="260"/>
    <s v="Senior Data scientist"/>
    <s v="Unknown / Non-Applicable"/>
    <n v="0"/>
    <n v="0"/>
    <s v="$95K-$154K (Glassdoor est.)"/>
    <n v="154"/>
    <n v="95"/>
    <n v="124.5"/>
    <s v="Data Scientist"/>
    <x v="212"/>
    <n v="3.5"/>
    <x v="2"/>
  </r>
  <r>
    <n v="261"/>
    <s v="Staff BI and Data Engineer"/>
    <s v="Unknown / Non-Applicable"/>
    <n v="0"/>
    <n v="0"/>
    <s v="$80K-$148K (Glassdoor est.)"/>
    <n v="148"/>
    <n v="80"/>
    <n v="114"/>
    <s v="Data Engineer"/>
    <x v="4"/>
    <n v="2.9"/>
    <x v="3"/>
  </r>
  <r>
    <n v="262"/>
    <s v="Marketing Data Analyst"/>
    <s v="Unknown / Non-Applicable"/>
    <n v="0"/>
    <n v="0"/>
    <s v="$36K-$62K (Glassdoor est.)"/>
    <n v="62"/>
    <n v="36"/>
    <n v="49"/>
    <s v="Analyst"/>
    <x v="213"/>
    <n v="3.9"/>
    <x v="0"/>
  </r>
  <r>
    <n v="263"/>
    <s v="Data Analyst"/>
    <s v="$100   $500 million (USD)"/>
    <n v="100000000"/>
    <n v="500000000"/>
    <s v="$50K-$92K (Glassdoor est.)"/>
    <n v="92"/>
    <n v="50"/>
    <n v="71"/>
    <s v="Analyst"/>
    <x v="214"/>
    <n v="3.7"/>
    <x v="0"/>
  </r>
  <r>
    <n v="264"/>
    <s v="Director - Data, Privacy and AI Governance"/>
    <s v="$10+ billion (USD)"/>
    <n v="10000000000"/>
    <n v="11000000000"/>
    <s v="$67K-$135K (Glassdoor est.)"/>
    <n v="135"/>
    <n v="67"/>
    <n v="101"/>
    <s v="Director"/>
    <x v="130"/>
    <n v="3.6"/>
    <x v="5"/>
  </r>
  <r>
    <n v="265"/>
    <s v="Information Security Data Analyst"/>
    <s v="$5   $10 billion (USD)"/>
    <n v="5000000000"/>
    <n v="10000000000"/>
    <s v="$42K-$80K (Glassdoor est.)"/>
    <n v="80"/>
    <n v="42"/>
    <n v="61"/>
    <s v="Analyst"/>
    <x v="215"/>
    <n v="3.7"/>
    <x v="1"/>
  </r>
  <r>
    <n v="266"/>
    <s v="Scientist Manufacturing - Kentucky BioProcessing"/>
    <s v="$10+ billion (USD)"/>
    <n v="10000000000"/>
    <n v="11000000000"/>
    <s v="$68K-$139K (Glassdoor est.)"/>
    <n v="139"/>
    <n v="68"/>
    <n v="103.5"/>
    <s v="Other"/>
    <x v="216"/>
    <n v="3.1"/>
    <x v="5"/>
  </r>
  <r>
    <n v="267"/>
    <s v="Data Analytics Project Manager"/>
    <s v="$10+ billion (USD)"/>
    <n v="10000000000"/>
    <n v="11000000000"/>
    <s v="$34K-$92K (Glassdoor est.)"/>
    <n v="92"/>
    <n v="34"/>
    <n v="63"/>
    <s v="Manager"/>
    <x v="130"/>
    <n v="3.6"/>
    <x v="5"/>
  </r>
  <r>
    <n v="268"/>
    <s v="Consultant - Analytics Consulting"/>
    <s v="$10+ billion (USD)"/>
    <n v="10000000000"/>
    <n v="11000000000"/>
    <s v="$54K-$71K (Glassdoor est.)"/>
    <n v="71"/>
    <n v="54"/>
    <n v="62.5"/>
    <s v="Other"/>
    <x v="217"/>
    <n v="3"/>
    <x v="1"/>
  </r>
  <r>
    <n v="269"/>
    <s v="Data Engineer"/>
    <s v="Unknown / Non-Applicable"/>
    <n v="0"/>
    <n v="0"/>
    <s v="$65K-$124K (Glassdoor est.)"/>
    <n v="124"/>
    <n v="65"/>
    <n v="94.5"/>
    <s v="Data Engineer"/>
    <x v="218"/>
    <n v="3.5"/>
    <x v="0"/>
  </r>
  <r>
    <n v="270"/>
    <s v="Senior Scientist (Neuroscience)"/>
    <s v="$1   $2 billion (USD)"/>
    <n v="1000000000"/>
    <n v="2000000000"/>
    <s v="$109K-$200K (Glassdoor est.)"/>
    <n v="200"/>
    <n v="109"/>
    <n v="154.5"/>
    <s v="Other"/>
    <x v="134"/>
    <n v="3.5"/>
    <x v="2"/>
  </r>
  <r>
    <n v="271"/>
    <s v="Machine Learning Engineer - Regulatory"/>
    <s v="$500 million   $1 billion (USD)"/>
    <n v="500000000"/>
    <n v="1000000000"/>
    <s v="$61K-$113K (Glassdoor est.)"/>
    <n v="113"/>
    <n v="61"/>
    <n v="87"/>
    <s v="M.L.E"/>
    <x v="219"/>
    <n v="3.7"/>
    <x v="0"/>
  </r>
  <r>
    <n v="272"/>
    <s v="Data Engineer"/>
    <s v="Unknown / Non-Applicable"/>
    <n v="0"/>
    <n v="0"/>
    <s v="$43K-$86K (Glassdoor est.)"/>
    <n v="86"/>
    <n v="43"/>
    <n v="64.5"/>
    <s v="Data Engineer"/>
    <x v="220"/>
    <n v="3.2"/>
    <x v="0"/>
  </r>
  <r>
    <n v="273"/>
    <s v="Scientist, Bacteriology"/>
    <s v="$25   $50 million (USD)"/>
    <n v="25000000"/>
    <n v="50000000"/>
    <s v="$74K-$149K (Glassdoor est.)"/>
    <n v="149"/>
    <n v="74"/>
    <n v="111.5"/>
    <s v="Other"/>
    <x v="221"/>
    <n v="2.1"/>
    <x v="4"/>
  </r>
  <r>
    <n v="274"/>
    <s v="Associate Director, Platform and DevOps- Data Engineering and Aritifical Intelligence"/>
    <s v="$10+ billion (USD)"/>
    <n v="10000000000"/>
    <n v="11000000000"/>
    <s v="$113K-$196K (Glassdoor est.)"/>
    <n v="196"/>
    <n v="113"/>
    <n v="154.5"/>
    <s v="Data Engineer"/>
    <x v="14"/>
    <n v="3.7"/>
    <x v="1"/>
  </r>
  <r>
    <n v="275"/>
    <s v="Senior Data scientist"/>
    <s v="$50   $100 million (USD)"/>
    <n v="50000000"/>
    <n v="100000000"/>
    <s v="$97K-$160K (Glassdoor est.)"/>
    <n v="160"/>
    <n v="97"/>
    <n v="128.5"/>
    <s v="Data Scientist"/>
    <x v="113"/>
    <n v="4.4000000000000004"/>
    <x v="4"/>
  </r>
  <r>
    <n v="276"/>
    <s v="Clinical Laboratory Scientist"/>
    <s v="$100   $500 million (USD)"/>
    <n v="100000000"/>
    <n v="500000000"/>
    <s v="$24-$39 Per Hour(Glassdoor est.)"/>
    <n v="81"/>
    <n v="50"/>
    <n v="65.5"/>
    <s v="Other"/>
    <x v="222"/>
    <n v="3.7"/>
    <x v="0"/>
  </r>
  <r>
    <n v="277"/>
    <s v="Senior Data scientist - R&amp;D Oncology"/>
    <s v="$10+ billion (USD)"/>
    <n v="10000000000"/>
    <n v="11000000000"/>
    <s v="$102K-$172K (Glassdoor est.)"/>
    <n v="172"/>
    <n v="102"/>
    <n v="137"/>
    <s v="Data Scientist"/>
    <x v="223"/>
    <n v="3.9"/>
    <x v="1"/>
  </r>
  <r>
    <n v="278"/>
    <s v="Data Engineer"/>
    <s v="$500 million   $1 billion (USD)"/>
    <n v="500000000"/>
    <n v="1000000000"/>
    <s v="$74K-$124K (Glassdoor est.)"/>
    <n v="124"/>
    <n v="74"/>
    <n v="99"/>
    <s v="Data Engineer"/>
    <x v="19"/>
    <n v="4"/>
    <x v="0"/>
  </r>
  <r>
    <n v="279"/>
    <s v="Senior Data scientist"/>
    <s v="$1   $2 billion (USD)"/>
    <n v="1000000000"/>
    <n v="2000000000"/>
    <s v="$108K-$171K (Glassdoor est.)"/>
    <n v="171"/>
    <n v="108"/>
    <n v="139.5"/>
    <s v="Data Scientist"/>
    <x v="224"/>
    <n v="4.4000000000000004"/>
    <x v="2"/>
  </r>
  <r>
    <n v="280"/>
    <s v="Data Engineer"/>
    <s v="$25   $50 million (USD)"/>
    <n v="25000000"/>
    <n v="50000000"/>
    <s v="$76K-$142K (Glassdoor est.)"/>
    <n v="142"/>
    <n v="76"/>
    <n v="109"/>
    <s v="Data Engineer"/>
    <x v="225"/>
    <n v="3.4"/>
    <x v="4"/>
  </r>
  <r>
    <n v="281"/>
    <s v="Director II, Data Science - GRM Actuarial"/>
    <s v="$10+ billion (USD)"/>
    <n v="10000000000"/>
    <n v="11000000000"/>
    <s v="$202K-$306K (Glassdoor est.)"/>
    <n v="306"/>
    <n v="202"/>
    <n v="254"/>
    <s v="Director"/>
    <x v="47"/>
    <n v="3.3"/>
    <x v="1"/>
  </r>
  <r>
    <n v="282"/>
    <s v="Scientist, Molecular/Cellular Biologist"/>
    <s v="Unknown / Non-Applicable"/>
    <n v="0"/>
    <n v="0"/>
    <s v="$49K-$97K (Glassdoor est.)"/>
    <n v="97"/>
    <n v="49"/>
    <n v="73"/>
    <s v="Other"/>
    <x v="226"/>
    <n v="2.9"/>
    <x v="4"/>
  </r>
  <r>
    <n v="283"/>
    <s v="Scientist - Analytical Services"/>
    <s v="$10+ billion (USD)"/>
    <n v="10000000000"/>
    <n v="11000000000"/>
    <s v="$65K-$134K (Glassdoor est.)"/>
    <n v="134"/>
    <n v="65"/>
    <n v="99.5"/>
    <s v="Other"/>
    <x v="216"/>
    <n v="3.1"/>
    <x v="5"/>
  </r>
  <r>
    <n v="284"/>
    <s v="Associate Data Analyst- Graduate Development Program"/>
    <s v="$500 million   $1 billion (USD)"/>
    <n v="500000000"/>
    <n v="1000000000"/>
    <s v="$32K-$59K (Glassdoor est.)"/>
    <n v="59"/>
    <n v="32"/>
    <n v="45.5"/>
    <s v="Analyst"/>
    <x v="227"/>
    <n v="3.3"/>
    <x v="0"/>
  </r>
  <r>
    <n v="285"/>
    <s v="Sr. Data Engineer"/>
    <s v="$25   $50 million (USD)"/>
    <n v="25000000"/>
    <n v="50000000"/>
    <s v="$87K-$158K (Glassdoor est.)"/>
    <n v="158"/>
    <n v="87"/>
    <n v="122.5"/>
    <s v="Data Engineer"/>
    <x v="228"/>
    <n v="4.5"/>
    <x v="3"/>
  </r>
  <r>
    <n v="286"/>
    <s v="Senior Insurance Data scientist"/>
    <s v="$1   $2 billion (USD)"/>
    <n v="1000000000"/>
    <n v="2000000000"/>
    <s v="$107K-$173K (Glassdoor est.)"/>
    <n v="173"/>
    <n v="107"/>
    <n v="140"/>
    <s v="Data Scientist"/>
    <x v="81"/>
    <n v="3.9"/>
    <x v="5"/>
  </r>
  <r>
    <n v="287"/>
    <s v="Senior Data Science Systems Engineer"/>
    <s v="$1   $2 billion (USD)"/>
    <n v="1000000000"/>
    <n v="2000000000"/>
    <s v="$56K-$99K (Glassdoor est.)"/>
    <n v="99"/>
    <n v="56"/>
    <n v="77.5"/>
    <s v="Other"/>
    <x v="85"/>
    <n v="3.2"/>
    <x v="5"/>
  </r>
  <r>
    <n v="288"/>
    <s v="ENVIRONMENTAL ENGINEER/SCIENTIST"/>
    <s v="Unknown / Non-Applicable"/>
    <n v="0"/>
    <n v="0"/>
    <s v="Employer Provided Salary:$25-$28 Per Hour"/>
    <n v="58"/>
    <n v="52"/>
    <n v="55"/>
    <s v="Other"/>
    <x v="229"/>
    <n v="3.3"/>
    <x v="6"/>
  </r>
  <r>
    <n v="289"/>
    <s v="Senior Scientist - Regulatory Submissions"/>
    <s v="$10+ billion (USD)"/>
    <n v="10000000000"/>
    <n v="11000000000"/>
    <s v="$80K-$155K (Glassdoor est.)"/>
    <n v="155"/>
    <n v="80"/>
    <n v="117.5"/>
    <s v="Other"/>
    <x v="216"/>
    <n v="3.1"/>
    <x v="5"/>
  </r>
  <r>
    <n v="290"/>
    <s v="Scientist - Biomarker and Flow Cytometry"/>
    <s v="$50   $100 million (USD)"/>
    <n v="50000000"/>
    <n v="100000000"/>
    <s v="$43K-$98K (Glassdoor est.)"/>
    <n v="98"/>
    <n v="43"/>
    <n v="70.5"/>
    <s v="Other"/>
    <x v="230"/>
    <n v="2.4"/>
    <x v="0"/>
  </r>
  <r>
    <n v="291"/>
    <s v="Revenue Analytics Manager"/>
    <s v="$25   $50 million (USD)"/>
    <n v="25000000"/>
    <n v="50000000"/>
    <s v="$45K-$78K (Glassdoor est.)"/>
    <n v="78"/>
    <n v="45"/>
    <n v="61.5"/>
    <s v="Manager"/>
    <x v="231"/>
    <n v="4.8"/>
    <x v="3"/>
  </r>
  <r>
    <n v="292"/>
    <s v="Associate Scientist, LC/MS Biologics"/>
    <s v="Unknown / Non-Applicable"/>
    <n v="0"/>
    <n v="0"/>
    <s v="$44K-$96K (Glassdoor est.)"/>
    <n v="96"/>
    <n v="44"/>
    <n v="70"/>
    <s v="Other"/>
    <x v="232"/>
    <n v="2.9"/>
    <x v="2"/>
  </r>
  <r>
    <n v="293"/>
    <s v="Sr. Scientist Method Development"/>
    <s v="Unknown / Non-Applicable"/>
    <n v="0"/>
    <n v="0"/>
    <s v="$50K-$110K (Glassdoor est.)"/>
    <n v="110"/>
    <n v="50"/>
    <n v="80"/>
    <s v="Other"/>
    <x v="232"/>
    <n v="2.9"/>
    <x v="2"/>
  </r>
  <r>
    <n v="294"/>
    <s v="IT - Data Engineer II"/>
    <s v="$100   $500 million (USD)"/>
    <n v="100000000"/>
    <n v="500000000"/>
    <s v="$61K-$119K (Glassdoor est.)"/>
    <n v="119"/>
    <n v="61"/>
    <n v="90"/>
    <s v="Data Engineer"/>
    <x v="233"/>
    <n v="3.4"/>
    <x v="2"/>
  </r>
  <r>
    <n v="295"/>
    <s v="Research Scientist, Immunology - Cancer Biology"/>
    <s v="Unknown / Non-Applicable"/>
    <n v="0"/>
    <n v="0"/>
    <s v="Employer Provided Salary:$100K-$140K"/>
    <n v="140"/>
    <n v="100"/>
    <n v="120"/>
    <s v="Other"/>
    <x v="234"/>
    <s v="unknown"/>
    <x v="7"/>
  </r>
  <r>
    <n v="296"/>
    <s v="Project Scientist - Auton Lab, Robotics Institute"/>
    <s v="Unknown / Non-Applicable"/>
    <n v="0"/>
    <n v="0"/>
    <s v="$56K-$91K (Glassdoor est.)"/>
    <n v="91"/>
    <n v="56"/>
    <n v="73.5"/>
    <s v="Other"/>
    <x v="123"/>
    <n v="2.6"/>
    <x v="0"/>
  </r>
  <r>
    <n v="297"/>
    <s v="Enterprise Architect, Data"/>
    <s v="$10+ billion (USD)"/>
    <n v="10000000000"/>
    <n v="11000000000"/>
    <s v="$101K-$158K (Glassdoor est.)"/>
    <n v="158"/>
    <n v="101"/>
    <n v="129.5"/>
    <s v="Other"/>
    <x v="130"/>
    <n v="3.6"/>
    <x v="5"/>
  </r>
  <r>
    <n v="298"/>
    <s v="Senior Manager, Epidemiologic Data scientist"/>
    <s v="$10+ billion (USD)"/>
    <n v="10000000000"/>
    <n v="11000000000"/>
    <s v="$125K-$210K (Glassdoor est.)"/>
    <n v="210"/>
    <n v="125"/>
    <n v="167.5"/>
    <s v="Data Scientist"/>
    <x v="25"/>
    <n v="4"/>
    <x v="1"/>
  </r>
  <r>
    <n v="299"/>
    <s v="Corporate Risk Data Analyst (SQL Based) - Milwaukee or"/>
    <s v="$1   $2 billion (USD)"/>
    <n v="1000000000"/>
    <n v="2000000000"/>
    <s v="$43K-$77K (Glassdoor est.)"/>
    <n v="77"/>
    <n v="43"/>
    <n v="60"/>
    <s v="Analyst"/>
    <x v="235"/>
    <n v="3.8"/>
    <x v="2"/>
  </r>
  <r>
    <n v="300"/>
    <s v="Lead Data scientist"/>
    <s v="$50   $100 million (USD)"/>
    <n v="50000000"/>
    <n v="100000000"/>
    <s v="$139K-$221K (Glassdoor est.)"/>
    <n v="221"/>
    <n v="139"/>
    <n v="180"/>
    <s v="Data Scientist"/>
    <x v="149"/>
    <n v="3.9"/>
    <x v="3"/>
  </r>
  <r>
    <n v="301"/>
    <s v="Marketing Data Analyst, May 2020 Undergrad"/>
    <s v="$2   $5 billion (USD)"/>
    <n v="2000000000"/>
    <n v="5000000000"/>
    <s v="$44K-$86K (Glassdoor est.)"/>
    <n v="86"/>
    <n v="44"/>
    <n v="65"/>
    <s v="Analyst"/>
    <x v="168"/>
    <n v="3.8"/>
    <x v="2"/>
  </r>
  <r>
    <n v="302"/>
    <s v="Senior Data Engineer"/>
    <s v="$1   $2 billion (USD)"/>
    <n v="1000000000"/>
    <n v="2000000000"/>
    <s v="$78K-$147K (Glassdoor est.)"/>
    <n v="147"/>
    <n v="78"/>
    <n v="112.5"/>
    <s v="Data Engineer"/>
    <x v="236"/>
    <n v="4.3"/>
    <x v="5"/>
  </r>
  <r>
    <n v="303"/>
    <s v="Senior Data Analyst"/>
    <s v="$100   $500 million (USD)"/>
    <n v="100000000"/>
    <n v="500000000"/>
    <s v="$65K-$110K (Glassdoor est.)"/>
    <n v="110"/>
    <n v="65"/>
    <n v="87.5"/>
    <s v="Analyst"/>
    <x v="237"/>
    <n v="1.9"/>
    <x v="4"/>
  </r>
  <r>
    <n v="304"/>
    <s v="Data Modeler - Data Solutions Engineer"/>
    <s v="$10+ billion (USD)"/>
    <n v="10000000000"/>
    <n v="11000000000"/>
    <s v="$37K-$66K (Glassdoor est.)"/>
    <n v="66"/>
    <n v="37"/>
    <n v="51.5"/>
    <s v="Other"/>
    <x v="47"/>
    <n v="3.3"/>
    <x v="1"/>
  </r>
  <r>
    <n v="305"/>
    <s v="Associate Environmental Scientist - Wildlife Biologist"/>
    <s v="$10   $25 million (USD)"/>
    <n v="10000000"/>
    <n v="25000000"/>
    <s v="$38K-$64K (Glassdoor est.)"/>
    <n v="64"/>
    <n v="38"/>
    <n v="51"/>
    <s v="Other"/>
    <x v="238"/>
    <n v="4.7"/>
    <x v="3"/>
  </r>
  <r>
    <n v="306"/>
    <s v="Associate, Data Science, Internal Audit"/>
    <s v="$10+ billion (USD)"/>
    <n v="10000000000"/>
    <n v="11000000000"/>
    <s v="$43K-$82K (Glassdoor est.)"/>
    <n v="82"/>
    <n v="43"/>
    <n v="62.5"/>
    <s v="Other"/>
    <x v="239"/>
    <n v="3.1"/>
    <x v="1"/>
  </r>
  <r>
    <n v="307"/>
    <s v="Sr Data Engineer (Sr BI Developer)"/>
    <s v="Unknown / Non-Applicable"/>
    <n v="0"/>
    <n v="0"/>
    <s v="$90K-$110K(Employer est.)"/>
    <n v="110"/>
    <n v="90"/>
    <n v="100"/>
    <s v="Data Engineer"/>
    <x v="240"/>
    <n v="3.4"/>
    <x v="0"/>
  </r>
  <r>
    <n v="308"/>
    <s v="Data Engineer"/>
    <s v="Unknown / Non-Applicable"/>
    <n v="0"/>
    <n v="0"/>
    <s v="$61K-$109K (Glassdoor est.)"/>
    <n v="109"/>
    <n v="61"/>
    <n v="85"/>
    <s v="Data Engineer"/>
    <x v="241"/>
    <n v="4.4000000000000004"/>
    <x v="3"/>
  </r>
  <r>
    <n v="309"/>
    <s v="Senior LiDAR Data scientist"/>
    <s v="Unknown / Non-Applicable"/>
    <n v="0"/>
    <n v="0"/>
    <s v="$93K-$151K (Glassdoor est.)"/>
    <n v="151"/>
    <n v="93"/>
    <n v="122"/>
    <s v="Data Scientist"/>
    <x v="242"/>
    <n v="3.9"/>
    <x v="4"/>
  </r>
  <r>
    <n v="310"/>
    <s v="Salesforce Analytics Consultant"/>
    <s v="$100   $500 million (USD)"/>
    <n v="100000000"/>
    <n v="500000000"/>
    <s v="$52K-$81K (Glassdoor est.)"/>
    <n v="81"/>
    <n v="52"/>
    <n v="66.5"/>
    <s v="Other"/>
    <x v="243"/>
    <n v="3.9"/>
    <x v="0"/>
  </r>
  <r>
    <n v="311"/>
    <s v="Technology-Minded, Data Professional Opportunities"/>
    <s v="Unknown / Non-Applicable"/>
    <n v="0"/>
    <n v="0"/>
    <s v="$40K-$101K (Glassdoor est.)"/>
    <n v="101"/>
    <n v="40"/>
    <n v="70.5"/>
    <s v="Other"/>
    <x v="244"/>
    <n v="4.7"/>
    <x v="2"/>
  </r>
  <r>
    <n v="312"/>
    <s v="Senior Data Engineer"/>
    <s v="$10   $25 million (USD)"/>
    <n v="10000000"/>
    <n v="25000000"/>
    <s v="$97K-$180K (Glassdoor est.)"/>
    <n v="180"/>
    <n v="97"/>
    <n v="138.5"/>
    <s v="Data Engineer"/>
    <x v="245"/>
    <n v="4.7"/>
    <x v="3"/>
  </r>
  <r>
    <n v="313"/>
    <s v="Managing Data scientist/ML Engineer"/>
    <s v="$100   $500 million (USD)"/>
    <n v="100000000"/>
    <n v="500000000"/>
    <s v="$81K-$134K (Glassdoor est.)"/>
    <n v="134"/>
    <n v="81"/>
    <n v="107.5"/>
    <s v="Data Scientist"/>
    <x v="118"/>
    <n v="3.4"/>
    <x v="2"/>
  </r>
  <r>
    <n v="314"/>
    <s v="Scientist, Pharmacometrics"/>
    <s v="$50   $100 million (USD)"/>
    <n v="50000000"/>
    <n v="100000000"/>
    <s v="$84K-$157K (Glassdoor est.)"/>
    <n v="157"/>
    <n v="84"/>
    <n v="120.5"/>
    <s v="Other"/>
    <x v="246"/>
    <n v="3.8"/>
    <x v="0"/>
  </r>
  <r>
    <n v="315"/>
    <s v="Staff Scientist- Upstream PD"/>
    <s v="$25   $50 million (USD)"/>
    <n v="25000000"/>
    <n v="50000000"/>
    <s v="$49K-$113K (Glassdoor est.)"/>
    <n v="113"/>
    <n v="49"/>
    <n v="81"/>
    <s v="Other"/>
    <x v="164"/>
    <n v="2.7"/>
    <x v="4"/>
  </r>
  <r>
    <n v="316"/>
    <s v="Scientist Manufacturing Pharma - Kentucky BioProcessing"/>
    <s v="$10+ billion (USD)"/>
    <n v="10000000000"/>
    <n v="11000000000"/>
    <s v="$68K-$139K (Glassdoor est.)"/>
    <n v="139"/>
    <n v="68"/>
    <n v="103.5"/>
    <s v="Other"/>
    <x v="216"/>
    <n v="3.1"/>
    <x v="5"/>
  </r>
  <r>
    <n v="317"/>
    <s v="Lead Big Data Engineer"/>
    <s v="Unknown / Non-Applicable"/>
    <n v="0"/>
    <n v="0"/>
    <s v="$121K-$203K (Glassdoor est.)"/>
    <n v="203"/>
    <n v="121"/>
    <n v="162"/>
    <s v="Data Engineer"/>
    <x v="247"/>
    <n v="4"/>
    <x v="2"/>
  </r>
  <r>
    <n v="318"/>
    <s v="Product Engineer â€“ Spatial Data Science and Statistical Analysis"/>
    <s v="$1   $2 billion (USD)"/>
    <n v="1000000000"/>
    <n v="2000000000"/>
    <s v="$52K-$85K (Glassdoor est.)"/>
    <n v="85"/>
    <n v="52"/>
    <n v="68.5"/>
    <s v="Other"/>
    <x v="33"/>
    <n v="3.5"/>
    <x v="2"/>
  </r>
  <r>
    <n v="319"/>
    <s v="Sr Software Engineer (Data scientist)"/>
    <s v="$5   $10 billion (USD)"/>
    <n v="5000000000"/>
    <n v="10000000000"/>
    <s v="$81K-$140K (Glassdoor est.)"/>
    <n v="140"/>
    <n v="81"/>
    <n v="110.5"/>
    <s v="Data Scientist"/>
    <x v="248"/>
    <n v="3.4"/>
    <x v="1"/>
  </r>
  <r>
    <n v="320"/>
    <s v="Sr. Data Engineer (ETL Developer)"/>
    <s v="$100   $500 million (USD)"/>
    <n v="100000000"/>
    <n v="500000000"/>
    <s v="$83K-$148K (Glassdoor est.)"/>
    <n v="148"/>
    <n v="83"/>
    <n v="115.5"/>
    <s v="Data Engineer"/>
    <x v="249"/>
    <n v="3.7"/>
    <x v="4"/>
  </r>
  <r>
    <n v="321"/>
    <s v="Senior Data scientist Artificial Intelligence"/>
    <s v="$500 million   $1 billion (USD)"/>
    <n v="500000000"/>
    <n v="1000000000"/>
    <s v="$60K-$101K (Glassdoor est.)"/>
    <n v="101"/>
    <n v="60"/>
    <n v="80.5"/>
    <s v="Data Scientist"/>
    <x v="3"/>
    <n v="3.8"/>
    <x v="2"/>
  </r>
  <r>
    <n v="322"/>
    <s v="Analytics - Business Assurance Data Analyst"/>
    <s v="$100   $500 million (USD)"/>
    <n v="100000000"/>
    <n v="500000000"/>
    <s v="$31K-$55K (Glassdoor est.)"/>
    <n v="55"/>
    <n v="31"/>
    <n v="43"/>
    <s v="Analyst"/>
    <x v="250"/>
    <n v="4.5999999999999996"/>
    <x v="0"/>
  </r>
  <r>
    <n v="323"/>
    <s v="Associate Director/Director, Safety Scientist"/>
    <s v="Unknown / Non-Applicable"/>
    <n v="0"/>
    <n v="0"/>
    <s v="$102K-$178K (Glassdoor est.)"/>
    <n v="178"/>
    <n v="102"/>
    <n v="140"/>
    <s v="Director"/>
    <x v="251"/>
    <n v="4.4000000000000004"/>
    <x v="4"/>
  </r>
  <r>
    <n v="324"/>
    <s v="Senior Scientist, Cell Pharmacology/Assay Development"/>
    <s v="Unknown / Non-Applicable"/>
    <n v="0"/>
    <n v="0"/>
    <s v="Employer Provided Salary:$110K-$130K"/>
    <n v="130"/>
    <n v="110"/>
    <n v="120"/>
    <s v="Other"/>
    <x v="234"/>
    <s v="unknown"/>
    <x v="7"/>
  </r>
  <r>
    <n v="325"/>
    <s v="Data Analyst Senior"/>
    <s v="$5   $10 billion (USD)"/>
    <n v="5000000000"/>
    <n v="10000000000"/>
    <s v="$48K-$85K (Glassdoor est.)"/>
    <n v="85"/>
    <n v="48"/>
    <n v="66.5"/>
    <s v="Analyst"/>
    <x v="252"/>
    <n v="3"/>
    <x v="5"/>
  </r>
  <r>
    <n v="326"/>
    <s v="Lead Data Engineer (Python)"/>
    <s v="$1   $5 million (USD)"/>
    <n v="1000000"/>
    <n v="5000000"/>
    <s v="$66K-$123K (Glassdoor est.)"/>
    <n v="123"/>
    <n v="66"/>
    <n v="94.5"/>
    <s v="Data Engineer"/>
    <x v="253"/>
    <n v="4.7"/>
    <x v="3"/>
  </r>
  <r>
    <n v="327"/>
    <s v="Senior Data scientist 4 Artificial Intelligence"/>
    <s v="$500 million   $1 billion (USD)"/>
    <n v="500000000"/>
    <n v="1000000000"/>
    <s v="$92K-$146K (Glassdoor est.)"/>
    <n v="146"/>
    <n v="92"/>
    <n v="119"/>
    <s v="Data Scientist"/>
    <x v="3"/>
    <n v="3.8"/>
    <x v="2"/>
  </r>
  <r>
    <n v="328"/>
    <s v="Medical Lab Scientist - MLT"/>
    <s v="$10+ billion (USD)"/>
    <n v="10000000000"/>
    <n v="11000000000"/>
    <s v="$21-$29 Per Hour(Glassdoor est.)"/>
    <n v="60"/>
    <n v="43"/>
    <n v="51.5"/>
    <s v="Other"/>
    <x v="254"/>
    <n v="3.2"/>
    <x v="1"/>
  </r>
  <r>
    <n v="329"/>
    <s v="Senior Operations Data Analyst, Call Center Operations"/>
    <s v="$2   $5 billion (USD)"/>
    <n v="2000000000"/>
    <n v="5000000000"/>
    <s v="$10-$17 Per Hour(Glassdoor est.)"/>
    <n v="35"/>
    <n v="21"/>
    <n v="28"/>
    <s v="Analyst"/>
    <x v="255"/>
    <n v="2.7"/>
    <x v="5"/>
  </r>
  <r>
    <n v="330"/>
    <s v="Director II, Data Science - GRS Predictive Analytics"/>
    <s v="$10+ billion (USD)"/>
    <n v="10000000000"/>
    <n v="11000000000"/>
    <s v="$150K-$239K (Glassdoor est.)"/>
    <n v="239"/>
    <n v="150"/>
    <n v="194.5"/>
    <s v="Director"/>
    <x v="47"/>
    <n v="3.3"/>
    <x v="1"/>
  </r>
  <r>
    <n v="331"/>
    <s v="RESEARCH COMPUTER SCIENTIST - RESEARCH ENGINEER - SR. COMPUTER SCIENTIST - SOFTWARE DEVELOPMENT"/>
    <s v="$500 million   $1 billion (USD)"/>
    <n v="500000000"/>
    <n v="1000000000"/>
    <s v="$52K-$91K (Glassdoor est.)"/>
    <n v="91"/>
    <n v="52"/>
    <n v="71.5"/>
    <s v="Other"/>
    <x v="205"/>
    <n v="3.9"/>
    <x v="2"/>
  </r>
  <r>
    <n v="332"/>
    <s v="Geospatial Software Developer and Data scientist"/>
    <s v="Unknown / Non-Applicable"/>
    <n v="0"/>
    <n v="0"/>
    <s v="$82K-$129K(Employer est.)"/>
    <n v="129"/>
    <n v="82"/>
    <n v="105.5"/>
    <s v="Data Scientist"/>
    <x v="256"/>
    <n v="3.7"/>
    <x v="0"/>
  </r>
  <r>
    <n v="333"/>
    <s v="Senior Scientist - Toxicologist - Product Integrity (Stewardship)"/>
    <s v="$10+ billion (USD)"/>
    <n v="10000000000"/>
    <n v="11000000000"/>
    <s v="$47K-$101K (Glassdoor est.)"/>
    <n v="101"/>
    <n v="47"/>
    <n v="74"/>
    <s v="Other"/>
    <x v="216"/>
    <n v="3.1"/>
    <x v="5"/>
  </r>
  <r>
    <n v="334"/>
    <s v="Systems Engineer II - Data Analyst"/>
    <s v="$10+ billion (USD)"/>
    <n v="10000000000"/>
    <n v="11000000000"/>
    <s v="$49K-$76K (Glassdoor est.)"/>
    <n v="76"/>
    <n v="49"/>
    <n v="62.5"/>
    <s v="Analyst"/>
    <x v="257"/>
    <n v="3.7"/>
    <x v="1"/>
  </r>
  <r>
    <n v="335"/>
    <s v="Senior Research Analytical Scientist-Non-Targeted Analysis"/>
    <s v="$500 million   $1 billion (USD)"/>
    <n v="500000000"/>
    <n v="1000000000"/>
    <s v="$43K-$88K (Glassdoor est.)"/>
    <n v="88"/>
    <n v="43"/>
    <n v="65.5"/>
    <s v="Other"/>
    <x v="258"/>
    <n v="4.3"/>
    <x v="2"/>
  </r>
  <r>
    <n v="336"/>
    <s v="Director Data Science"/>
    <s v="Unknown / Non-Applicable"/>
    <n v="0"/>
    <n v="0"/>
    <s v="$124K-$199K (Glassdoor est.)"/>
    <n v="199"/>
    <n v="124"/>
    <n v="161.5"/>
    <s v="Director"/>
    <x v="259"/>
    <n v="3.6"/>
    <x v="2"/>
  </r>
  <r>
    <n v="337"/>
    <s v="Sr Data Analyst - IT"/>
    <s v="$100   $500 million (USD)"/>
    <n v="100000000"/>
    <n v="500000000"/>
    <s v="$52K-$93K (Glassdoor est.)"/>
    <n v="93"/>
    <n v="52"/>
    <n v="72.5"/>
    <s v="Analyst"/>
    <x v="260"/>
    <n v="2.1"/>
    <x v="2"/>
  </r>
  <r>
    <n v="338"/>
    <s v="Senior Data Engineer"/>
    <s v="$10   $25 million (USD)"/>
    <n v="10000000"/>
    <n v="25000000"/>
    <s v="$97K-$181K (Glassdoor est.)"/>
    <n v="181"/>
    <n v="97"/>
    <n v="139"/>
    <s v="Data Engineer"/>
    <x v="261"/>
    <n v="3.9"/>
    <x v="3"/>
  </r>
  <r>
    <n v="339"/>
    <s v="Senior Data Engineer"/>
    <s v="$10   $25 million (USD)"/>
    <n v="10000000"/>
    <n v="25000000"/>
    <s v="$100K-$173K (Glassdoor est.)"/>
    <n v="173"/>
    <n v="100"/>
    <n v="136.5"/>
    <s v="Data Engineer"/>
    <x v="156"/>
    <n v="3.9"/>
    <x v="4"/>
  </r>
  <r>
    <n v="340"/>
    <s v="Associate Machine Learning Engineer / Data scientist May 2020 Undergrad"/>
    <s v="$2   $5 billion (USD)"/>
    <n v="2000000000"/>
    <n v="5000000000"/>
    <s v="$53K-$96K (Glassdoor est.)"/>
    <n v="96"/>
    <n v="53"/>
    <n v="74.5"/>
    <s v="Data Scientist"/>
    <x v="168"/>
    <n v="3.8"/>
    <x v="2"/>
  </r>
  <r>
    <n v="341"/>
    <s v="Senior Scientist - Biostatistician"/>
    <s v="$10+ billion (USD)"/>
    <n v="10000000000"/>
    <n v="11000000000"/>
    <s v="$65K-$96K (Glassdoor est.)"/>
    <n v="96"/>
    <n v="65"/>
    <n v="80.5"/>
    <s v="Other"/>
    <x v="216"/>
    <n v="3.1"/>
    <x v="5"/>
  </r>
  <r>
    <n v="342"/>
    <s v="Data scientist"/>
    <s v="$10   $25 million (USD)"/>
    <n v="10000000"/>
    <n v="25000000"/>
    <s v="$75K-$127K (Glassdoor est.)"/>
    <n v="127"/>
    <n v="75"/>
    <n v="101"/>
    <s v="Data Scientist"/>
    <x v="262"/>
    <n v="5"/>
    <x v="3"/>
  </r>
  <r>
    <n v="343"/>
    <s v="Data scientist"/>
    <s v="$10+ billion (USD)"/>
    <n v="10000000000"/>
    <n v="11000000000"/>
    <s v="$94K-$139K (Glassdoor est.)"/>
    <n v="139"/>
    <n v="94"/>
    <n v="116.5"/>
    <s v="Data Scientist"/>
    <x v="263"/>
    <n v="3.6"/>
    <x v="1"/>
  </r>
  <r>
    <n v="344"/>
    <s v="Principal Machine Learning Scientist"/>
    <s v="Unknown / Non-Applicable"/>
    <n v="0"/>
    <n v="0"/>
    <s v="$176K-$289K (Glassdoor est.)"/>
    <n v="289"/>
    <n v="176"/>
    <n v="232.5"/>
    <s v="M.L.E"/>
    <x v="264"/>
    <n v="4.7"/>
    <x v="0"/>
  </r>
  <r>
    <n v="345"/>
    <s v="Data scientist"/>
    <s v="Unknown / Non-Applicable"/>
    <n v="0"/>
    <n v="0"/>
    <s v="$92K-$149K (Glassdoor est.)"/>
    <n v="149"/>
    <n v="92"/>
    <n v="120.5"/>
    <s v="Data Scientist"/>
    <x v="265"/>
    <n v="3.5"/>
    <x v="3"/>
  </r>
  <r>
    <n v="346"/>
    <s v="Data scientist"/>
    <s v="Unknown / Non-Applicable"/>
    <n v="0"/>
    <n v="0"/>
    <s v="$118K-$188K (Glassdoor est.)"/>
    <n v="188"/>
    <n v="118"/>
    <n v="153"/>
    <s v="Data Scientist"/>
    <x v="266"/>
    <n v="2.7"/>
    <x v="1"/>
  </r>
  <r>
    <n v="347"/>
    <s v="Data scientist"/>
    <s v="Unknown / Non-Applicable"/>
    <n v="0"/>
    <n v="0"/>
    <s v="$108K-$146K (Glassdoor est.)"/>
    <n v="146"/>
    <n v="108"/>
    <n v="127"/>
    <s v="Data Scientist"/>
    <x v="267"/>
    <n v="3.4"/>
    <x v="0"/>
  </r>
  <r>
    <n v="348"/>
    <s v="Data scientist"/>
    <s v="Unknown / Non-Applicable"/>
    <n v="0"/>
    <n v="0"/>
    <s v="$65K-$106K (Glassdoor est.)"/>
    <n v="106"/>
    <n v="65"/>
    <n v="85.5"/>
    <s v="Data Scientist"/>
    <x v="268"/>
    <n v="4.7"/>
    <x v="3"/>
  </r>
  <r>
    <n v="349"/>
    <s v="Data scientist"/>
    <s v="$1   $2 billion (USD)"/>
    <n v="1000000000"/>
    <n v="2000000000"/>
    <s v="$55K-$98K (Glassdoor est.)"/>
    <n v="98"/>
    <n v="55"/>
    <n v="76.5"/>
    <s v="Data Scientist"/>
    <x v="269"/>
    <n v="2.8"/>
    <x v="2"/>
  </r>
  <r>
    <n v="350"/>
    <s v="Data scientist"/>
    <s v="$500 million   $1 billion (USD)"/>
    <n v="500000000"/>
    <n v="1000000000"/>
    <s v="$94K-$162K (Glassdoor est.)"/>
    <n v="162"/>
    <n v="94"/>
    <n v="128"/>
    <s v="Data Scientist"/>
    <x v="270"/>
    <n v="3.5"/>
    <x v="2"/>
  </r>
  <r>
    <n v="351"/>
    <s v="Data Engineer"/>
    <s v="$5   $10 million (USD)"/>
    <n v="5000000"/>
    <n v="10000000"/>
    <s v="$63K-$120K (Glassdoor est.)"/>
    <n v="120"/>
    <n v="63"/>
    <n v="91.5"/>
    <s v="Data Engineer"/>
    <x v="61"/>
    <n v="3.2"/>
    <x v="6"/>
  </r>
  <r>
    <n v="352"/>
    <s v="Staff Data Engineer"/>
    <s v="$50   $100 million (USD)"/>
    <n v="50000000"/>
    <n v="100000000"/>
    <s v="$126K-$228K (Glassdoor est.)"/>
    <n v="228"/>
    <n v="126"/>
    <n v="177"/>
    <s v="Data Engineer"/>
    <x v="271"/>
    <n v="3.7"/>
    <x v="2"/>
  </r>
  <r>
    <n v="353"/>
    <s v="Data scientist"/>
    <s v="$100   $500 million (USD)"/>
    <n v="100000000"/>
    <n v="500000000"/>
    <s v="$80K-$134K (Glassdoor est.)"/>
    <n v="134"/>
    <n v="80"/>
    <n v="107"/>
    <s v="Data Scientist"/>
    <x v="34"/>
    <n v="4.7"/>
    <x v="4"/>
  </r>
  <r>
    <n v="354"/>
    <s v="Data scientist"/>
    <s v="Unknown / Non-Applicable"/>
    <n v="0"/>
    <n v="0"/>
    <s v="$120K-$189K (Glassdoor est.)"/>
    <n v="189"/>
    <n v="120"/>
    <n v="154.5"/>
    <s v="Data Scientist"/>
    <x v="51"/>
    <n v="4.0999999999999996"/>
    <x v="0"/>
  </r>
  <r>
    <n v="355"/>
    <s v="Data scientist"/>
    <s v="Less than $1 million (USD)"/>
    <n v="1000000"/>
    <n v="1000000"/>
    <s v="$85K-$142K (Glassdoor est.)"/>
    <n v="142"/>
    <n v="85"/>
    <n v="113.5"/>
    <s v="Data Scientist"/>
    <x v="272"/>
    <n v="4"/>
    <x v="6"/>
  </r>
  <r>
    <n v="356"/>
    <s v="Data scientist"/>
    <s v="Unknown / Non-Applicable"/>
    <n v="0"/>
    <n v="0"/>
    <s v="$111K-$176K (Glassdoor est.)"/>
    <n v="176"/>
    <n v="111"/>
    <n v="143.5"/>
    <s v="Data Scientist"/>
    <x v="273"/>
    <n v="2.5"/>
    <x v="6"/>
  </r>
  <r>
    <n v="357"/>
    <s v="Data scientist"/>
    <s v="Less than $1 million (USD)"/>
    <n v="1000000"/>
    <n v="1000000"/>
    <s v="$87K-$140K (Glassdoor est.)"/>
    <n v="140"/>
    <n v="87"/>
    <n v="113.5"/>
    <s v="Data Scientist"/>
    <x v="274"/>
    <n v="3.9"/>
    <x v="6"/>
  </r>
  <r>
    <n v="358"/>
    <s v="Data scientist"/>
    <s v="$10+ billion (USD)"/>
    <n v="10000000000"/>
    <n v="11000000000"/>
    <s v="$76K-$127K (Glassdoor est.)"/>
    <n v="127"/>
    <n v="76"/>
    <n v="101.5"/>
    <s v="Data Scientist"/>
    <x v="275"/>
    <n v="3.4"/>
    <x v="1"/>
  </r>
  <r>
    <n v="359"/>
    <s v="Data Analyst, Performance Partnership"/>
    <s v="$2   $5 billion (USD)"/>
    <n v="2000000000"/>
    <n v="5000000000"/>
    <s v="$54K-$92K (Glassdoor est.)"/>
    <n v="92"/>
    <n v="54"/>
    <n v="73"/>
    <s v="Analyst"/>
    <x v="276"/>
    <n v="3.6"/>
    <x v="1"/>
  </r>
  <r>
    <n v="360"/>
    <s v="Data scientist"/>
    <s v="$2   $5 billion (USD)"/>
    <n v="2000000000"/>
    <n v="5000000000"/>
    <s v="$61K-$100K (Glassdoor est.)"/>
    <n v="100"/>
    <n v="61"/>
    <n v="80.5"/>
    <s v="Data Scientist"/>
    <x v="277"/>
    <n v="3.5"/>
    <x v="1"/>
  </r>
  <r>
    <n v="361"/>
    <s v="Data scientist"/>
    <s v="Unknown / Non-Applicable"/>
    <n v="0"/>
    <n v="0"/>
    <s v="$81K-$140K (Glassdoor est.)"/>
    <n v="140"/>
    <n v="81"/>
    <n v="110.5"/>
    <s v="Data Scientist"/>
    <x v="278"/>
    <s v="unknown"/>
    <x v="7"/>
  </r>
  <r>
    <n v="362"/>
    <s v="Data scientist"/>
    <s v="$5   $10 million (USD)"/>
    <n v="5000000"/>
    <n v="10000000"/>
    <s v="$108K-$171K (Glassdoor est.)"/>
    <n v="171"/>
    <n v="108"/>
    <n v="139.5"/>
    <s v="Data Scientist"/>
    <x v="279"/>
    <n v="3.5"/>
    <x v="3"/>
  </r>
  <r>
    <n v="363"/>
    <s v="Data scientist"/>
    <s v="Unknown / Non-Applicable"/>
    <n v="0"/>
    <n v="0"/>
    <s v="$112K-$179K (Glassdoor est.)"/>
    <n v="179"/>
    <n v="112"/>
    <n v="145.5"/>
    <s v="Data Scientist"/>
    <x v="280"/>
    <n v="4.8"/>
    <x v="6"/>
  </r>
  <r>
    <n v="364"/>
    <s v="Data scientist"/>
    <s v="$100   $500 million (USD)"/>
    <n v="100000000"/>
    <n v="500000000"/>
    <s v="$63K-$111K (Glassdoor est.)"/>
    <n v="111"/>
    <n v="63"/>
    <n v="87"/>
    <s v="Data Scientist"/>
    <x v="281"/>
    <n v="4"/>
    <x v="4"/>
  </r>
  <r>
    <n v="365"/>
    <s v="Data scientist"/>
    <s v="$50   $100 million (USD)"/>
    <n v="50000000"/>
    <n v="100000000"/>
    <s v="$75K-$126K (Glassdoor est.)"/>
    <n v="126"/>
    <n v="75"/>
    <n v="100.5"/>
    <s v="Data Scientist"/>
    <x v="282"/>
    <n v="4.2"/>
    <x v="4"/>
  </r>
  <r>
    <n v="366"/>
    <s v="Data scientist Manager"/>
    <s v="$10+ billion (USD)"/>
    <n v="10000000000"/>
    <n v="11000000000"/>
    <s v="$110K-$184K (Glassdoor est.)"/>
    <n v="184"/>
    <n v="110"/>
    <n v="147"/>
    <s v="Data Scientist"/>
    <x v="283"/>
    <n v="3.8"/>
    <x v="1"/>
  </r>
  <r>
    <n v="367"/>
    <s v="Data Engineer"/>
    <s v="$100   $500 million (USD)"/>
    <n v="100000000"/>
    <n v="500000000"/>
    <s v="$76K-$145K (Glassdoor est.)"/>
    <n v="145"/>
    <n v="76"/>
    <n v="110.5"/>
    <s v="Data Engineer"/>
    <x v="284"/>
    <n v="3.7"/>
    <x v="4"/>
  </r>
  <r>
    <n v="368"/>
    <s v="Data scientist"/>
    <s v="$5   $10 million (USD)"/>
    <n v="5000000"/>
    <n v="10000000"/>
    <s v="$70K-$118K (Glassdoor est.)"/>
    <n v="118"/>
    <n v="70"/>
    <n v="94"/>
    <s v="Data Scientist"/>
    <x v="285"/>
    <n v="4.5999999999999996"/>
    <x v="3"/>
  </r>
  <r>
    <n v="369"/>
    <s v="Senior Data scientist"/>
    <s v="$500 million   $1 billion (USD)"/>
    <n v="500000000"/>
    <n v="1000000000"/>
    <s v="$94K-$153K (Glassdoor est.)"/>
    <n v="153"/>
    <n v="94"/>
    <n v="123.5"/>
    <s v="Data Scientist"/>
    <x v="286"/>
    <n v="4.3"/>
    <x v="2"/>
  </r>
  <r>
    <n v="370"/>
    <s v="Software Data Engineer - College"/>
    <s v="Unknown / Non-Applicable"/>
    <n v="0"/>
    <n v="0"/>
    <s v="$49K-$97K (Glassdoor est.)"/>
    <n v="97"/>
    <n v="49"/>
    <n v="73"/>
    <s v="Data Engineer"/>
    <x v="62"/>
    <n v="4"/>
    <x v="1"/>
  </r>
  <r>
    <n v="371"/>
    <s v="Senior Data scientist - Algorithms"/>
    <s v="Unknown / Non-Applicable"/>
    <n v="0"/>
    <n v="0"/>
    <s v="$150K-$180K (Glassdoor est.)"/>
    <n v="180"/>
    <n v="150"/>
    <n v="165"/>
    <s v="Data Scientist"/>
    <x v="287"/>
    <n v="3.9"/>
    <x v="4"/>
  </r>
  <r>
    <n v="372"/>
    <s v="Data Analyst"/>
    <s v="$100   $500 million (USD)"/>
    <n v="100000000"/>
    <n v="500000000"/>
    <s v="$42K-$77K (Glassdoor est.)"/>
    <n v="77"/>
    <n v="42"/>
    <n v="59.5"/>
    <s v="Analyst"/>
    <x v="288"/>
    <n v="3.1"/>
    <x v="2"/>
  </r>
  <r>
    <n v="373"/>
    <s v="Data Analyst"/>
    <s v="$10   $25 million (USD)"/>
    <n v="10000000"/>
    <n v="25000000"/>
    <s v="$47K-$85K (Glassdoor est.)"/>
    <n v="85"/>
    <n v="47"/>
    <n v="66"/>
    <s v="Analyst"/>
    <x v="289"/>
    <n v="3.6"/>
    <x v="6"/>
  </r>
  <r>
    <n v="374"/>
    <s v="Data scientist"/>
    <s v="Unknown / Non-Applicable"/>
    <n v="0"/>
    <n v="0"/>
    <s v="$56K-$95K (Glassdoor est.)"/>
    <n v="95"/>
    <n v="56"/>
    <n v="75.5"/>
    <s v="Data Scientist"/>
    <x v="290"/>
    <n v="4.2"/>
    <x v="3"/>
  </r>
  <r>
    <n v="375"/>
    <s v="Machine Learning Engineer"/>
    <s v="$100   $500 million (USD)"/>
    <n v="100000000"/>
    <n v="500000000"/>
    <s v="$62K-$112K (Glassdoor est.)"/>
    <n v="112"/>
    <n v="62"/>
    <n v="87"/>
    <s v="M.L.E"/>
    <x v="291"/>
    <n v="4"/>
    <x v="0"/>
  </r>
  <r>
    <n v="376"/>
    <s v="Senior Data scientist Oncology"/>
    <s v="$10+ billion (USD)"/>
    <n v="10000000000"/>
    <n v="11000000000"/>
    <s v="$107K-$173K (Glassdoor est.)"/>
    <n v="173"/>
    <n v="107"/>
    <n v="140"/>
    <s v="Data Scientist"/>
    <x v="223"/>
    <n v="3.9"/>
    <x v="1"/>
  </r>
  <r>
    <n v="377"/>
    <s v="Data scientist"/>
    <s v="$25   $50 million (USD)"/>
    <n v="25000000"/>
    <n v="50000000"/>
    <s v="$64K-$108K (Glassdoor est.)"/>
    <n v="108"/>
    <n v="64"/>
    <n v="86"/>
    <s v="Data Scientist"/>
    <x v="292"/>
    <n v="3.7"/>
    <x v="4"/>
  </r>
  <r>
    <n v="378"/>
    <s v="Senior Data scientist"/>
    <s v="Unknown / Non-Applicable"/>
    <n v="0"/>
    <n v="0"/>
    <s v="$89K-$144K (Glassdoor est.)"/>
    <n v="144"/>
    <n v="89"/>
    <n v="116.5"/>
    <s v="Data Scientist"/>
    <x v="293"/>
    <n v="4.4000000000000004"/>
    <x v="6"/>
  </r>
  <r>
    <n v="379"/>
    <s v="Data Engineer"/>
    <s v="$1   $2 billion (USD)"/>
    <n v="1000000000"/>
    <n v="2000000000"/>
    <s v="$55K-$105K (Glassdoor est.)"/>
    <n v="105"/>
    <n v="55"/>
    <n v="80"/>
    <s v="Data Engineer"/>
    <x v="294"/>
    <n v="3.4"/>
    <x v="0"/>
  </r>
  <r>
    <n v="380"/>
    <s v="Principal Data scientist"/>
    <s v="$10+ billion (USD)"/>
    <n v="10000000000"/>
    <n v="11000000000"/>
    <s v="$135K-$211K (Glassdoor est.)"/>
    <n v="211"/>
    <n v="135"/>
    <n v="173"/>
    <s v="Data Scientist"/>
    <x v="50"/>
    <n v="3.7"/>
    <x v="1"/>
  </r>
  <r>
    <n v="381"/>
    <s v="Data Engineer"/>
    <s v="Unknown / Non-Applicable"/>
    <n v="0"/>
    <n v="0"/>
    <s v="$57K-$80K (Glassdoor est.)"/>
    <n v="80"/>
    <n v="57"/>
    <n v="68.5"/>
    <s v="Data Engineer"/>
    <x v="295"/>
    <n v="3.5"/>
    <x v="0"/>
  </r>
  <r>
    <n v="382"/>
    <s v="Data scientist - Alpha Insights"/>
    <s v="Unknown / Non-Applicable"/>
    <n v="0"/>
    <n v="0"/>
    <s v="$129K-$215K (Glassdoor est.)"/>
    <n v="215"/>
    <n v="129"/>
    <n v="172"/>
    <s v="Data Scientist"/>
    <x v="296"/>
    <n v="4.4000000000000004"/>
    <x v="2"/>
  </r>
  <r>
    <n v="383"/>
    <s v="Associate Principal Scientist, Pharmacogenomics"/>
    <s v="$10+ billion (USD)"/>
    <n v="10000000000"/>
    <n v="11000000000"/>
    <s v="$63K-$127K (Glassdoor est.)"/>
    <n v="127"/>
    <n v="63"/>
    <n v="95"/>
    <s v="Other"/>
    <x v="223"/>
    <n v="3.9"/>
    <x v="1"/>
  </r>
  <r>
    <n v="384"/>
    <s v="Data scientist - Systems Engineering"/>
    <s v="$1   $2 billion (USD)"/>
    <n v="1000000000"/>
    <n v="2000000000"/>
    <s v="$50K-$89K (Glassdoor est.)"/>
    <n v="89"/>
    <n v="50"/>
    <n v="69.5"/>
    <s v="Data Scientist"/>
    <x v="85"/>
    <n v="3.2"/>
    <x v="5"/>
  </r>
  <r>
    <n v="385"/>
    <s v="Data scientist"/>
    <s v="Unknown / Non-Applicable"/>
    <n v="0"/>
    <n v="0"/>
    <s v="$71K-$124K (Glassdoor est.)"/>
    <n v="124"/>
    <n v="71"/>
    <n v="97.5"/>
    <s v="Data Scientist"/>
    <x v="297"/>
    <n v="4"/>
    <x v="0"/>
  </r>
  <r>
    <n v="386"/>
    <s v="Data scientist"/>
    <s v="Unknown / Non-Applicable"/>
    <n v="0"/>
    <n v="0"/>
    <s v="$69K-$121K (Glassdoor est.)"/>
    <n v="121"/>
    <n v="69"/>
    <n v="95"/>
    <s v="Data Scientist"/>
    <x v="298"/>
    <n v="3.4"/>
    <x v="4"/>
  </r>
  <r>
    <n v="387"/>
    <s v="Principal Data scientist"/>
    <s v="Unknown / Non-Applicable"/>
    <n v="0"/>
    <n v="0"/>
    <s v="$150K-$238K (Glassdoor est.)"/>
    <n v="238"/>
    <n v="150"/>
    <n v="194"/>
    <s v="Data Scientist"/>
    <x v="299"/>
    <n v="3.2"/>
    <x v="0"/>
  </r>
  <r>
    <n v="388"/>
    <s v="Data scientist"/>
    <s v="Unknown / Non-Applicable"/>
    <n v="0"/>
    <n v="0"/>
    <s v="$77K-$132K (Glassdoor est.)"/>
    <n v="132"/>
    <n v="77"/>
    <n v="104.5"/>
    <s v="Data Scientist"/>
    <x v="300"/>
    <n v="3.5"/>
    <x v="4"/>
  </r>
  <r>
    <n v="389"/>
    <s v="Data Engineer - Consultant (Charlotte Based)"/>
    <s v="Unknown / Non-Applicable"/>
    <n v="0"/>
    <n v="0"/>
    <s v="$59K-$112K (Glassdoor est.)"/>
    <n v="112"/>
    <n v="59"/>
    <n v="85.5"/>
    <s v="Data Engineer"/>
    <x v="32"/>
    <n v="4.2"/>
    <x v="4"/>
  </r>
  <r>
    <n v="390"/>
    <s v="Data Analyst 1, full-time contract worker for up to 12 months"/>
    <s v="Unknown / Non-Applicable"/>
    <n v="0"/>
    <n v="0"/>
    <s v="$35K-$65K (Glassdoor est.)"/>
    <n v="65"/>
    <n v="35"/>
    <n v="50"/>
    <s v="Analyst"/>
    <x v="121"/>
    <n v="4.2"/>
    <x v="1"/>
  </r>
  <r>
    <n v="391"/>
    <s v="Data Engineer"/>
    <s v="$10+ billion (USD)"/>
    <n v="10000000000"/>
    <n v="11000000000"/>
    <s v="$79K-$147K (Glassdoor est.)"/>
    <n v="147"/>
    <n v="79"/>
    <n v="113"/>
    <s v="Data Engineer"/>
    <x v="172"/>
    <n v="3.1"/>
    <x v="2"/>
  </r>
  <r>
    <n v="392"/>
    <s v="Scientist, Immuno-Oncology"/>
    <s v="$10+ billion (USD)"/>
    <n v="10000000000"/>
    <n v="11000000000"/>
    <s v="$62K-$119K (Glassdoor est.)"/>
    <n v="119"/>
    <n v="62"/>
    <n v="90.5"/>
    <s v="Other"/>
    <x v="301"/>
    <n v="3.9"/>
    <x v="1"/>
  </r>
  <r>
    <n v="393"/>
    <s v="Senior Data scientist"/>
    <s v="Unknown / Non-Applicable"/>
    <n v="0"/>
    <n v="0"/>
    <s v="$119K-$187K (Glassdoor est.)"/>
    <n v="187"/>
    <n v="119"/>
    <n v="153"/>
    <s v="Data Scientist"/>
    <x v="302"/>
    <n v="4.3"/>
    <x v="3"/>
  </r>
  <r>
    <n v="394"/>
    <s v="Products Data Analyst II"/>
    <s v="$2   $5 billion (USD)"/>
    <n v="2000000000"/>
    <n v="5000000000"/>
    <s v="$90K-$157K (Glassdoor est.)"/>
    <n v="157"/>
    <n v="90"/>
    <n v="123.5"/>
    <s v="Analyst"/>
    <x v="303"/>
    <n v="3.3"/>
    <x v="2"/>
  </r>
  <r>
    <n v="395"/>
    <s v="Lead Data Analyst"/>
    <s v="$10   $25 million (USD)"/>
    <n v="10000000"/>
    <n v="25000000"/>
    <s v="$32K-$62K (Glassdoor est.)"/>
    <n v="62"/>
    <n v="32"/>
    <n v="47"/>
    <s v="Analyst"/>
    <x v="304"/>
    <n v="3.9"/>
    <x v="4"/>
  </r>
  <r>
    <n v="396"/>
    <s v="Data Science Engineer - Mobile"/>
    <s v="$5   $10 billion (USD)"/>
    <n v="5000000000"/>
    <n v="10000000000"/>
    <s v="$116K-$208K (Glassdoor est.)"/>
    <n v="208"/>
    <n v="116"/>
    <n v="162"/>
    <s v="Other"/>
    <x v="305"/>
    <n v="4"/>
    <x v="1"/>
  </r>
  <r>
    <n v="397"/>
    <s v="Senior Data scientist"/>
    <s v="$1   $2 billion (USD)"/>
    <n v="1000000000"/>
    <n v="2000000000"/>
    <s v="$102K-$165K (Glassdoor est.)"/>
    <n v="165"/>
    <n v="102"/>
    <n v="133.5"/>
    <s v="Data Scientist"/>
    <x v="35"/>
    <n v="3.5"/>
    <x v="5"/>
  </r>
  <r>
    <n v="398"/>
    <s v="Senior Data Engineer"/>
    <s v="Unknown / Non-Applicable"/>
    <n v="0"/>
    <n v="0"/>
    <s v="$76K-$142K (Glassdoor est.)"/>
    <n v="142"/>
    <n v="76"/>
    <n v="109"/>
    <s v="Data Engineer"/>
    <x v="306"/>
    <n v="3.2"/>
    <x v="2"/>
  </r>
  <r>
    <n v="399"/>
    <s v="Machine Learning Engineer"/>
    <s v="Unknown / Non-Applicable"/>
    <n v="0"/>
    <n v="0"/>
    <s v="$91K-$159K (Glassdoor est.)"/>
    <n v="159"/>
    <n v="91"/>
    <n v="125"/>
    <s v="M.L.E"/>
    <x v="307"/>
    <n v="3.2"/>
    <x v="2"/>
  </r>
  <r>
    <n v="400"/>
    <s v="Sr Expert Data Science, Advanced Visual Analytics (Associate level)"/>
    <s v="$10+ billion (USD)"/>
    <n v="10000000000"/>
    <n v="11000000000"/>
    <s v="$80K-$133K (Glassdoor est.)"/>
    <n v="133"/>
    <n v="80"/>
    <n v="106.5"/>
    <s v="Other"/>
    <x v="29"/>
    <n v="3.8"/>
    <x v="1"/>
  </r>
  <r>
    <n v="401"/>
    <s v="IT Associate Data Analyst"/>
    <s v="$5   $10 billion (USD)"/>
    <n v="5000000000"/>
    <n v="10000000000"/>
    <s v="$39K-$69K (Glassdoor est.)"/>
    <n v="69"/>
    <n v="39"/>
    <n v="54"/>
    <s v="Analyst"/>
    <x v="27"/>
    <n v="3.7"/>
    <x v="5"/>
  </r>
  <r>
    <n v="402"/>
    <s v="Clinical Data Analyst"/>
    <s v="$100   $500 million (USD)"/>
    <n v="100000000"/>
    <n v="500000000"/>
    <s v="$27K-$48K (Glassdoor est.)"/>
    <n v="48"/>
    <n v="27"/>
    <n v="37.5"/>
    <s v="Analyst"/>
    <x v="308"/>
    <n v="3"/>
    <x v="2"/>
  </r>
  <r>
    <n v="403"/>
    <s v="Business Data Analyst"/>
    <s v="$2   $5 billion (USD)"/>
    <n v="2000000000"/>
    <n v="5000000000"/>
    <s v="$36K-$71K (Glassdoor est.)"/>
    <n v="71"/>
    <n v="36"/>
    <n v="53.5"/>
    <s v="Analyst"/>
    <x v="168"/>
    <n v="3.8"/>
    <x v="2"/>
  </r>
  <r>
    <n v="404"/>
    <s v="Data scientist - Sales"/>
    <s v="$100   $500 million (USD)"/>
    <n v="100000000"/>
    <n v="500000000"/>
    <s v="$130K-$206K (Glassdoor est.)"/>
    <n v="206"/>
    <n v="130"/>
    <n v="168"/>
    <s v="Data Scientist"/>
    <x v="309"/>
    <n v="4.7"/>
    <x v="0"/>
  </r>
  <r>
    <n v="405"/>
    <s v="Senior Data Analyst"/>
    <s v="Unknown / Non-Applicable"/>
    <n v="0"/>
    <n v="0"/>
    <s v="$99K-$178K (Glassdoor est.)"/>
    <n v="178"/>
    <n v="99"/>
    <n v="138.5"/>
    <s v="Analyst"/>
    <x v="310"/>
    <n v="3.9"/>
    <x v="3"/>
  </r>
  <r>
    <n v="406"/>
    <s v="Principal, Data Science - Advanced Analytics"/>
    <s v="$2   $5 billion (USD)"/>
    <n v="2000000000"/>
    <n v="5000000000"/>
    <s v="$86K-$137K (Glassdoor est.)"/>
    <n v="137"/>
    <n v="86"/>
    <n v="111.5"/>
    <s v="Other"/>
    <x v="311"/>
    <n v="3.6"/>
    <x v="1"/>
  </r>
  <r>
    <n v="407"/>
    <s v="Data Science Project Manager"/>
    <s v="$10+ billion (USD)"/>
    <n v="10000000000"/>
    <n v="11000000000"/>
    <s v="$37K-$100K (Glassdoor est.)"/>
    <n v="100"/>
    <n v="37"/>
    <n v="68.5"/>
    <s v="Manager"/>
    <x v="130"/>
    <n v="3.6"/>
    <x v="5"/>
  </r>
  <r>
    <n v="408"/>
    <s v="Sr Scientist, Immuno-Oncology - Oncology"/>
    <s v="$10+ billion (USD)"/>
    <n v="10000000000"/>
    <n v="11000000000"/>
    <s v="$58K-$111K (Glassdoor est.)"/>
    <n v="111"/>
    <n v="58"/>
    <n v="84.5"/>
    <s v="Other"/>
    <x v="301"/>
    <n v="3.9"/>
    <x v="1"/>
  </r>
  <r>
    <n v="409"/>
    <s v="Senior Data Engineer"/>
    <s v="$100   $500 million (USD)"/>
    <n v="100000000"/>
    <n v="500000000"/>
    <s v="$72K-$133K (Glassdoor est.)"/>
    <n v="133"/>
    <n v="72"/>
    <n v="102.5"/>
    <s v="Data Engineer"/>
    <x v="180"/>
    <n v="4.4000000000000004"/>
    <x v="2"/>
  </r>
  <r>
    <n v="410"/>
    <s v="Research Scientist â€“ Security and Privacy"/>
    <s v="$50   $100 million (USD)"/>
    <n v="50000000"/>
    <n v="100000000"/>
    <s v="$61K-$126K (Glassdoor est.)"/>
    <n v="126"/>
    <n v="61"/>
    <n v="93.5"/>
    <s v="Other"/>
    <x v="312"/>
    <n v="3.6"/>
    <x v="0"/>
  </r>
  <r>
    <n v="411"/>
    <s v="Data Science Manager"/>
    <s v="$5   $10 million (USD)"/>
    <n v="5000000"/>
    <n v="10000000"/>
    <s v="$95K-$160K (Glassdoor est.)"/>
    <n v="160"/>
    <n v="95"/>
    <n v="127.5"/>
    <s v="Manager"/>
    <x v="61"/>
    <n v="3.2"/>
    <x v="6"/>
  </r>
  <r>
    <n v="412"/>
    <s v="Data Analyst 2 (Missionary Department)"/>
    <s v="Unknown / Non-Applicable"/>
    <n v="0"/>
    <n v="0"/>
    <s v="$53K-$91K (Glassdoor est.)"/>
    <n v="91"/>
    <n v="53"/>
    <n v="72"/>
    <s v="Analyst"/>
    <x v="121"/>
    <n v="4.2"/>
    <x v="1"/>
  </r>
  <r>
    <n v="413"/>
    <s v="Supply Chain Data Analyst"/>
    <s v="$500 million   $1 billion (USD)"/>
    <n v="500000000"/>
    <n v="1000000000"/>
    <s v="$33K-$61K (Glassdoor est.)"/>
    <n v="61"/>
    <n v="33"/>
    <n v="47"/>
    <s v="Analyst"/>
    <x v="313"/>
    <n v="3.1"/>
    <x v="2"/>
  </r>
  <r>
    <n v="414"/>
    <s v="Data Engineer - ETL"/>
    <s v="Unknown / Non-Applicable"/>
    <n v="0"/>
    <n v="0"/>
    <s v="$44K-$86K (Glassdoor est.)"/>
    <n v="86"/>
    <n v="44"/>
    <n v="65"/>
    <s v="Data Engineer"/>
    <x v="314"/>
    <n v="3.8"/>
    <x v="0"/>
  </r>
  <r>
    <n v="415"/>
    <s v="Senior Data Analyst"/>
    <s v="$100   $500 million (USD)"/>
    <n v="100000000"/>
    <n v="500000000"/>
    <s v="$69K-$119K (Glassdoor est.)"/>
    <n v="119"/>
    <n v="69"/>
    <n v="94"/>
    <s v="Analyst"/>
    <x v="24"/>
    <n v="4"/>
    <x v="0"/>
  </r>
  <r>
    <n v="416"/>
    <s v="Senior Data Engineer"/>
    <s v="$100   $500 million (USD)"/>
    <n v="100000000"/>
    <n v="500000000"/>
    <s v="$67K-$127K (Glassdoor est.)"/>
    <n v="127"/>
    <n v="67"/>
    <n v="97"/>
    <s v="Data Engineer"/>
    <x v="24"/>
    <n v="4"/>
    <x v="0"/>
  </r>
  <r>
    <n v="417"/>
    <s v="Data Modeler (Analytical Systems)"/>
    <s v="$10+ billion (USD)"/>
    <n v="10000000000"/>
    <n v="11000000000"/>
    <s v="$66K-$117K (Glassdoor est.)"/>
    <n v="117"/>
    <n v="66"/>
    <n v="91.5"/>
    <s v="Other"/>
    <x v="130"/>
    <n v="3.6"/>
    <x v="5"/>
  </r>
  <r>
    <n v="418"/>
    <s v="Data scientist in Translational Medicine"/>
    <s v="$10+ billion (USD)"/>
    <n v="10000000000"/>
    <n v="11000000000"/>
    <s v="$86K-$143K (Glassdoor est.)"/>
    <n v="143"/>
    <n v="86"/>
    <n v="114.5"/>
    <s v="Data Scientist"/>
    <x v="29"/>
    <n v="3.8"/>
    <x v="1"/>
  </r>
  <r>
    <n v="419"/>
    <s v="Product Manager/Data Evangelist"/>
    <s v="$5   $10 million (USD)"/>
    <n v="5000000"/>
    <n v="10000000"/>
    <s v="$50K-$98K (Glassdoor est.)"/>
    <n v="98"/>
    <n v="50"/>
    <n v="74"/>
    <s v="Manager"/>
    <x v="61"/>
    <n v="3.2"/>
    <x v="6"/>
  </r>
  <r>
    <n v="420"/>
    <s v="Senior Data scientist â€“ Visualization, Novartis AI Innovation Lab"/>
    <s v="$10+ billion (USD)"/>
    <n v="10000000000"/>
    <n v="11000000000"/>
    <s v="$92K-$150K (Glassdoor est.)"/>
    <n v="150"/>
    <n v="92"/>
    <n v="121"/>
    <s v="Data Scientist"/>
    <x v="29"/>
    <n v="3.8"/>
    <x v="1"/>
  </r>
  <r>
    <n v="421"/>
    <s v="Senior Data Analyst/Scientist"/>
    <s v="$100   $500 million (USD)"/>
    <n v="100000000"/>
    <n v="500000000"/>
    <s v="$90K-$153K (Glassdoor est.)"/>
    <n v="153"/>
    <n v="90"/>
    <n v="121.5"/>
    <s v="Analyst"/>
    <x v="97"/>
    <n v="4.5"/>
    <x v="4"/>
  </r>
  <r>
    <n v="422"/>
    <s v="Scientist â€“ Cancer Discovery, Molecular Assay"/>
    <s v="unknown"/>
    <n v="0"/>
    <n v="0"/>
    <s v="Employer Provided Salary:$100K-$135K"/>
    <n v="135"/>
    <n v="100"/>
    <n v="117.5"/>
    <s v="Other"/>
    <x v="315"/>
    <s v="unknown"/>
    <x v="8"/>
  </r>
  <r>
    <n v="423"/>
    <s v="Data Engineer"/>
    <s v="$50   $100 million (USD)"/>
    <n v="50000000"/>
    <n v="100000000"/>
    <s v="$42K-$79K (Glassdoor est.)"/>
    <n v="79"/>
    <n v="42"/>
    <n v="60.5"/>
    <s v="Data Engineer"/>
    <x v="316"/>
    <n v="3.4"/>
    <x v="0"/>
  </r>
  <r>
    <n v="424"/>
    <s v="Big Data Engineer"/>
    <s v="$1   $2 billion (USD)"/>
    <n v="1000000000"/>
    <n v="2000000000"/>
    <s v="$84K-$153K (Glassdoor est.)"/>
    <n v="153"/>
    <n v="84"/>
    <n v="118.5"/>
    <s v="Data Engineer"/>
    <x v="69"/>
    <n v="3.3"/>
    <x v="2"/>
  </r>
  <r>
    <n v="425"/>
    <s v="Data Engineering Analyst"/>
    <s v="$2   $5 billion (USD)"/>
    <n v="2000000000"/>
    <n v="5000000000"/>
    <s v="$44K-$73K (Glassdoor est.)"/>
    <n v="73"/>
    <n v="44"/>
    <n v="58.5"/>
    <s v="Data Engineer"/>
    <x v="317"/>
    <n v="3.8"/>
    <x v="2"/>
  </r>
  <r>
    <n v="426"/>
    <s v="Manager of Data Science"/>
    <s v="$10   $25 million (USD)"/>
    <n v="10000000"/>
    <n v="25000000"/>
    <s v="$40K-$87K (Glassdoor est.)"/>
    <n v="87"/>
    <n v="40"/>
    <n v="63.5"/>
    <s v="Manager"/>
    <x v="156"/>
    <n v="3.9"/>
    <x v="4"/>
  </r>
  <r>
    <n v="427"/>
    <s v="Software Engineer (Data scientist/Software Engineer) - SISW - MG"/>
    <s v="$1   $2 billion (USD)"/>
    <n v="1000000000"/>
    <n v="2000000000"/>
    <s v="$72K-$142K (Glassdoor est.)"/>
    <n v="142"/>
    <n v="72"/>
    <n v="107"/>
    <s v="Data Scientist"/>
    <x v="318"/>
    <n v="4.0999999999999996"/>
    <x v="5"/>
  </r>
  <r>
    <n v="428"/>
    <s v="Data Engineer"/>
    <s v="$2   $5 billion (USD)"/>
    <n v="2000000000"/>
    <n v="5000000000"/>
    <s v="$74K-$137K (Glassdoor est.)"/>
    <n v="137"/>
    <n v="74"/>
    <n v="105.5"/>
    <s v="Data Engineer"/>
    <x v="319"/>
    <n v="3.7"/>
    <x v="5"/>
  </r>
  <r>
    <n v="429"/>
    <s v="Data Engineer"/>
    <s v="$500 million   $1 billion (USD)"/>
    <n v="500000000"/>
    <n v="1000000000"/>
    <s v="$57K-$109K (Glassdoor est.)"/>
    <n v="109"/>
    <n v="57"/>
    <n v="83"/>
    <s v="Data Engineer"/>
    <x v="320"/>
    <n v="2.8"/>
    <x v="0"/>
  </r>
  <r>
    <n v="430"/>
    <s v="Associate Research Scientist I (Protein Expression and Production)"/>
    <s v="Unknown / Non-Applicable"/>
    <n v="0"/>
    <n v="0"/>
    <s v="$59K-$116K (Glassdoor est.)"/>
    <n v="116"/>
    <n v="59"/>
    <n v="87.5"/>
    <s v="Other"/>
    <x v="321"/>
    <n v="3"/>
    <x v="0"/>
  </r>
  <r>
    <n v="431"/>
    <s v="Director, Precision Medicine Clinical Biomarker Scientist"/>
    <s v="$10+ billion (USD)"/>
    <n v="10000000000"/>
    <n v="11000000000"/>
    <s v="$136K-$208K (Glassdoor est.)"/>
    <n v="208"/>
    <n v="136"/>
    <n v="172"/>
    <s v="Director"/>
    <x v="25"/>
    <n v="4"/>
    <x v="1"/>
  </r>
  <r>
    <n v="432"/>
    <s v="Senior Formulations Scientist II"/>
    <s v="Unknown / Non-Applicable"/>
    <n v="0"/>
    <n v="0"/>
    <s v="$71K-$129K (Glassdoor est.)"/>
    <n v="129"/>
    <n v="71"/>
    <n v="100"/>
    <s v="Other"/>
    <x v="321"/>
    <n v="3"/>
    <x v="0"/>
  </r>
  <r>
    <n v="433"/>
    <s v="Data Science Manager"/>
    <s v="Unknown / Non-Applicable"/>
    <n v="0"/>
    <n v="0"/>
    <s v="$171K-$272K (Glassdoor est.)"/>
    <n v="272"/>
    <n v="171"/>
    <n v="221.5"/>
    <s v="Manager"/>
    <x v="322"/>
    <n v="4.2"/>
    <x v="0"/>
  </r>
  <r>
    <n v="434"/>
    <s v="Data Engineer"/>
    <s v="$50   $100 million (USD)"/>
    <n v="50000000"/>
    <n v="100000000"/>
    <s v="$65K-$126K (Glassdoor est.)"/>
    <n v="126"/>
    <n v="65"/>
    <n v="95.5"/>
    <s v="Data Engineer"/>
    <x v="323"/>
    <n v="3.5"/>
    <x v="4"/>
  </r>
  <r>
    <n v="435"/>
    <s v="Senior Quantitative Analyst"/>
    <s v="$1   $2 billion (USD)"/>
    <n v="1000000000"/>
    <n v="2000000000"/>
    <s v="$118K-$228K (Glassdoor est.)"/>
    <n v="228"/>
    <n v="118"/>
    <n v="173"/>
    <s v="Analyst"/>
    <x v="324"/>
    <n v="3.3"/>
    <x v="2"/>
  </r>
  <r>
    <n v="436"/>
    <s v="Principal Data scientist"/>
    <s v="$10+ billion (USD)"/>
    <n v="10000000000"/>
    <n v="11000000000"/>
    <s v="$113K-$182K (Glassdoor est.)"/>
    <n v="182"/>
    <n v="113"/>
    <n v="147.5"/>
    <s v="Data Scientist"/>
    <x v="223"/>
    <n v="3.9"/>
    <x v="1"/>
  </r>
  <r>
    <n v="437"/>
    <s v="Data Engineer"/>
    <s v="$1   $2 billion (USD)"/>
    <n v="1000000000"/>
    <n v="2000000000"/>
    <s v="$58K-$104K (Glassdoor est.)"/>
    <n v="104"/>
    <n v="58"/>
    <n v="81"/>
    <s v="Data Engineer"/>
    <x v="325"/>
    <n v="3.7"/>
    <x v="1"/>
  </r>
  <r>
    <n v="438"/>
    <s v="Sr. Data Analyst"/>
    <s v="Unknown / Non-Applicable"/>
    <n v="0"/>
    <n v="0"/>
    <s v="$58K-$108K (Glassdoor est.)"/>
    <n v="108"/>
    <n v="58"/>
    <n v="83"/>
    <s v="Analyst"/>
    <x v="326"/>
    <n v="3.2"/>
    <x v="4"/>
  </r>
  <r>
    <n v="439"/>
    <s v="Research Scientist or Senior Research Scientist - Computer Vision"/>
    <s v="$5   $10 million (USD)"/>
    <n v="5000000"/>
    <n v="10000000"/>
    <s v="$81K-$161K (Glassdoor est.)"/>
    <n v="161"/>
    <n v="81"/>
    <n v="121"/>
    <s v="Other"/>
    <x v="327"/>
    <n v="4.5999999999999996"/>
    <x v="3"/>
  </r>
  <r>
    <n v="440"/>
    <s v="Data Analyst Chemist - Quality System Contractor"/>
    <s v="Unknown / Non-Applicable"/>
    <n v="0"/>
    <n v="0"/>
    <s v="$61K-$110K (Glassdoor est.)"/>
    <n v="110"/>
    <n v="61"/>
    <n v="85.5"/>
    <s v="Analyst"/>
    <x v="328"/>
    <n v="2.2000000000000002"/>
    <x v="0"/>
  </r>
  <r>
    <n v="441"/>
    <s v="Research Scientist / Principal Research Scientist - Multiphysical Systems"/>
    <s v="$5   $10 million (USD)"/>
    <n v="5000000"/>
    <n v="10000000"/>
    <s v="$115K-$220K (Glassdoor est.)"/>
    <n v="220"/>
    <n v="115"/>
    <n v="167.5"/>
    <s v="Other"/>
    <x v="327"/>
    <n v="4.5999999999999996"/>
    <x v="3"/>
  </r>
  <r>
    <n v="442"/>
    <s v="Research Scientist, Machine Learning Department"/>
    <s v="Unknown / Non-Applicable"/>
    <n v="0"/>
    <n v="0"/>
    <s v="$71K-$144K (Glassdoor est.)"/>
    <n v="144"/>
    <n v="71"/>
    <n v="107.5"/>
    <s v="M.L.E"/>
    <x v="123"/>
    <n v="2.6"/>
    <x v="0"/>
  </r>
  <r>
    <n v="443"/>
    <s v="Foundational Community Supports Data Analyst"/>
    <s v="$25   $50 million (USD)"/>
    <n v="25000000"/>
    <n v="50000000"/>
    <s v="$32K-$57K (Glassdoor est.)"/>
    <n v="57"/>
    <n v="32"/>
    <n v="44.5"/>
    <s v="Analyst"/>
    <x v="329"/>
    <n v="3.4"/>
    <x v="0"/>
  </r>
  <r>
    <n v="444"/>
    <s v="Senior Health Data Analyst, Star Ratings"/>
    <s v="$500 million   $1 billion (USD)"/>
    <n v="500000000"/>
    <n v="1000000000"/>
    <s v="$79K-$136K (Glassdoor est.)"/>
    <n v="136"/>
    <n v="79"/>
    <n v="107.5"/>
    <s v="Analyst"/>
    <x v="330"/>
    <n v="3.3"/>
    <x v="2"/>
  </r>
  <r>
    <n v="445"/>
    <s v="Principal Research Scientist/Team Lead, Medicinal Chemistry - Oncology"/>
    <s v="Unknown / Non-Applicable"/>
    <n v="0"/>
    <n v="0"/>
    <s v="Employer Provided Salary:$120K-$145K"/>
    <n v="145"/>
    <n v="120"/>
    <n v="132.5"/>
    <s v="Other"/>
    <x v="234"/>
    <s v="unknown"/>
    <x v="7"/>
  </r>
  <r>
    <n v="446"/>
    <s v="Sr. Data Analyst"/>
    <s v="$500 million   $1 billion (USD)"/>
    <n v="500000000"/>
    <n v="1000000000"/>
    <s v="$50K-$89K (Glassdoor est.)"/>
    <n v="89"/>
    <n v="50"/>
    <n v="69.5"/>
    <s v="Analyst"/>
    <x v="331"/>
    <n v="3.7"/>
    <x v="4"/>
  </r>
  <r>
    <n v="447"/>
    <s v="Senior Engineer, Data Management Engineering"/>
    <s v="$10+ billion (USD)"/>
    <n v="10000000000"/>
    <n v="11000000000"/>
    <s v="$68K-$129K (Glassdoor est.)"/>
    <n v="129"/>
    <n v="68"/>
    <n v="98.5"/>
    <s v="Other"/>
    <x v="133"/>
    <n v="3.5"/>
    <x v="1"/>
  </r>
  <r>
    <n v="448"/>
    <s v="Quality Control Scientist III- Analytical Development"/>
    <s v="$25   $50 million (USD)"/>
    <n v="25000000"/>
    <n v="50000000"/>
    <s v="$48K-$113K (Glassdoor est.)"/>
    <n v="113"/>
    <n v="48"/>
    <n v="80.5"/>
    <s v="Other"/>
    <x v="164"/>
    <n v="2.7"/>
    <x v="4"/>
  </r>
  <r>
    <n v="449"/>
    <s v="Clinical Scientist, Clinical Development"/>
    <s v="$10   $25 million (USD)"/>
    <n v="10000000"/>
    <n v="25000000"/>
    <s v="$27-$47 Per Hour(Glassdoor est.)"/>
    <n v="98"/>
    <n v="56"/>
    <n v="77"/>
    <s v="Other"/>
    <x v="332"/>
    <n v="3.8"/>
    <x v="3"/>
  </r>
  <r>
    <n v="450"/>
    <s v="Software Engineer Staff Scientist: Human Language Technologies"/>
    <s v="$10+ billion (USD)"/>
    <n v="10000000000"/>
    <n v="11000000000"/>
    <s v="$74K-$124K (Glassdoor est.)"/>
    <n v="124"/>
    <n v="74"/>
    <n v="99"/>
    <s v="Other"/>
    <x v="257"/>
    <n v="3.7"/>
    <x v="1"/>
  </r>
  <r>
    <n v="451"/>
    <s v="Manager, Safety Scientist, Medical Safety &amp; Risk Management"/>
    <s v="$50   $100 million (USD)"/>
    <n v="50000000"/>
    <n v="100000000"/>
    <s v="$68K-$125K (Glassdoor est.)"/>
    <n v="125"/>
    <n v="68"/>
    <n v="96.5"/>
    <s v="Manager"/>
    <x v="246"/>
    <n v="3.8"/>
    <x v="0"/>
  </r>
  <r>
    <n v="452"/>
    <s v="Assistant Director/Director, Office of Data Science"/>
    <s v="$10+ billion (USD)"/>
    <n v="10000000000"/>
    <n v="11000000000"/>
    <s v="$39K-$67K (Glassdoor est.)"/>
    <n v="67"/>
    <n v="39"/>
    <n v="53"/>
    <s v="Director"/>
    <x v="47"/>
    <n v="3.3"/>
    <x v="1"/>
  </r>
  <r>
    <n v="453"/>
    <s v="Sr. Data Engineer | Big Data SaaS Pipeline"/>
    <s v="Unknown / Non-Applicable"/>
    <n v="0"/>
    <n v="0"/>
    <s v="$71K-$135K (Glassdoor est.)"/>
    <n v="135"/>
    <n v="71"/>
    <n v="103"/>
    <s v="Data Engineer"/>
    <x v="333"/>
    <n v="2.7"/>
    <x v="6"/>
  </r>
  <r>
    <n v="454"/>
    <s v="Scientist - CVRM Metabolism - in vivo pharmacology"/>
    <s v="$10+ billion (USD)"/>
    <n v="10000000000"/>
    <n v="11000000000"/>
    <s v="$61K-$123K (Glassdoor est.)"/>
    <n v="123"/>
    <n v="61"/>
    <n v="92"/>
    <s v="Other"/>
    <x v="223"/>
    <n v="3.9"/>
    <x v="1"/>
  </r>
  <r>
    <n v="455"/>
    <s v="Data scientist"/>
    <s v="Unknown / Non-Applicable"/>
    <n v="0"/>
    <n v="0"/>
    <s v="$87K-$141K (Glassdoor est.)"/>
    <n v="141"/>
    <n v="87"/>
    <n v="114"/>
    <s v="Data Scientist"/>
    <x v="259"/>
    <n v="3.6"/>
    <x v="2"/>
  </r>
  <r>
    <n v="456"/>
    <s v="Data scientist"/>
    <s v="$5   $10 million (USD)"/>
    <n v="5000000"/>
    <n v="10000000"/>
    <s v="$71K-$121K (Glassdoor est.)"/>
    <n v="121"/>
    <n v="71"/>
    <n v="96"/>
    <s v="Data Scientist"/>
    <x v="334"/>
    <n v="3.5"/>
    <x v="6"/>
  </r>
  <r>
    <n v="457"/>
    <s v="Data scientist"/>
    <s v="$10   $25 million (USD)"/>
    <n v="10000000"/>
    <n v="25000000"/>
    <s v="$72K-$121K (Glassdoor est.)"/>
    <n v="121"/>
    <n v="72"/>
    <n v="96.5"/>
    <s v="Data Scientist"/>
    <x v="335"/>
    <n v="3.4"/>
    <x v="3"/>
  </r>
  <r>
    <n v="458"/>
    <s v="Data scientist"/>
    <s v="$50   $100 million (USD)"/>
    <n v="50000000"/>
    <n v="100000000"/>
    <s v="$51K-$88K (Glassdoor est.)"/>
    <n v="88"/>
    <n v="51"/>
    <n v="69.5"/>
    <s v="Data Scientist"/>
    <x v="336"/>
    <n v="4.3"/>
    <x v="4"/>
  </r>
  <r>
    <n v="459"/>
    <s v="Data scientist"/>
    <s v="Unknown / Non-Applicable"/>
    <n v="0"/>
    <n v="0"/>
    <s v="$101K-$141K (Glassdoor est.)"/>
    <n v="141"/>
    <n v="101"/>
    <n v="121"/>
    <s v="Data Scientist"/>
    <x v="337"/>
    <n v="2.6"/>
    <x v="1"/>
  </r>
  <r>
    <n v="460"/>
    <s v="Data scientist (Warehouse Automation)"/>
    <s v="$25   $50 million (USD)"/>
    <n v="25000000"/>
    <n v="50000000"/>
    <s v="$79K-$127K (Glassdoor est.)"/>
    <n v="127"/>
    <n v="79"/>
    <n v="103"/>
    <s v="Data Scientist"/>
    <x v="338"/>
    <n v="3.8"/>
    <x v="4"/>
  </r>
  <r>
    <n v="461"/>
    <s v="Jr. Data scientist"/>
    <s v="$1   $2 billion (USD)"/>
    <n v="1000000000"/>
    <n v="2000000000"/>
    <s v="$81K-$132K (Glassdoor est.)"/>
    <n v="132"/>
    <n v="81"/>
    <n v="106.5"/>
    <s v="Data Scientist"/>
    <x v="85"/>
    <n v="3.2"/>
    <x v="5"/>
  </r>
  <r>
    <n v="462"/>
    <s v="Senior Data scientist"/>
    <s v="Unknown / Non-Applicable"/>
    <n v="0"/>
    <n v="0"/>
    <s v="Employer Provided Salary:$120K-$140K"/>
    <n v="140"/>
    <n v="120"/>
    <n v="130"/>
    <s v="Data Scientist"/>
    <x v="339"/>
    <n v="5"/>
    <x v="3"/>
  </r>
  <r>
    <n v="463"/>
    <s v="Data Architect / Data Modeler"/>
    <s v="$500 million   $1 billion (USD)"/>
    <n v="500000000"/>
    <n v="1000000000"/>
    <s v="$63K-$110K (Glassdoor est.)"/>
    <n v="110"/>
    <n v="63"/>
    <n v="86.5"/>
    <s v="Other"/>
    <x v="286"/>
    <n v="4.3"/>
    <x v="2"/>
  </r>
  <r>
    <n v="464"/>
    <s v="Data scientist"/>
    <s v="$5   $10 million (USD)"/>
    <n v="5000000"/>
    <n v="10000000"/>
    <s v="$65K-$113K (Glassdoor est.)"/>
    <n v="113"/>
    <n v="65"/>
    <n v="89"/>
    <s v="Data Scientist"/>
    <x v="340"/>
    <n v="3.4"/>
    <x v="3"/>
  </r>
  <r>
    <n v="465"/>
    <s v="Associate Scientist / Sr. Associate Scientist, Antibody Discovery"/>
    <s v="Unknown / Non-Applicable"/>
    <n v="0"/>
    <n v="0"/>
    <s v="$59K-$125K (Glassdoor est.)"/>
    <n v="125"/>
    <n v="59"/>
    <n v="92"/>
    <s v="Other"/>
    <x v="341"/>
    <n v="4"/>
    <x v="0"/>
  </r>
  <r>
    <n v="466"/>
    <s v="Machine Learning Engineer (NLP)"/>
    <s v="Unknown / Non-Applicable"/>
    <n v="0"/>
    <n v="0"/>
    <s v="$80K-$142K (Glassdoor est.)"/>
    <n v="142"/>
    <n v="80"/>
    <n v="111"/>
    <s v="M.L.E"/>
    <x v="201"/>
    <n v="4.0999999999999996"/>
    <x v="6"/>
  </r>
  <r>
    <n v="467"/>
    <s v="Data Engineer"/>
    <s v="$100   $500 million (USD)"/>
    <n v="100000000"/>
    <n v="500000000"/>
    <s v="$62K-$113K (Glassdoor est.)"/>
    <n v="113"/>
    <n v="62"/>
    <n v="87.5"/>
    <s v="Data Engineer"/>
    <x v="342"/>
    <n v="3.9"/>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s v="Data scientist"/>
    <x v="0"/>
    <n v="50000000"/>
    <n v="100000000"/>
    <n v="75000000"/>
    <s v="$53K-$91K (Glassdoor est.)"/>
    <n v="91"/>
    <n v="53"/>
    <n v="72"/>
    <s v="Data Scientist"/>
    <x v="0"/>
    <n v="3.8"/>
    <s v="med Rating"/>
    <s v="501 to 1000 employees"/>
    <s v="501 to 1000 "/>
    <n v="501"/>
    <n v="1000"/>
    <n v="750.5"/>
    <x v="0"/>
  </r>
  <r>
    <n v="2"/>
    <s v="Healthcare Data scientist"/>
    <x v="1"/>
    <n v="2000000000"/>
    <n v="5000000000"/>
    <n v="3500000000"/>
    <s v="$63K-$112K (Glassdoor est.)"/>
    <n v="112"/>
    <n v="63"/>
    <n v="87.5"/>
    <s v="Data Scientist"/>
    <x v="1"/>
    <n v="3.4"/>
    <s v="med Rating"/>
    <s v="10000+ employees"/>
    <s v="10000+ "/>
    <n v="10000"/>
    <n v="10000"/>
    <n v="5500"/>
    <x v="1"/>
  </r>
  <r>
    <n v="3"/>
    <s v="Data scientist"/>
    <x v="2"/>
    <n v="100000000"/>
    <n v="500000000"/>
    <n v="300000000"/>
    <s v="$80K-$90K (Glassdoor est.)"/>
    <n v="90"/>
    <n v="80"/>
    <n v="85"/>
    <s v="Data Scientist"/>
    <x v="2"/>
    <n v="4.8"/>
    <s v="highrating"/>
    <s v="501 to 1000 employees"/>
    <s v="501 to 1000 "/>
    <n v="501"/>
    <n v="1000"/>
    <n v="750.5"/>
    <x v="2"/>
  </r>
  <r>
    <n v="4"/>
    <s v="Data scientist"/>
    <x v="3"/>
    <n v="500000000"/>
    <n v="1000000000"/>
    <n v="750000000"/>
    <s v="$56K-$97K (Glassdoor est.)"/>
    <n v="97"/>
    <n v="56"/>
    <n v="76.5"/>
    <s v="Data Scientist"/>
    <x v="3"/>
    <n v="3.8"/>
    <s v="med Rating"/>
    <s v="1001 to 5000 employees"/>
    <s v="1001 to 5000 "/>
    <n v="1001"/>
    <n v="5000"/>
    <n v="3000.5"/>
    <x v="3"/>
  </r>
  <r>
    <n v="5"/>
    <s v="Data scientist"/>
    <x v="4"/>
    <n v="0"/>
    <n v="0"/>
    <n v="0"/>
    <s v="$86K-$143K (Glassdoor est.)"/>
    <n v="143"/>
    <n v="86"/>
    <n v="114.5"/>
    <s v="Data Scientist"/>
    <x v="4"/>
    <n v="2.9"/>
    <s v="low Rating"/>
    <s v="51 to 200 employees"/>
    <s v="51 to 200 "/>
    <n v="51"/>
    <n v="200"/>
    <n v="125.5"/>
    <x v="4"/>
  </r>
  <r>
    <n v="6"/>
    <s v="Data scientist"/>
    <x v="5"/>
    <n v="1000000000"/>
    <n v="2000000000"/>
    <n v="1500000000"/>
    <s v="$71K-$119K (Glassdoor est.)"/>
    <n v="119"/>
    <n v="71"/>
    <n v="95"/>
    <s v="Data Scientist"/>
    <x v="5"/>
    <n v="3.4"/>
    <s v="med Rating"/>
    <s v="201 to 500 employees"/>
    <s v="201 to 500 "/>
    <n v="201"/>
    <n v="500"/>
    <n v="350.5"/>
    <x v="5"/>
  </r>
  <r>
    <n v="7"/>
    <s v="Data scientist"/>
    <x v="4"/>
    <n v="0"/>
    <n v="0"/>
    <n v="0"/>
    <s v="$54K-$93K (Glassdoor est.)"/>
    <n v="93"/>
    <n v="54"/>
    <n v="73.5"/>
    <s v="Data Scientist"/>
    <x v="6"/>
    <n v="4.0999999999999996"/>
    <s v="highrating"/>
    <s v="501 to 1000 employees"/>
    <s v="501 to 1000 "/>
    <n v="501"/>
    <n v="1000"/>
    <n v="750.5"/>
    <x v="6"/>
  </r>
  <r>
    <n v="8"/>
    <s v="Data scientist"/>
    <x v="6"/>
    <n v="25000000"/>
    <n v="50000000"/>
    <n v="37500000"/>
    <s v="$86K-$142K (Glassdoor est.)"/>
    <n v="142"/>
    <n v="86"/>
    <n v="114"/>
    <s v="Data Scientist"/>
    <x v="7"/>
    <n v="3.8"/>
    <s v="med Rating"/>
    <s v="201 to 500 employees"/>
    <s v="201 to 500 "/>
    <n v="201"/>
    <n v="500"/>
    <n v="350.5"/>
    <x v="7"/>
  </r>
  <r>
    <n v="9"/>
    <s v="Research Scientist"/>
    <x v="3"/>
    <n v="500000000"/>
    <n v="1000000000"/>
    <n v="750000000"/>
    <s v="$38K-$84K (Glassdoor est.)"/>
    <n v="84"/>
    <n v="38"/>
    <n v="61"/>
    <s v="Other"/>
    <x v="8"/>
    <n v="3.3"/>
    <s v="med Rating"/>
    <s v="10000+ employees"/>
    <s v="10000+ "/>
    <n v="10000"/>
    <m/>
    <n v="10000"/>
    <x v="1"/>
  </r>
  <r>
    <n v="10"/>
    <s v="Data scientist"/>
    <x v="2"/>
    <n v="100000000"/>
    <n v="500000000"/>
    <n v="300000000"/>
    <s v="$120K-$160K (Glassdoor est.)"/>
    <n v="160"/>
    <n v="120"/>
    <n v="140"/>
    <s v="Data Scientist"/>
    <x v="9"/>
    <n v="4.5999999999999996"/>
    <s v="highrating"/>
    <s v="51 to 200 employees"/>
    <s v="51 to 200 "/>
    <n v="51"/>
    <n v="200"/>
    <n v="125.5"/>
    <x v="8"/>
  </r>
  <r>
    <n v="11"/>
    <s v="Data scientist"/>
    <x v="5"/>
    <n v="1000000000"/>
    <n v="2000000000"/>
    <n v="1500000000"/>
    <s v="$126K-$201K (Glassdoor est.)"/>
    <n v="201"/>
    <n v="126"/>
    <n v="163.5"/>
    <s v="Data Scientist"/>
    <x v="10"/>
    <n v="3.5"/>
    <s v="med Rating"/>
    <s v="501 to 1000 employees"/>
    <s v="501 to 1000 "/>
    <n v="501"/>
    <n v="1000"/>
    <n v="750.5"/>
    <x v="9"/>
  </r>
  <r>
    <n v="12"/>
    <s v="Data scientist"/>
    <x v="5"/>
    <n v="1000000000"/>
    <n v="2000000000"/>
    <n v="1500000000"/>
    <s v="$64K-$106K (Glassdoor est.)"/>
    <n v="106"/>
    <n v="64"/>
    <n v="85"/>
    <s v="Data Scientist"/>
    <x v="11"/>
    <n v="4.0999999999999996"/>
    <s v="highrating"/>
    <s v="5001 to 10000 employees"/>
    <s v="5001 to 10000 "/>
    <n v="5001"/>
    <n v="10000"/>
    <n v="7500.5"/>
    <x v="10"/>
  </r>
  <r>
    <n v="13"/>
    <s v="Staff Data scientist - Technology"/>
    <x v="7"/>
    <n v="10000000000"/>
    <n v="11000000000"/>
    <n v="10500000000"/>
    <s v="$106K-$172K (Glassdoor est.)"/>
    <n v="172"/>
    <n v="106"/>
    <n v="139"/>
    <s v="Data Scientist"/>
    <x v="12"/>
    <n v="3.2"/>
    <s v="med Rating"/>
    <s v="10000+ employees"/>
    <s v="10000+ "/>
    <n v="10000"/>
    <s v=" "/>
    <n v="10000"/>
    <x v="11"/>
  </r>
  <r>
    <n v="14"/>
    <s v="Data Analyst"/>
    <x v="4"/>
    <n v="0"/>
    <n v="0"/>
    <n v="0"/>
    <s v="$46K-$85K (Glassdoor est.)"/>
    <n v="85"/>
    <n v="46"/>
    <n v="65.5"/>
    <s v="Analyst"/>
    <x v="13"/>
    <n v="4.0999999999999996"/>
    <s v="highrating"/>
    <s v="201 to 500 employees"/>
    <s v="201 to 500 "/>
    <n v="201"/>
    <n v="500"/>
    <n v="350.5"/>
    <x v="4"/>
  </r>
  <r>
    <n v="15"/>
    <s v="Data scientist"/>
    <x v="7"/>
    <n v="10000000000"/>
    <n v="11000000000"/>
    <n v="10500000000"/>
    <s v="$83K-$144K (Glassdoor est.)"/>
    <n v="144"/>
    <n v="83"/>
    <n v="113.5"/>
    <s v="Data Scientist"/>
    <x v="14"/>
    <n v="3.7"/>
    <s v="med Rating"/>
    <s v="10000+ employees"/>
    <s v="10000+ "/>
    <n v="10000"/>
    <s v=" "/>
    <n v="10000"/>
    <x v="12"/>
  </r>
  <r>
    <n v="16"/>
    <s v="Data Engineer I"/>
    <x v="4"/>
    <n v="0"/>
    <n v="0"/>
    <n v="0"/>
    <s v="$102K-$190K (Glassdoor est.)"/>
    <n v="190"/>
    <n v="102"/>
    <n v="146"/>
    <s v="Data Engineer"/>
    <x v="15"/>
    <n v="3.6"/>
    <s v="med Rating"/>
    <s v="1001 to 5000 employees"/>
    <s v="1001 to 5000 "/>
    <n v="1001"/>
    <n v="5000"/>
    <n v="3000.5"/>
    <x v="13"/>
  </r>
  <r>
    <n v="17"/>
    <s v="Scientist I/II, Biology"/>
    <x v="8"/>
    <n v="1000000"/>
    <n v="5000000"/>
    <n v="3000000"/>
    <s v="$67K-$137K (Glassdoor est.)"/>
    <n v="137"/>
    <n v="67"/>
    <n v="102"/>
    <s v="Other"/>
    <x v="16"/>
    <n v="3.9"/>
    <s v="med Rating"/>
    <s v="51 to 200 employees"/>
    <s v="51 to 200 "/>
    <n v="51"/>
    <n v="200"/>
    <n v="125.5"/>
    <x v="12"/>
  </r>
  <r>
    <n v="18"/>
    <s v="Customer Data scientist"/>
    <x v="4"/>
    <n v="0"/>
    <n v="0"/>
    <n v="0"/>
    <s v="$118K-$189K (Glassdoor est.)"/>
    <n v="189"/>
    <n v="118"/>
    <n v="153.5"/>
    <s v="Data Scientist"/>
    <x v="17"/>
    <n v="4.3"/>
    <s v="highrating"/>
    <s v="201 to 500 employees"/>
    <s v="201 to 500 "/>
    <n v="201"/>
    <n v="500"/>
    <n v="350.5"/>
    <x v="14"/>
  </r>
  <r>
    <n v="19"/>
    <s v="Data scientist - Health Data Analytics"/>
    <x v="4"/>
    <n v="0"/>
    <n v="0"/>
    <n v="0"/>
    <s v="$110K-$175K (Glassdoor est.)"/>
    <n v="175"/>
    <n v="110"/>
    <n v="142.5"/>
    <s v="Data Scientist"/>
    <x v="18"/>
    <n v="4.2"/>
    <s v="highrating"/>
    <s v="51 to 200 employees"/>
    <s v="51 to 200 "/>
    <n v="51"/>
    <n v="200"/>
    <n v="125.5"/>
    <x v="14"/>
  </r>
  <r>
    <n v="20"/>
    <s v="Data scientist"/>
    <x v="3"/>
    <n v="500000000"/>
    <n v="1000000000"/>
    <n v="750000000"/>
    <s v="$64K-$111K (Glassdoor est.)"/>
    <n v="111"/>
    <n v="64"/>
    <n v="87.5"/>
    <s v="Data Scientist"/>
    <x v="19"/>
    <n v="4"/>
    <s v="highrating"/>
    <s v="501 to 1000 employees"/>
    <s v="501 to 1000 "/>
    <n v="501"/>
    <n v="1000"/>
    <n v="750.5"/>
    <x v="15"/>
  </r>
  <r>
    <n v="21"/>
    <s v="Data scientist"/>
    <x v="4"/>
    <n v="0"/>
    <n v="0"/>
    <n v="0"/>
    <s v="$81K-$130K (Glassdoor est.)"/>
    <n v="130"/>
    <n v="81"/>
    <n v="105.5"/>
    <s v="Data Scientist"/>
    <x v="20"/>
    <n v="3.2"/>
    <s v="med Rating"/>
    <s v="201 to 500 employees"/>
    <s v="201 to 500 "/>
    <n v="201"/>
    <n v="500"/>
    <n v="350.5"/>
    <x v="8"/>
  </r>
  <r>
    <n v="22"/>
    <s v="Senior Data scientist / Machine Learning"/>
    <x v="4"/>
    <n v="0"/>
    <n v="0"/>
    <n v="0"/>
    <s v="$73K-$119K (Glassdoor est.)"/>
    <n v="119"/>
    <n v="73"/>
    <n v="96"/>
    <s v="Data Scientist"/>
    <x v="21"/>
    <n v="3.9"/>
    <s v="med Rating"/>
    <s v="201 to 500 employees"/>
    <s v="201 to 500 "/>
    <n v="201"/>
    <n v="500"/>
    <n v="350.5"/>
    <x v="16"/>
  </r>
  <r>
    <n v="23"/>
    <s v="Data scientist - Quantitative"/>
    <x v="4"/>
    <n v="0"/>
    <n v="0"/>
    <n v="0"/>
    <s v="$86K-$139K (Glassdoor est.)"/>
    <n v="139"/>
    <n v="86"/>
    <n v="112.5"/>
    <s v="Data Scientist"/>
    <x v="22"/>
    <n v="3.8"/>
    <s v="med Rating"/>
    <s v="501 to 1000 employees"/>
    <s v="501 to 1000 "/>
    <n v="501"/>
    <n v="1000"/>
    <n v="750.5"/>
    <x v="17"/>
  </r>
  <r>
    <n v="24"/>
    <s v="Data scientist"/>
    <x v="9"/>
    <n v="10000000"/>
    <n v="25000000"/>
    <n v="17500000"/>
    <s v="$63K-$105K (Glassdoor est.)"/>
    <n v="105"/>
    <n v="63"/>
    <n v="84"/>
    <s v="Data Scientist"/>
    <x v="23"/>
    <n v="4.3"/>
    <s v="highrating"/>
    <s v="51 to 200 employees"/>
    <s v="51 to 200 "/>
    <n v="51"/>
    <n v="200"/>
    <n v="125.5"/>
    <x v="17"/>
  </r>
  <r>
    <n v="25"/>
    <s v="Data scientist"/>
    <x v="2"/>
    <n v="100000000"/>
    <n v="500000000"/>
    <n v="300000000"/>
    <s v="$109K-$177K (Glassdoor est.)"/>
    <n v="177"/>
    <n v="109"/>
    <n v="143"/>
    <s v="Data Scientist"/>
    <x v="24"/>
    <n v="4"/>
    <s v="highrating"/>
    <s v="501 to 1000 employees"/>
    <s v="501 to 1000 "/>
    <n v="501"/>
    <n v="1000"/>
    <n v="750.5"/>
    <x v="14"/>
  </r>
  <r>
    <n v="26"/>
    <s v="Digital Health Data scientist"/>
    <x v="7"/>
    <n v="10000000000"/>
    <n v="11000000000"/>
    <n v="10500000000"/>
    <s v="$63K-$110K (Glassdoor est.)"/>
    <n v="110"/>
    <n v="63"/>
    <n v="86.5"/>
    <s v="Data Scientist"/>
    <x v="25"/>
    <n v="4"/>
    <s v="highrating"/>
    <s v="10000+ employees"/>
    <s v="10000+ "/>
    <n v="10000"/>
    <s v=" "/>
    <n v="10000"/>
    <x v="12"/>
  </r>
  <r>
    <n v="27"/>
    <s v="Data scientist"/>
    <x v="2"/>
    <n v="100000000"/>
    <n v="500000000"/>
    <n v="300000000"/>
    <s v="$75K-$124K (Glassdoor est.)"/>
    <n v="124"/>
    <n v="75"/>
    <n v="99.5"/>
    <s v="Data Scientist"/>
    <x v="26"/>
    <n v="3.5"/>
    <s v="med Rating"/>
    <s v="1001 to 5000 employees"/>
    <s v="1001 to 5000 "/>
    <n v="1001"/>
    <n v="5000"/>
    <n v="3000.5"/>
    <x v="6"/>
  </r>
  <r>
    <n v="28"/>
    <s v="Associate Data Analyst"/>
    <x v="10"/>
    <n v="5000000000"/>
    <n v="10000000000"/>
    <n v="7500000000"/>
    <s v="$34K-$61K (Glassdoor est.)"/>
    <n v="61"/>
    <n v="34"/>
    <n v="47.5"/>
    <s v="Analyst"/>
    <x v="27"/>
    <n v="3.7"/>
    <s v="med Rating"/>
    <s v="5001 to 10000 employees"/>
    <s v="5001 to 10000 "/>
    <n v="5001"/>
    <n v="10000"/>
    <n v="7500.5"/>
    <x v="15"/>
  </r>
  <r>
    <n v="29"/>
    <s v="Clinical Data scientist"/>
    <x v="7"/>
    <n v="10000000000"/>
    <n v="11000000000"/>
    <n v="10500000000"/>
    <s v="$63K-$105K (Glassdoor est.)"/>
    <n v="105"/>
    <n v="63"/>
    <n v="84"/>
    <s v="Data Scientist"/>
    <x v="25"/>
    <n v="4"/>
    <s v="highrating"/>
    <s v="10000+ employees"/>
    <s v="10000+ "/>
    <n v="10000"/>
    <s v=" "/>
    <n v="10000"/>
    <x v="12"/>
  </r>
  <r>
    <n v="30"/>
    <s v="Data scientist"/>
    <x v="3"/>
    <n v="500000000"/>
    <n v="1000000000"/>
    <n v="750000000"/>
    <s v="$72K-$120K (Glassdoor est.)"/>
    <n v="120"/>
    <n v="72"/>
    <n v="96"/>
    <s v="Data Scientist"/>
    <x v="28"/>
    <n v="3.6"/>
    <s v="med Rating"/>
    <s v="1001 to 5000 employees"/>
    <s v="1001 to 5000 "/>
    <n v="1001"/>
    <n v="5000"/>
    <n v="3000.5"/>
    <x v="5"/>
  </r>
  <r>
    <n v="31"/>
    <s v="Data scientist / Machine Learning Expert"/>
    <x v="7"/>
    <n v="10000000000"/>
    <n v="11000000000"/>
    <n v="10500000000"/>
    <s v="$86K-$143K (Glassdoor est.)"/>
    <n v="143"/>
    <n v="86"/>
    <n v="114.5"/>
    <s v="Data Scientist"/>
    <x v="29"/>
    <n v="3.8"/>
    <s v="med Rating"/>
    <s v="10000+ employees"/>
    <s v="10000+ "/>
    <n v="10000"/>
    <s v=" "/>
    <n v="10000"/>
    <x v="12"/>
  </r>
  <r>
    <n v="32"/>
    <s v="Data scientist"/>
    <x v="11"/>
    <n v="2000000000"/>
    <n v="5000000000"/>
    <n v="3500000000"/>
    <s v="$93K-$149K (Glassdoor est.)"/>
    <n v="149"/>
    <n v="93"/>
    <n v="121"/>
    <s v="Data Scientist"/>
    <x v="30"/>
    <n v="3.8"/>
    <s v="med Rating"/>
    <s v="5001 to 10000 employees"/>
    <s v="5001 to 10000 "/>
    <n v="5001"/>
    <n v="10000"/>
    <n v="7500.5"/>
    <x v="18"/>
  </r>
  <r>
    <n v="33"/>
    <s v="Data scientist"/>
    <x v="4"/>
    <n v="0"/>
    <n v="0"/>
    <n v="0"/>
    <s v="$85K-$140K (Glassdoor est.)"/>
    <n v="140"/>
    <n v="85"/>
    <n v="112.5"/>
    <s v="Data Scientist"/>
    <x v="31"/>
    <n v="4.7"/>
    <s v="highrating"/>
    <s v="201 to 500 employees"/>
    <s v="201 to 500 "/>
    <n v="201"/>
    <n v="500"/>
    <n v="350.5"/>
    <x v="12"/>
  </r>
  <r>
    <n v="34"/>
    <s v="Web Data Analyst"/>
    <x v="4"/>
    <n v="0"/>
    <n v="0"/>
    <n v="0"/>
    <s v="$77K-$135K (Glassdoor est.)"/>
    <n v="135"/>
    <n v="77"/>
    <n v="106"/>
    <s v="Analyst"/>
    <x v="32"/>
    <n v="4.2"/>
    <s v="highrating"/>
    <s v="201 to 500 employees"/>
    <s v="201 to 500 "/>
    <n v="201"/>
    <n v="500"/>
    <n v="350.5"/>
    <x v="19"/>
  </r>
  <r>
    <n v="35"/>
    <s v="Data scientist"/>
    <x v="5"/>
    <n v="1000000000"/>
    <n v="2000000000"/>
    <n v="1500000000"/>
    <s v="$82K-$132K (Glassdoor est.)"/>
    <n v="132"/>
    <n v="82"/>
    <n v="107"/>
    <s v="Data Scientist"/>
    <x v="33"/>
    <n v="3.5"/>
    <s v="med Rating"/>
    <s v="1001 to 5000 employees"/>
    <s v="1001 to 5000 "/>
    <n v="1001"/>
    <n v="5000"/>
    <n v="3000.5"/>
    <x v="20"/>
  </r>
  <r>
    <n v="36"/>
    <s v="Data scientist"/>
    <x v="2"/>
    <n v="100000000"/>
    <n v="500000000"/>
    <n v="300000000"/>
    <s v="$83K-$137K (Glassdoor est.)"/>
    <n v="137"/>
    <n v="83"/>
    <n v="110"/>
    <s v="Data Scientist"/>
    <x v="34"/>
    <n v="4.7"/>
    <s v="highrating"/>
    <s v="201 to 500 employees"/>
    <s v="201 to 500 "/>
    <n v="201"/>
    <n v="500"/>
    <n v="350.5"/>
    <x v="0"/>
  </r>
  <r>
    <n v="37"/>
    <s v="Senior Data scientist"/>
    <x v="5"/>
    <n v="1000000000"/>
    <n v="2000000000"/>
    <n v="1500000000"/>
    <s v="$115K-$180K (Glassdoor est.)"/>
    <n v="180"/>
    <n v="115"/>
    <n v="147.5"/>
    <s v="Data Scientist"/>
    <x v="35"/>
    <n v="3.5"/>
    <s v="med Rating"/>
    <s v="5001 to 10000 employees"/>
    <s v="5001 to 10000 "/>
    <n v="5001"/>
    <n v="10000"/>
    <n v="7500.5"/>
    <x v="12"/>
  </r>
  <r>
    <n v="38"/>
    <s v="Data Engineer"/>
    <x v="2"/>
    <n v="100000000"/>
    <n v="500000000"/>
    <n v="300000000"/>
    <s v="$74K-$138K (Glassdoor est.)"/>
    <n v="138"/>
    <n v="74"/>
    <n v="106"/>
    <s v="Data Engineer"/>
    <x v="36"/>
    <n v="3.5"/>
    <s v="med Rating"/>
    <s v="201 to 500 employees"/>
    <s v="201 to 500 "/>
    <n v="201"/>
    <n v="500"/>
    <n v="350.5"/>
    <x v="15"/>
  </r>
  <r>
    <n v="39"/>
    <s v="Data Analyst"/>
    <x v="0"/>
    <n v="50000000"/>
    <n v="100000000"/>
    <n v="75000000"/>
    <s v="$64K-$112K (Glassdoor est.)"/>
    <n v="112"/>
    <n v="64"/>
    <n v="88"/>
    <s v="Analyst"/>
    <x v="37"/>
    <n v="4.2"/>
    <s v="highrating"/>
    <s v="201 to 500 employees"/>
    <s v="201 to 500 "/>
    <n v="201"/>
    <n v="500"/>
    <n v="350.5"/>
    <x v="19"/>
  </r>
  <r>
    <n v="40"/>
    <s v="Data Engineer"/>
    <x v="12"/>
    <n v="1000000"/>
    <n v="1000000"/>
    <n v="1000000"/>
    <s v="$68K-$129K (Glassdoor est.)"/>
    <n v="129"/>
    <n v="68"/>
    <n v="98.5"/>
    <s v="Data Engineer"/>
    <x v="38"/>
    <n v="3.6"/>
    <s v="med Rating"/>
    <s v="1 to 50 employees"/>
    <s v="1 to 50 "/>
    <n v="1"/>
    <n v="50"/>
    <n v="25.5"/>
    <x v="21"/>
  </r>
  <r>
    <n v="41"/>
    <s v="Data scientist - Algorithms &amp; Inference"/>
    <x v="4"/>
    <n v="0"/>
    <n v="0"/>
    <n v="0"/>
    <s v="$110K-$175K (Glassdoor est.)"/>
    <n v="175"/>
    <n v="110"/>
    <n v="142.5"/>
    <s v="Data Scientist"/>
    <x v="18"/>
    <n v="4.2"/>
    <s v="highrating"/>
    <s v="51 to 200 employees"/>
    <s v="51 to 200 "/>
    <n v="51"/>
    <n v="200"/>
    <n v="125.5"/>
    <x v="14"/>
  </r>
  <r>
    <n v="42"/>
    <s v="Scientist"/>
    <x v="11"/>
    <n v="2000000000"/>
    <n v="5000000000"/>
    <n v="3500000000"/>
    <s v="$52K-$113K (Glassdoor est.)"/>
    <n v="113"/>
    <n v="52"/>
    <n v="82.5"/>
    <s v="Other"/>
    <x v="39"/>
    <n v="3.4"/>
    <s v="med Rating"/>
    <s v="5001 to 10000 employees"/>
    <s v="5001 to 10000 "/>
    <n v="5001"/>
    <n v="10000"/>
    <n v="7500.5"/>
    <x v="22"/>
  </r>
  <r>
    <n v="43"/>
    <s v="Senior Data scientist"/>
    <x v="11"/>
    <n v="2000000000"/>
    <n v="5000000000"/>
    <n v="3500000000"/>
    <s v="$110K-$150K(Employer est.)"/>
    <n v="150"/>
    <n v="110"/>
    <n v="130"/>
    <s v="Data Scientist"/>
    <x v="40"/>
    <n v="4.3"/>
    <s v="highrating"/>
    <s v="1001 to 5000 employees"/>
    <s v="1001 to 5000 "/>
    <n v="1001"/>
    <n v="5000"/>
    <n v="3000.5"/>
    <x v="5"/>
  </r>
  <r>
    <n v="44"/>
    <s v="Data scientist"/>
    <x v="4"/>
    <n v="0"/>
    <n v="0"/>
    <n v="0"/>
    <s v="Employer Provided Salary:$150K-$160K"/>
    <n v="160"/>
    <n v="150"/>
    <n v="155"/>
    <s v="Data Scientist"/>
    <x v="41"/>
    <n v="5"/>
    <s v="highrating"/>
    <s v="Unknown"/>
    <s v="Unknown"/>
    <s v="Unknown"/>
    <m/>
    <e v="#DIV/0!"/>
    <x v="14"/>
  </r>
  <r>
    <n v="45"/>
    <s v="Lead Data scientist"/>
    <x v="7"/>
    <n v="10000000000"/>
    <n v="11000000000"/>
    <n v="10500000000"/>
    <s v="$158K-$211K (Glassdoor est.)"/>
    <n v="211"/>
    <n v="158"/>
    <n v="184.5"/>
    <s v="Data Scientist"/>
    <x v="42"/>
    <n v="3.7"/>
    <s v="med Rating"/>
    <s v="10000+ employees"/>
    <s v="10000+ "/>
    <n v="10000"/>
    <s v=" "/>
    <n v="10000"/>
    <x v="19"/>
  </r>
  <r>
    <n v="46"/>
    <s v="Associate Data Analyst"/>
    <x v="11"/>
    <n v="2000000000"/>
    <n v="5000000000"/>
    <n v="3500000000"/>
    <s v="$20K-$39K (Glassdoor est.)"/>
    <n v="39"/>
    <n v="20"/>
    <n v="29.5"/>
    <s v="Analyst"/>
    <x v="43"/>
    <n v="3.1"/>
    <s v="med Rating"/>
    <s v="5001 to 10000 employees"/>
    <s v="5001 to 10000 "/>
    <n v="5001"/>
    <n v="10000"/>
    <n v="7500.5"/>
    <x v="14"/>
  </r>
  <r>
    <n v="47"/>
    <s v="Spectral Scientist/Engineer"/>
    <x v="2"/>
    <n v="100000000"/>
    <n v="500000000"/>
    <n v="300000000"/>
    <s v="$56K-$117K (Glassdoor est.)"/>
    <n v="117"/>
    <n v="56"/>
    <n v="86.5"/>
    <s v="Other"/>
    <x v="44"/>
    <n v="4.7"/>
    <s v="highrating"/>
    <s v="501 to 1000 employees"/>
    <s v="501 to 1000 "/>
    <n v="501"/>
    <n v="1000"/>
    <n v="750.5"/>
    <x v="0"/>
  </r>
  <r>
    <n v="48"/>
    <s v="College Hire - Data scientist - Open to December 2019 Graduates"/>
    <x v="7"/>
    <n v="10000000000"/>
    <n v="11000000000"/>
    <n v="10500000000"/>
    <s v="$63K-$99K (Glassdoor est.)"/>
    <n v="99"/>
    <n v="63"/>
    <n v="81"/>
    <s v="Data Scientist"/>
    <x v="45"/>
    <n v="3.7"/>
    <s v="med Rating"/>
    <s v="10000+ employees"/>
    <s v="10000+ "/>
    <n v="10000"/>
    <s v=" "/>
    <n v="10000"/>
    <x v="23"/>
  </r>
  <r>
    <n v="49"/>
    <s v="Data scientist"/>
    <x v="4"/>
    <n v="0"/>
    <n v="0"/>
    <n v="0"/>
    <s v="$68K-$114K (Glassdoor est.)"/>
    <n v="114"/>
    <n v="68"/>
    <n v="91"/>
    <s v="Data Scientist"/>
    <x v="46"/>
    <n v="3.8"/>
    <s v="med Rating"/>
    <s v="501 to 1000 employees"/>
    <s v="501 to 1000 "/>
    <n v="501"/>
    <n v="1000"/>
    <n v="750.5"/>
    <x v="4"/>
  </r>
  <r>
    <n v="50"/>
    <s v="Data scientist, Office of Data Science"/>
    <x v="7"/>
    <n v="10000000000"/>
    <n v="11000000000"/>
    <n v="10500000000"/>
    <s v="$86K-$143K (Glassdoor est.)"/>
    <n v="143"/>
    <n v="86"/>
    <n v="114.5"/>
    <s v="Data Scientist"/>
    <x v="47"/>
    <n v="3.3"/>
    <s v="med Rating"/>
    <s v="10000+ employees"/>
    <s v="10000+ "/>
    <n v="10000"/>
    <s v=" "/>
    <n v="10000"/>
    <x v="15"/>
  </r>
  <r>
    <n v="51"/>
    <s v="Data Science Analyst"/>
    <x v="2"/>
    <n v="100000000"/>
    <n v="500000000"/>
    <n v="300000000"/>
    <s v="$41K-$95K (Glassdoor est.)"/>
    <n v="95"/>
    <n v="41"/>
    <n v="68"/>
    <s v="Analyst"/>
    <x v="48"/>
    <n v="4.5999999999999996"/>
    <s v="highrating"/>
    <s v="1001 to 5000 employees"/>
    <s v="1001 to 5000 "/>
    <n v="1001"/>
    <n v="5000"/>
    <n v="3000.5"/>
    <x v="0"/>
  </r>
  <r>
    <n v="52"/>
    <s v="Data scientist"/>
    <x v="7"/>
    <n v="10000000000"/>
    <n v="11000000000"/>
    <n v="10500000000"/>
    <s v="$86K-$144K (Glassdoor est.)"/>
    <n v="144"/>
    <n v="86"/>
    <n v="115"/>
    <s v="Data Scientist"/>
    <x v="49"/>
    <n v="3.7"/>
    <s v="med Rating"/>
    <s v="10000+ employees"/>
    <s v="10000+ "/>
    <n v="10000"/>
    <s v=" "/>
    <n v="10000"/>
    <x v="16"/>
  </r>
  <r>
    <n v="53"/>
    <s v="Data scientist"/>
    <x v="7"/>
    <n v="10000000000"/>
    <n v="11000000000"/>
    <n v="10500000000"/>
    <s v="$80K-$139K (Glassdoor est.)"/>
    <n v="139"/>
    <n v="80"/>
    <n v="109.5"/>
    <s v="Data Scientist"/>
    <x v="50"/>
    <n v="3.7"/>
    <s v="med Rating"/>
    <s v="10000+ employees"/>
    <s v="10000+ "/>
    <n v="10000"/>
    <s v=" "/>
    <n v="10000"/>
    <x v="0"/>
  </r>
  <r>
    <n v="54"/>
    <s v="Data scientist"/>
    <x v="5"/>
    <n v="1000000000"/>
    <n v="2000000000"/>
    <n v="1500000000"/>
    <s v="$56K-$95K (Glassdoor est.)"/>
    <n v="95"/>
    <n v="56"/>
    <n v="75.5"/>
    <s v="Data Scientist"/>
    <x v="35"/>
    <n v="3.5"/>
    <s v="med Rating"/>
    <s v="5001 to 10000 employees"/>
    <s v="5001 to 10000 "/>
    <n v="5001"/>
    <n v="10000"/>
    <n v="7500.5"/>
    <x v="12"/>
  </r>
  <r>
    <n v="55"/>
    <s v="Data scientist"/>
    <x v="4"/>
    <n v="0"/>
    <n v="0"/>
    <n v="0"/>
    <s v="$120K-$189K (Glassdoor est.)"/>
    <n v="189"/>
    <n v="120"/>
    <n v="154.5"/>
    <s v="Data Scientist"/>
    <x v="51"/>
    <n v="4.0999999999999996"/>
    <s v="highrating"/>
    <s v="501 to 1000 employees"/>
    <s v="501 to 1000 "/>
    <n v="501"/>
    <n v="1000"/>
    <n v="750.5"/>
    <x v="14"/>
  </r>
  <r>
    <n v="56"/>
    <s v="Data scientist"/>
    <x v="4"/>
    <n v="0"/>
    <n v="0"/>
    <n v="0"/>
    <s v="$111K-$176K (Glassdoor est.)"/>
    <n v="176"/>
    <n v="111"/>
    <n v="143.5"/>
    <s v="Data Scientist"/>
    <x v="52"/>
    <n v="4.7"/>
    <s v="highrating"/>
    <s v="51 to 200 employees"/>
    <s v="51 to 200 "/>
    <n v="51"/>
    <n v="200"/>
    <n v="125.5"/>
    <x v="19"/>
  </r>
  <r>
    <n v="57"/>
    <s v="Senior Data scientist"/>
    <x v="4"/>
    <n v="0"/>
    <n v="0"/>
    <n v="0"/>
    <s v="$82K-$132K (Glassdoor est.)"/>
    <n v="132"/>
    <n v="82"/>
    <n v="107"/>
    <s v="Data Scientist"/>
    <x v="53"/>
    <n v="4.4000000000000004"/>
    <s v="highrating"/>
    <s v="201 to 500 employees"/>
    <s v="201 to 500 "/>
    <n v="201"/>
    <n v="500"/>
    <n v="350.5"/>
    <x v="24"/>
  </r>
  <r>
    <n v="58"/>
    <s v="Data scientist"/>
    <x v="9"/>
    <n v="10000000"/>
    <n v="25000000"/>
    <n v="17500000"/>
    <s v="$84K-$146K (Glassdoor est.)"/>
    <n v="146"/>
    <n v="84"/>
    <n v="115"/>
    <s v="Data Scientist"/>
    <x v="54"/>
    <n v="4.3"/>
    <s v="highrating"/>
    <s v="201 to 500 employees"/>
    <s v="201 to 500 "/>
    <n v="201"/>
    <n v="500"/>
    <n v="350.5"/>
    <x v="7"/>
  </r>
  <r>
    <n v="59"/>
    <s v="Senior Risk Data scientist"/>
    <x v="0"/>
    <n v="50000000"/>
    <n v="100000000"/>
    <n v="75000000"/>
    <s v="$107K-$172K (Glassdoor est.)"/>
    <n v="172"/>
    <n v="107"/>
    <n v="139.5"/>
    <s v="Data Scientist"/>
    <x v="55"/>
    <n v="3.8"/>
    <s v="med Rating"/>
    <s v="501 to 1000 employees"/>
    <s v="501 to 1000 "/>
    <n v="501"/>
    <n v="1000"/>
    <n v="750.5"/>
    <x v="25"/>
  </r>
  <r>
    <n v="60"/>
    <s v="Data scientist in Artificial Intelligence Early Career"/>
    <x v="3"/>
    <n v="500000000"/>
    <n v="1000000000"/>
    <n v="750000000"/>
    <s v="$49K-$85K (Glassdoor est.)"/>
    <n v="85"/>
    <n v="49"/>
    <n v="67"/>
    <s v="Data Scientist"/>
    <x v="56"/>
    <n v="3.8"/>
    <s v="med Rating"/>
    <s v="1001 to 5000 employees"/>
    <s v="1001 to 5000 "/>
    <n v="1001"/>
    <n v="5000"/>
    <n v="3000.5"/>
    <x v="3"/>
  </r>
  <r>
    <n v="61"/>
    <s v="Data scientist"/>
    <x v="10"/>
    <n v="5000000000"/>
    <n v="10000000000"/>
    <n v="7500000000"/>
    <s v="$61K-$109K (Glassdoor est.)"/>
    <n v="109"/>
    <n v="61"/>
    <n v="85"/>
    <s v="Data Scientist"/>
    <x v="57"/>
    <n v="3.8"/>
    <s v="med Rating"/>
    <s v="10000+ employees"/>
    <s v="10000+ "/>
    <n v="10000"/>
    <s v=" "/>
    <n v="10000"/>
    <x v="26"/>
  </r>
  <r>
    <n v="62"/>
    <s v="Data scientist"/>
    <x v="8"/>
    <n v="1000000"/>
    <n v="5000000"/>
    <n v="3000000"/>
    <s v="$88K-$148K (Glassdoor est.)"/>
    <n v="148"/>
    <n v="88"/>
    <n v="118"/>
    <s v="Data Scientist"/>
    <x v="58"/>
    <n v="2.8"/>
    <s v="low Rating"/>
    <s v="51 to 200 employees"/>
    <s v="51 to 200 "/>
    <n v="51"/>
    <n v="200"/>
    <n v="125.5"/>
    <x v="12"/>
  </r>
  <r>
    <n v="63"/>
    <s v="Data scientist"/>
    <x v="6"/>
    <n v="25000000"/>
    <n v="50000000"/>
    <n v="37500000"/>
    <s v="$60K-$99K (Glassdoor est.)"/>
    <n v="99"/>
    <n v="60"/>
    <n v="79.5"/>
    <s v="Data Scientist"/>
    <x v="59"/>
    <n v="4.7"/>
    <s v="highrating"/>
    <s v="51 to 200 employees"/>
    <s v="51 to 200 "/>
    <n v="51"/>
    <n v="200"/>
    <n v="125.5"/>
    <x v="20"/>
  </r>
  <r>
    <n v="64"/>
    <s v="Data scientist - Research"/>
    <x v="2"/>
    <n v="100000000"/>
    <n v="500000000"/>
    <n v="300000000"/>
    <s v="$41K-$72K (Glassdoor est.)"/>
    <n v="72"/>
    <n v="41"/>
    <n v="56.5"/>
    <s v="Data Scientist"/>
    <x v="60"/>
    <n v="3.1"/>
    <s v="med Rating"/>
    <s v="201 to 500 employees"/>
    <s v="201 to 500 "/>
    <n v="201"/>
    <n v="500"/>
    <n v="350.5"/>
    <x v="4"/>
  </r>
  <r>
    <n v="65"/>
    <s v="Data scientist"/>
    <x v="13"/>
    <n v="5000000"/>
    <n v="10000000"/>
    <n v="7500000"/>
    <s v="$96K-$161K (Glassdoor est.)"/>
    <n v="161"/>
    <n v="96"/>
    <n v="128.5"/>
    <s v="Data Scientist"/>
    <x v="61"/>
    <n v="3.2"/>
    <s v="med Rating"/>
    <s v="1 to 50 employees"/>
    <s v="1 to 50 "/>
    <n v="1"/>
    <n v="50"/>
    <n v="25.5"/>
    <x v="27"/>
  </r>
  <r>
    <n v="66"/>
    <s v="R&amp;D Data Analysis Scientist"/>
    <x v="4"/>
    <n v="0"/>
    <n v="0"/>
    <n v="0"/>
    <s v="$65K-$130K (Glassdoor est.)"/>
    <n v="130"/>
    <n v="65"/>
    <n v="97.5"/>
    <s v="Other"/>
    <x v="62"/>
    <n v="4"/>
    <s v="highrating"/>
    <s v="10000+ employees"/>
    <s v="10000+ "/>
    <n v="10000"/>
    <s v=" "/>
    <n v="10000"/>
    <x v="20"/>
  </r>
  <r>
    <n v="67"/>
    <s v="Analytics Consultant"/>
    <x v="4"/>
    <n v="0"/>
    <n v="0"/>
    <n v="0"/>
    <s v="$52K-$81K (Glassdoor est.)"/>
    <n v="81"/>
    <n v="52"/>
    <n v="66.5"/>
    <s v="Other"/>
    <x v="63"/>
    <n v="4.4000000000000004"/>
    <s v="highrating"/>
    <s v="1 to 50 employees"/>
    <s v="1 to 50 "/>
    <n v="1"/>
    <n v="50"/>
    <n v="25.5"/>
    <x v="14"/>
  </r>
  <r>
    <n v="68"/>
    <s v="Director, Data Science"/>
    <x v="7"/>
    <n v="10000000000"/>
    <n v="11000000000"/>
    <n v="10500000000"/>
    <s v="$139K-$220K (Glassdoor est.)"/>
    <n v="220"/>
    <n v="139"/>
    <n v="179.5"/>
    <s v="Director"/>
    <x v="64"/>
    <n v="3.6"/>
    <s v="med Rating"/>
    <s v="10000+ employees"/>
    <s v="10000+ "/>
    <n v="10000"/>
    <s v=" "/>
    <n v="10000"/>
    <x v="28"/>
  </r>
  <r>
    <n v="69"/>
    <s v="Scientist"/>
    <x v="0"/>
    <n v="50000000"/>
    <n v="100000000"/>
    <n v="75000000"/>
    <s v="$50K-$102K (Glassdoor est.)"/>
    <n v="102"/>
    <n v="50"/>
    <n v="76"/>
    <s v="Other"/>
    <x v="65"/>
    <n v="2.7"/>
    <s v="low Rating"/>
    <s v="501 to 1000 employees"/>
    <s v="501 to 1000 "/>
    <n v="501"/>
    <n v="1000"/>
    <n v="750.5"/>
    <x v="10"/>
  </r>
  <r>
    <n v="70"/>
    <s v="Data scientist SR"/>
    <x v="2"/>
    <n v="100000000"/>
    <n v="500000000"/>
    <n v="300000000"/>
    <s v="$85K-$139K (Glassdoor est.)"/>
    <n v="139"/>
    <n v="85"/>
    <n v="112"/>
    <s v="Data Scientist"/>
    <x v="66"/>
    <n v="3.9"/>
    <s v="med Rating"/>
    <s v="501 to 1000 employees"/>
    <s v="501 to 1000 "/>
    <n v="501"/>
    <n v="1000"/>
    <n v="750.5"/>
    <x v="19"/>
  </r>
  <r>
    <n v="71"/>
    <s v="Data scientist"/>
    <x v="5"/>
    <n v="1000000000"/>
    <n v="2000000000"/>
    <n v="1500000000"/>
    <s v="$74K-$122K (Glassdoor est.)"/>
    <n v="122"/>
    <n v="74"/>
    <n v="98"/>
    <s v="Data Scientist"/>
    <x v="67"/>
    <n v="3.1"/>
    <s v="med Rating"/>
    <s v="1001 to 5000 employees"/>
    <s v="1001 to 5000 "/>
    <n v="1001"/>
    <n v="5000"/>
    <n v="3000.5"/>
    <x v="29"/>
  </r>
  <r>
    <n v="72"/>
    <s v="R&amp;D Sr Data scientist"/>
    <x v="4"/>
    <n v="0"/>
    <n v="0"/>
    <n v="0"/>
    <s v="$99K-$157K (Glassdoor est.)"/>
    <n v="157"/>
    <n v="99"/>
    <n v="128"/>
    <s v="Data Scientist"/>
    <x v="62"/>
    <n v="4"/>
    <s v="highrating"/>
    <s v="10000+ employees"/>
    <s v="10000+ "/>
    <n v="10000"/>
    <s v=" "/>
    <n v="10000"/>
    <x v="20"/>
  </r>
  <r>
    <n v="73"/>
    <s v="Customer Data scientist/Sales Engineer (Bay"/>
    <x v="4"/>
    <n v="0"/>
    <n v="0"/>
    <n v="0"/>
    <s v="$79K-$222K (Glassdoor est.)"/>
    <n v="222"/>
    <n v="79"/>
    <n v="150.5"/>
    <s v="Data Scientist"/>
    <x v="17"/>
    <n v="4.3"/>
    <s v="highrating"/>
    <s v="201 to 500 employees"/>
    <s v="201 to 500 "/>
    <n v="201"/>
    <n v="500"/>
    <n v="350.5"/>
    <x v="14"/>
  </r>
  <r>
    <n v="74"/>
    <s v="Research Scientist"/>
    <x v="9"/>
    <n v="10000000"/>
    <n v="25000000"/>
    <n v="17500000"/>
    <s v="$57K-$118K (Glassdoor est.)"/>
    <n v="118"/>
    <n v="57"/>
    <n v="87.5"/>
    <s v="Other"/>
    <x v="68"/>
    <n v="1.9"/>
    <s v="low Rating"/>
    <s v="51 to 200 employees"/>
    <s v="51 to 200 "/>
    <n v="51"/>
    <n v="200"/>
    <n v="125.5"/>
    <x v="12"/>
  </r>
  <r>
    <n v="75"/>
    <s v="Data scientist"/>
    <x v="5"/>
    <n v="1000000000"/>
    <n v="2000000000"/>
    <n v="1500000000"/>
    <s v="$83K-$137K (Glassdoor est.)"/>
    <n v="137"/>
    <n v="83"/>
    <n v="110"/>
    <s v="Data Scientist"/>
    <x v="69"/>
    <n v="3.3"/>
    <s v="med Rating"/>
    <s v="1001 to 5000 employees"/>
    <s v="1001 to 5000 "/>
    <n v="1001"/>
    <n v="5000"/>
    <n v="3000.5"/>
    <x v="0"/>
  </r>
  <r>
    <n v="76"/>
    <s v="Data scientist"/>
    <x v="3"/>
    <n v="500000000"/>
    <n v="1000000000"/>
    <n v="750000000"/>
    <s v="$86K-$141K (Glassdoor est.)"/>
    <n v="141"/>
    <n v="86"/>
    <n v="113.5"/>
    <s v="Data Scientist"/>
    <x v="70"/>
    <n v="4.4000000000000004"/>
    <s v="highrating"/>
    <s v="10000+ employees"/>
    <s v="10000+ "/>
    <n v="10000"/>
    <s v=" "/>
    <n v="10000"/>
    <x v="19"/>
  </r>
  <r>
    <n v="77"/>
    <s v="Data scientist"/>
    <x v="8"/>
    <n v="1000000"/>
    <n v="5000000"/>
    <n v="3000000"/>
    <s v="$94K-$154K (Glassdoor est.)"/>
    <n v="154"/>
    <n v="94"/>
    <n v="124"/>
    <s v="Data Scientist"/>
    <x v="71"/>
    <n v="3.9"/>
    <s v="med Rating"/>
    <s v="51 to 200 employees"/>
    <s v="51 to 200 "/>
    <n v="51"/>
    <n v="200"/>
    <n v="125.5"/>
    <x v="1"/>
  </r>
  <r>
    <n v="78"/>
    <s v="Jr. Business Data Analyst"/>
    <x v="6"/>
    <n v="25000000"/>
    <n v="50000000"/>
    <n v="37500000"/>
    <s v="$37K-$76K (Glassdoor est.)"/>
    <n v="76"/>
    <n v="37"/>
    <n v="56.5"/>
    <s v="Analyst"/>
    <x v="72"/>
    <n v="4.7"/>
    <s v="highrating"/>
    <s v="201 to 500 employees"/>
    <s v="201 to 500 "/>
    <n v="201"/>
    <n v="500"/>
    <n v="350.5"/>
    <x v="4"/>
  </r>
  <r>
    <n v="79"/>
    <s v="Data scientist"/>
    <x v="5"/>
    <n v="1000000000"/>
    <n v="2000000000"/>
    <n v="1500000000"/>
    <s v="$100K-$160K (Glassdoor est.)"/>
    <n v="160"/>
    <n v="100"/>
    <n v="130"/>
    <s v="Data Scientist"/>
    <x v="73"/>
    <n v="4.5"/>
    <s v="highrating"/>
    <s v="5001 to 10000 employees"/>
    <s v="5001 to 10000 "/>
    <n v="5001"/>
    <n v="10000"/>
    <n v="7500.5"/>
    <x v="0"/>
  </r>
  <r>
    <n v="80"/>
    <s v="Data Analyst"/>
    <x v="9"/>
    <n v="10000000"/>
    <n v="25000000"/>
    <n v="17500000"/>
    <s v="$55K-$100K (Glassdoor est.)"/>
    <n v="100"/>
    <n v="55"/>
    <n v="77.5"/>
    <s v="Analyst"/>
    <x v="74"/>
    <n v="4.3"/>
    <s v="highrating"/>
    <s v="51 to 200 employees"/>
    <s v="51 to 200 "/>
    <n v="51"/>
    <n v="200"/>
    <n v="125.5"/>
    <x v="20"/>
  </r>
  <r>
    <n v="81"/>
    <s v="Data Engineer"/>
    <x v="0"/>
    <n v="50000000"/>
    <n v="100000000"/>
    <n v="75000000"/>
    <s v="$60K-$114K (Glassdoor est.)"/>
    <n v="114"/>
    <n v="60"/>
    <n v="87"/>
    <s v="Data Engineer"/>
    <x v="75"/>
    <n v="4"/>
    <s v="highrating"/>
    <s v="201 to 500 employees"/>
    <s v="201 to 500 "/>
    <n v="201"/>
    <n v="500"/>
    <n v="350.5"/>
    <x v="7"/>
  </r>
  <r>
    <n v="82"/>
    <s v="Data Analyst"/>
    <x v="2"/>
    <n v="100000000"/>
    <n v="500000000"/>
    <n v="300000000"/>
    <s v="$39K-$68K (Glassdoor est.)"/>
    <n v="68"/>
    <n v="39"/>
    <n v="53.5"/>
    <s v="Analyst"/>
    <x v="76"/>
    <n v="4.4000000000000004"/>
    <s v="highrating"/>
    <s v="501 to 1000 employees"/>
    <s v="501 to 1000 "/>
    <n v="501"/>
    <n v="1000"/>
    <n v="750.5"/>
    <x v="28"/>
  </r>
  <r>
    <n v="83"/>
    <s v="Data scientist"/>
    <x v="2"/>
    <n v="100000000"/>
    <n v="500000000"/>
    <n v="300000000"/>
    <s v="$64K-$107K (Glassdoor est.)"/>
    <n v="107"/>
    <n v="64"/>
    <n v="85.5"/>
    <s v="Data Scientist"/>
    <x v="77"/>
    <n v="4.2"/>
    <s v="highrating"/>
    <s v="501 to 1000 employees"/>
    <s v="501 to 1000 "/>
    <n v="501"/>
    <n v="1000"/>
    <n v="750.5"/>
    <x v="14"/>
  </r>
  <r>
    <n v="84"/>
    <s v="Data Management Specialist"/>
    <x v="6"/>
    <n v="25000000"/>
    <n v="50000000"/>
    <n v="37500000"/>
    <s v="$31K-$65K (Glassdoor est.)"/>
    <n v="65"/>
    <n v="31"/>
    <n v="48"/>
    <s v="Other"/>
    <x v="78"/>
    <n v="4.5"/>
    <s v="highrating"/>
    <s v="51 to 200 employees"/>
    <s v="51 to 200 "/>
    <n v="51"/>
    <n v="200"/>
    <n v="125.5"/>
    <x v="19"/>
  </r>
  <r>
    <n v="85"/>
    <s v="E-Commerce Data Analyst"/>
    <x v="4"/>
    <n v="0"/>
    <n v="0"/>
    <n v="0"/>
    <s v="$34K-$62K (Glassdoor est.)"/>
    <n v="62"/>
    <n v="34"/>
    <n v="48"/>
    <s v="Analyst"/>
    <x v="79"/>
    <n v="3.5"/>
    <s v="med Rating"/>
    <s v="51 to 200 employees"/>
    <s v="51 to 200 "/>
    <n v="51"/>
    <n v="200"/>
    <n v="125.5"/>
    <x v="14"/>
  </r>
  <r>
    <n v="86"/>
    <s v="Sr. Scientist II"/>
    <x v="2"/>
    <n v="100000000"/>
    <n v="500000000"/>
    <n v="300000000"/>
    <s v="$117K-$231K (Glassdoor est.)"/>
    <n v="231"/>
    <n v="117"/>
    <n v="174"/>
    <s v="Other"/>
    <x v="80"/>
    <n v="3.5"/>
    <s v="med Rating"/>
    <s v="201 to 500 employees"/>
    <s v="201 to 500 "/>
    <n v="201"/>
    <n v="500"/>
    <n v="350.5"/>
    <x v="12"/>
  </r>
  <r>
    <n v="87"/>
    <s v="Insurance Data scientist"/>
    <x v="5"/>
    <n v="1000000000"/>
    <n v="2000000000"/>
    <n v="1500000000"/>
    <s v="$64K-$106K (Glassdoor est.)"/>
    <n v="106"/>
    <n v="64"/>
    <n v="85"/>
    <s v="Data Scientist"/>
    <x v="81"/>
    <n v="3.9"/>
    <s v="med Rating"/>
    <s v="5001 to 10000 employees"/>
    <s v="5001 to 10000 "/>
    <n v="5001"/>
    <n v="10000"/>
    <n v="7500.5"/>
    <x v="30"/>
  </r>
  <r>
    <n v="88"/>
    <s v="Data Modeler"/>
    <x v="9"/>
    <n v="10000000"/>
    <n v="25000000"/>
    <n v="17500000"/>
    <s v="$79K-$134K (Glassdoor est.)"/>
    <n v="134"/>
    <n v="79"/>
    <n v="106.5"/>
    <s v="Other"/>
    <x v="82"/>
    <n v="4.7"/>
    <s v="highrating"/>
    <s v="51 to 200 employees"/>
    <s v="51 to 200 "/>
    <n v="51"/>
    <n v="200"/>
    <n v="125.5"/>
    <x v="19"/>
  </r>
  <r>
    <n v="89"/>
    <s v="Data Analyst / Scientist"/>
    <x v="2"/>
    <n v="100000000"/>
    <n v="500000000"/>
    <n v="300000000"/>
    <s v="$52K-$93K (Glassdoor est.)"/>
    <n v="93"/>
    <n v="52"/>
    <n v="72.5"/>
    <s v="Analyst"/>
    <x v="83"/>
    <n v="4.2"/>
    <s v="highrating"/>
    <s v="1001 to 5000 employees"/>
    <s v="1001 to 5000 "/>
    <n v="1001"/>
    <n v="5000"/>
    <n v="3000.5"/>
    <x v="19"/>
  </r>
  <r>
    <n v="90"/>
    <s v="Scientist"/>
    <x v="7"/>
    <n v="10000000000"/>
    <n v="11000000000"/>
    <n v="10500000000"/>
    <s v="$55K-$116K (Glassdoor est.)"/>
    <n v="116"/>
    <n v="55"/>
    <n v="85.5"/>
    <s v="Other"/>
    <x v="84"/>
    <n v="3.4"/>
    <s v="med Rating"/>
    <s v="10000+ employees"/>
    <s v="10000+ "/>
    <n v="10000"/>
    <s v=" "/>
    <n v="10000"/>
    <x v="19"/>
  </r>
  <r>
    <n v="91"/>
    <s v="Data scientist"/>
    <x v="5"/>
    <n v="1000000000"/>
    <n v="2000000000"/>
    <n v="1500000000"/>
    <s v="$72K-$123K (Glassdoor est.)"/>
    <n v="123"/>
    <n v="72"/>
    <n v="97.5"/>
    <s v="Data Scientist"/>
    <x v="85"/>
    <n v="3.2"/>
    <s v="med Rating"/>
    <s v="5001 to 10000 employees"/>
    <s v="5001 to 10000 "/>
    <n v="5001"/>
    <n v="10000"/>
    <n v="7500.5"/>
    <x v="31"/>
  </r>
  <r>
    <n v="92"/>
    <s v="Data scientist"/>
    <x v="2"/>
    <n v="100000000"/>
    <n v="500000000"/>
    <n v="300000000"/>
    <s v="$74K-$124K (Glassdoor est.)"/>
    <n v="124"/>
    <n v="74"/>
    <n v="99"/>
    <s v="Data Scientist"/>
    <x v="66"/>
    <n v="3.9"/>
    <s v="med Rating"/>
    <s v="501 to 1000 employees"/>
    <s v="501 to 1000 "/>
    <n v="501"/>
    <n v="1000"/>
    <n v="750.5"/>
    <x v="19"/>
  </r>
  <r>
    <n v="93"/>
    <s v="Data Analyst"/>
    <x v="11"/>
    <n v="2000000000"/>
    <n v="5000000000"/>
    <n v="3500000000"/>
    <s v="$40K-$73K (Glassdoor est.)"/>
    <n v="73"/>
    <n v="40"/>
    <n v="56.5"/>
    <s v="Analyst"/>
    <x v="86"/>
    <n v="3.1"/>
    <s v="med Rating"/>
    <s v="1001 to 5000 employees"/>
    <s v="1001 to 5000 "/>
    <n v="1001"/>
    <n v="5000"/>
    <n v="3000.5"/>
    <x v="15"/>
  </r>
  <r>
    <n v="94"/>
    <s v="Lead Data scientist"/>
    <x v="4"/>
    <n v="0"/>
    <n v="0"/>
    <n v="0"/>
    <s v="$102K-$164K (Glassdoor est.)"/>
    <n v="164"/>
    <n v="102"/>
    <n v="133"/>
    <s v="Data Scientist"/>
    <x v="87"/>
    <n v="4.0999999999999996"/>
    <s v="highrating"/>
    <s v="1 to 50 employees"/>
    <s v="1 to 50 "/>
    <n v="1"/>
    <n v="50"/>
    <n v="25.5"/>
    <x v="19"/>
  </r>
  <r>
    <n v="95"/>
    <s v="Data scientist"/>
    <x v="4"/>
    <n v="0"/>
    <n v="0"/>
    <n v="0"/>
    <s v="$89K-$153K (Glassdoor est.)"/>
    <n v="153"/>
    <n v="89"/>
    <n v="121"/>
    <s v="Data Scientist"/>
    <x v="88"/>
    <n v="3.8"/>
    <s v="med Rating"/>
    <s v="51 to 200 employees"/>
    <s v="51 to 200 "/>
    <n v="51"/>
    <n v="200"/>
    <n v="125.5"/>
    <x v="10"/>
  </r>
  <r>
    <n v="96"/>
    <s v="Data scientist"/>
    <x v="4"/>
    <n v="0"/>
    <n v="0"/>
    <n v="0"/>
    <s v="$61K-$110K (Glassdoor est.)"/>
    <n v="110"/>
    <n v="61"/>
    <n v="85.5"/>
    <s v="Data Scientist"/>
    <x v="89"/>
    <n v="4.7"/>
    <s v="highrating"/>
    <s v="501 to 1000 employees"/>
    <s v="501 to 1000 "/>
    <n v="501"/>
    <n v="1000"/>
    <n v="750.5"/>
    <x v="2"/>
  </r>
  <r>
    <n v="97"/>
    <s v="Data scientist, Rice University"/>
    <x v="4"/>
    <n v="0"/>
    <n v="0"/>
    <n v="0"/>
    <s v="$65K-$110K (Glassdoor est.)"/>
    <n v="110"/>
    <n v="65"/>
    <n v="87.5"/>
    <s v="Data Scientist"/>
    <x v="90"/>
    <n v="4.3"/>
    <s v="highrating"/>
    <s v="1001 to 5000 employees"/>
    <s v="1001 to 5000 "/>
    <n v="1001"/>
    <n v="5000"/>
    <n v="3000.5"/>
    <x v="32"/>
  </r>
  <r>
    <n v="98"/>
    <s v="Senior Data scientist"/>
    <x v="4"/>
    <n v="0"/>
    <n v="0"/>
    <n v="0"/>
    <s v="$200K-$275K(Employer est.)"/>
    <n v="275"/>
    <n v="200"/>
    <n v="237.5"/>
    <s v="Data Scientist"/>
    <x v="91"/>
    <n v="4.2"/>
    <s v="highrating"/>
    <s v="1001 to 5000 employees"/>
    <s v="1001 to 5000 "/>
    <n v="1001"/>
    <n v="5000"/>
    <n v="3000.5"/>
    <x v="7"/>
  </r>
  <r>
    <n v="99"/>
    <s v="Data Engineer"/>
    <x v="2"/>
    <n v="100000000"/>
    <n v="500000000"/>
    <n v="300000000"/>
    <s v="$68K-$123K (Glassdoor est.)"/>
    <n v="123"/>
    <n v="68"/>
    <n v="95.5"/>
    <s v="Data Engineer"/>
    <x v="92"/>
    <n v="3.9"/>
    <s v="med Rating"/>
    <s v="1001 to 5000 employees"/>
    <s v="1001 to 5000 "/>
    <n v="1001"/>
    <n v="5000"/>
    <n v="3000.5"/>
    <x v="19"/>
  </r>
  <r>
    <n v="100"/>
    <s v="Senior Data scientist"/>
    <x v="10"/>
    <n v="5000000000"/>
    <n v="10000000000"/>
    <n v="7500000000"/>
    <s v="$80K-$129K (Glassdoor est.)"/>
    <n v="129"/>
    <n v="80"/>
    <n v="104.5"/>
    <s v="Data Scientist"/>
    <x v="93"/>
    <n v="3.3"/>
    <s v="med Rating"/>
    <s v="10000+ employees"/>
    <s v="10000+ "/>
    <n v="10000"/>
    <s v=" "/>
    <n v="10000"/>
    <x v="33"/>
  </r>
  <r>
    <n v="101"/>
    <s v="Financial Data Analyst"/>
    <x v="4"/>
    <n v="0"/>
    <n v="0"/>
    <n v="0"/>
    <s v="$41K-$72K (Glassdoor est.)"/>
    <n v="72"/>
    <n v="41"/>
    <n v="56.5"/>
    <s v="Analyst"/>
    <x v="94"/>
    <n v="4.7"/>
    <s v="highrating"/>
    <s v="201 to 500 employees"/>
    <s v="201 to 500 "/>
    <n v="201"/>
    <n v="500"/>
    <n v="350.5"/>
    <x v="20"/>
  </r>
  <r>
    <n v="102"/>
    <s v="Senior Data Analyst"/>
    <x v="6"/>
    <n v="25000000"/>
    <n v="50000000"/>
    <n v="37500000"/>
    <s v="$39K-$71K (Glassdoor est.)"/>
    <n v="71"/>
    <n v="39"/>
    <n v="55"/>
    <s v="Analyst"/>
    <x v="95"/>
    <n v="4.3"/>
    <s v="highrating"/>
    <s v="201 to 500 employees"/>
    <s v="201 to 500 "/>
    <n v="201"/>
    <n v="500"/>
    <n v="350.5"/>
    <x v="14"/>
  </r>
  <r>
    <n v="103"/>
    <s v="Research Scientist"/>
    <x v="4"/>
    <n v="0"/>
    <n v="0"/>
    <n v="0"/>
    <s v="$38K-$85K (Glassdoor est.)"/>
    <n v="85"/>
    <n v="38"/>
    <n v="61.5"/>
    <s v="Other"/>
    <x v="96"/>
    <n v="2.9"/>
    <s v="low Rating"/>
    <s v="1001 to 5000 employees"/>
    <s v="1001 to 5000 "/>
    <n v="1001"/>
    <n v="5000"/>
    <n v="3000.5"/>
    <x v="1"/>
  </r>
  <r>
    <n v="104"/>
    <s v="Data scientist"/>
    <x v="2"/>
    <n v="100000000"/>
    <n v="500000000"/>
    <n v="300000000"/>
    <s v="$121K-$193K (Glassdoor est.)"/>
    <n v="193"/>
    <n v="121"/>
    <n v="157"/>
    <s v="Data Scientist"/>
    <x v="97"/>
    <n v="4.5"/>
    <s v="highrating"/>
    <s v="201 to 500 employees"/>
    <s v="201 to 500 "/>
    <n v="201"/>
    <n v="500"/>
    <n v="350.5"/>
    <x v="20"/>
  </r>
  <r>
    <n v="105"/>
    <s v="Data Engineer"/>
    <x v="4"/>
    <n v="0"/>
    <n v="0"/>
    <n v="0"/>
    <s v="$54K-$102K (Glassdoor est.)"/>
    <n v="102"/>
    <n v="54"/>
    <n v="78"/>
    <s v="Data Engineer"/>
    <x v="98"/>
    <n v="3.4"/>
    <s v="med Rating"/>
    <s v="201 to 500 employees"/>
    <s v="201 to 500 "/>
    <n v="201"/>
    <n v="500"/>
    <n v="350.5"/>
    <x v="8"/>
  </r>
  <r>
    <n v="106"/>
    <s v="Data scientist"/>
    <x v="4"/>
    <n v="0"/>
    <n v="0"/>
    <n v="0"/>
    <s v="$102K-$163K (Glassdoor est.)"/>
    <n v="163"/>
    <n v="102"/>
    <n v="132.5"/>
    <s v="Data Scientist"/>
    <x v="99"/>
    <n v="3.2"/>
    <s v="med Rating"/>
    <s v="51 to 200 employees"/>
    <s v="51 to 200 "/>
    <n v="51"/>
    <n v="200"/>
    <n v="125.5"/>
    <x v="14"/>
  </r>
  <r>
    <n v="107"/>
    <s v="Data Engineer"/>
    <x v="11"/>
    <n v="2000000000"/>
    <n v="5000000000"/>
    <n v="3500000000"/>
    <s v="$76K-$140K (Glassdoor est.)"/>
    <n v="140"/>
    <n v="76"/>
    <n v="108"/>
    <s v="Data Engineer"/>
    <x v="100"/>
    <n v="4"/>
    <s v="highrating"/>
    <s v="5001 to 10000 employees"/>
    <s v="5001 to 10000 "/>
    <n v="5001"/>
    <n v="10000"/>
    <n v="7500.5"/>
    <x v="20"/>
  </r>
  <r>
    <n v="108"/>
    <s v="Ag Data scientist"/>
    <x v="0"/>
    <n v="50000000"/>
    <n v="100000000"/>
    <n v="75000000"/>
    <s v="$60K-$101K (Glassdoor est.)"/>
    <n v="101"/>
    <n v="60"/>
    <n v="80.5"/>
    <s v="Data Scientist"/>
    <x v="101"/>
    <n v="4.5999999999999996"/>
    <s v="highrating"/>
    <s v="501 to 1000 employees"/>
    <s v="501 to 1000 "/>
    <n v="501"/>
    <n v="1000"/>
    <n v="750.5"/>
    <x v="34"/>
  </r>
  <r>
    <n v="109"/>
    <s v="Data scientist"/>
    <x v="4"/>
    <n v="0"/>
    <n v="0"/>
    <n v="0"/>
    <s v="$82K-$133K (Glassdoor est.)"/>
    <n v="133"/>
    <n v="82"/>
    <n v="107.5"/>
    <s v="Data Scientist"/>
    <x v="102"/>
    <n v="2.8"/>
    <s v="low Rating"/>
    <s v="201 to 500 employees"/>
    <s v="201 to 500 "/>
    <n v="201"/>
    <n v="500"/>
    <n v="350.5"/>
    <x v="1"/>
  </r>
  <r>
    <n v="110"/>
    <s v="Data Engineer"/>
    <x v="6"/>
    <n v="25000000"/>
    <n v="50000000"/>
    <n v="37500000"/>
    <s v="$65K-$125K (Glassdoor est.)"/>
    <n v="125"/>
    <n v="65"/>
    <n v="95"/>
    <s v="Data Engineer"/>
    <x v="103"/>
    <n v="4.7"/>
    <s v="highrating"/>
    <s v="51 to 200 employees"/>
    <s v="51 to 200 "/>
    <n v="51"/>
    <n v="200"/>
    <n v="125.5"/>
    <x v="7"/>
  </r>
  <r>
    <n v="111"/>
    <s v="Data scientist II"/>
    <x v="4"/>
    <n v="0"/>
    <n v="0"/>
    <n v="0"/>
    <s v="$91K-$148K (Glassdoor est.)"/>
    <n v="148"/>
    <n v="91"/>
    <n v="119.5"/>
    <s v="Data Scientist"/>
    <x v="104"/>
    <n v="3"/>
    <s v="med Rating"/>
    <s v="1001 to 5000 employees"/>
    <s v="1001 to 5000 "/>
    <n v="1001"/>
    <n v="5000"/>
    <n v="3000.5"/>
    <x v="1"/>
  </r>
  <r>
    <n v="112"/>
    <s v="Senior Data Engineer"/>
    <x v="5"/>
    <n v="1000000000"/>
    <n v="2000000000"/>
    <n v="1500000000"/>
    <s v="$95K-$173K (Glassdoor est.)"/>
    <n v="173"/>
    <n v="95"/>
    <n v="134"/>
    <s v="Data Engineer"/>
    <x v="105"/>
    <n v="3.2"/>
    <s v="med Rating"/>
    <s v="1001 to 5000 employees"/>
    <s v="1001 to 5000 "/>
    <n v="1001"/>
    <n v="5000"/>
    <n v="3000.5"/>
    <x v="4"/>
  </r>
  <r>
    <n v="113"/>
    <s v="Data scientist"/>
    <x v="4"/>
    <n v="0"/>
    <n v="0"/>
    <n v="0"/>
    <s v="$77K-$124K (Glassdoor est.)"/>
    <n v="124"/>
    <n v="77"/>
    <n v="100.5"/>
    <s v="Data Scientist"/>
    <x v="106"/>
    <n v="4.4000000000000004"/>
    <s v="highrating"/>
    <s v="201 to 500 employees"/>
    <s v="201 to 500 "/>
    <n v="201"/>
    <n v="500"/>
    <n v="350.5"/>
    <x v="14"/>
  </r>
  <r>
    <n v="114"/>
    <s v="Data scientist"/>
    <x v="3"/>
    <n v="500000000"/>
    <n v="1000000000"/>
    <n v="750000000"/>
    <s v="$80K-$135K (Glassdoor est.)"/>
    <n v="135"/>
    <n v="80"/>
    <n v="107.5"/>
    <s v="Data Scientist"/>
    <x v="107"/>
    <n v="3.5"/>
    <s v="med Rating"/>
    <s v="1001 to 5000 employees"/>
    <s v="1001 to 5000 "/>
    <n v="1001"/>
    <n v="5000"/>
    <n v="3000.5"/>
    <x v="35"/>
  </r>
  <r>
    <n v="115"/>
    <s v="Data Engineer"/>
    <x v="4"/>
    <n v="0"/>
    <n v="0"/>
    <n v="0"/>
    <s v="$85K-$159K (Glassdoor est.)"/>
    <n v="159"/>
    <n v="85"/>
    <n v="122"/>
    <s v="Data Engineer"/>
    <x v="108"/>
    <n v="4"/>
    <s v="highrating"/>
    <s v="51 to 200 employees"/>
    <s v="51 to 200 "/>
    <n v="51"/>
    <n v="200"/>
    <n v="125.5"/>
    <x v="8"/>
  </r>
  <r>
    <n v="116"/>
    <s v="Data Engineer"/>
    <x v="11"/>
    <n v="2000000000"/>
    <n v="5000000000"/>
    <n v="3500000000"/>
    <s v="$80K-$105K(Employer est.)"/>
    <n v="105"/>
    <n v="80"/>
    <n v="92.5"/>
    <s v="Data Engineer"/>
    <x v="40"/>
    <n v="4.3"/>
    <s v="highrating"/>
    <s v="1001 to 5000 employees"/>
    <s v="1001 to 5000 "/>
    <n v="1001"/>
    <n v="5000"/>
    <n v="3000.5"/>
    <x v="5"/>
  </r>
  <r>
    <n v="117"/>
    <s v="Data Analyst"/>
    <x v="2"/>
    <n v="100000000"/>
    <n v="500000000"/>
    <n v="300000000"/>
    <s v="$43K-$81K (Glassdoor est.)"/>
    <n v="81"/>
    <n v="43"/>
    <n v="62"/>
    <s v="Analyst"/>
    <x v="109"/>
    <n v="2.2999999999999998"/>
    <s v="low Rating"/>
    <s v="501 to 1000 employees"/>
    <s v="501 to 1000 "/>
    <n v="501"/>
    <n v="1000"/>
    <n v="750.5"/>
    <x v="10"/>
  </r>
  <r>
    <n v="118"/>
    <s v="Project Scientist"/>
    <x v="6"/>
    <n v="25000000"/>
    <n v="50000000"/>
    <n v="37500000"/>
    <s v="$29K-$50K (Glassdoor est.)"/>
    <n v="50"/>
    <n v="29"/>
    <n v="39.5"/>
    <s v="Other"/>
    <x v="110"/>
    <n v="4"/>
    <s v="highrating"/>
    <s v="51 to 200 employees"/>
    <s v="51 to 200 "/>
    <n v="51"/>
    <n v="200"/>
    <n v="125.5"/>
    <x v="36"/>
  </r>
  <r>
    <n v="119"/>
    <s v="Data scientist"/>
    <x v="2"/>
    <n v="100000000"/>
    <n v="500000000"/>
    <n v="300000000"/>
    <s v="$82K-$133K (Glassdoor est.)"/>
    <n v="133"/>
    <n v="82"/>
    <n v="107.5"/>
    <s v="Data Scientist"/>
    <x v="111"/>
    <n v="3.6"/>
    <s v="med Rating"/>
    <s v="1001 to 5000 employees"/>
    <s v="1001 to 5000 "/>
    <n v="1001"/>
    <n v="5000"/>
    <n v="3000.5"/>
    <x v="23"/>
  </r>
  <r>
    <n v="120"/>
    <s v="Data Analytics Manager"/>
    <x v="4"/>
    <n v="0"/>
    <n v="0"/>
    <n v="0"/>
    <s v="$26K-$55K (Glassdoor est.)"/>
    <n v="55"/>
    <n v="26"/>
    <n v="40.5"/>
    <s v="Manager"/>
    <x v="112"/>
    <n v="3.8"/>
    <s v="med Rating"/>
    <s v="501 to 1000 employees"/>
    <s v="501 to 1000 "/>
    <n v="501"/>
    <n v="1000"/>
    <n v="750.5"/>
    <x v="27"/>
  </r>
  <r>
    <n v="121"/>
    <s v="Senior Machine Learning (ML) Engineer / Data scientist - Cyber Security Analytics"/>
    <x v="7"/>
    <n v="10000000000"/>
    <n v="11000000000"/>
    <n v="10500000000"/>
    <s v="$61K-$118K (Glassdoor est.)"/>
    <n v="118"/>
    <n v="61"/>
    <n v="89.5"/>
    <s v="Data Scientist"/>
    <x v="42"/>
    <n v="3.7"/>
    <s v="med Rating"/>
    <s v="10000+ employees"/>
    <s v="10000+ "/>
    <n v="10000"/>
    <s v=" "/>
    <n v="10000"/>
    <x v="19"/>
  </r>
  <r>
    <n v="122"/>
    <s v="Data scientist"/>
    <x v="0"/>
    <n v="50000000"/>
    <n v="100000000"/>
    <n v="75000000"/>
    <s v="$60K-$102K (Glassdoor est.)"/>
    <n v="102"/>
    <n v="60"/>
    <n v="81"/>
    <s v="Data Scientist"/>
    <x v="113"/>
    <n v="4.4000000000000004"/>
    <s v="highrating"/>
    <s v="201 to 500 employees"/>
    <s v="201 to 500 "/>
    <n v="201"/>
    <n v="500"/>
    <n v="350.5"/>
    <x v="7"/>
  </r>
  <r>
    <n v="123"/>
    <s v="Senior Data scientist"/>
    <x v="2"/>
    <n v="100000000"/>
    <n v="500000000"/>
    <n v="300000000"/>
    <s v="$112K-$182K (Glassdoor est.)"/>
    <n v="182"/>
    <n v="112"/>
    <n v="147"/>
    <s v="Data Scientist"/>
    <x v="24"/>
    <n v="4"/>
    <s v="highrating"/>
    <s v="501 to 1000 employees"/>
    <s v="501 to 1000 "/>
    <n v="501"/>
    <n v="1000"/>
    <n v="750.5"/>
    <x v="14"/>
  </r>
  <r>
    <n v="124"/>
    <s v="Data scientist"/>
    <x v="2"/>
    <n v="100000000"/>
    <n v="500000000"/>
    <n v="300000000"/>
    <s v="$64K-$106K (Glassdoor est.)"/>
    <n v="106"/>
    <n v="64"/>
    <n v="85"/>
    <s v="Data Scientist"/>
    <x v="114"/>
    <n v="3.2"/>
    <s v="med Rating"/>
    <s v="1001 to 5000 employees"/>
    <s v="1001 to 5000 "/>
    <n v="1001"/>
    <n v="5000"/>
    <n v="3000.5"/>
    <x v="37"/>
  </r>
  <r>
    <n v="125"/>
    <s v="Associate Scientist"/>
    <x v="5"/>
    <n v="1000000000"/>
    <n v="2000000000"/>
    <n v="1500000000"/>
    <s v="$51K-$112K (Glassdoor est.)"/>
    <n v="112"/>
    <n v="51"/>
    <n v="81.5"/>
    <s v="Other"/>
    <x v="115"/>
    <n v="2.9"/>
    <s v="low Rating"/>
    <s v="1001 to 5000 employees"/>
    <s v="1001 to 5000 "/>
    <n v="1001"/>
    <n v="5000"/>
    <n v="3000.5"/>
    <x v="22"/>
  </r>
  <r>
    <n v="126"/>
    <s v="Scientist 2, QC Viral Vector"/>
    <x v="3"/>
    <n v="500000000"/>
    <n v="1000000000"/>
    <n v="750000000"/>
    <s v="$113K-$223K (Glassdoor est.)"/>
    <n v="223"/>
    <n v="113"/>
    <n v="168"/>
    <s v="Other"/>
    <x v="116"/>
    <n v="3.8"/>
    <s v="med Rating"/>
    <s v="1001 to 5000 employees"/>
    <s v="1001 to 5000 "/>
    <n v="1001"/>
    <n v="5000"/>
    <n v="3000.5"/>
    <x v="12"/>
  </r>
  <r>
    <n v="127"/>
    <s v="Machine Learning Engineer"/>
    <x v="4"/>
    <n v="0"/>
    <n v="0"/>
    <n v="0"/>
    <s v="$72K-$129K (Glassdoor est.)"/>
    <n v="129"/>
    <n v="72"/>
    <n v="100.5"/>
    <s v="M.L.E"/>
    <x v="117"/>
    <n v="4.3"/>
    <s v="highrating"/>
    <s v="1 to 50 employees"/>
    <s v="1 to 50 "/>
    <n v="1"/>
    <n v="50"/>
    <n v="25.5"/>
    <x v="0"/>
  </r>
  <r>
    <n v="128"/>
    <s v="Data scientist/ML Engineer"/>
    <x v="2"/>
    <n v="100000000"/>
    <n v="500000000"/>
    <n v="300000000"/>
    <s v="$71K-$123K (Glassdoor est.)"/>
    <n v="123"/>
    <n v="71"/>
    <n v="97"/>
    <s v="Data Scientist"/>
    <x v="118"/>
    <n v="3.4"/>
    <s v="med Rating"/>
    <s v="1001 to 5000 employees"/>
    <s v="1001 to 5000 "/>
    <n v="1001"/>
    <n v="5000"/>
    <n v="3000.5"/>
    <x v="7"/>
  </r>
  <r>
    <n v="129"/>
    <s v="Data Engineer"/>
    <x v="4"/>
    <n v="0"/>
    <n v="0"/>
    <n v="0"/>
    <s v="Employer Provided Salary:$120K-$145K"/>
    <n v="145"/>
    <n v="120"/>
    <n v="132.5"/>
    <s v="Data Engineer"/>
    <x v="119"/>
    <n v="5"/>
    <s v="highrating"/>
    <s v="51 to 200 employees"/>
    <s v="51 to 200 "/>
    <n v="51"/>
    <n v="200"/>
    <n v="125.5"/>
    <x v="19"/>
  </r>
  <r>
    <n v="130"/>
    <s v="Data Engineer"/>
    <x v="9"/>
    <n v="10000000"/>
    <n v="25000000"/>
    <n v="17500000"/>
    <s v="$80K-$120K (Glassdoor est.)"/>
    <n v="120"/>
    <n v="80"/>
    <n v="100"/>
    <s v="Data Engineer"/>
    <x v="74"/>
    <n v="4.3"/>
    <s v="highrating"/>
    <s v="51 to 200 employees"/>
    <s v="51 to 200 "/>
    <n v="51"/>
    <n v="200"/>
    <n v="125.5"/>
    <x v="20"/>
  </r>
  <r>
    <n v="131"/>
    <s v="Sr. Data scientist"/>
    <x v="4"/>
    <n v="0"/>
    <n v="0"/>
    <n v="0"/>
    <s v="$80K-$130K (Glassdoor est.)"/>
    <n v="130"/>
    <n v="80"/>
    <n v="105"/>
    <s v="Data Scientist"/>
    <x v="120"/>
    <n v="3.7"/>
    <s v="med Rating"/>
    <s v="201 to 500 employees"/>
    <s v="201 to 500 "/>
    <n v="201"/>
    <n v="500"/>
    <n v="350.5"/>
    <x v="38"/>
  </r>
  <r>
    <n v="132"/>
    <s v="Data Engineer 4 - Contract"/>
    <x v="4"/>
    <n v="0"/>
    <n v="0"/>
    <n v="0"/>
    <s v="$59K-$115K (Glassdoor est.)"/>
    <n v="115"/>
    <n v="59"/>
    <n v="87"/>
    <s v="Data Engineer"/>
    <x v="121"/>
    <n v="4.2"/>
    <s v="highrating"/>
    <s v="10000+ employees"/>
    <s v="10000+ "/>
    <n v="10000"/>
    <s v=" "/>
    <n v="10000"/>
    <x v="39"/>
  </r>
  <r>
    <n v="133"/>
    <s v="Data Analyst - Asset Management"/>
    <x v="4"/>
    <n v="0"/>
    <n v="0"/>
    <n v="0"/>
    <s v="$71K-$136K (Glassdoor est.)"/>
    <n v="136"/>
    <n v="71"/>
    <n v="103.5"/>
    <s v="Analyst"/>
    <x v="122"/>
    <n v="4.3"/>
    <s v="highrating"/>
    <s v="51 to 200 employees"/>
    <s v="51 to 200 "/>
    <n v="51"/>
    <n v="200"/>
    <n v="125.5"/>
    <x v="5"/>
  </r>
  <r>
    <n v="134"/>
    <s v="Senior Research Scientist - Embedded System Development for DevOps"/>
    <x v="4"/>
    <n v="0"/>
    <n v="0"/>
    <n v="0"/>
    <s v="$81K-$167K (Glassdoor est.)"/>
    <n v="167"/>
    <n v="81"/>
    <n v="124"/>
    <s v="Other"/>
    <x v="123"/>
    <n v="2.6"/>
    <s v="low Rating"/>
    <s v="501 to 1000 employees"/>
    <s v="501 to 1000 "/>
    <n v="501"/>
    <n v="1000"/>
    <n v="750.5"/>
    <x v="40"/>
  </r>
  <r>
    <n v="135"/>
    <s v="Data scientist - Bioinformatics"/>
    <x v="3"/>
    <n v="500000000"/>
    <n v="1000000000"/>
    <n v="750000000"/>
    <s v="$49K-$85K (Glassdoor est.)"/>
    <n v="85"/>
    <n v="49"/>
    <n v="67"/>
    <s v="Data Scientist"/>
    <x v="3"/>
    <n v="3.8"/>
    <s v="med Rating"/>
    <s v="1001 to 5000 employees"/>
    <s v="1001 to 5000 "/>
    <n v="1001"/>
    <n v="5000"/>
    <n v="3000.5"/>
    <x v="3"/>
  </r>
  <r>
    <n v="136"/>
    <s v="Data Engineer"/>
    <x v="11"/>
    <n v="2000000000"/>
    <n v="5000000000"/>
    <n v="3500000000"/>
    <s v="$60K-$114K (Glassdoor est.)"/>
    <n v="114"/>
    <n v="60"/>
    <n v="87"/>
    <s v="Data Engineer"/>
    <x v="124"/>
    <n v="3.9"/>
    <s v="med Rating"/>
    <s v="10000+ employees"/>
    <s v="10000+ "/>
    <n v="10000"/>
    <s v=" "/>
    <n v="10000"/>
    <x v="19"/>
  </r>
  <r>
    <n v="137"/>
    <s v="Customer Data scientist/Sales Engineer"/>
    <x v="4"/>
    <n v="0"/>
    <n v="0"/>
    <n v="0"/>
    <s v="$71K-$204K (Glassdoor est.)"/>
    <n v="204"/>
    <n v="71"/>
    <n v="137.5"/>
    <s v="Data Scientist"/>
    <x v="17"/>
    <n v="4.3"/>
    <s v="highrating"/>
    <s v="201 to 500 employees"/>
    <s v="201 to 500 "/>
    <n v="201"/>
    <n v="500"/>
    <n v="350.5"/>
    <x v="14"/>
  </r>
  <r>
    <n v="138"/>
    <s v="Lead Data scientist"/>
    <x v="2"/>
    <n v="100000000"/>
    <n v="500000000"/>
    <n v="300000000"/>
    <s v="$75K-$125K (Glassdoor est.)"/>
    <n v="125"/>
    <n v="75"/>
    <n v="100"/>
    <s v="Data Scientist"/>
    <x v="125"/>
    <n v="3.8"/>
    <s v="med Rating"/>
    <s v="201 to 500 employees"/>
    <s v="201 to 500 "/>
    <n v="201"/>
    <n v="500"/>
    <n v="350.5"/>
    <x v="4"/>
  </r>
  <r>
    <n v="139"/>
    <s v="MongoDB Data Engineer II"/>
    <x v="10"/>
    <n v="5000000000"/>
    <n v="10000000000"/>
    <n v="7500000000"/>
    <s v="$77K-$136K (Glassdoor est.)"/>
    <n v="136"/>
    <n v="77"/>
    <n v="106.5"/>
    <s v="Data Engineer"/>
    <x v="126"/>
    <n v="3.8"/>
    <s v="med Rating"/>
    <s v="5001 to 10000 employees"/>
    <s v="5001 to 10000 "/>
    <n v="5001"/>
    <n v="10000"/>
    <n v="7500.5"/>
    <x v="15"/>
  </r>
  <r>
    <n v="140"/>
    <s v="Senior Data scientist Statistics"/>
    <x v="3"/>
    <n v="500000000"/>
    <n v="1000000000"/>
    <n v="750000000"/>
    <s v="$74K-$123K (Glassdoor est.)"/>
    <n v="123"/>
    <n v="74"/>
    <n v="98.5"/>
    <s v="Data Scientist"/>
    <x v="3"/>
    <n v="3.8"/>
    <s v="med Rating"/>
    <s v="1001 to 5000 employees"/>
    <s v="1001 to 5000 "/>
    <n v="1001"/>
    <n v="5000"/>
    <n v="3000.5"/>
    <x v="3"/>
  </r>
  <r>
    <n v="141"/>
    <s v="Senior Data Analyst"/>
    <x v="2"/>
    <n v="100000000"/>
    <n v="500000000"/>
    <n v="300000000"/>
    <s v="$44K-$78K (Glassdoor est.)"/>
    <n v="78"/>
    <n v="44"/>
    <n v="61"/>
    <s v="Analyst"/>
    <x v="2"/>
    <n v="4.8"/>
    <s v="highrating"/>
    <s v="501 to 1000 employees"/>
    <s v="501 to 1000 "/>
    <n v="501"/>
    <n v="1000"/>
    <n v="750.5"/>
    <x v="2"/>
  </r>
  <r>
    <n v="142"/>
    <s v="Senior Spark Engineer (Data Science)"/>
    <x v="4"/>
    <n v="0"/>
    <n v="0"/>
    <n v="0"/>
    <s v="$65K-$148K (Glassdoor est.)"/>
    <n v="148"/>
    <n v="65"/>
    <n v="106.5"/>
    <s v="Other"/>
    <x v="127"/>
    <n v="4.4000000000000004"/>
    <s v="highrating"/>
    <s v="51 to 200 employees"/>
    <s v="51 to 200 "/>
    <n v="51"/>
    <n v="200"/>
    <n v="125.5"/>
    <x v="7"/>
  </r>
  <r>
    <n v="143"/>
    <s v="Data Engineer"/>
    <x v="4"/>
    <n v="0"/>
    <n v="0"/>
    <n v="0"/>
    <s v="$59K-$110K (Glassdoor est.)"/>
    <n v="110"/>
    <n v="59"/>
    <n v="84.5"/>
    <s v="Data Engineer"/>
    <x v="128"/>
    <n v="3.9"/>
    <s v="med Rating"/>
    <s v="51 to 200 employees"/>
    <s v="51 to 200 "/>
    <n v="51"/>
    <n v="200"/>
    <n v="125.5"/>
    <x v="8"/>
  </r>
  <r>
    <n v="144"/>
    <s v="BI &amp; Platform Analytics Manager"/>
    <x v="11"/>
    <n v="2000000000"/>
    <n v="5000000000"/>
    <n v="3500000000"/>
    <s v="$85K-$134K (Glassdoor est.)"/>
    <n v="134"/>
    <n v="85"/>
    <n v="109.5"/>
    <s v="Manager"/>
    <x v="129"/>
    <n v="3.4"/>
    <s v="med Rating"/>
    <s v="1001 to 5000 employees"/>
    <s v="1001 to 5000 "/>
    <n v="1001"/>
    <n v="5000"/>
    <n v="3000.5"/>
    <x v="22"/>
  </r>
  <r>
    <n v="145"/>
    <s v="Lead Data scientist"/>
    <x v="7"/>
    <n v="10000000000"/>
    <n v="11000000000"/>
    <n v="10500000000"/>
    <s v="$124K-$204K (Glassdoor est.)"/>
    <n v="204"/>
    <n v="124"/>
    <n v="164"/>
    <s v="Data Scientist"/>
    <x v="130"/>
    <n v="3.6"/>
    <s v="med Rating"/>
    <s v="5001 to 10000 employees"/>
    <s v="5001 to 10000 "/>
    <n v="5001"/>
    <n v="10000"/>
    <n v="7500.5"/>
    <x v="15"/>
  </r>
  <r>
    <n v="146"/>
    <s v="Sr. Data scientist - Analytics, Personalized Healthcare (PHC)"/>
    <x v="7"/>
    <n v="10000000000"/>
    <n v="11000000000"/>
    <n v="10500000000"/>
    <s v="$131K-$207K (Glassdoor est.)"/>
    <n v="207"/>
    <n v="131"/>
    <n v="169"/>
    <s v="Data Scientist"/>
    <x v="131"/>
    <n v="3.9"/>
    <s v="med Rating"/>
    <s v="10000+ employees"/>
    <s v="10000+ "/>
    <n v="10000"/>
    <s v=" "/>
    <n v="10000"/>
    <x v="12"/>
  </r>
  <r>
    <n v="147"/>
    <s v="Senior Data scientist"/>
    <x v="11"/>
    <n v="2000000000"/>
    <n v="5000000000"/>
    <n v="3500000000"/>
    <s v="$110K-$174K (Glassdoor est.)"/>
    <n v="174"/>
    <n v="110"/>
    <n v="142"/>
    <s v="Data Scientist"/>
    <x v="30"/>
    <n v="3.8"/>
    <s v="med Rating"/>
    <s v="5001 to 10000 employees"/>
    <s v="5001 to 10000 "/>
    <n v="5001"/>
    <n v="10000"/>
    <n v="7500.5"/>
    <x v="18"/>
  </r>
  <r>
    <n v="148"/>
    <s v="Pricipal Scientist Molecular and cellular biologist"/>
    <x v="7"/>
    <n v="10000000000"/>
    <n v="11000000000"/>
    <n v="10500000000"/>
    <s v="$52K-$101K (Glassdoor est.)"/>
    <n v="101"/>
    <n v="52"/>
    <n v="76.5"/>
    <s v="Other"/>
    <x v="14"/>
    <n v="3.7"/>
    <s v="med Rating"/>
    <s v="10000+ employees"/>
    <s v="10000+ "/>
    <n v="10000"/>
    <s v=" "/>
    <n v="10000"/>
    <x v="12"/>
  </r>
  <r>
    <n v="149"/>
    <s v="Data scientist (Actuary, FSA or ASA)"/>
    <x v="3"/>
    <n v="500000000"/>
    <n v="1000000000"/>
    <n v="750000000"/>
    <s v="$81K-$133K (Glassdoor est.)"/>
    <n v="133"/>
    <n v="81"/>
    <n v="107"/>
    <s v="Data Scientist"/>
    <x v="132"/>
    <n v="3.8"/>
    <s v="med Rating"/>
    <s v="501 to 1000 employees"/>
    <s v="501 to 1000 "/>
    <n v="501"/>
    <n v="1000"/>
    <n v="750.5"/>
    <x v="15"/>
  </r>
  <r>
    <n v="150"/>
    <s v="Staff Data scientist"/>
    <x v="7"/>
    <n v="10000000000"/>
    <n v="11000000000"/>
    <n v="10500000000"/>
    <s v="$132K-$211K (Glassdoor est.)"/>
    <n v="211"/>
    <n v="132"/>
    <n v="171.5"/>
    <s v="Data Scientist"/>
    <x v="133"/>
    <n v="3.5"/>
    <s v="med Rating"/>
    <s v="10000+ employees"/>
    <s v="10000+ "/>
    <n v="10000"/>
    <s v=" "/>
    <n v="10000"/>
    <x v="20"/>
  </r>
  <r>
    <n v="151"/>
    <s v="Data Engineer 5 - Contract (Remote)"/>
    <x v="4"/>
    <n v="0"/>
    <n v="0"/>
    <n v="0"/>
    <s v="$74K-$140K (Glassdoor est.)"/>
    <n v="140"/>
    <n v="74"/>
    <n v="107"/>
    <s v="Data Engineer"/>
    <x v="121"/>
    <n v="4.2"/>
    <s v="highrating"/>
    <s v="10000+ employees"/>
    <s v="10000+ "/>
    <n v="10000"/>
    <s v=" "/>
    <n v="10000"/>
    <x v="39"/>
  </r>
  <r>
    <n v="152"/>
    <s v="Senior Scientist - Neuroscience"/>
    <x v="5"/>
    <n v="1000000000"/>
    <n v="2000000000"/>
    <n v="1500000000"/>
    <s v="$100K-$190K (Glassdoor est.)"/>
    <n v="190"/>
    <n v="100"/>
    <n v="145"/>
    <s v="Other"/>
    <x v="134"/>
    <n v="3.5"/>
    <s v="med Rating"/>
    <s v="1001 to 5000 employees"/>
    <s v="1001 to 5000 "/>
    <n v="1001"/>
    <n v="5000"/>
    <n v="3000.5"/>
    <x v="12"/>
  </r>
  <r>
    <n v="153"/>
    <s v="Senior Data Analyst"/>
    <x v="6"/>
    <n v="25000000"/>
    <n v="50000000"/>
    <n v="37500000"/>
    <s v="$43K-$80K (Glassdoor est.)"/>
    <n v="80"/>
    <n v="43"/>
    <n v="61.5"/>
    <s v="Analyst"/>
    <x v="135"/>
    <n v="2.9"/>
    <s v="low Rating"/>
    <s v="201 to 500 employees"/>
    <s v="201 to 500 "/>
    <n v="201"/>
    <n v="500"/>
    <n v="350.5"/>
    <x v="40"/>
  </r>
  <r>
    <n v="154"/>
    <s v="Medical Lab Scientist"/>
    <x v="4"/>
    <n v="0"/>
    <n v="0"/>
    <n v="0"/>
    <s v="$17-$24 Per Hour(Glassdoor est.)"/>
    <n v="50"/>
    <n v="73"/>
    <n v="73"/>
    <s v="Other"/>
    <x v="136"/>
    <n v="3.6"/>
    <s v="med Rating"/>
    <s v="5001 to 10000 employees"/>
    <s v="5001 to 10000 "/>
    <n v="5001"/>
    <n v="10000"/>
    <n v="7500.5"/>
    <x v="1"/>
  </r>
  <r>
    <n v="155"/>
    <s v="Risk and Analytics IT, Data scientist"/>
    <x v="0"/>
    <n v="50000000"/>
    <n v="100000000"/>
    <n v="75000000"/>
    <s v="$91K-$149K (Glassdoor est.)"/>
    <n v="149"/>
    <n v="47"/>
    <n v="98"/>
    <s v="Data Scientist"/>
    <x v="137"/>
    <n v="2.7"/>
    <s v="low Rating"/>
    <s v="51 to 200 employees"/>
    <s v="51 to 200 "/>
    <n v="51"/>
    <n v="200"/>
    <n v="125.5"/>
    <x v="41"/>
  </r>
  <r>
    <n v="156"/>
    <s v="Scientist, Analytical Development"/>
    <x v="2"/>
    <n v="100000000"/>
    <n v="500000000"/>
    <n v="300000000"/>
    <s v="$42K-$82K (Glassdoor est.)"/>
    <n v="82"/>
    <n v="37"/>
    <n v="59.5"/>
    <s v="Other"/>
    <x v="138"/>
    <n v="4.4000000000000004"/>
    <s v="highrating"/>
    <s v="201 to 500 employees"/>
    <s v="201 to 500 "/>
    <n v="201"/>
    <n v="500"/>
    <n v="350.5"/>
    <x v="12"/>
  </r>
  <r>
    <n v="157"/>
    <s v="Senior Data scientist"/>
    <x v="11"/>
    <n v="2000000000"/>
    <n v="5000000000"/>
    <n v="3500000000"/>
    <s v="$116K-$185K (Glassdoor est.)"/>
    <n v="185"/>
    <n v="44"/>
    <n v="114.5"/>
    <s v="Data Scientist"/>
    <x v="100"/>
    <n v="4"/>
    <s v="highrating"/>
    <s v="5001 to 10000 employees"/>
    <s v="5001 to 10000 "/>
    <n v="5001"/>
    <n v="10000"/>
    <n v="7500.5"/>
    <x v="20"/>
  </r>
  <r>
    <n v="158"/>
    <s v="Analytics Manager"/>
    <x v="4"/>
    <n v="0"/>
    <n v="0"/>
    <n v="0"/>
    <s v="$59K-$116K (Glassdoor est.)"/>
    <n v="116"/>
    <n v="31"/>
    <n v="73.5"/>
    <s v="Manager"/>
    <x v="139"/>
    <n v="4.3"/>
    <s v="highrating"/>
    <s v="201 to 500 employees"/>
    <s v="201 to 500 "/>
    <n v="201"/>
    <n v="500"/>
    <n v="350.5"/>
    <x v="4"/>
  </r>
  <r>
    <n v="159"/>
    <s v="Data Engineer"/>
    <x v="6"/>
    <n v="25000000"/>
    <n v="50000000"/>
    <n v="37500000"/>
    <s v="$48K-$95K (Glassdoor est.)"/>
    <n v="95"/>
    <n v="50"/>
    <n v="72.5"/>
    <s v="Data Engineer"/>
    <x v="140"/>
    <n v="4.2"/>
    <s v="highrating"/>
    <s v="51 to 200 employees"/>
    <s v="51 to 200 "/>
    <n v="51"/>
    <n v="200"/>
    <n v="125.5"/>
    <x v="4"/>
  </r>
  <r>
    <n v="160"/>
    <s v="Digital Marketing &amp; ECommerce Data Analyst"/>
    <x v="2"/>
    <n v="100000000"/>
    <n v="500000000"/>
    <n v="300000000"/>
    <s v="$31K-$72K (Glassdoor est.)"/>
    <n v="72"/>
    <n v="52"/>
    <n v="62"/>
    <s v="Analyst"/>
    <x v="141"/>
    <n v="3.6"/>
    <s v="med Rating"/>
    <s v="51 to 200 employees"/>
    <s v="51 to 200 "/>
    <n v="51"/>
    <n v="200"/>
    <n v="125.5"/>
    <x v="11"/>
  </r>
  <r>
    <n v="161"/>
    <s v="Sr. Scientist - Digital &amp; Image Analysis/Computational Pathology"/>
    <x v="7"/>
    <n v="10000000000"/>
    <n v="11000000000"/>
    <n v="10500000000"/>
    <s v="$105K-$198K (Glassdoor est.)"/>
    <n v="198"/>
    <n v="43"/>
    <n v="120.5"/>
    <s v="Other"/>
    <x v="14"/>
    <n v="3.7"/>
    <s v="med Rating"/>
    <s v="10000+ employees"/>
    <s v="10000+ "/>
    <n v="10000"/>
    <s v=" "/>
    <n v="10000"/>
    <x v="12"/>
  </r>
  <r>
    <n v="162"/>
    <s v="Senior Data Analyst"/>
    <x v="4"/>
    <n v="0"/>
    <n v="0"/>
    <n v="0"/>
    <s v="$55K-$100K (Glassdoor est.)"/>
    <n v="100"/>
    <n v="21"/>
    <n v="60.5"/>
    <s v="Analyst"/>
    <x v="142"/>
    <n v="2.8"/>
    <s v="low Rating"/>
    <s v="201 to 500 employees"/>
    <s v="201 to 500 "/>
    <n v="201"/>
    <n v="500"/>
    <n v="350.5"/>
    <x v="19"/>
  </r>
  <r>
    <n v="163"/>
    <s v="Principal Scientist - Immunologist"/>
    <x v="7"/>
    <n v="10000000000"/>
    <n v="11000000000"/>
    <n v="10500000000"/>
    <s v="$98K-$182K (Glassdoor est.)"/>
    <n v="182"/>
    <n v="56"/>
    <n v="119"/>
    <s v="Other"/>
    <x v="14"/>
    <n v="3.7"/>
    <s v="med Rating"/>
    <s v="10000+ employees"/>
    <s v="10000+ "/>
    <n v="10000"/>
    <s v=" "/>
    <n v="10000"/>
    <x v="12"/>
  </r>
  <r>
    <n v="164"/>
    <s v="Senior Data scientist"/>
    <x v="9"/>
    <n v="10000000"/>
    <n v="25000000"/>
    <n v="17500000"/>
    <s v="$73K-$124K (Glassdoor est.)"/>
    <n v="124"/>
    <n v="73"/>
    <n v="98.5"/>
    <s v="Data Scientist"/>
    <x v="143"/>
    <n v="3.3"/>
    <s v="med Rating"/>
    <s v="1001 to 5000 employees"/>
    <s v="1001 to 5000 "/>
    <n v="1001"/>
    <n v="5000"/>
    <n v="3000.5"/>
    <x v="15"/>
  </r>
  <r>
    <n v="165"/>
    <s v="Principal Data scientist with over 10 years experience"/>
    <x v="13"/>
    <n v="5000000"/>
    <n v="10000000"/>
    <n v="7500000"/>
    <s v="Employer Provided Salary:$200K-$250K"/>
    <n v="250"/>
    <n v="200"/>
    <n v="225"/>
    <s v="Data Scientist"/>
    <x v="144"/>
    <s v="unknown"/>
    <s v="highrating"/>
    <s v="51 to 200 employees"/>
    <s v="51 to 200 "/>
    <n v="51"/>
    <n v="200"/>
    <n v="125.5"/>
    <x v="19"/>
  </r>
  <r>
    <n v="166"/>
    <s v="MED TECH/LAB SCIENTIST - LABORATORY"/>
    <x v="2"/>
    <n v="100000000"/>
    <n v="500000000"/>
    <n v="300000000"/>
    <s v="$21-$34 Per Hour(Glassdoor est.)"/>
    <n v="71"/>
    <n v="44"/>
    <n v="57.5"/>
    <s v="Other"/>
    <x v="145"/>
    <n v="3.6"/>
    <s v="med Rating"/>
    <s v="1001 to 5000 employees"/>
    <s v="1001 to 5000 "/>
    <n v="1001"/>
    <n v="5000"/>
    <n v="3000.5"/>
    <x v="1"/>
  </r>
  <r>
    <n v="167"/>
    <s v="Sr. Scientist, Quantitative Translational Sciences"/>
    <x v="7"/>
    <n v="10000000000"/>
    <n v="11000000000"/>
    <n v="10500000000"/>
    <s v="$117K-$206K (Glassdoor est.)"/>
    <n v="206"/>
    <n v="117"/>
    <n v="161.5"/>
    <s v="Other"/>
    <x v="14"/>
    <n v="3.7"/>
    <s v="med Rating"/>
    <s v="10000+ employees"/>
    <s v="10000+ "/>
    <n v="10000"/>
    <s v=" "/>
    <n v="10000"/>
    <x v="12"/>
  </r>
  <r>
    <n v="168"/>
    <s v="Sr. Data scientist II"/>
    <x v="5"/>
    <n v="1000000000"/>
    <n v="2000000000"/>
    <n v="1500000000"/>
    <s v="$111K-$183K (Glassdoor est.)"/>
    <n v="183"/>
    <n v="111"/>
    <n v="147"/>
    <s v="Data Scientist"/>
    <x v="146"/>
    <n v="3.4"/>
    <s v="med Rating"/>
    <s v="1001 to 5000 employees"/>
    <s v="1001 to 5000 "/>
    <n v="1001"/>
    <n v="5000"/>
    <n v="3000.5"/>
    <x v="15"/>
  </r>
  <r>
    <n v="169"/>
    <s v="Excel / VBA / SQL Data Analyst"/>
    <x v="5"/>
    <n v="1000000000"/>
    <n v="2000000000"/>
    <n v="1500000000"/>
    <s v="$44K-$78K (Glassdoor est.)"/>
    <n v="78"/>
    <n v="44"/>
    <n v="61"/>
    <s v="Analyst"/>
    <x v="147"/>
    <n v="4.0999999999999996"/>
    <s v="highrating"/>
    <s v="501 to 1000 employees"/>
    <s v="501 to 1000 "/>
    <n v="501"/>
    <n v="1000"/>
    <n v="750.5"/>
    <x v="3"/>
  </r>
  <r>
    <n v="170"/>
    <s v="Machine Learning Research Scientist"/>
    <x v="4"/>
    <n v="0"/>
    <n v="0"/>
    <n v="0"/>
    <s v="$81K-$159K (Glassdoor est.)"/>
    <n v="159"/>
    <n v="81"/>
    <n v="120"/>
    <s v="M.L.E"/>
    <x v="123"/>
    <n v="2.6"/>
    <s v="low Rating"/>
    <s v="501 to 1000 employees"/>
    <s v="501 to 1000 "/>
    <n v="501"/>
    <n v="1000"/>
    <n v="750.5"/>
    <x v="40"/>
  </r>
  <r>
    <n v="171"/>
    <s v="VP, Data Science"/>
    <x v="3"/>
    <n v="500000000"/>
    <n v="1000000000"/>
    <n v="750000000"/>
    <s v="$83K-$166K (Glassdoor est.)"/>
    <n v="166"/>
    <n v="83"/>
    <n v="124.5"/>
    <s v="Other"/>
    <x v="148"/>
    <n v="3.2"/>
    <s v="med Rating"/>
    <s v="1001 to 5000 employees"/>
    <s v="1001 to 5000 "/>
    <n v="1001"/>
    <n v="5000"/>
    <n v="3000.5"/>
    <x v="42"/>
  </r>
  <r>
    <n v="172"/>
    <s v="Senior Data scientist"/>
    <x v="0"/>
    <n v="50000000"/>
    <n v="100000000"/>
    <n v="75000000"/>
    <s v="$114K-$182K (Glassdoor est.)"/>
    <n v="182"/>
    <n v="114"/>
    <n v="148"/>
    <s v="Data Scientist"/>
    <x v="149"/>
    <n v="3.9"/>
    <s v="med Rating"/>
    <s v="51 to 200 employees"/>
    <s v="51 to 200 "/>
    <n v="51"/>
    <n v="200"/>
    <n v="125.5"/>
    <x v="30"/>
  </r>
  <r>
    <n v="173"/>
    <s v="Radar Data Analyst"/>
    <x v="6"/>
    <n v="25000000"/>
    <n v="50000000"/>
    <n v="37500000"/>
    <s v="$42K-$76K (Glassdoor est.)"/>
    <n v="76"/>
    <n v="42"/>
    <n v="59"/>
    <s v="Analyst"/>
    <x v="150"/>
    <n v="4.7"/>
    <s v="highrating"/>
    <s v="51 to 200 employees"/>
    <s v="51 to 200 "/>
    <n v="51"/>
    <n v="200"/>
    <n v="125.5"/>
    <x v="0"/>
  </r>
  <r>
    <n v="174"/>
    <s v="PL Actuarial-Lead Data scientist"/>
    <x v="10"/>
    <n v="5000000000"/>
    <n v="10000000000"/>
    <n v="7500000000"/>
    <s v="$114K-$179K (Glassdoor est.)"/>
    <n v="179"/>
    <n v="114"/>
    <n v="146.5"/>
    <s v="Data Scientist"/>
    <x v="27"/>
    <n v="3.7"/>
    <s v="med Rating"/>
    <s v="5001 to 10000 employees"/>
    <s v="5001 to 10000 "/>
    <n v="5001"/>
    <n v="10000"/>
    <n v="7500.5"/>
    <x v="15"/>
  </r>
  <r>
    <n v="175"/>
    <s v="PV Scientist"/>
    <x v="4"/>
    <n v="0"/>
    <n v="0"/>
    <n v="0"/>
    <s v="$60K-$123K (Glassdoor est.)"/>
    <n v="123"/>
    <n v="60"/>
    <n v="91.5"/>
    <s v="Other"/>
    <x v="151"/>
    <n v="2.9"/>
    <s v="low Rating"/>
    <s v="201 to 500 employees"/>
    <s v="201 to 500 "/>
    <n v="201"/>
    <n v="500"/>
    <n v="350.5"/>
    <x v="12"/>
  </r>
  <r>
    <n v="176"/>
    <s v="Senior Data &amp; Machine Learning Scientist"/>
    <x v="4"/>
    <n v="0"/>
    <n v="0"/>
    <n v="0"/>
    <s v="$100K-$166K (Glassdoor est.)"/>
    <n v="166"/>
    <n v="100"/>
    <n v="133"/>
    <s v="M.L.E"/>
    <x v="152"/>
    <n v="3"/>
    <s v="med Rating"/>
    <s v="501 to 1000 employees"/>
    <s v="501 to 1000 "/>
    <n v="501"/>
    <n v="1000"/>
    <n v="750.5"/>
    <x v="12"/>
  </r>
  <r>
    <n v="177"/>
    <s v="Principal Data scientist (Computational Chemistry)"/>
    <x v="8"/>
    <n v="1000000"/>
    <n v="5000000"/>
    <n v="3000000"/>
    <s v="$108K-$173K (Glassdoor est.)"/>
    <n v="173"/>
    <n v="108"/>
    <n v="140.5"/>
    <s v="Data Scientist"/>
    <x v="153"/>
    <n v="4.7"/>
    <s v="highrating"/>
    <s v="51 to 200 employees"/>
    <s v="51 to 200 "/>
    <n v="51"/>
    <n v="200"/>
    <n v="125.5"/>
    <x v="12"/>
  </r>
  <r>
    <n v="178"/>
    <s v="Data Engineer"/>
    <x v="4"/>
    <n v="0"/>
    <n v="0"/>
    <n v="0"/>
    <s v="$48K-$93K (Glassdoor est.)"/>
    <n v="93"/>
    <n v="48"/>
    <n v="70.5"/>
    <s v="Data Engineer"/>
    <x v="154"/>
    <n v="3.7"/>
    <s v="med Rating"/>
    <s v="501 to 1000 employees"/>
    <s v="501 to 1000 "/>
    <n v="501"/>
    <n v="1000"/>
    <n v="750.5"/>
    <x v="20"/>
  </r>
  <r>
    <n v="179"/>
    <s v="Principal Scientist, Chemistry &amp; Immunology"/>
    <x v="3"/>
    <n v="500000000"/>
    <n v="1000000000"/>
    <n v="750000000"/>
    <s v="$54K-$115K (Glassdoor est.)"/>
    <n v="115"/>
    <n v="54"/>
    <n v="84.5"/>
    <s v="Other"/>
    <x v="8"/>
    <n v="3.3"/>
    <s v="med Rating"/>
    <s v="10000+ employees"/>
    <s v="10000+ "/>
    <n v="10000"/>
    <s v=" "/>
    <n v="10000"/>
    <x v="1"/>
  </r>
  <r>
    <n v="180"/>
    <s v="Software Engineer - Data Visualization"/>
    <x v="13"/>
    <n v="5000000"/>
    <n v="10000000"/>
    <n v="7500000"/>
    <s v="$60K-$127K (Glassdoor est.)"/>
    <n v="127"/>
    <n v="60"/>
    <n v="93.5"/>
    <s v="Other"/>
    <x v="155"/>
    <n v="4"/>
    <s v="highrating"/>
    <s v="51 to 200 employees"/>
    <s v="51 to 200 "/>
    <n v="51"/>
    <n v="200"/>
    <n v="125.5"/>
    <x v="20"/>
  </r>
  <r>
    <n v="181"/>
    <s v="Scientist/Senior Scientist, Autoimmune"/>
    <x v="2"/>
    <n v="100000000"/>
    <n v="500000000"/>
    <n v="300000000"/>
    <s v="$90K-$179K (Glassdoor est.)"/>
    <n v="179"/>
    <n v="90"/>
    <n v="134.5"/>
    <s v="Other"/>
    <x v="138"/>
    <n v="4.4000000000000004"/>
    <s v="highrating"/>
    <s v="201 to 500 employees"/>
    <s v="201 to 500 "/>
    <n v="201"/>
    <n v="500"/>
    <n v="350.5"/>
    <x v="12"/>
  </r>
  <r>
    <n v="182"/>
    <s v="Staff Machine Learning Engineer"/>
    <x v="9"/>
    <n v="10000000"/>
    <n v="25000000"/>
    <n v="17500000"/>
    <s v="$138K-$224K (Glassdoor est.)"/>
    <n v="224"/>
    <n v="138"/>
    <n v="181"/>
    <s v="M.L.E"/>
    <x v="156"/>
    <n v="3.9"/>
    <s v="med Rating"/>
    <s v="201 to 500 employees"/>
    <s v="201 to 500 "/>
    <n v="201"/>
    <n v="500"/>
    <n v="350.5"/>
    <x v="8"/>
  </r>
  <r>
    <n v="183"/>
    <s v="Principal Scientist, Hematology"/>
    <x v="3"/>
    <n v="500000000"/>
    <n v="1000000000"/>
    <n v="750000000"/>
    <s v="$54K-$115K (Glassdoor est.)"/>
    <n v="115"/>
    <n v="54"/>
    <n v="84.5"/>
    <s v="Other"/>
    <x v="8"/>
    <n v="3.3"/>
    <s v="med Rating"/>
    <s v="10000+ employees"/>
    <s v="10000+ "/>
    <n v="10000"/>
    <s v=" "/>
    <n v="10000"/>
    <x v="1"/>
  </r>
  <r>
    <n v="184"/>
    <s v="Lead Data Engineer"/>
    <x v="0"/>
    <n v="50000000"/>
    <n v="100000000"/>
    <n v="75000000"/>
    <s v="$190K-$220K(Employer est.)"/>
    <n v="220"/>
    <n v="190"/>
    <n v="205"/>
    <s v="Data Engineer"/>
    <x v="157"/>
    <n v="4.0999999999999996"/>
    <s v="highrating"/>
    <s v="51 to 200 employees"/>
    <s v="51 to 200 "/>
    <n v="51"/>
    <n v="200"/>
    <n v="125.5"/>
    <x v="8"/>
  </r>
  <r>
    <n v="185"/>
    <s v="Marketing Data Analyst"/>
    <x v="2"/>
    <n v="100000000"/>
    <n v="500000000"/>
    <n v="300000000"/>
    <s v="$35K-$62K (Glassdoor est.)"/>
    <n v="62"/>
    <n v="35"/>
    <n v="48.5"/>
    <s v="Analyst"/>
    <x v="158"/>
    <n v="3.6"/>
    <s v="med Rating"/>
    <s v="1001 to 5000 employees"/>
    <s v="1001 to 5000 "/>
    <n v="1001"/>
    <n v="5000"/>
    <n v="3000.5"/>
    <x v="43"/>
  </r>
  <r>
    <n v="186"/>
    <s v="Medical Laboratory Scientist"/>
    <x v="0"/>
    <n v="50000000"/>
    <n v="100000000"/>
    <n v="75000000"/>
    <s v="$18-$25 Per Hour(Glassdoor est.)"/>
    <n v="52"/>
    <n v="37"/>
    <n v="44.5"/>
    <s v="Other"/>
    <x v="159"/>
    <n v="4"/>
    <s v="highrating"/>
    <s v="1001 to 5000 employees"/>
    <s v="1001 to 5000 "/>
    <n v="1001"/>
    <n v="5000"/>
    <n v="3000.5"/>
    <x v="1"/>
  </r>
  <r>
    <n v="187"/>
    <s v="R&amp;D Specialist/ Food Scientist"/>
    <x v="2"/>
    <n v="100000000"/>
    <n v="500000000"/>
    <n v="300000000"/>
    <s v="$39K-$66K (Glassdoor est.)"/>
    <n v="66"/>
    <n v="39"/>
    <n v="52.5"/>
    <s v="Other"/>
    <x v="160"/>
    <n v="2.4"/>
    <s v="low Rating"/>
    <s v="501 to 1000 employees"/>
    <s v="501 to 1000 "/>
    <n v="501"/>
    <n v="1000"/>
    <n v="750.5"/>
    <x v="44"/>
  </r>
  <r>
    <n v="188"/>
    <s v="Senior Research Scientist-Machine Learning"/>
    <x v="4"/>
    <n v="0"/>
    <n v="0"/>
    <n v="0"/>
    <s v="$81K-$167K (Glassdoor est.)"/>
    <n v="167"/>
    <n v="81"/>
    <n v="124"/>
    <s v="M.L.E"/>
    <x v="123"/>
    <n v="2.6"/>
    <s v="low Rating"/>
    <s v="501 to 1000 employees"/>
    <s v="501 to 1000 "/>
    <n v="501"/>
    <n v="1000"/>
    <n v="750.5"/>
    <x v="40"/>
  </r>
  <r>
    <n v="189"/>
    <s v="Analytics Manager - Data Mart"/>
    <x v="3"/>
    <n v="500000000"/>
    <n v="1000000000"/>
    <n v="750000000"/>
    <s v="$42K-$86K (Glassdoor est.)"/>
    <n v="86"/>
    <n v="42"/>
    <n v="64"/>
    <s v="Manager"/>
    <x v="161"/>
    <n v="3.5"/>
    <s v="med Rating"/>
    <s v="501 to 1000 employees"/>
    <s v="501 to 1000 "/>
    <n v="501"/>
    <n v="1000"/>
    <n v="750.5"/>
    <x v="1"/>
  </r>
  <r>
    <n v="190"/>
    <s v="Sr. Data Engineer - Contract-to-Hire (Java)"/>
    <x v="7"/>
    <n v="10000000000"/>
    <n v="11000000000"/>
    <n v="10500000000"/>
    <s v="$69K-$127K (Glassdoor est.)"/>
    <n v="127"/>
    <n v="69"/>
    <n v="98"/>
    <s v="Data Engineer"/>
    <x v="162"/>
    <n v="3"/>
    <s v="med Rating"/>
    <s v="10000+ employees"/>
    <s v="10000+ "/>
    <n v="10000"/>
    <s v=" "/>
    <n v="10000"/>
    <x v="45"/>
  </r>
  <r>
    <n v="191"/>
    <s v="MED TECH/LAB SCIENTIST- SOUTH COASTAL LAB"/>
    <x v="2"/>
    <n v="100000000"/>
    <n v="500000000"/>
    <n v="300000000"/>
    <s v="$21-$34 Per Hour(Glassdoor est.)"/>
    <n v="71"/>
    <n v="44"/>
    <n v="57.5"/>
    <s v="Other"/>
    <x v="145"/>
    <n v="3.6"/>
    <s v="med Rating"/>
    <s v="1001 to 5000 employees"/>
    <s v="1001 to 5000 "/>
    <n v="1001"/>
    <n v="5000"/>
    <n v="3000.5"/>
    <x v="1"/>
  </r>
  <r>
    <n v="192"/>
    <s v="Food Scientist - Developer"/>
    <x v="4"/>
    <n v="0"/>
    <n v="0"/>
    <n v="0"/>
    <s v="$40K-$68K (Glassdoor est.)"/>
    <n v="68"/>
    <n v="40"/>
    <n v="54"/>
    <s v="Other"/>
    <x v="163"/>
    <n v="3.3"/>
    <s v="med Rating"/>
    <s v="501 to 1000 employees"/>
    <s v="501 to 1000 "/>
    <n v="501"/>
    <n v="1000"/>
    <n v="750.5"/>
    <x v="44"/>
  </r>
  <r>
    <n v="193"/>
    <s v="Staff Scientist-Downstream Process Development"/>
    <x v="6"/>
    <n v="25000000"/>
    <n v="50000000"/>
    <n v="37500000"/>
    <s v="$49K-$113K (Glassdoor est.)"/>
    <n v="113"/>
    <n v="49"/>
    <n v="81"/>
    <s v="Other"/>
    <x v="164"/>
    <n v="2.7"/>
    <s v="low Rating"/>
    <s v="201 to 500 employees"/>
    <s v="201 to 500 "/>
    <n v="201"/>
    <n v="500"/>
    <n v="350.5"/>
    <x v="12"/>
  </r>
  <r>
    <n v="194"/>
    <s v="Sr. Data Engineer"/>
    <x v="11"/>
    <n v="2000000000"/>
    <n v="5000000000"/>
    <n v="3500000000"/>
    <s v="$75K-$140K (Glassdoor est.)"/>
    <n v="140"/>
    <n v="75"/>
    <n v="107.5"/>
    <s v="Data Engineer"/>
    <x v="165"/>
    <n v="3.4"/>
    <s v="med Rating"/>
    <s v="1001 to 5000 employees"/>
    <s v="1001 to 5000 "/>
    <n v="1001"/>
    <n v="5000"/>
    <n v="3000.5"/>
    <x v="46"/>
  </r>
  <r>
    <n v="195"/>
    <s v="Data scientist"/>
    <x v="7"/>
    <n v="10000000000"/>
    <n v="11000000000"/>
    <n v="10500000000"/>
    <s v="$66K-$112K (Glassdoor est.)"/>
    <n v="112"/>
    <n v="66"/>
    <n v="89"/>
    <s v="Data Scientist"/>
    <x v="166"/>
    <n v="3.7"/>
    <s v="med Rating"/>
    <s v="10000+ employees"/>
    <s v="10000+ "/>
    <n v="10000"/>
    <s v=" "/>
    <n v="10000"/>
    <x v="0"/>
  </r>
  <r>
    <n v="196"/>
    <s v="Senior Research Statistician- Data scientist"/>
    <x v="5"/>
    <n v="1000000000"/>
    <n v="2000000000"/>
    <n v="1500000000"/>
    <s v="$76K-$125K (Glassdoor est.)"/>
    <n v="125"/>
    <n v="76"/>
    <n v="100.5"/>
    <s v="Data Scientist"/>
    <x v="167"/>
    <n v="4.8"/>
    <s v="highrating"/>
    <s v="1001 to 5000 employees"/>
    <s v="1001 to 5000 "/>
    <n v="1001"/>
    <n v="5000"/>
    <n v="3000.5"/>
    <x v="15"/>
  </r>
  <r>
    <n v="197"/>
    <s v="Business Data Analyst, SQL"/>
    <x v="11"/>
    <n v="2000000000"/>
    <n v="5000000000"/>
    <n v="3500000000"/>
    <s v="$44K-$86K (Glassdoor est.)"/>
    <n v="86"/>
    <n v="44"/>
    <n v="65"/>
    <s v="Analyst"/>
    <x v="168"/>
    <n v="3.8"/>
    <s v="med Rating"/>
    <s v="1001 to 5000 employees"/>
    <s v="1001 to 5000 "/>
    <n v="1001"/>
    <n v="5000"/>
    <n v="3000.5"/>
    <x v="38"/>
  </r>
  <r>
    <n v="198"/>
    <s v="Medical Technologist / Clinical Laboratory Scientist"/>
    <x v="4"/>
    <n v="0"/>
    <n v="0"/>
    <n v="0"/>
    <s v="$15-$25 Per Hour(Glassdoor est.)"/>
    <n v="52"/>
    <n v="31"/>
    <n v="41.5"/>
    <s v="Other"/>
    <x v="169"/>
    <n v="3.4"/>
    <s v="med Rating"/>
    <s v="10000+ employees"/>
    <s v="10000+ "/>
    <n v="10000"/>
    <s v=" "/>
    <n v="10000"/>
    <x v="31"/>
  </r>
  <r>
    <n v="199"/>
    <s v="Data scientist"/>
    <x v="4"/>
    <n v="0"/>
    <n v="0"/>
    <n v="0"/>
    <s v="$53K-$92K (Glassdoor est.)"/>
    <n v="92"/>
    <n v="53"/>
    <n v="72.5"/>
    <s v="Data Scientist"/>
    <x v="170"/>
    <n v="4.3"/>
    <s v="highrating"/>
    <s v="201 to 500 employees"/>
    <s v="201 to 500 "/>
    <n v="201"/>
    <n v="500"/>
    <n v="350.5"/>
    <x v="7"/>
  </r>
  <r>
    <n v="200"/>
    <s v="Data scientist"/>
    <x v="9"/>
    <n v="10000000"/>
    <n v="25000000"/>
    <n v="17500000"/>
    <s v="$64K-$111K (Glassdoor est.)"/>
    <n v="111"/>
    <n v="64"/>
    <n v="87.5"/>
    <s v="Data Scientist"/>
    <x v="171"/>
    <n v="3.4"/>
    <s v="med Rating"/>
    <s v="51 to 200 employees"/>
    <s v="51 to 200 "/>
    <n v="51"/>
    <n v="200"/>
    <n v="125.5"/>
    <x v="4"/>
  </r>
  <r>
    <n v="201"/>
    <s v="Data Analyst"/>
    <x v="7"/>
    <n v="10000000000"/>
    <n v="11000000000"/>
    <n v="10500000000"/>
    <s v="$65K-$120K (Glassdoor est.)"/>
    <n v="120"/>
    <n v="65"/>
    <n v="92.5"/>
    <s v="Analyst"/>
    <x v="172"/>
    <n v="3.1"/>
    <s v="med Rating"/>
    <s v="1001 to 5000 employees"/>
    <s v="1001 to 5000 "/>
    <n v="1001"/>
    <n v="5000"/>
    <n v="3000.5"/>
    <x v="47"/>
  </r>
  <r>
    <n v="202"/>
    <s v="Associate Data scientist/Computer Scientist"/>
    <x v="5"/>
    <n v="1000000000"/>
    <n v="2000000000"/>
    <n v="1500000000"/>
    <s v="$60K-$103K (Glassdoor est.)"/>
    <n v="103"/>
    <n v="60"/>
    <n v="81.5"/>
    <s v="Data Scientist"/>
    <x v="85"/>
    <n v="3.2"/>
    <s v="med Rating"/>
    <s v="5001 to 10000 employees"/>
    <s v="5001 to 10000 "/>
    <n v="5001"/>
    <n v="10000"/>
    <n v="7500.5"/>
    <x v="31"/>
  </r>
  <r>
    <n v="203"/>
    <s v="Business Intelligence Analyst / Developer"/>
    <x v="4"/>
    <n v="0"/>
    <n v="0"/>
    <n v="0"/>
    <s v="$53K-$105K (Glassdoor est.)"/>
    <n v="105"/>
    <n v="53"/>
    <n v="79"/>
    <s v="Analyst"/>
    <x v="173"/>
    <n v="4.3"/>
    <s v="highrating"/>
    <s v="1001 to 5000 employees"/>
    <s v="1001 to 5000 "/>
    <n v="1001"/>
    <n v="5000"/>
    <n v="3000.5"/>
    <x v="48"/>
  </r>
  <r>
    <n v="204"/>
    <s v="Data Analyst"/>
    <x v="0"/>
    <n v="50000000"/>
    <n v="100000000"/>
    <n v="75000000"/>
    <s v="$33K-$62K (Glassdoor est.)"/>
    <n v="62"/>
    <n v="33"/>
    <n v="47.5"/>
    <s v="Analyst"/>
    <x v="174"/>
    <n v="2.8"/>
    <s v="low Rating"/>
    <s v="501 to 1000 employees"/>
    <s v="501 to 1000 "/>
    <n v="501"/>
    <n v="1000"/>
    <n v="750.5"/>
    <x v="49"/>
  </r>
  <r>
    <n v="205"/>
    <s v="Data Analyst"/>
    <x v="4"/>
    <n v="0"/>
    <n v="0"/>
    <n v="0"/>
    <s v="$48K-$90K (Glassdoor est.)"/>
    <n v="90"/>
    <n v="48"/>
    <n v="69"/>
    <s v="Analyst"/>
    <x v="175"/>
    <n v="3.4"/>
    <s v="med Rating"/>
    <s v="51 to 200 employees"/>
    <s v="51 to 200 "/>
    <n v="51"/>
    <n v="200"/>
    <n v="125.5"/>
    <x v="14"/>
  </r>
  <r>
    <n v="206"/>
    <s v="Data Analyst"/>
    <x v="0"/>
    <n v="50000000"/>
    <n v="100000000"/>
    <n v="75000000"/>
    <s v="$34K-$64K (Glassdoor est.)"/>
    <n v="64"/>
    <n v="34"/>
    <n v="49"/>
    <s v="Analyst"/>
    <x v="176"/>
    <n v="4"/>
    <s v="highrating"/>
    <s v="201 to 500 employees"/>
    <s v="201 to 500 "/>
    <n v="201"/>
    <n v="500"/>
    <n v="350.5"/>
    <x v="20"/>
  </r>
  <r>
    <n v="207"/>
    <s v="System and Data Analyst"/>
    <x v="4"/>
    <n v="0"/>
    <n v="0"/>
    <n v="0"/>
    <s v="$42K-$76K (Glassdoor est.)"/>
    <n v="76"/>
    <n v="42"/>
    <n v="59"/>
    <s v="Analyst"/>
    <x v="177"/>
    <n v="3.7"/>
    <s v="med Rating"/>
    <s v="201 to 500 employees"/>
    <s v="201 to 500 "/>
    <n v="201"/>
    <n v="500"/>
    <n v="350.5"/>
    <x v="14"/>
  </r>
  <r>
    <n v="208"/>
    <s v="Data scientist"/>
    <x v="6"/>
    <n v="25000000"/>
    <n v="50000000"/>
    <n v="37500000"/>
    <s v="$66K-$111K (Glassdoor est.)"/>
    <n v="111"/>
    <n v="66"/>
    <n v="88.5"/>
    <s v="Data Scientist"/>
    <x v="178"/>
    <n v="3.5"/>
    <s v="med Rating"/>
    <s v="201 to 500 employees"/>
    <s v="201 to 500 "/>
    <n v="201"/>
    <n v="500"/>
    <n v="350.5"/>
    <x v="19"/>
  </r>
  <r>
    <n v="209"/>
    <s v="Data &amp; Analytics Consultant (NYC)"/>
    <x v="0"/>
    <n v="50000000"/>
    <n v="100000000"/>
    <n v="75000000"/>
    <s v="$91K-$138K (Glassdoor est.)"/>
    <n v="138"/>
    <n v="91"/>
    <n v="114.5"/>
    <s v="Other"/>
    <x v="179"/>
    <n v="4.7"/>
    <s v="highrating"/>
    <s v="201 to 500 employees"/>
    <s v="201 to 500 "/>
    <n v="201"/>
    <n v="500"/>
    <n v="350.5"/>
    <x v="7"/>
  </r>
  <r>
    <n v="210"/>
    <s v="Data Engineer"/>
    <x v="2"/>
    <n v="100000000"/>
    <n v="500000000"/>
    <n v="300000000"/>
    <s v="$62K-$114K (Glassdoor est.)"/>
    <n v="114"/>
    <n v="62"/>
    <n v="88"/>
    <s v="Data Engineer"/>
    <x v="180"/>
    <n v="4.4000000000000004"/>
    <s v="highrating"/>
    <s v="1001 to 5000 employees"/>
    <s v="1001 to 5000 "/>
    <n v="1001"/>
    <n v="5000"/>
    <n v="3000.5"/>
    <x v="8"/>
  </r>
  <r>
    <n v="211"/>
    <s v="Big Data Engineer - Chicago - Future Opportunity"/>
    <x v="2"/>
    <n v="100000000"/>
    <n v="500000000"/>
    <n v="300000000"/>
    <s v="$71K-$129K (Glassdoor est.)"/>
    <n v="129"/>
    <n v="71"/>
    <n v="100"/>
    <s v="Data Engineer"/>
    <x v="181"/>
    <n v="4.0999999999999996"/>
    <s v="highrating"/>
    <s v="501 to 1000 employees"/>
    <s v="501 to 1000 "/>
    <n v="501"/>
    <n v="1000"/>
    <n v="750.5"/>
    <x v="8"/>
  </r>
  <r>
    <n v="212"/>
    <s v="Data scientist"/>
    <x v="5"/>
    <n v="1000000000"/>
    <n v="2000000000"/>
    <n v="1500000000"/>
    <s v="$74K-$119K (Glassdoor est.)"/>
    <n v="119"/>
    <n v="74"/>
    <n v="96.5"/>
    <s v="Data Scientist"/>
    <x v="182"/>
    <n v="2.5"/>
    <s v="low Rating"/>
    <s v="1001 to 5000 employees"/>
    <s v="1001 to 5000 "/>
    <n v="1001"/>
    <n v="5000"/>
    <n v="3000.5"/>
    <x v="4"/>
  </r>
  <r>
    <n v="213"/>
    <s v="Survey Data Analyst"/>
    <x v="4"/>
    <n v="0"/>
    <n v="0"/>
    <n v="0"/>
    <s v="$55K-$97K (Glassdoor est.)"/>
    <n v="97"/>
    <n v="55"/>
    <n v="76"/>
    <s v="Analyst"/>
    <x v="183"/>
    <n v="4.2"/>
    <s v="highrating"/>
    <s v="201 to 500 employees"/>
    <s v="201 to 500 "/>
    <n v="201"/>
    <n v="500"/>
    <n v="350.5"/>
    <x v="7"/>
  </r>
  <r>
    <n v="214"/>
    <s v="Data scientist"/>
    <x v="2"/>
    <n v="100000000"/>
    <n v="500000000"/>
    <n v="300000000"/>
    <s v="$15K-$16K(Employer est.)"/>
    <n v="16"/>
    <n v="15"/>
    <n v="15.5"/>
    <s v="Data Scientist"/>
    <x v="184"/>
    <n v="3.9"/>
    <s v="med Rating"/>
    <s v="1001 to 5000 employees"/>
    <s v="1001 to 5000 "/>
    <n v="1001"/>
    <n v="5000"/>
    <n v="3000.5"/>
    <x v="10"/>
  </r>
  <r>
    <n v="215"/>
    <s v="Data scientist"/>
    <x v="4"/>
    <n v="0"/>
    <n v="0"/>
    <n v="0"/>
    <s v="$61K-$106K (Glassdoor est.)"/>
    <n v="106"/>
    <n v="61"/>
    <n v="83.5"/>
    <s v="Data Scientist"/>
    <x v="185"/>
    <n v="4.3"/>
    <s v="highrating"/>
    <s v="1 to 50 employees"/>
    <s v="1 to 50 "/>
    <n v="1"/>
    <n v="50"/>
    <n v="25.5"/>
    <x v="4"/>
  </r>
  <r>
    <n v="216"/>
    <s v="Data scientist"/>
    <x v="7"/>
    <n v="10000000000"/>
    <n v="11000000000"/>
    <n v="10500000000"/>
    <s v="$127K-$199K (Glassdoor est.)"/>
    <n v="199"/>
    <n v="127"/>
    <n v="163"/>
    <s v="Data Scientist"/>
    <x v="131"/>
    <n v="3.9"/>
    <s v="med Rating"/>
    <s v="10000+ employees"/>
    <s v="10000+ "/>
    <n v="10000"/>
    <s v=" "/>
    <n v="10000"/>
    <x v="12"/>
  </r>
  <r>
    <n v="217"/>
    <s v="Lead Health Data Analyst - Front End"/>
    <x v="4"/>
    <n v="0"/>
    <n v="0"/>
    <n v="0"/>
    <s v="$74K-$126K (Glassdoor est.)"/>
    <n v="126"/>
    <n v="74"/>
    <n v="100"/>
    <s v="Analyst"/>
    <x v="186"/>
    <n v="3.4"/>
    <s v="med Rating"/>
    <s v="501 to 1000 employees"/>
    <s v="501 to 1000 "/>
    <n v="501"/>
    <n v="1000"/>
    <n v="750.5"/>
    <x v="15"/>
  </r>
  <r>
    <n v="218"/>
    <s v="Research Scientist"/>
    <x v="4"/>
    <n v="0"/>
    <n v="0"/>
    <n v="0"/>
    <s v="$33K-$72K (Glassdoor est.)"/>
    <n v="72"/>
    <n v="33"/>
    <n v="52.5"/>
    <s v="Other"/>
    <x v="187"/>
    <n v="3.8"/>
    <s v="med Rating"/>
    <s v="1001 to 5000 employees"/>
    <s v="1001 to 5000 "/>
    <n v="1001"/>
    <n v="5000"/>
    <n v="3000.5"/>
    <x v="49"/>
  </r>
  <r>
    <n v="219"/>
    <s v="Junior Data Analyst"/>
    <x v="4"/>
    <n v="0"/>
    <n v="0"/>
    <n v="0"/>
    <s v="$37K-$63K (Glassdoor est.)"/>
    <n v="63"/>
    <n v="37"/>
    <n v="50"/>
    <s v="Analyst"/>
    <x v="188"/>
    <n v="3.3"/>
    <s v="med Rating"/>
    <s v="501 to 1000 employees"/>
    <s v="501 to 1000 "/>
    <n v="501"/>
    <n v="1000"/>
    <n v="750.5"/>
    <x v="1"/>
  </r>
  <r>
    <n v="220"/>
    <s v="SQL Data Engineer"/>
    <x v="0"/>
    <n v="50000000"/>
    <n v="100000000"/>
    <n v="75000000"/>
    <s v="$67K-$119K (Glassdoor est.)"/>
    <n v="119"/>
    <n v="67"/>
    <n v="93"/>
    <s v="Data Engineer"/>
    <x v="189"/>
    <n v="3.4"/>
    <s v="med Rating"/>
    <s v="201 to 500 employees"/>
    <s v="201 to 500 "/>
    <n v="201"/>
    <n v="500"/>
    <n v="350.5"/>
    <x v="7"/>
  </r>
  <r>
    <n v="221"/>
    <s v="Data scientist"/>
    <x v="11"/>
    <n v="2000000000"/>
    <n v="5000000000"/>
    <n v="3500000000"/>
    <s v="$72K-$117K (Glassdoor est.)"/>
    <n v="117"/>
    <n v="72"/>
    <n v="94.5"/>
    <s v="Data Scientist"/>
    <x v="190"/>
    <n v="3"/>
    <s v="med Rating"/>
    <s v="1001 to 5000 employees"/>
    <s v="1001 to 5000 "/>
    <n v="1001"/>
    <n v="5000"/>
    <n v="3000.5"/>
    <x v="16"/>
  </r>
  <r>
    <n v="222"/>
    <s v="Data scientist"/>
    <x v="10"/>
    <n v="5000000000"/>
    <n v="10000000000"/>
    <n v="7500000000"/>
    <s v="$78K-$126K (Glassdoor est.)"/>
    <n v="126"/>
    <n v="78"/>
    <n v="102"/>
    <s v="Data Scientist"/>
    <x v="191"/>
    <n v="3.7"/>
    <s v="med Rating"/>
    <s v="1001 to 5000 employees"/>
    <s v="1001 to 5000 "/>
    <n v="1001"/>
    <n v="5000"/>
    <n v="3000.5"/>
    <x v="15"/>
  </r>
  <r>
    <n v="223"/>
    <s v="Sr. Data scientist, Cyber-Security LT Contract"/>
    <x v="13"/>
    <n v="5000000"/>
    <n v="10000000"/>
    <n v="7500000"/>
    <s v="$116K-$194K (Glassdoor est.)"/>
    <n v="194"/>
    <n v="116"/>
    <n v="155"/>
    <s v="Data Scientist"/>
    <x v="61"/>
    <n v="3.2"/>
    <s v="med Rating"/>
    <s v="1 to 50 employees"/>
    <s v="1 to 50 "/>
    <n v="1"/>
    <n v="50"/>
    <n v="25.5"/>
    <x v="27"/>
  </r>
  <r>
    <n v="224"/>
    <s v="Data scientist"/>
    <x v="9"/>
    <n v="10000000"/>
    <n v="25000000"/>
    <n v="17500000"/>
    <s v="$83K-$133K (Glassdoor est.)"/>
    <n v="133"/>
    <n v="83"/>
    <n v="108"/>
    <s v="Data Scientist"/>
    <x v="192"/>
    <n v="3.9"/>
    <s v="med Rating"/>
    <s v="51 to 200 employees"/>
    <s v="51 to 200 "/>
    <n v="51"/>
    <n v="200"/>
    <n v="125.5"/>
    <x v="15"/>
  </r>
  <r>
    <n v="225"/>
    <s v="Insurance Financial Data Analyst"/>
    <x v="0"/>
    <n v="50000000"/>
    <n v="100000000"/>
    <n v="75000000"/>
    <s v="$45K-$82K (Glassdoor est.)"/>
    <n v="82"/>
    <n v="45"/>
    <n v="63.5"/>
    <s v="Analyst"/>
    <x v="193"/>
    <n v="4.2"/>
    <s v="highrating"/>
    <s v="501 to 1000 employees"/>
    <s v="501 to 1000 "/>
    <n v="501"/>
    <n v="1000"/>
    <n v="750.5"/>
    <x v="41"/>
  </r>
  <r>
    <n v="226"/>
    <s v="Data scientist"/>
    <x v="12"/>
    <n v="1000000"/>
    <n v="1000000"/>
    <n v="1000000"/>
    <s v="$83K-$135K (Glassdoor est.)"/>
    <n v="135"/>
    <n v="83"/>
    <n v="109"/>
    <s v="Data Scientist"/>
    <x v="194"/>
    <n v="4"/>
    <s v="highrating"/>
    <s v="1 to 50 employees"/>
    <s v="1 to 50 "/>
    <n v="1"/>
    <n v="50"/>
    <n v="25.5"/>
    <x v="19"/>
  </r>
  <r>
    <n v="227"/>
    <s v="Data scientist"/>
    <x v="3"/>
    <n v="500000000"/>
    <n v="1000000000"/>
    <n v="750000000"/>
    <s v="$70K-$122K (Glassdoor est.)"/>
    <n v="122"/>
    <n v="70"/>
    <n v="96"/>
    <s v="Data Scientist"/>
    <x v="195"/>
    <n v="3.5"/>
    <s v="med Rating"/>
    <s v="5001 to 10000 employees"/>
    <s v="5001 to 10000 "/>
    <n v="5001"/>
    <n v="10000"/>
    <n v="7500.5"/>
    <x v="0"/>
  </r>
  <r>
    <n v="228"/>
    <s v="Data Engineer"/>
    <x v="3"/>
    <n v="500000000"/>
    <n v="1000000000"/>
    <n v="750000000"/>
    <s v="$70K-$132K (Glassdoor est.)"/>
    <n v="132"/>
    <n v="70"/>
    <n v="101"/>
    <s v="Data Engineer"/>
    <x v="148"/>
    <n v="3.2"/>
    <s v="med Rating"/>
    <s v="1001 to 5000 employees"/>
    <s v="1001 to 5000 "/>
    <n v="1001"/>
    <n v="5000"/>
    <n v="3000.5"/>
    <x v="42"/>
  </r>
  <r>
    <n v="229"/>
    <s v="Data Engineer I - Azure"/>
    <x v="5"/>
    <n v="1000000000"/>
    <n v="2000000000"/>
    <n v="1500000000"/>
    <s v="$54K-$101K (Glassdoor est.)"/>
    <n v="101"/>
    <n v="54"/>
    <n v="77.5"/>
    <s v="Data Engineer"/>
    <x v="196"/>
    <n v="3.9"/>
    <s v="med Rating"/>
    <s v="1001 to 5000 employees"/>
    <s v="1001 to 5000 "/>
    <n v="1001"/>
    <n v="5000"/>
    <n v="3000.5"/>
    <x v="23"/>
  </r>
  <r>
    <n v="230"/>
    <s v="Data scientist"/>
    <x v="4"/>
    <n v="0"/>
    <n v="0"/>
    <n v="0"/>
    <s v="$68K-$112K (Glassdoor est.)"/>
    <n v="112"/>
    <n v="68"/>
    <n v="90"/>
    <s v="Data Scientist"/>
    <x v="197"/>
    <n v="3.5"/>
    <s v="med Rating"/>
    <s v="10000+ employees"/>
    <s v="10000+ "/>
    <n v="10000"/>
    <s v=" "/>
    <n v="10000"/>
    <x v="19"/>
  </r>
  <r>
    <n v="231"/>
    <s v="Information Security Data Analyst"/>
    <x v="10"/>
    <n v="5000000000"/>
    <n v="10000000000"/>
    <n v="7500000000"/>
    <s v="$42K-$74K (Glassdoor est.)"/>
    <n v="74"/>
    <n v="42"/>
    <n v="58"/>
    <s v="Analyst"/>
    <x v="198"/>
    <n v="4.3"/>
    <s v="highrating"/>
    <s v="501 to 1000 employees"/>
    <s v="501 to 1000 "/>
    <n v="501"/>
    <n v="1000"/>
    <n v="750.5"/>
    <x v="6"/>
  </r>
  <r>
    <n v="232"/>
    <s v="Data scientist"/>
    <x v="3"/>
    <n v="500000000"/>
    <n v="1000000000"/>
    <n v="750000000"/>
    <s v="$95K-$161K (Glassdoor est.)"/>
    <n v="161"/>
    <n v="95"/>
    <n v="128"/>
    <s v="Data Scientist"/>
    <x v="199"/>
    <n v="3.6"/>
    <s v="med Rating"/>
    <s v="1001 to 5000 employees"/>
    <s v="1001 to 5000 "/>
    <n v="1001"/>
    <n v="5000"/>
    <n v="3000.5"/>
    <x v="50"/>
  </r>
  <r>
    <n v="233"/>
    <s v="Data scientist"/>
    <x v="2"/>
    <n v="100000000"/>
    <n v="500000000"/>
    <n v="300000000"/>
    <s v="$76K-$126K (Glassdoor est.)"/>
    <n v="126"/>
    <n v="76"/>
    <n v="101"/>
    <s v="Data Scientist"/>
    <x v="200"/>
    <n v="2.2999999999999998"/>
    <s v="low Rating"/>
    <s v="201 to 500 employees"/>
    <s v="201 to 500 "/>
    <n v="201"/>
    <n v="500"/>
    <n v="350.5"/>
    <x v="12"/>
  </r>
  <r>
    <n v="234"/>
    <s v="Data scientist, Senior"/>
    <x v="2"/>
    <n v="100000000"/>
    <n v="500000000"/>
    <n v="300000000"/>
    <s v="$108K-$176K (Glassdoor est.)"/>
    <n v="176"/>
    <n v="108"/>
    <n v="142"/>
    <s v="Data Scientist"/>
    <x v="24"/>
    <n v="4"/>
    <s v="highrating"/>
    <s v="501 to 1000 employees"/>
    <s v="501 to 1000 "/>
    <n v="501"/>
    <n v="1000"/>
    <n v="750.5"/>
    <x v="14"/>
  </r>
  <r>
    <n v="235"/>
    <s v="Senior Data scientist"/>
    <x v="4"/>
    <n v="0"/>
    <n v="0"/>
    <n v="0"/>
    <s v="$130K-$208K (Glassdoor est.)"/>
    <n v="208"/>
    <n v="130"/>
    <n v="169"/>
    <s v="Data Scientist"/>
    <x v="201"/>
    <n v="4.0999999999999996"/>
    <s v="highrating"/>
    <s v="1 to 50 employees"/>
    <s v="1 to 50 "/>
    <n v="1"/>
    <n v="50"/>
    <n v="25.5"/>
    <x v="51"/>
  </r>
  <r>
    <n v="236"/>
    <s v="CONSULTANTâ€“ DATA ANALYTICS GROUP"/>
    <x v="9"/>
    <n v="10000000"/>
    <n v="25000000"/>
    <n v="17500000"/>
    <s v="$37K-$68K (Glassdoor est.)"/>
    <n v="68"/>
    <n v="37"/>
    <n v="52.5"/>
    <s v="Other"/>
    <x v="202"/>
    <n v="4.2"/>
    <s v="highrating"/>
    <s v="51 to 200 employees"/>
    <s v="51 to 200 "/>
    <n v="51"/>
    <n v="200"/>
    <n v="125.5"/>
    <x v="7"/>
  </r>
  <r>
    <n v="237"/>
    <s v="Data Engineer"/>
    <x v="0"/>
    <n v="50000000"/>
    <n v="100000000"/>
    <n v="75000000"/>
    <s v="$52K-$99K (Glassdoor est.)"/>
    <n v="99"/>
    <n v="52"/>
    <n v="75.5"/>
    <s v="Data Engineer"/>
    <x v="203"/>
    <n v="4.5999999999999996"/>
    <s v="highrating"/>
    <s v="501 to 1000 employees"/>
    <s v="501 to 1000 "/>
    <n v="501"/>
    <n v="1000"/>
    <n v="750.5"/>
    <x v="19"/>
  </r>
  <r>
    <n v="238"/>
    <s v="Senior Data scientist"/>
    <x v="7"/>
    <n v="10000000000"/>
    <n v="11000000000"/>
    <n v="10500000000"/>
    <s v="$105K-$173K (Glassdoor est.)"/>
    <n v="173"/>
    <n v="105"/>
    <n v="139"/>
    <s v="Data Scientist"/>
    <x v="49"/>
    <n v="3.7"/>
    <s v="med Rating"/>
    <s v="10000+ employees"/>
    <s v="10000+ "/>
    <n v="10000"/>
    <s v=" "/>
    <n v="10000"/>
    <x v="16"/>
  </r>
  <r>
    <n v="239"/>
    <s v="Data Engineer, Data Engineering and Artifical Intelligence"/>
    <x v="7"/>
    <n v="10000000000"/>
    <n v="11000000000"/>
    <n v="10500000000"/>
    <s v="$71K-$134K (Glassdoor est.)"/>
    <n v="134"/>
    <n v="71"/>
    <n v="102.5"/>
    <s v="Data Engineer"/>
    <x v="14"/>
    <n v="3.7"/>
    <s v="med Rating"/>
    <s v="10000+ employees"/>
    <s v="10000+ "/>
    <n v="10000"/>
    <s v=" "/>
    <n v="10000"/>
    <x v="12"/>
  </r>
  <r>
    <n v="240"/>
    <s v="Staff Scientist"/>
    <x v="6"/>
    <n v="25000000"/>
    <n v="50000000"/>
    <n v="37500000"/>
    <s v="$39K-$82K (Glassdoor est.)"/>
    <n v="82"/>
    <n v="39"/>
    <n v="60.5"/>
    <s v="Other"/>
    <x v="204"/>
    <n v="4.4000000000000004"/>
    <s v="highrating"/>
    <s v="201 to 500 employees"/>
    <s v="201 to 500 "/>
    <n v="201"/>
    <n v="500"/>
    <n v="350.5"/>
    <x v="36"/>
  </r>
  <r>
    <n v="241"/>
    <s v="Associate Scientist/Scientist, Process Analytical Technology - Small Molecule Analytical Chemistry"/>
    <x v="7"/>
    <n v="10000000000"/>
    <n v="11000000000"/>
    <n v="10500000000"/>
    <s v="$88K-$162K (Glassdoor est.)"/>
    <n v="162"/>
    <n v="88"/>
    <n v="125"/>
    <s v="Other"/>
    <x v="131"/>
    <n v="3.9"/>
    <s v="med Rating"/>
    <s v="10000+ employees"/>
    <s v="10000+ "/>
    <n v="10000"/>
    <s v=" "/>
    <n v="10000"/>
    <x v="12"/>
  </r>
  <r>
    <n v="242"/>
    <s v="Sr. Data Analyst"/>
    <x v="7"/>
    <n v="10000000000"/>
    <n v="11000000000"/>
    <n v="10500000000"/>
    <s v="$60K-$102K (Glassdoor est.)"/>
    <n v="102"/>
    <n v="60"/>
    <n v="81"/>
    <s v="Analyst"/>
    <x v="130"/>
    <n v="3.6"/>
    <s v="med Rating"/>
    <s v="5001 to 10000 employees"/>
    <s v="5001 to 10000 "/>
    <n v="5001"/>
    <n v="10000"/>
    <n v="7500.5"/>
    <x v="15"/>
  </r>
  <r>
    <n v="243"/>
    <s v="Program/Data Analyst"/>
    <x v="7"/>
    <n v="10000000000"/>
    <n v="11000000000"/>
    <n v="10500000000"/>
    <s v="$55K-$99K (Glassdoor est.)"/>
    <n v="99"/>
    <n v="55"/>
    <n v="77"/>
    <s v="Analyst"/>
    <x v="84"/>
    <n v="3.4"/>
    <s v="med Rating"/>
    <s v="10000+ employees"/>
    <s v="10000+ "/>
    <n v="10000"/>
    <s v=" "/>
    <n v="10000"/>
    <x v="19"/>
  </r>
  <r>
    <n v="244"/>
    <s v="Data Engineer"/>
    <x v="5"/>
    <n v="1000000000"/>
    <n v="2000000000"/>
    <n v="1500000000"/>
    <s v="$67K-$117K (Glassdoor est.)"/>
    <n v="117"/>
    <n v="67"/>
    <n v="92"/>
    <s v="Data Engineer"/>
    <x v="11"/>
    <n v="4.0999999999999996"/>
    <s v="highrating"/>
    <s v="5001 to 10000 employees"/>
    <s v="5001 to 10000 "/>
    <n v="5001"/>
    <n v="10000"/>
    <n v="7500.5"/>
    <x v="10"/>
  </r>
  <r>
    <n v="245"/>
    <s v="Senior Data scientist: Causal &amp; Predictive analytics AI Innovation Lab"/>
    <x v="7"/>
    <n v="10000000000"/>
    <n v="11000000000"/>
    <n v="10500000000"/>
    <s v="$92K-$150K (Glassdoor est.)"/>
    <n v="150"/>
    <n v="92"/>
    <n v="121"/>
    <s v="Data Scientist"/>
    <x v="29"/>
    <n v="3.8"/>
    <s v="med Rating"/>
    <s v="10000+ employees"/>
    <s v="10000+ "/>
    <n v="10000"/>
    <s v=" "/>
    <n v="10000"/>
    <x v="12"/>
  </r>
  <r>
    <n v="246"/>
    <s v="Principal Data Engineer, Data Platform &amp; Insights"/>
    <x v="11"/>
    <n v="2000000000"/>
    <n v="5000000000"/>
    <n v="3500000000"/>
    <s v="$116K-$209K (Glassdoor est.)"/>
    <n v="209"/>
    <n v="116"/>
    <n v="162.5"/>
    <s v="Data Engineer"/>
    <x v="100"/>
    <n v="4"/>
    <s v="highrating"/>
    <s v="5001 to 10000 employees"/>
    <s v="5001 to 10000 "/>
    <n v="5001"/>
    <n v="10000"/>
    <n v="7500.5"/>
    <x v="20"/>
  </r>
  <r>
    <n v="247"/>
    <s v="RESEARCH SCIENTIST - BIOLOGICAL SAFETY"/>
    <x v="3"/>
    <n v="500000000"/>
    <n v="1000000000"/>
    <n v="750000000"/>
    <s v="$38K-$82K (Glassdoor est.)"/>
    <n v="82"/>
    <n v="38"/>
    <n v="60"/>
    <s v="Other"/>
    <x v="205"/>
    <n v="3.9"/>
    <s v="med Rating"/>
    <s v="1001 to 5000 employees"/>
    <s v="1001 to 5000 "/>
    <n v="1001"/>
    <n v="5000"/>
    <n v="3000.5"/>
    <x v="10"/>
  </r>
  <r>
    <n v="248"/>
    <s v="Data Operations Lead"/>
    <x v="4"/>
    <n v="0"/>
    <n v="0"/>
    <n v="0"/>
    <s v="Employer Provided Salary:$85K-$90K"/>
    <n v="90"/>
    <n v="85"/>
    <n v="87.5"/>
    <s v="Other"/>
    <x v="206"/>
    <s v="unknown"/>
    <s v="highrating"/>
    <s v="201 to 500 employees"/>
    <s v="201 to 500 "/>
    <n v="201"/>
    <n v="500"/>
    <n v="350.5"/>
    <x v="21"/>
  </r>
  <r>
    <n v="249"/>
    <s v="Big Data Engineer"/>
    <x v="4"/>
    <n v="0"/>
    <n v="0"/>
    <n v="0"/>
    <s v="$62K-$119K (Glassdoor est.)"/>
    <n v="119"/>
    <n v="62"/>
    <n v="90.5"/>
    <s v="Data Engineer"/>
    <x v="63"/>
    <n v="4.4000000000000004"/>
    <s v="highrating"/>
    <s v="1 to 50 employees"/>
    <s v="1 to 50 "/>
    <n v="1"/>
    <n v="50"/>
    <n v="25.5"/>
    <x v="14"/>
  </r>
  <r>
    <n v="250"/>
    <s v="Senior Data scientist"/>
    <x v="0"/>
    <n v="50000000"/>
    <n v="100000000"/>
    <n v="75000000"/>
    <s v="$84K-$136K (Glassdoor est.)"/>
    <n v="136"/>
    <n v="84"/>
    <n v="110"/>
    <s v="Data Scientist"/>
    <x v="207"/>
    <n v="2.2000000000000002"/>
    <s v="low Rating"/>
    <s v="501 to 1000 employees"/>
    <s v="501 to 1000 "/>
    <n v="501"/>
    <n v="1000"/>
    <n v="750.5"/>
    <x v="4"/>
  </r>
  <r>
    <n v="251"/>
    <s v="Clinical Data Analyst"/>
    <x v="5"/>
    <n v="1000000000"/>
    <n v="2000000000"/>
    <n v="1500000000"/>
    <s v="$52K-$89K (Glassdoor est.)"/>
    <n v="89"/>
    <n v="52"/>
    <n v="70.5"/>
    <s v="Analyst"/>
    <x v="11"/>
    <n v="4.0999999999999996"/>
    <s v="highrating"/>
    <s v="5001 to 10000 employees"/>
    <s v="5001 to 10000 "/>
    <n v="5001"/>
    <n v="10000"/>
    <n v="7500.5"/>
    <x v="10"/>
  </r>
  <r>
    <n v="252"/>
    <s v="Computational Chemist/Data scientist"/>
    <x v="3"/>
    <n v="500000000"/>
    <n v="1000000000"/>
    <n v="750000000"/>
    <s v="$56K-$97K (Glassdoor est.)"/>
    <n v="97"/>
    <n v="56"/>
    <n v="76.5"/>
    <s v="Data Scientist"/>
    <x v="3"/>
    <n v="3.8"/>
    <s v="med Rating"/>
    <s v="1001 to 5000 employees"/>
    <s v="1001 to 5000 "/>
    <n v="1001"/>
    <n v="5000"/>
    <n v="3000.5"/>
    <x v="3"/>
  </r>
  <r>
    <n v="253"/>
    <s v="Data Engineer"/>
    <x v="7"/>
    <n v="10000000000"/>
    <n v="11000000000"/>
    <n v="10500000000"/>
    <s v="$65K-$119K (Glassdoor est.)"/>
    <n v="119"/>
    <n v="65"/>
    <n v="92"/>
    <s v="Data Engineer"/>
    <x v="130"/>
    <n v="3.6"/>
    <s v="med Rating"/>
    <s v="5001 to 10000 employees"/>
    <s v="5001 to 10000 "/>
    <n v="5001"/>
    <n v="10000"/>
    <n v="7500.5"/>
    <x v="15"/>
  </r>
  <r>
    <n v="254"/>
    <s v="Product Engineer â€“ Data Science"/>
    <x v="5"/>
    <n v="1000000000"/>
    <n v="2000000000"/>
    <n v="1500000000"/>
    <s v="$63K-$101K (Glassdoor est.)"/>
    <n v="101"/>
    <n v="63"/>
    <n v="82"/>
    <s v="Other"/>
    <x v="33"/>
    <n v="3.5"/>
    <s v="med Rating"/>
    <s v="1001 to 5000 employees"/>
    <s v="1001 to 5000 "/>
    <n v="1001"/>
    <n v="5000"/>
    <n v="3000.5"/>
    <x v="20"/>
  </r>
  <r>
    <n v="255"/>
    <s v="Data scientist"/>
    <x v="4"/>
    <n v="0"/>
    <n v="0"/>
    <n v="0"/>
    <s v="$127K-$202K (Glassdoor est.)"/>
    <n v="202"/>
    <n v="127"/>
    <n v="164.5"/>
    <s v="Data Scientist"/>
    <x v="208"/>
    <n v="3.3"/>
    <s v="med Rating"/>
    <s v="201 to 500 employees"/>
    <s v="201 to 500 "/>
    <n v="201"/>
    <n v="500"/>
    <n v="350.5"/>
    <x v="4"/>
  </r>
  <r>
    <n v="256"/>
    <s v="Market Data Analyst"/>
    <x v="0"/>
    <n v="50000000"/>
    <n v="100000000"/>
    <n v="75000000"/>
    <s v="$31K-$57K (Glassdoor est.)"/>
    <n v="57"/>
    <n v="31"/>
    <n v="44"/>
    <s v="Analyst"/>
    <x v="209"/>
    <n v="3.4"/>
    <s v="med Rating"/>
    <s v="201 to 500 employees"/>
    <s v="201 to 500 "/>
    <n v="201"/>
    <n v="500"/>
    <n v="350.5"/>
    <x v="52"/>
  </r>
  <r>
    <n v="257"/>
    <s v="Data Engineer"/>
    <x v="4"/>
    <n v="0"/>
    <n v="0"/>
    <n v="0"/>
    <s v="$75K-$143K (Glassdoor est.)"/>
    <n v="143"/>
    <n v="75"/>
    <n v="109"/>
    <s v="Data Engineer"/>
    <x v="63"/>
    <n v="4.4000000000000004"/>
    <s v="highrating"/>
    <s v="1 to 50 employees"/>
    <s v="1 to 50 "/>
    <n v="1"/>
    <n v="50"/>
    <n v="25.5"/>
    <x v="14"/>
  </r>
  <r>
    <n v="258"/>
    <s v="Staff Data Engineer"/>
    <x v="4"/>
    <n v="0"/>
    <n v="0"/>
    <n v="0"/>
    <s v="$105K-$194K (Glassdoor est.)"/>
    <n v="194"/>
    <n v="105"/>
    <n v="149.5"/>
    <s v="Data Engineer"/>
    <x v="210"/>
    <n v="3.8"/>
    <s v="med Rating"/>
    <s v="501 to 1000 employees"/>
    <s v="501 to 1000 "/>
    <n v="501"/>
    <n v="1000"/>
    <n v="750.5"/>
    <x v="20"/>
  </r>
  <r>
    <n v="259"/>
    <s v="Associate Data Engineer"/>
    <x v="4"/>
    <n v="0"/>
    <n v="0"/>
    <n v="0"/>
    <s v="$45K-$86K (Glassdoor est.)"/>
    <n v="86"/>
    <n v="45"/>
    <n v="65.5"/>
    <s v="Data Engineer"/>
    <x v="211"/>
    <n v="3.5"/>
    <s v="med Rating"/>
    <s v="1001 to 5000 employees"/>
    <s v="1001 to 5000 "/>
    <n v="1001"/>
    <n v="5000"/>
    <n v="3000.5"/>
    <x v="10"/>
  </r>
  <r>
    <n v="260"/>
    <s v="Senior Data scientist"/>
    <x v="4"/>
    <n v="0"/>
    <n v="0"/>
    <n v="0"/>
    <s v="$95K-$154K (Glassdoor est.)"/>
    <n v="154"/>
    <n v="95"/>
    <n v="124.5"/>
    <s v="Data Scientist"/>
    <x v="212"/>
    <n v="3.5"/>
    <s v="med Rating"/>
    <s v="1001 to 5000 employees"/>
    <s v="1001 to 5000 "/>
    <n v="1001"/>
    <n v="5000"/>
    <n v="3000.5"/>
    <x v="15"/>
  </r>
  <r>
    <n v="261"/>
    <s v="Staff BI and Data Engineer"/>
    <x v="4"/>
    <n v="0"/>
    <n v="0"/>
    <n v="0"/>
    <s v="$80K-$148K (Glassdoor est.)"/>
    <n v="148"/>
    <n v="80"/>
    <n v="114"/>
    <s v="Data Engineer"/>
    <x v="4"/>
    <n v="2.9"/>
    <s v="low Rating"/>
    <s v="51 to 200 employees"/>
    <s v="51 to 200 "/>
    <n v="51"/>
    <n v="200"/>
    <n v="125.5"/>
    <x v="4"/>
  </r>
  <r>
    <n v="262"/>
    <s v="Marketing Data Analyst"/>
    <x v="4"/>
    <n v="0"/>
    <n v="0"/>
    <n v="0"/>
    <s v="$36K-$62K (Glassdoor est.)"/>
    <n v="62"/>
    <n v="36"/>
    <n v="49"/>
    <s v="Analyst"/>
    <x v="213"/>
    <n v="3.9"/>
    <s v="med Rating"/>
    <s v="501 to 1000 employees"/>
    <s v="501 to 1000 "/>
    <n v="501"/>
    <n v="1000"/>
    <n v="750.5"/>
    <x v="6"/>
  </r>
  <r>
    <n v="263"/>
    <s v="Data Analyst"/>
    <x v="2"/>
    <n v="100000000"/>
    <n v="500000000"/>
    <n v="300000000"/>
    <s v="$50K-$92K (Glassdoor est.)"/>
    <n v="92"/>
    <n v="50"/>
    <n v="71"/>
    <s v="Analyst"/>
    <x v="214"/>
    <n v="3.7"/>
    <s v="med Rating"/>
    <s v="501 to 1000 employees"/>
    <s v="501 to 1000 "/>
    <n v="501"/>
    <n v="1000"/>
    <n v="750.5"/>
    <x v="19"/>
  </r>
  <r>
    <n v="264"/>
    <s v="Director - Data, Privacy and AI Governance"/>
    <x v="7"/>
    <n v="10000000000"/>
    <n v="11000000000"/>
    <n v="10500000000"/>
    <s v="$67K-$135K (Glassdoor est.)"/>
    <n v="135"/>
    <n v="67"/>
    <n v="101"/>
    <s v="Director"/>
    <x v="130"/>
    <n v="3.6"/>
    <s v="med Rating"/>
    <s v="5001 to 10000 employees"/>
    <s v="5001 to 10000 "/>
    <n v="5001"/>
    <n v="10000"/>
    <n v="7500.5"/>
    <x v="15"/>
  </r>
  <r>
    <n v="265"/>
    <s v="Information Security Data Analyst"/>
    <x v="10"/>
    <n v="5000000000"/>
    <n v="10000000000"/>
    <n v="7500000000"/>
    <s v="$42K-$80K (Glassdoor est.)"/>
    <n v="80"/>
    <n v="42"/>
    <n v="61"/>
    <s v="Analyst"/>
    <x v="215"/>
    <n v="3.7"/>
    <s v="med Rating"/>
    <s v="10000+ employees"/>
    <s v="10000+ "/>
    <n v="10000"/>
    <s v=" "/>
    <n v="10000"/>
    <x v="20"/>
  </r>
  <r>
    <n v="266"/>
    <s v="Scientist Manufacturing - Kentucky BioProcessing"/>
    <x v="7"/>
    <n v="10000000000"/>
    <n v="11000000000"/>
    <n v="10500000000"/>
    <s v="$68K-$139K (Glassdoor est.)"/>
    <n v="139"/>
    <n v="68"/>
    <n v="103.5"/>
    <s v="Other"/>
    <x v="216"/>
    <n v="3.1"/>
    <s v="med Rating"/>
    <s v="5001 to 10000 employees"/>
    <s v="5001 to 10000 "/>
    <n v="5001"/>
    <n v="10000"/>
    <n v="7500.5"/>
    <x v="22"/>
  </r>
  <r>
    <n v="267"/>
    <s v="Data Analytics Project Manager"/>
    <x v="7"/>
    <n v="10000000000"/>
    <n v="11000000000"/>
    <n v="10500000000"/>
    <s v="$34K-$92K (Glassdoor est.)"/>
    <n v="92"/>
    <n v="34"/>
    <n v="63"/>
    <s v="Manager"/>
    <x v="130"/>
    <n v="3.6"/>
    <s v="med Rating"/>
    <s v="5001 to 10000 employees"/>
    <s v="5001 to 10000 "/>
    <n v="5001"/>
    <n v="10000"/>
    <n v="7500.5"/>
    <x v="15"/>
  </r>
  <r>
    <n v="268"/>
    <s v="Consultant - Analytics Consulting"/>
    <x v="7"/>
    <n v="10000000000"/>
    <n v="11000000000"/>
    <n v="10500000000"/>
    <s v="$54K-$71K (Glassdoor est.)"/>
    <n v="71"/>
    <n v="54"/>
    <n v="62.5"/>
    <s v="Other"/>
    <x v="217"/>
    <n v="3"/>
    <s v="med Rating"/>
    <s v="10000+ employees"/>
    <s v="10000+ "/>
    <n v="10000"/>
    <s v=" "/>
    <n v="10000"/>
    <x v="19"/>
  </r>
  <r>
    <n v="269"/>
    <s v="Data Engineer"/>
    <x v="4"/>
    <n v="0"/>
    <n v="0"/>
    <n v="0"/>
    <s v="$65K-$124K (Glassdoor est.)"/>
    <n v="124"/>
    <n v="65"/>
    <n v="94.5"/>
    <s v="Data Engineer"/>
    <x v="218"/>
    <n v="3.5"/>
    <s v="med Rating"/>
    <s v="501 to 1000 employees"/>
    <s v="501 to 1000 "/>
    <n v="501"/>
    <n v="1000"/>
    <n v="750.5"/>
    <x v="1"/>
  </r>
  <r>
    <n v="270"/>
    <s v="Senior Scientist (Neuroscience)"/>
    <x v="5"/>
    <n v="1000000000"/>
    <n v="2000000000"/>
    <n v="1500000000"/>
    <s v="$109K-$200K (Glassdoor est.)"/>
    <n v="200"/>
    <n v="109"/>
    <n v="154.5"/>
    <s v="Other"/>
    <x v="134"/>
    <n v="3.5"/>
    <s v="med Rating"/>
    <s v="1001 to 5000 employees"/>
    <s v="1001 to 5000 "/>
    <n v="1001"/>
    <n v="5000"/>
    <n v="3000.5"/>
    <x v="12"/>
  </r>
  <r>
    <n v="271"/>
    <s v="Machine Learning Engineer - Regulatory"/>
    <x v="3"/>
    <n v="500000000"/>
    <n v="1000000000"/>
    <n v="750000000"/>
    <s v="$61K-$113K (Glassdoor est.)"/>
    <n v="113"/>
    <n v="61"/>
    <n v="87"/>
    <s v="M.L.E"/>
    <x v="219"/>
    <n v="3.7"/>
    <s v="med Rating"/>
    <s v="501 to 1000 employees"/>
    <s v="501 to 1000 "/>
    <n v="501"/>
    <n v="1000"/>
    <n v="750.5"/>
    <x v="53"/>
  </r>
  <r>
    <n v="272"/>
    <s v="Data Engineer"/>
    <x v="4"/>
    <n v="0"/>
    <n v="0"/>
    <n v="0"/>
    <s v="$43K-$86K (Glassdoor est.)"/>
    <n v="86"/>
    <n v="43"/>
    <n v="64.5"/>
    <s v="Data Engineer"/>
    <x v="220"/>
    <n v="3.2"/>
    <s v="med Rating"/>
    <s v="501 to 1000 employees"/>
    <s v="501 to 1000 "/>
    <n v="501"/>
    <n v="1000"/>
    <n v="750.5"/>
    <x v="10"/>
  </r>
  <r>
    <n v="273"/>
    <s v="Scientist, Bacteriology"/>
    <x v="6"/>
    <n v="25000000"/>
    <n v="50000000"/>
    <n v="37500000"/>
    <s v="$74K-$149K (Glassdoor est.)"/>
    <n v="149"/>
    <n v="74"/>
    <n v="111.5"/>
    <s v="Other"/>
    <x v="221"/>
    <n v="2.1"/>
    <s v="low Rating"/>
    <s v="201 to 500 employees"/>
    <s v="201 to 500 "/>
    <n v="201"/>
    <n v="500"/>
    <n v="350.5"/>
    <x v="12"/>
  </r>
  <r>
    <n v="274"/>
    <s v="Associate Director, Platform and DevOps- Data Engineering and Aritifical Intelligence"/>
    <x v="7"/>
    <n v="10000000000"/>
    <n v="11000000000"/>
    <n v="10500000000"/>
    <s v="$113K-$196K (Glassdoor est.)"/>
    <n v="196"/>
    <n v="113"/>
    <n v="154.5"/>
    <s v="Data Engineer"/>
    <x v="14"/>
    <n v="3.7"/>
    <s v="med Rating"/>
    <s v="10000+ employees"/>
    <s v="10000+ "/>
    <n v="10000"/>
    <s v=" "/>
    <n v="10000"/>
    <x v="12"/>
  </r>
  <r>
    <n v="275"/>
    <s v="Senior Data scientist"/>
    <x v="0"/>
    <n v="50000000"/>
    <n v="100000000"/>
    <n v="75000000"/>
    <s v="$97K-$160K (Glassdoor est.)"/>
    <n v="160"/>
    <n v="97"/>
    <n v="128.5"/>
    <s v="Data Scientist"/>
    <x v="113"/>
    <n v="4.4000000000000004"/>
    <s v="highrating"/>
    <s v="201 to 500 employees"/>
    <s v="201 to 500 "/>
    <n v="201"/>
    <n v="500"/>
    <n v="350.5"/>
    <x v="7"/>
  </r>
  <r>
    <n v="276"/>
    <s v="Clinical Laboratory Scientist"/>
    <x v="2"/>
    <n v="100000000"/>
    <n v="500000000"/>
    <n v="300000000"/>
    <s v="$24-$39 Per Hour(Glassdoor est.)"/>
    <n v="81"/>
    <n v="50"/>
    <n v="65.5"/>
    <s v="Other"/>
    <x v="222"/>
    <n v="3.7"/>
    <s v="med Rating"/>
    <s v="501 to 1000 employees"/>
    <s v="501 to 1000 "/>
    <n v="501"/>
    <n v="1000"/>
    <n v="750.5"/>
    <x v="1"/>
  </r>
  <r>
    <n v="277"/>
    <s v="Senior Data scientist - R&amp;D Oncology"/>
    <x v="7"/>
    <n v="10000000000"/>
    <n v="11000000000"/>
    <n v="10500000000"/>
    <s v="$102K-$172K (Glassdoor est.)"/>
    <n v="172"/>
    <n v="102"/>
    <n v="137"/>
    <s v="Data Scientist"/>
    <x v="223"/>
    <n v="3.9"/>
    <s v="med Rating"/>
    <s v="10000+ employees"/>
    <s v="10000+ "/>
    <n v="10000"/>
    <s v=" "/>
    <n v="10000"/>
    <x v="12"/>
  </r>
  <r>
    <n v="278"/>
    <s v="Data Engineer"/>
    <x v="3"/>
    <n v="500000000"/>
    <n v="1000000000"/>
    <n v="750000000"/>
    <s v="$74K-$124K (Glassdoor est.)"/>
    <n v="124"/>
    <n v="74"/>
    <n v="99"/>
    <s v="Data Engineer"/>
    <x v="19"/>
    <n v="4"/>
    <s v="highrating"/>
    <s v="501 to 1000 employees"/>
    <s v="501 to 1000 "/>
    <n v="501"/>
    <n v="1000"/>
    <n v="750.5"/>
    <x v="15"/>
  </r>
  <r>
    <n v="279"/>
    <s v="Senior Data scientist"/>
    <x v="5"/>
    <n v="1000000000"/>
    <n v="2000000000"/>
    <n v="1500000000"/>
    <s v="$108K-$171K (Glassdoor est.)"/>
    <n v="171"/>
    <n v="108"/>
    <n v="139.5"/>
    <s v="Data Scientist"/>
    <x v="224"/>
    <n v="4.4000000000000004"/>
    <s v="highrating"/>
    <s v="1001 to 5000 employees"/>
    <s v="1001 to 5000 "/>
    <n v="1001"/>
    <n v="5000"/>
    <n v="3000.5"/>
    <x v="20"/>
  </r>
  <r>
    <n v="280"/>
    <s v="Data Engineer"/>
    <x v="6"/>
    <n v="25000000"/>
    <n v="50000000"/>
    <n v="37500000"/>
    <s v="$76K-$142K (Glassdoor est.)"/>
    <n v="142"/>
    <n v="76"/>
    <n v="109"/>
    <s v="Data Engineer"/>
    <x v="225"/>
    <n v="3.4"/>
    <s v="med Rating"/>
    <s v="201 to 500 employees"/>
    <s v="201 to 500 "/>
    <n v="201"/>
    <n v="500"/>
    <n v="350.5"/>
    <x v="19"/>
  </r>
  <r>
    <n v="281"/>
    <s v="Director II, Data Science - GRM Actuarial"/>
    <x v="7"/>
    <n v="10000000000"/>
    <n v="11000000000"/>
    <n v="10500000000"/>
    <s v="$202K-$306K (Glassdoor est.)"/>
    <n v="306"/>
    <n v="202"/>
    <n v="254"/>
    <s v="Director"/>
    <x v="47"/>
    <n v="3.3"/>
    <s v="med Rating"/>
    <s v="10000+ employees"/>
    <s v="10000+ "/>
    <n v="10000"/>
    <s v=" "/>
    <n v="10000"/>
    <x v="15"/>
  </r>
  <r>
    <n v="282"/>
    <s v="Scientist, Molecular/Cellular Biologist"/>
    <x v="4"/>
    <n v="0"/>
    <n v="0"/>
    <n v="0"/>
    <s v="$49K-$97K (Glassdoor est.)"/>
    <n v="97"/>
    <n v="49"/>
    <n v="73"/>
    <s v="Other"/>
    <x v="226"/>
    <n v="2.9"/>
    <s v="low Rating"/>
    <s v="201 to 500 employees"/>
    <s v="201 to 500 "/>
    <n v="201"/>
    <n v="500"/>
    <n v="350.5"/>
    <x v="12"/>
  </r>
  <r>
    <n v="283"/>
    <s v="Scientist - Analytical Services"/>
    <x v="7"/>
    <n v="10000000000"/>
    <n v="11000000000"/>
    <n v="10500000000"/>
    <s v="$65K-$134K (Glassdoor est.)"/>
    <n v="134"/>
    <n v="65"/>
    <n v="99.5"/>
    <s v="Other"/>
    <x v="216"/>
    <n v="3.1"/>
    <s v="med Rating"/>
    <s v="5001 to 10000 employees"/>
    <s v="5001 to 10000 "/>
    <n v="5001"/>
    <n v="10000"/>
    <n v="7500.5"/>
    <x v="22"/>
  </r>
  <r>
    <n v="284"/>
    <s v="Associate Data Analyst- Graduate Development Program"/>
    <x v="3"/>
    <n v="500000000"/>
    <n v="1000000000"/>
    <n v="750000000"/>
    <s v="$32K-$59K (Glassdoor est.)"/>
    <n v="59"/>
    <n v="32"/>
    <n v="45.5"/>
    <s v="Analyst"/>
    <x v="227"/>
    <n v="3.3"/>
    <s v="med Rating"/>
    <s v="501 to 1000 employees"/>
    <s v="501 to 1000 "/>
    <n v="501"/>
    <n v="1000"/>
    <n v="750.5"/>
    <x v="15"/>
  </r>
  <r>
    <n v="285"/>
    <s v="Sr. Data Engineer"/>
    <x v="6"/>
    <n v="25000000"/>
    <n v="50000000"/>
    <n v="37500000"/>
    <s v="$87K-$158K (Glassdoor est.)"/>
    <n v="158"/>
    <n v="87"/>
    <n v="122.5"/>
    <s v="Data Engineer"/>
    <x v="228"/>
    <n v="4.5"/>
    <s v="highrating"/>
    <s v="51 to 200 employees"/>
    <s v="51 to 200 "/>
    <n v="51"/>
    <n v="200"/>
    <n v="125.5"/>
    <x v="7"/>
  </r>
  <r>
    <n v="286"/>
    <s v="Senior Insurance Data scientist"/>
    <x v="5"/>
    <n v="1000000000"/>
    <n v="2000000000"/>
    <n v="1500000000"/>
    <s v="$107K-$173K (Glassdoor est.)"/>
    <n v="173"/>
    <n v="107"/>
    <n v="140"/>
    <s v="Data Scientist"/>
    <x v="81"/>
    <n v="3.9"/>
    <s v="med Rating"/>
    <s v="5001 to 10000 employees"/>
    <s v="5001 to 10000 "/>
    <n v="5001"/>
    <n v="10000"/>
    <n v="7500.5"/>
    <x v="30"/>
  </r>
  <r>
    <n v="287"/>
    <s v="Senior Data Science Systems Engineer"/>
    <x v="5"/>
    <n v="1000000000"/>
    <n v="2000000000"/>
    <n v="1500000000"/>
    <s v="$56K-$99K (Glassdoor est.)"/>
    <n v="99"/>
    <n v="56"/>
    <n v="77.5"/>
    <s v="Other"/>
    <x v="85"/>
    <n v="3.2"/>
    <s v="med Rating"/>
    <s v="5001 to 10000 employees"/>
    <s v="5001 to 10000 "/>
    <n v="5001"/>
    <n v="10000"/>
    <n v="7500.5"/>
    <x v="31"/>
  </r>
  <r>
    <n v="288"/>
    <s v="ENVIRONMENTAL ENGINEER/SCIENTIST"/>
    <x v="4"/>
    <n v="0"/>
    <n v="0"/>
    <n v="0"/>
    <s v="Employer Provided Salary:$25-$28 Per Hour"/>
    <n v="58"/>
    <n v="52"/>
    <n v="55"/>
    <s v="Other"/>
    <x v="229"/>
    <n v="3.3"/>
    <s v="med Rating"/>
    <s v="1 to 50 employees"/>
    <s v="1 to 50 "/>
    <n v="1"/>
    <n v="50"/>
    <n v="25.5"/>
    <x v="54"/>
  </r>
  <r>
    <n v="289"/>
    <s v="Senior Scientist - Regulatory Submissions"/>
    <x v="7"/>
    <n v="10000000000"/>
    <n v="11000000000"/>
    <n v="10500000000"/>
    <s v="$80K-$155K (Glassdoor est.)"/>
    <n v="155"/>
    <n v="80"/>
    <n v="117.5"/>
    <s v="Other"/>
    <x v="216"/>
    <n v="3.1"/>
    <s v="med Rating"/>
    <s v="5001 to 10000 employees"/>
    <s v="5001 to 10000 "/>
    <n v="5001"/>
    <n v="10000"/>
    <n v="7500.5"/>
    <x v="22"/>
  </r>
  <r>
    <n v="290"/>
    <s v="Scientist - Biomarker and Flow Cytometry"/>
    <x v="0"/>
    <n v="50000000"/>
    <n v="100000000"/>
    <n v="75000000"/>
    <s v="$43K-$98K (Glassdoor est.)"/>
    <n v="98"/>
    <n v="43"/>
    <n v="70.5"/>
    <s v="Other"/>
    <x v="230"/>
    <n v="2.4"/>
    <s v="low Rating"/>
    <s v="501 to 1000 employees"/>
    <s v="501 to 1000 "/>
    <n v="501"/>
    <n v="1000"/>
    <n v="750.5"/>
    <x v="12"/>
  </r>
  <r>
    <n v="291"/>
    <s v="Revenue Analytics Manager"/>
    <x v="6"/>
    <n v="25000000"/>
    <n v="50000000"/>
    <n v="37500000"/>
    <s v="$45K-$78K (Glassdoor est.)"/>
    <n v="78"/>
    <n v="45"/>
    <n v="61.5"/>
    <s v="Manager"/>
    <x v="231"/>
    <n v="4.8"/>
    <s v="highrating"/>
    <s v="51 to 200 employees"/>
    <s v="51 to 200 "/>
    <n v="51"/>
    <n v="200"/>
    <n v="125.5"/>
    <x v="20"/>
  </r>
  <r>
    <n v="292"/>
    <s v="Associate Scientist, LC/MS Biologics"/>
    <x v="4"/>
    <n v="0"/>
    <n v="0"/>
    <n v="0"/>
    <s v="$44K-$96K (Glassdoor est.)"/>
    <n v="96"/>
    <n v="44"/>
    <n v="70"/>
    <s v="Other"/>
    <x v="232"/>
    <n v="2.9"/>
    <s v="low Rating"/>
    <s v="1001 to 5000 employees"/>
    <s v="1001 to 5000 "/>
    <n v="1001"/>
    <n v="5000"/>
    <n v="3000.5"/>
    <x v="12"/>
  </r>
  <r>
    <n v="293"/>
    <s v="Sr. Scientist Method Development"/>
    <x v="4"/>
    <n v="0"/>
    <n v="0"/>
    <n v="0"/>
    <s v="$50K-$110K (Glassdoor est.)"/>
    <n v="110"/>
    <n v="50"/>
    <n v="80"/>
    <s v="Other"/>
    <x v="232"/>
    <n v="2.9"/>
    <s v="low Rating"/>
    <s v="1001 to 5000 employees"/>
    <s v="1001 to 5000 "/>
    <n v="1001"/>
    <n v="5000"/>
    <n v="3000.5"/>
    <x v="12"/>
  </r>
  <r>
    <n v="294"/>
    <s v="IT - Data Engineer II"/>
    <x v="2"/>
    <n v="100000000"/>
    <n v="500000000"/>
    <n v="300000000"/>
    <s v="$61K-$119K (Glassdoor est.)"/>
    <n v="119"/>
    <n v="61"/>
    <n v="90"/>
    <s v="Data Engineer"/>
    <x v="233"/>
    <n v="3.4"/>
    <s v="med Rating"/>
    <s v="1001 to 5000 employees"/>
    <s v="1001 to 5000 "/>
    <n v="1001"/>
    <n v="5000"/>
    <n v="3000.5"/>
    <x v="15"/>
  </r>
  <r>
    <n v="295"/>
    <s v="Research Scientist, Immunology - Cancer Biology"/>
    <x v="4"/>
    <n v="0"/>
    <n v="0"/>
    <n v="0"/>
    <s v="Employer Provided Salary:$100K-$140K"/>
    <n v="140"/>
    <n v="100"/>
    <n v="120"/>
    <s v="Other"/>
    <x v="234"/>
    <s v="unknown"/>
    <s v="highrating"/>
    <s v="Unknown"/>
    <s v="Unknown"/>
    <s v="Unknown"/>
    <m/>
    <e v="#DIV/0!"/>
    <x v="21"/>
  </r>
  <r>
    <n v="296"/>
    <s v="Project Scientist - Auton Lab, Robotics Institute"/>
    <x v="4"/>
    <n v="0"/>
    <n v="0"/>
    <n v="0"/>
    <s v="$56K-$91K (Glassdoor est.)"/>
    <n v="91"/>
    <n v="56"/>
    <n v="73.5"/>
    <s v="Other"/>
    <x v="123"/>
    <n v="2.6"/>
    <s v="low Rating"/>
    <s v="501 to 1000 employees"/>
    <s v="501 to 1000 "/>
    <n v="501"/>
    <n v="1000"/>
    <n v="750.5"/>
    <x v="40"/>
  </r>
  <r>
    <n v="297"/>
    <s v="Enterprise Architect, Data"/>
    <x v="7"/>
    <n v="10000000000"/>
    <n v="11000000000"/>
    <n v="10500000000"/>
    <s v="$101K-$158K (Glassdoor est.)"/>
    <n v="158"/>
    <n v="101"/>
    <n v="129.5"/>
    <s v="Other"/>
    <x v="130"/>
    <n v="3.6"/>
    <s v="med Rating"/>
    <s v="5001 to 10000 employees"/>
    <s v="5001 to 10000 "/>
    <n v="5001"/>
    <n v="10000"/>
    <n v="7500.5"/>
    <x v="15"/>
  </r>
  <r>
    <n v="298"/>
    <s v="Senior Manager, Epidemiologic Data scientist"/>
    <x v="7"/>
    <n v="10000000000"/>
    <n v="11000000000"/>
    <n v="10500000000"/>
    <s v="$125K-$210K (Glassdoor est.)"/>
    <n v="210"/>
    <n v="125"/>
    <n v="167.5"/>
    <s v="Data Scientist"/>
    <x v="25"/>
    <n v="4"/>
    <s v="highrating"/>
    <s v="10000+ employees"/>
    <s v="10000+ "/>
    <n v="10000"/>
    <s v=" "/>
    <n v="10000"/>
    <x v="12"/>
  </r>
  <r>
    <n v="299"/>
    <s v="Corporate Risk Data Analyst (SQL Based) - Milwaukee or"/>
    <x v="5"/>
    <n v="1000000000"/>
    <n v="2000000000"/>
    <n v="1500000000"/>
    <s v="$43K-$77K (Glassdoor est.)"/>
    <n v="77"/>
    <n v="43"/>
    <n v="60"/>
    <s v="Analyst"/>
    <x v="235"/>
    <n v="3.8"/>
    <s v="med Rating"/>
    <s v="1001 to 5000 employees"/>
    <s v="1001 to 5000 "/>
    <n v="1001"/>
    <n v="5000"/>
    <n v="3000.5"/>
    <x v="6"/>
  </r>
  <r>
    <n v="300"/>
    <s v="Lead Data scientist"/>
    <x v="0"/>
    <n v="50000000"/>
    <n v="100000000"/>
    <n v="75000000"/>
    <s v="$139K-$221K (Glassdoor est.)"/>
    <n v="221"/>
    <n v="139"/>
    <n v="180"/>
    <s v="Data Scientist"/>
    <x v="149"/>
    <n v="3.9"/>
    <s v="med Rating"/>
    <s v="51 to 200 employees"/>
    <s v="51 to 200 "/>
    <n v="51"/>
    <n v="200"/>
    <n v="125.5"/>
    <x v="30"/>
  </r>
  <r>
    <n v="301"/>
    <s v="Marketing Data Analyst, May 2020 Undergrad"/>
    <x v="11"/>
    <n v="2000000000"/>
    <n v="5000000000"/>
    <n v="3500000000"/>
    <s v="$44K-$86K (Glassdoor est.)"/>
    <n v="86"/>
    <n v="44"/>
    <n v="65"/>
    <s v="Analyst"/>
    <x v="168"/>
    <n v="3.8"/>
    <s v="med Rating"/>
    <s v="1001 to 5000 employees"/>
    <s v="1001 to 5000 "/>
    <n v="1001"/>
    <n v="5000"/>
    <n v="3000.5"/>
    <x v="38"/>
  </r>
  <r>
    <n v="302"/>
    <s v="Senior Data Engineer"/>
    <x v="5"/>
    <n v="1000000000"/>
    <n v="2000000000"/>
    <n v="1500000000"/>
    <s v="$78K-$147K (Glassdoor est.)"/>
    <n v="147"/>
    <n v="78"/>
    <n v="112.5"/>
    <s v="Data Engineer"/>
    <x v="236"/>
    <n v="4.3"/>
    <s v="highrating"/>
    <s v="5001 to 10000 employees"/>
    <s v="5001 to 10000 "/>
    <n v="5001"/>
    <n v="10000"/>
    <n v="7500.5"/>
    <x v="20"/>
  </r>
  <r>
    <n v="303"/>
    <s v="Senior Data Analyst"/>
    <x v="2"/>
    <n v="100000000"/>
    <n v="500000000"/>
    <n v="300000000"/>
    <s v="$65K-$110K (Glassdoor est.)"/>
    <n v="110"/>
    <n v="65"/>
    <n v="87.5"/>
    <s v="Analyst"/>
    <x v="237"/>
    <n v="1.9"/>
    <s v="low Rating"/>
    <s v="201 to 500 employees"/>
    <s v="201 to 500 "/>
    <n v="201"/>
    <n v="500"/>
    <n v="350.5"/>
    <x v="11"/>
  </r>
  <r>
    <n v="304"/>
    <s v="Data Modeler - Data Solutions Engineer"/>
    <x v="7"/>
    <n v="10000000000"/>
    <n v="11000000000"/>
    <n v="10500000000"/>
    <s v="$37K-$66K (Glassdoor est.)"/>
    <n v="66"/>
    <n v="37"/>
    <n v="51.5"/>
    <s v="Other"/>
    <x v="47"/>
    <n v="3.3"/>
    <s v="med Rating"/>
    <s v="10000+ employees"/>
    <s v="10000+ "/>
    <n v="10000"/>
    <s v=" "/>
    <n v="10000"/>
    <x v="15"/>
  </r>
  <r>
    <n v="305"/>
    <s v="Associate Environmental Scientist - Wildlife Biologist"/>
    <x v="9"/>
    <n v="10000000"/>
    <n v="25000000"/>
    <n v="17500000"/>
    <s v="$38K-$64K (Glassdoor est.)"/>
    <n v="64"/>
    <n v="38"/>
    <n v="51"/>
    <s v="Other"/>
    <x v="238"/>
    <n v="4.7"/>
    <s v="highrating"/>
    <s v="51 to 200 employees"/>
    <s v="51 to 200 "/>
    <n v="51"/>
    <n v="200"/>
    <n v="125.5"/>
    <x v="36"/>
  </r>
  <r>
    <n v="306"/>
    <s v="Associate, Data Science, Internal Audit"/>
    <x v="7"/>
    <n v="10000000000"/>
    <n v="11000000000"/>
    <n v="10500000000"/>
    <s v="$43K-$82K (Glassdoor est.)"/>
    <n v="82"/>
    <n v="43"/>
    <n v="62.5"/>
    <s v="Other"/>
    <x v="239"/>
    <n v="3.1"/>
    <s v="med Rating"/>
    <s v="10000+ employees"/>
    <s v="10000+ "/>
    <n v="10000"/>
    <s v=" "/>
    <n v="10000"/>
    <x v="6"/>
  </r>
  <r>
    <n v="307"/>
    <s v="Sr Data Engineer (Sr BI Developer)"/>
    <x v="4"/>
    <n v="0"/>
    <n v="0"/>
    <n v="0"/>
    <s v="$90K-$110K(Employer est.)"/>
    <n v="110"/>
    <n v="90"/>
    <n v="100"/>
    <s v="Data Engineer"/>
    <x v="240"/>
    <n v="3.4"/>
    <s v="med Rating"/>
    <s v="501 to 1000 employees"/>
    <s v="501 to 1000 "/>
    <n v="501"/>
    <n v="1000"/>
    <n v="750.5"/>
    <x v="1"/>
  </r>
  <r>
    <n v="308"/>
    <s v="Data Engineer"/>
    <x v="4"/>
    <n v="0"/>
    <n v="0"/>
    <n v="0"/>
    <s v="$61K-$109K (Glassdoor est.)"/>
    <n v="109"/>
    <n v="61"/>
    <n v="85"/>
    <s v="Data Engineer"/>
    <x v="241"/>
    <n v="4.4000000000000004"/>
    <s v="highrating"/>
    <s v="51 to 200 employees"/>
    <s v="51 to 200 "/>
    <n v="51"/>
    <n v="200"/>
    <n v="125.5"/>
    <x v="19"/>
  </r>
  <r>
    <n v="309"/>
    <s v="Senior LiDAR Data scientist"/>
    <x v="4"/>
    <n v="0"/>
    <n v="0"/>
    <n v="0"/>
    <s v="$93K-$151K (Glassdoor est.)"/>
    <n v="151"/>
    <n v="93"/>
    <n v="122"/>
    <s v="Data Scientist"/>
    <x v="242"/>
    <n v="3.9"/>
    <s v="med Rating"/>
    <s v="201 to 500 employees"/>
    <s v="201 to 500 "/>
    <n v="201"/>
    <n v="500"/>
    <n v="350.5"/>
    <x v="20"/>
  </r>
  <r>
    <n v="310"/>
    <s v="Salesforce Analytics Consultant"/>
    <x v="2"/>
    <n v="100000000"/>
    <n v="500000000"/>
    <n v="300000000"/>
    <s v="$52K-$81K (Glassdoor est.)"/>
    <n v="81"/>
    <n v="52"/>
    <n v="66.5"/>
    <s v="Other"/>
    <x v="243"/>
    <n v="3.9"/>
    <s v="med Rating"/>
    <s v="501 to 1000 employees"/>
    <s v="501 to 1000 "/>
    <n v="501"/>
    <n v="1000"/>
    <n v="750.5"/>
    <x v="14"/>
  </r>
  <r>
    <n v="311"/>
    <s v="Technology-Minded, Data Professional Opportunities"/>
    <x v="4"/>
    <n v="0"/>
    <n v="0"/>
    <n v="0"/>
    <s v="$40K-$101K (Glassdoor est.)"/>
    <n v="101"/>
    <n v="40"/>
    <n v="70.5"/>
    <s v="Other"/>
    <x v="244"/>
    <n v="4.7"/>
    <s v="highrating"/>
    <s v="1001 to 5000 employees"/>
    <s v="1001 to 5000 "/>
    <n v="1001"/>
    <n v="5000"/>
    <n v="3000.5"/>
    <x v="42"/>
  </r>
  <r>
    <n v="312"/>
    <s v="Senior Data Engineer"/>
    <x v="9"/>
    <n v="10000000"/>
    <n v="25000000"/>
    <n v="17500000"/>
    <s v="$97K-$180K (Glassdoor est.)"/>
    <n v="180"/>
    <n v="97"/>
    <n v="138.5"/>
    <s v="Data Engineer"/>
    <x v="245"/>
    <n v="4.7"/>
    <s v="highrating"/>
    <s v="51 to 200 employees"/>
    <s v="51 to 200 "/>
    <n v="51"/>
    <n v="200"/>
    <n v="125.5"/>
    <x v="2"/>
  </r>
  <r>
    <n v="313"/>
    <s v="Managing Data scientist/ML Engineer"/>
    <x v="2"/>
    <n v="100000000"/>
    <n v="500000000"/>
    <n v="300000000"/>
    <s v="$81K-$134K (Glassdoor est.)"/>
    <n v="134"/>
    <n v="81"/>
    <n v="107.5"/>
    <s v="Data Scientist"/>
    <x v="118"/>
    <n v="3.4"/>
    <s v="med Rating"/>
    <s v="1001 to 5000 employees"/>
    <s v="1001 to 5000 "/>
    <n v="1001"/>
    <n v="5000"/>
    <n v="3000.5"/>
    <x v="7"/>
  </r>
  <r>
    <n v="314"/>
    <s v="Scientist, Pharmacometrics"/>
    <x v="0"/>
    <n v="50000000"/>
    <n v="100000000"/>
    <n v="75000000"/>
    <s v="$84K-$157K (Glassdoor est.)"/>
    <n v="157"/>
    <n v="84"/>
    <n v="120.5"/>
    <s v="Other"/>
    <x v="246"/>
    <n v="3.8"/>
    <s v="med Rating"/>
    <s v="501 to 1000 employees"/>
    <s v="501 to 1000 "/>
    <n v="501"/>
    <n v="1000"/>
    <n v="750.5"/>
    <x v="12"/>
  </r>
  <r>
    <n v="315"/>
    <s v="Staff Scientist- Upstream PD"/>
    <x v="6"/>
    <n v="25000000"/>
    <n v="50000000"/>
    <n v="37500000"/>
    <s v="$49K-$113K (Glassdoor est.)"/>
    <n v="113"/>
    <n v="49"/>
    <n v="81"/>
    <s v="Other"/>
    <x v="164"/>
    <n v="2.7"/>
    <s v="low Rating"/>
    <s v="201 to 500 employees"/>
    <s v="201 to 500 "/>
    <n v="201"/>
    <n v="500"/>
    <n v="350.5"/>
    <x v="12"/>
  </r>
  <r>
    <n v="316"/>
    <s v="Scientist Manufacturing Pharma - Kentucky BioProcessing"/>
    <x v="7"/>
    <n v="10000000000"/>
    <n v="11000000000"/>
    <n v="10500000000"/>
    <s v="$68K-$139K (Glassdoor est.)"/>
    <n v="139"/>
    <n v="68"/>
    <n v="103.5"/>
    <s v="Other"/>
    <x v="216"/>
    <n v="3.1"/>
    <s v="med Rating"/>
    <s v="5001 to 10000 employees"/>
    <s v="5001 to 10000 "/>
    <n v="5001"/>
    <n v="10000"/>
    <n v="7500.5"/>
    <x v="22"/>
  </r>
  <r>
    <n v="317"/>
    <s v="Lead Big Data Engineer"/>
    <x v="4"/>
    <n v="0"/>
    <n v="0"/>
    <n v="0"/>
    <s v="$121K-$203K (Glassdoor est.)"/>
    <n v="203"/>
    <n v="121"/>
    <n v="162"/>
    <s v="Data Engineer"/>
    <x v="247"/>
    <n v="4"/>
    <s v="highrating"/>
    <s v="1001 to 5000 employees"/>
    <s v="1001 to 5000 "/>
    <n v="1001"/>
    <n v="5000"/>
    <n v="3000.5"/>
    <x v="8"/>
  </r>
  <r>
    <n v="318"/>
    <s v="Product Engineer â€“ Spatial Data Science and Statistical Analysis"/>
    <x v="5"/>
    <n v="1000000000"/>
    <n v="2000000000"/>
    <n v="1500000000"/>
    <s v="$52K-$85K (Glassdoor est.)"/>
    <n v="85"/>
    <n v="52"/>
    <n v="68.5"/>
    <s v="Other"/>
    <x v="33"/>
    <n v="3.5"/>
    <s v="med Rating"/>
    <s v="1001 to 5000 employees"/>
    <s v="1001 to 5000 "/>
    <n v="1001"/>
    <n v="5000"/>
    <n v="3000.5"/>
    <x v="20"/>
  </r>
  <r>
    <n v="319"/>
    <s v="Sr Software Engineer (Data scientist)"/>
    <x v="10"/>
    <n v="5000000000"/>
    <n v="10000000000"/>
    <n v="7500000000"/>
    <s v="$81K-$140K (Glassdoor est.)"/>
    <n v="140"/>
    <n v="81"/>
    <n v="110.5"/>
    <s v="Data Scientist"/>
    <x v="248"/>
    <n v="3.4"/>
    <s v="med Rating"/>
    <s v="10000+ employees"/>
    <s v="10000+ "/>
    <n v="10000"/>
    <s v=" "/>
    <n v="10000"/>
    <x v="15"/>
  </r>
  <r>
    <n v="320"/>
    <s v="Sr. Data Engineer (ETL Developer)"/>
    <x v="2"/>
    <n v="100000000"/>
    <n v="500000000"/>
    <n v="300000000"/>
    <s v="$83K-$148K (Glassdoor est.)"/>
    <n v="148"/>
    <n v="83"/>
    <n v="115.5"/>
    <s v="Data Engineer"/>
    <x v="249"/>
    <n v="3.7"/>
    <s v="med Rating"/>
    <s v="201 to 500 employees"/>
    <s v="201 to 500 "/>
    <n v="201"/>
    <n v="500"/>
    <n v="350.5"/>
    <x v="15"/>
  </r>
  <r>
    <n v="321"/>
    <s v="Senior Data scientist Artificial Intelligence"/>
    <x v="3"/>
    <n v="500000000"/>
    <n v="1000000000"/>
    <n v="750000000"/>
    <s v="$60K-$101K (Glassdoor est.)"/>
    <n v="101"/>
    <n v="60"/>
    <n v="80.5"/>
    <s v="Data Scientist"/>
    <x v="3"/>
    <n v="3.8"/>
    <s v="med Rating"/>
    <s v="1001 to 5000 employees"/>
    <s v="1001 to 5000 "/>
    <n v="1001"/>
    <n v="5000"/>
    <n v="3000.5"/>
    <x v="3"/>
  </r>
  <r>
    <n v="322"/>
    <s v="Analytics - Business Assurance Data Analyst"/>
    <x v="2"/>
    <n v="100000000"/>
    <n v="500000000"/>
    <n v="300000000"/>
    <s v="$31K-$55K (Glassdoor est.)"/>
    <n v="55"/>
    <n v="31"/>
    <n v="43"/>
    <s v="Analyst"/>
    <x v="250"/>
    <n v="4.5999999999999996"/>
    <s v="highrating"/>
    <s v="501 to 1000 employees"/>
    <s v="501 to 1000 "/>
    <n v="501"/>
    <n v="1000"/>
    <n v="750.5"/>
    <x v="42"/>
  </r>
  <r>
    <n v="323"/>
    <s v="Associate Director/Director, Safety Scientist"/>
    <x v="4"/>
    <n v="0"/>
    <n v="0"/>
    <n v="0"/>
    <s v="$102K-$178K (Glassdoor est.)"/>
    <n v="178"/>
    <n v="102"/>
    <n v="140"/>
    <s v="Director"/>
    <x v="251"/>
    <n v="4.4000000000000004"/>
    <s v="highrating"/>
    <s v="201 to 500 employees"/>
    <s v="201 to 500 "/>
    <n v="201"/>
    <n v="500"/>
    <n v="350.5"/>
    <x v="12"/>
  </r>
  <r>
    <n v="324"/>
    <s v="Senior Scientist, Cell Pharmacology/Assay Development"/>
    <x v="4"/>
    <n v="0"/>
    <n v="0"/>
    <n v="0"/>
    <s v="Employer Provided Salary:$110K-$130K"/>
    <n v="130"/>
    <n v="110"/>
    <n v="120"/>
    <s v="Other"/>
    <x v="234"/>
    <s v="unknown"/>
    <s v="highrating"/>
    <s v="Unknown"/>
    <s v="Unknown"/>
    <s v="Unknown"/>
    <m/>
    <e v="#DIV/0!"/>
    <x v="21"/>
  </r>
  <r>
    <n v="325"/>
    <s v="Data Analyst Senior"/>
    <x v="10"/>
    <n v="5000000000"/>
    <n v="10000000000"/>
    <n v="7500000000"/>
    <s v="$48K-$85K (Glassdoor est.)"/>
    <n v="85"/>
    <n v="48"/>
    <n v="66.5"/>
    <s v="Analyst"/>
    <x v="252"/>
    <n v="3"/>
    <s v="med Rating"/>
    <s v="5001 to 10000 employees"/>
    <s v="5001 to 10000 "/>
    <n v="5001"/>
    <n v="10000"/>
    <n v="7500.5"/>
    <x v="15"/>
  </r>
  <r>
    <n v="326"/>
    <s v="Lead Data Engineer (Python)"/>
    <x v="8"/>
    <n v="1000000"/>
    <n v="5000000"/>
    <n v="3000000"/>
    <s v="$66K-$123K (Glassdoor est.)"/>
    <n v="123"/>
    <n v="66"/>
    <n v="94.5"/>
    <s v="Data Engineer"/>
    <x v="253"/>
    <n v="4.7"/>
    <s v="highrating"/>
    <s v="51 to 200 employees"/>
    <s v="51 to 200 "/>
    <n v="51"/>
    <n v="200"/>
    <n v="125.5"/>
    <x v="27"/>
  </r>
  <r>
    <n v="327"/>
    <s v="Senior Data scientist 4 Artificial Intelligence"/>
    <x v="3"/>
    <n v="500000000"/>
    <n v="1000000000"/>
    <n v="750000000"/>
    <s v="$92K-$146K (Glassdoor est.)"/>
    <n v="146"/>
    <n v="92"/>
    <n v="119"/>
    <s v="Data Scientist"/>
    <x v="3"/>
    <n v="3.8"/>
    <s v="med Rating"/>
    <s v="1001 to 5000 employees"/>
    <s v="1001 to 5000 "/>
    <n v="1001"/>
    <n v="5000"/>
    <n v="3000.5"/>
    <x v="3"/>
  </r>
  <r>
    <n v="328"/>
    <s v="Medical Lab Scientist - MLT"/>
    <x v="7"/>
    <n v="10000000000"/>
    <n v="11000000000"/>
    <n v="10500000000"/>
    <s v="$21-$29 Per Hour(Glassdoor est.)"/>
    <n v="60"/>
    <n v="43"/>
    <n v="51.5"/>
    <s v="Other"/>
    <x v="254"/>
    <n v="3.2"/>
    <s v="med Rating"/>
    <s v="10000+ employees"/>
    <s v="10000+ "/>
    <n v="10000"/>
    <s v=" "/>
    <n v="10000"/>
    <x v="1"/>
  </r>
  <r>
    <n v="329"/>
    <s v="Senior Operations Data Analyst, Call Center Operations"/>
    <x v="11"/>
    <n v="2000000000"/>
    <n v="5000000000"/>
    <n v="3500000000"/>
    <s v="$10-$17 Per Hour(Glassdoor est.)"/>
    <n v="35"/>
    <n v="21"/>
    <n v="28"/>
    <s v="Analyst"/>
    <x v="255"/>
    <n v="2.7"/>
    <s v="low Rating"/>
    <s v="5001 to 10000 employees"/>
    <s v="5001 to 10000 "/>
    <n v="5001"/>
    <n v="10000"/>
    <n v="7500.5"/>
    <x v="25"/>
  </r>
  <r>
    <n v="330"/>
    <s v="Director II, Data Science - GRS Predictive Analytics"/>
    <x v="7"/>
    <n v="10000000000"/>
    <n v="11000000000"/>
    <n v="10500000000"/>
    <s v="$150K-$239K (Glassdoor est.)"/>
    <n v="239"/>
    <n v="150"/>
    <n v="194.5"/>
    <s v="Director"/>
    <x v="47"/>
    <n v="3.3"/>
    <s v="med Rating"/>
    <s v="10000+ employees"/>
    <s v="10000+ "/>
    <n v="10000"/>
    <s v=" "/>
    <n v="10000"/>
    <x v="15"/>
  </r>
  <r>
    <n v="331"/>
    <s v="RESEARCH COMPUTER SCIENTIST - RESEARCH ENGINEER - SR. COMPUTER SCIENTIST - SOFTWARE DEVELOPMENT"/>
    <x v="3"/>
    <n v="500000000"/>
    <n v="1000000000"/>
    <n v="750000000"/>
    <s v="$52K-$91K (Glassdoor est.)"/>
    <n v="91"/>
    <n v="52"/>
    <n v="71.5"/>
    <s v="Other"/>
    <x v="205"/>
    <n v="3.9"/>
    <s v="med Rating"/>
    <s v="1001 to 5000 employees"/>
    <s v="1001 to 5000 "/>
    <n v="1001"/>
    <n v="5000"/>
    <n v="3000.5"/>
    <x v="10"/>
  </r>
  <r>
    <n v="332"/>
    <s v="Geospatial Software Developer and Data scientist"/>
    <x v="4"/>
    <n v="0"/>
    <n v="0"/>
    <n v="0"/>
    <s v="$82K-$129K(Employer est.)"/>
    <n v="129"/>
    <n v="82"/>
    <n v="105.5"/>
    <s v="Data Scientist"/>
    <x v="256"/>
    <n v="3.7"/>
    <s v="med Rating"/>
    <s v="501 to 1000 employees"/>
    <s v="501 to 1000 "/>
    <n v="501"/>
    <n v="1000"/>
    <n v="750.5"/>
    <x v="40"/>
  </r>
  <r>
    <n v="333"/>
    <s v="Senior Scientist - Toxicologist - Product Integrity (Stewardship)"/>
    <x v="7"/>
    <n v="10000000000"/>
    <n v="11000000000"/>
    <n v="10500000000"/>
    <s v="$47K-$101K (Glassdoor est.)"/>
    <n v="101"/>
    <n v="47"/>
    <n v="74"/>
    <s v="Other"/>
    <x v="216"/>
    <n v="3.1"/>
    <s v="med Rating"/>
    <s v="5001 to 10000 employees"/>
    <s v="5001 to 10000 "/>
    <n v="5001"/>
    <n v="10000"/>
    <n v="7500.5"/>
    <x v="22"/>
  </r>
  <r>
    <n v="334"/>
    <s v="Systems Engineer II - Data Analyst"/>
    <x v="7"/>
    <n v="10000000000"/>
    <n v="11000000000"/>
    <n v="10500000000"/>
    <s v="$49K-$76K (Glassdoor est.)"/>
    <n v="76"/>
    <n v="49"/>
    <n v="62.5"/>
    <s v="Analyst"/>
    <x v="257"/>
    <n v="3.7"/>
    <s v="med Rating"/>
    <s v="10000+ employees"/>
    <s v="10000+ "/>
    <n v="10000"/>
    <s v=" "/>
    <n v="10000"/>
    <x v="0"/>
  </r>
  <r>
    <n v="335"/>
    <s v="Senior Research Analytical Scientist-Non-Targeted Analysis"/>
    <x v="3"/>
    <n v="500000000"/>
    <n v="1000000000"/>
    <n v="750000000"/>
    <s v="$43K-$88K (Glassdoor est.)"/>
    <n v="88"/>
    <n v="43"/>
    <n v="65.5"/>
    <s v="Other"/>
    <x v="258"/>
    <n v="4.3"/>
    <s v="highrating"/>
    <s v="1001 to 5000 employees"/>
    <s v="1001 to 5000 "/>
    <n v="1001"/>
    <n v="5000"/>
    <n v="3000.5"/>
    <x v="10"/>
  </r>
  <r>
    <n v="336"/>
    <s v="Director Data Science"/>
    <x v="4"/>
    <n v="0"/>
    <n v="0"/>
    <n v="0"/>
    <s v="$124K-$199K (Glassdoor est.)"/>
    <n v="199"/>
    <n v="124"/>
    <n v="161.5"/>
    <s v="Director"/>
    <x v="259"/>
    <n v="3.6"/>
    <s v="med Rating"/>
    <s v="1001 to 5000 employees"/>
    <s v="1001 to 5000 "/>
    <n v="1001"/>
    <n v="5000"/>
    <n v="3000.5"/>
    <x v="4"/>
  </r>
  <r>
    <n v="337"/>
    <s v="Sr Data Analyst - IT"/>
    <x v="2"/>
    <n v="100000000"/>
    <n v="500000000"/>
    <n v="300000000"/>
    <s v="$52K-$93K (Glassdoor est.)"/>
    <n v="93"/>
    <n v="52"/>
    <n v="72.5"/>
    <s v="Analyst"/>
    <x v="260"/>
    <n v="2.1"/>
    <s v="low Rating"/>
    <s v="1001 to 5000 employees"/>
    <s v="1001 to 5000 "/>
    <n v="1001"/>
    <n v="5000"/>
    <n v="3000.5"/>
    <x v="12"/>
  </r>
  <r>
    <n v="338"/>
    <s v="Senior Data Engineer"/>
    <x v="9"/>
    <n v="10000000"/>
    <n v="25000000"/>
    <n v="17500000"/>
    <s v="$97K-$181K (Glassdoor est.)"/>
    <n v="181"/>
    <n v="97"/>
    <n v="139"/>
    <s v="Data Engineer"/>
    <x v="261"/>
    <n v="3.9"/>
    <s v="med Rating"/>
    <s v="51 to 200 employees"/>
    <s v="51 to 200 "/>
    <n v="51"/>
    <n v="200"/>
    <n v="125.5"/>
    <x v="20"/>
  </r>
  <r>
    <n v="339"/>
    <s v="Senior Data Engineer"/>
    <x v="9"/>
    <n v="10000000"/>
    <n v="25000000"/>
    <n v="17500000"/>
    <s v="$100K-$173K (Glassdoor est.)"/>
    <n v="173"/>
    <n v="100"/>
    <n v="136.5"/>
    <s v="Data Engineer"/>
    <x v="156"/>
    <n v="3.9"/>
    <s v="med Rating"/>
    <s v="201 to 500 employees"/>
    <s v="201 to 500 "/>
    <n v="201"/>
    <n v="500"/>
    <n v="350.5"/>
    <x v="8"/>
  </r>
  <r>
    <n v="340"/>
    <s v="Associate Machine Learning Engineer / Data scientist May 2020 Undergrad"/>
    <x v="11"/>
    <n v="2000000000"/>
    <n v="5000000000"/>
    <n v="3500000000"/>
    <s v="$53K-$96K (Glassdoor est.)"/>
    <n v="96"/>
    <n v="53"/>
    <n v="74.5"/>
    <s v="Data Scientist"/>
    <x v="168"/>
    <n v="3.8"/>
    <s v="med Rating"/>
    <s v="1001 to 5000 employees"/>
    <s v="1001 to 5000 "/>
    <n v="1001"/>
    <n v="5000"/>
    <n v="3000.5"/>
    <x v="38"/>
  </r>
  <r>
    <n v="341"/>
    <s v="Senior Scientist - Biostatistician"/>
    <x v="7"/>
    <n v="10000000000"/>
    <n v="11000000000"/>
    <n v="10500000000"/>
    <s v="$65K-$96K (Glassdoor est.)"/>
    <n v="96"/>
    <n v="65"/>
    <n v="80.5"/>
    <s v="Other"/>
    <x v="216"/>
    <n v="3.1"/>
    <s v="med Rating"/>
    <s v="5001 to 10000 employees"/>
    <s v="5001 to 10000 "/>
    <n v="5001"/>
    <n v="10000"/>
    <n v="7500.5"/>
    <x v="22"/>
  </r>
  <r>
    <n v="342"/>
    <s v="Data scientist"/>
    <x v="9"/>
    <n v="10000000"/>
    <n v="25000000"/>
    <n v="17500000"/>
    <s v="$75K-$127K (Glassdoor est.)"/>
    <n v="127"/>
    <n v="75"/>
    <n v="101"/>
    <s v="Data Scientist"/>
    <x v="262"/>
    <n v="5"/>
    <s v="highrating"/>
    <s v="51 to 200 employees"/>
    <s v="51 to 200 "/>
    <n v="51"/>
    <n v="200"/>
    <n v="125.5"/>
    <x v="0"/>
  </r>
  <r>
    <n v="343"/>
    <s v="Data scientist"/>
    <x v="7"/>
    <n v="10000000000"/>
    <n v="11000000000"/>
    <n v="10500000000"/>
    <s v="$94K-$139K (Glassdoor est.)"/>
    <n v="139"/>
    <n v="94"/>
    <n v="116.5"/>
    <s v="Data Scientist"/>
    <x v="263"/>
    <n v="3.6"/>
    <s v="med Rating"/>
    <s v="10000+ employees"/>
    <s v="10000+ "/>
    <n v="10000"/>
    <s v=" "/>
    <n v="10000"/>
    <x v="41"/>
  </r>
  <r>
    <n v="344"/>
    <s v="Principal Machine Learning Scientist"/>
    <x v="4"/>
    <n v="0"/>
    <n v="0"/>
    <n v="0"/>
    <s v="$176K-$289K (Glassdoor est.)"/>
    <n v="289"/>
    <n v="176"/>
    <n v="232.5"/>
    <s v="M.L.E"/>
    <x v="264"/>
    <n v="4.7"/>
    <s v="highrating"/>
    <s v="501 to 1000 employees"/>
    <s v="501 to 1000 "/>
    <n v="501"/>
    <n v="1000"/>
    <n v="750.5"/>
    <x v="20"/>
  </r>
  <r>
    <n v="345"/>
    <s v="Data scientist"/>
    <x v="4"/>
    <n v="0"/>
    <n v="0"/>
    <n v="0"/>
    <s v="$92K-$149K (Glassdoor est.)"/>
    <n v="149"/>
    <n v="92"/>
    <n v="120.5"/>
    <s v="Data Scientist"/>
    <x v="265"/>
    <n v="3.5"/>
    <s v="med Rating"/>
    <s v="51 to 200 employees"/>
    <s v="51 to 200 "/>
    <n v="51"/>
    <n v="200"/>
    <n v="125.5"/>
    <x v="14"/>
  </r>
  <r>
    <n v="346"/>
    <s v="Data scientist"/>
    <x v="4"/>
    <n v="0"/>
    <n v="0"/>
    <n v="0"/>
    <s v="$118K-$188K (Glassdoor est.)"/>
    <n v="188"/>
    <n v="118"/>
    <n v="153"/>
    <s v="Data Scientist"/>
    <x v="266"/>
    <n v="2.7"/>
    <s v="low Rating"/>
    <s v="10000+ employees"/>
    <s v="10000+ "/>
    <n v="10000"/>
    <s v=" "/>
    <n v="10000"/>
    <x v="19"/>
  </r>
  <r>
    <n v="347"/>
    <s v="Data scientist"/>
    <x v="4"/>
    <n v="0"/>
    <n v="0"/>
    <n v="0"/>
    <s v="$108K-$146K (Glassdoor est.)"/>
    <n v="146"/>
    <n v="108"/>
    <n v="127"/>
    <s v="Data Scientist"/>
    <x v="267"/>
    <n v="3.4"/>
    <s v="med Rating"/>
    <s v="501 to 1000 employees"/>
    <s v="501 to 1000 "/>
    <n v="501"/>
    <n v="1000"/>
    <n v="750.5"/>
    <x v="8"/>
  </r>
  <r>
    <n v="348"/>
    <s v="Data scientist"/>
    <x v="4"/>
    <n v="0"/>
    <n v="0"/>
    <n v="0"/>
    <s v="$65K-$106K (Glassdoor est.)"/>
    <n v="106"/>
    <n v="65"/>
    <n v="85.5"/>
    <s v="Data Scientist"/>
    <x v="268"/>
    <n v="4.7"/>
    <s v="highrating"/>
    <s v="51 to 200 employees"/>
    <s v="51 to 200 "/>
    <n v="51"/>
    <n v="200"/>
    <n v="125.5"/>
    <x v="20"/>
  </r>
  <r>
    <n v="349"/>
    <s v="Data scientist"/>
    <x v="5"/>
    <n v="1000000000"/>
    <n v="2000000000"/>
    <n v="1500000000"/>
    <s v="$55K-$98K (Glassdoor est.)"/>
    <n v="98"/>
    <n v="55"/>
    <n v="76.5"/>
    <s v="Data Scientist"/>
    <x v="269"/>
    <n v="2.8"/>
    <s v="low Rating"/>
    <s v="1001 to 5000 employees"/>
    <s v="1001 to 5000 "/>
    <n v="1001"/>
    <n v="5000"/>
    <n v="3000.5"/>
    <x v="28"/>
  </r>
  <r>
    <n v="350"/>
    <s v="Data scientist"/>
    <x v="3"/>
    <n v="500000000"/>
    <n v="1000000000"/>
    <n v="750000000"/>
    <s v="$94K-$162K (Glassdoor est.)"/>
    <n v="162"/>
    <n v="94"/>
    <n v="128"/>
    <s v="Data Scientist"/>
    <x v="270"/>
    <n v="3.5"/>
    <s v="med Rating"/>
    <s v="1001 to 5000 employees"/>
    <s v="1001 to 5000 "/>
    <n v="1001"/>
    <n v="5000"/>
    <n v="3000.5"/>
    <x v="35"/>
  </r>
  <r>
    <n v="351"/>
    <s v="Data Engineer"/>
    <x v="13"/>
    <n v="5000000"/>
    <n v="10000000"/>
    <n v="7500000"/>
    <s v="$63K-$120K (Glassdoor est.)"/>
    <n v="120"/>
    <n v="63"/>
    <n v="91.5"/>
    <s v="Data Engineer"/>
    <x v="61"/>
    <n v="3.2"/>
    <s v="med Rating"/>
    <s v="1 to 50 employees"/>
    <s v="1 to 50 "/>
    <n v="1"/>
    <n v="50"/>
    <n v="25.5"/>
    <x v="27"/>
  </r>
  <r>
    <n v="352"/>
    <s v="Staff Data Engineer"/>
    <x v="0"/>
    <n v="50000000"/>
    <n v="100000000"/>
    <n v="75000000"/>
    <s v="$126K-$228K (Glassdoor est.)"/>
    <n v="228"/>
    <n v="126"/>
    <n v="177"/>
    <s v="Data Engineer"/>
    <x v="271"/>
    <n v="3.7"/>
    <s v="med Rating"/>
    <s v="1001 to 5000 employees"/>
    <s v="1001 to 5000 "/>
    <n v="1001"/>
    <n v="5000"/>
    <n v="3000.5"/>
    <x v="20"/>
  </r>
  <r>
    <n v="353"/>
    <s v="Data scientist"/>
    <x v="2"/>
    <n v="100000000"/>
    <n v="500000000"/>
    <n v="300000000"/>
    <s v="$80K-$134K (Glassdoor est.)"/>
    <n v="134"/>
    <n v="80"/>
    <n v="107"/>
    <s v="Data Scientist"/>
    <x v="34"/>
    <n v="4.7"/>
    <s v="highrating"/>
    <s v="201 to 500 employees"/>
    <s v="201 to 500 "/>
    <n v="201"/>
    <n v="500"/>
    <n v="350.5"/>
    <x v="0"/>
  </r>
  <r>
    <n v="354"/>
    <s v="Data scientist"/>
    <x v="4"/>
    <n v="0"/>
    <n v="0"/>
    <n v="0"/>
    <s v="$120K-$189K (Glassdoor est.)"/>
    <n v="189"/>
    <n v="120"/>
    <n v="154.5"/>
    <s v="Data Scientist"/>
    <x v="51"/>
    <n v="4.0999999999999996"/>
    <s v="highrating"/>
    <s v="501 to 1000 employees"/>
    <s v="501 to 1000 "/>
    <n v="501"/>
    <n v="1000"/>
    <n v="750.5"/>
    <x v="14"/>
  </r>
  <r>
    <n v="355"/>
    <s v="Data scientist"/>
    <x v="12"/>
    <n v="1000000"/>
    <n v="1000000"/>
    <n v="1000000"/>
    <s v="$85K-$142K (Glassdoor est.)"/>
    <n v="142"/>
    <n v="85"/>
    <n v="113.5"/>
    <s v="Data Scientist"/>
    <x v="272"/>
    <n v="4"/>
    <s v="highrating"/>
    <s v="1 to 50 employees"/>
    <s v="1 to 50 "/>
    <n v="1"/>
    <n v="50"/>
    <n v="25.5"/>
    <x v="55"/>
  </r>
  <r>
    <n v="356"/>
    <s v="Data scientist"/>
    <x v="4"/>
    <n v="0"/>
    <n v="0"/>
    <n v="0"/>
    <s v="$111K-$176K (Glassdoor est.)"/>
    <n v="176"/>
    <n v="111"/>
    <n v="143.5"/>
    <s v="Data Scientist"/>
    <x v="273"/>
    <n v="2.5"/>
    <s v="low Rating"/>
    <s v="1 to 50 employees"/>
    <s v="1 to 50 "/>
    <n v="1"/>
    <n v="50"/>
    <n v="25.5"/>
    <x v="12"/>
  </r>
  <r>
    <n v="357"/>
    <s v="Data scientist"/>
    <x v="12"/>
    <n v="1000000"/>
    <n v="1000000"/>
    <n v="1000000"/>
    <s v="$87K-$140K (Glassdoor est.)"/>
    <n v="140"/>
    <n v="87"/>
    <n v="113.5"/>
    <s v="Data Scientist"/>
    <x v="274"/>
    <n v="3.9"/>
    <s v="med Rating"/>
    <s v="1 to 50 employees"/>
    <s v="1 to 50 "/>
    <n v="1"/>
    <n v="50"/>
    <n v="25.5"/>
    <x v="19"/>
  </r>
  <r>
    <n v="358"/>
    <s v="Data scientist"/>
    <x v="7"/>
    <n v="10000000000"/>
    <n v="11000000000"/>
    <n v="10500000000"/>
    <s v="$76K-$127K (Glassdoor est.)"/>
    <n v="127"/>
    <n v="76"/>
    <n v="101.5"/>
    <s v="Data Scientist"/>
    <x v="275"/>
    <n v="3.4"/>
    <s v="med Rating"/>
    <s v="10000+ employees"/>
    <s v="10000+ "/>
    <n v="10000"/>
    <s v=" "/>
    <n v="10000"/>
    <x v="0"/>
  </r>
  <r>
    <n v="359"/>
    <s v="Data Analyst, Performance Partnership"/>
    <x v="11"/>
    <n v="2000000000"/>
    <n v="5000000000"/>
    <n v="3500000000"/>
    <s v="$54K-$92K (Glassdoor est.)"/>
    <n v="92"/>
    <n v="54"/>
    <n v="73"/>
    <s v="Analyst"/>
    <x v="276"/>
    <n v="3.6"/>
    <s v="med Rating"/>
    <s v="10000+ employees"/>
    <s v="10000+ "/>
    <n v="10000"/>
    <s v=" "/>
    <n v="10000"/>
    <x v="56"/>
  </r>
  <r>
    <n v="360"/>
    <s v="Data scientist"/>
    <x v="11"/>
    <n v="2000000000"/>
    <n v="5000000000"/>
    <n v="3500000000"/>
    <s v="$61K-$100K (Glassdoor est.)"/>
    <n v="100"/>
    <n v="61"/>
    <n v="80.5"/>
    <s v="Data Scientist"/>
    <x v="277"/>
    <n v="3.5"/>
    <s v="med Rating"/>
    <s v="10000+ employees"/>
    <s v="10000+ "/>
    <n v="10000"/>
    <s v=" "/>
    <n v="10000"/>
    <x v="7"/>
  </r>
  <r>
    <n v="361"/>
    <s v="Data scientist"/>
    <x v="4"/>
    <n v="0"/>
    <n v="0"/>
    <n v="0"/>
    <s v="$81K-$140K (Glassdoor est.)"/>
    <n v="140"/>
    <n v="81"/>
    <n v="110.5"/>
    <s v="Data Scientist"/>
    <x v="278"/>
    <s v="unknown"/>
    <s v="highrating"/>
    <s v="Unknown"/>
    <s v="Unknown"/>
    <s v="Unknown"/>
    <m/>
    <e v="#DIV/0!"/>
    <x v="21"/>
  </r>
  <r>
    <n v="362"/>
    <s v="Data scientist"/>
    <x v="13"/>
    <n v="5000000"/>
    <n v="10000000"/>
    <n v="7500000"/>
    <s v="$108K-$171K (Glassdoor est.)"/>
    <n v="171"/>
    <n v="108"/>
    <n v="139.5"/>
    <s v="Data Scientist"/>
    <x v="279"/>
    <n v="3.5"/>
    <s v="med Rating"/>
    <s v="51 to 200 employees"/>
    <s v="51 to 200 "/>
    <n v="51"/>
    <n v="200"/>
    <n v="125.5"/>
    <x v="57"/>
  </r>
  <r>
    <n v="363"/>
    <s v="Data scientist"/>
    <x v="4"/>
    <n v="0"/>
    <n v="0"/>
    <n v="0"/>
    <s v="$112K-$179K (Glassdoor est.)"/>
    <n v="179"/>
    <n v="112"/>
    <n v="145.5"/>
    <s v="Data Scientist"/>
    <x v="280"/>
    <n v="4.8"/>
    <s v="highrating"/>
    <s v="1 to 50 employees"/>
    <s v="1 to 50 "/>
    <n v="1"/>
    <n v="50"/>
    <n v="25.5"/>
    <x v="19"/>
  </r>
  <r>
    <n v="364"/>
    <s v="Data scientist"/>
    <x v="2"/>
    <n v="100000000"/>
    <n v="500000000"/>
    <n v="300000000"/>
    <s v="$63K-$111K (Glassdoor est.)"/>
    <n v="111"/>
    <n v="63"/>
    <n v="87"/>
    <s v="Data Scientist"/>
    <x v="281"/>
    <n v="4"/>
    <s v="highrating"/>
    <s v="201 to 500 employees"/>
    <s v="201 to 500 "/>
    <n v="201"/>
    <n v="500"/>
    <n v="350.5"/>
    <x v="42"/>
  </r>
  <r>
    <n v="365"/>
    <s v="Data scientist"/>
    <x v="0"/>
    <n v="50000000"/>
    <n v="100000000"/>
    <n v="75000000"/>
    <s v="$75K-$126K (Glassdoor est.)"/>
    <n v="126"/>
    <n v="75"/>
    <n v="100.5"/>
    <s v="Data Scientist"/>
    <x v="282"/>
    <n v="4.2"/>
    <s v="highrating"/>
    <s v="201 to 500 employees"/>
    <s v="201 to 500 "/>
    <n v="201"/>
    <n v="500"/>
    <n v="350.5"/>
    <x v="6"/>
  </r>
  <r>
    <n v="366"/>
    <s v="Data scientist Manager"/>
    <x v="7"/>
    <n v="10000000000"/>
    <n v="11000000000"/>
    <n v="10500000000"/>
    <s v="$110K-$184K (Glassdoor est.)"/>
    <n v="184"/>
    <n v="110"/>
    <n v="147"/>
    <s v="Data Scientist"/>
    <x v="283"/>
    <n v="3.8"/>
    <s v="med Rating"/>
    <s v="10000+ employees"/>
    <s v="10000+ "/>
    <n v="10000"/>
    <s v=" "/>
    <n v="10000"/>
    <x v="14"/>
  </r>
  <r>
    <n v="367"/>
    <s v="Data Engineer"/>
    <x v="2"/>
    <n v="100000000"/>
    <n v="500000000"/>
    <n v="300000000"/>
    <s v="$76K-$145K (Glassdoor est.)"/>
    <n v="145"/>
    <n v="76"/>
    <n v="110.5"/>
    <s v="Data Engineer"/>
    <x v="284"/>
    <n v="3.7"/>
    <s v="med Rating"/>
    <s v="201 to 500 employees"/>
    <s v="201 to 500 "/>
    <n v="201"/>
    <n v="500"/>
    <n v="350.5"/>
    <x v="15"/>
  </r>
  <r>
    <n v="368"/>
    <s v="Data scientist"/>
    <x v="13"/>
    <n v="5000000"/>
    <n v="10000000"/>
    <n v="7500000"/>
    <s v="$70K-$118K (Glassdoor est.)"/>
    <n v="118"/>
    <n v="70"/>
    <n v="94"/>
    <s v="Data Scientist"/>
    <x v="285"/>
    <n v="4.5999999999999996"/>
    <s v="highrating"/>
    <s v="51 to 200 employees"/>
    <s v="51 to 200 "/>
    <n v="51"/>
    <n v="200"/>
    <n v="125.5"/>
    <x v="7"/>
  </r>
  <r>
    <n v="369"/>
    <s v="Senior Data scientist"/>
    <x v="3"/>
    <n v="500000000"/>
    <n v="1000000000"/>
    <n v="750000000"/>
    <s v="$94K-$153K (Glassdoor est.)"/>
    <n v="153"/>
    <n v="94"/>
    <n v="123.5"/>
    <s v="Data Scientist"/>
    <x v="286"/>
    <n v="4.3"/>
    <s v="highrating"/>
    <s v="1001 to 5000 employees"/>
    <s v="1001 to 5000 "/>
    <n v="1001"/>
    <n v="5000"/>
    <n v="3000.5"/>
    <x v="14"/>
  </r>
  <r>
    <n v="370"/>
    <s v="Software Data Engineer - College"/>
    <x v="4"/>
    <n v="0"/>
    <n v="0"/>
    <n v="0"/>
    <s v="$49K-$97K (Glassdoor est.)"/>
    <n v="97"/>
    <n v="49"/>
    <n v="73"/>
    <s v="Data Engineer"/>
    <x v="62"/>
    <n v="4"/>
    <s v="highrating"/>
    <s v="10000+ employees"/>
    <s v="10000+ "/>
    <n v="10000"/>
    <s v=" "/>
    <n v="10000"/>
    <x v="20"/>
  </r>
  <r>
    <n v="371"/>
    <s v="Senior Data scientist - Algorithms"/>
    <x v="4"/>
    <n v="0"/>
    <n v="0"/>
    <n v="0"/>
    <s v="$150K-$180K (Glassdoor est.)"/>
    <n v="180"/>
    <n v="150"/>
    <n v="165"/>
    <s v="Data Scientist"/>
    <x v="287"/>
    <n v="3.9"/>
    <s v="med Rating"/>
    <s v="201 to 500 employees"/>
    <s v="201 to 500 "/>
    <n v="201"/>
    <n v="500"/>
    <n v="350.5"/>
    <x v="14"/>
  </r>
  <r>
    <n v="372"/>
    <s v="Data Analyst"/>
    <x v="2"/>
    <n v="100000000"/>
    <n v="500000000"/>
    <n v="300000000"/>
    <s v="$42K-$77K (Glassdoor est.)"/>
    <n v="77"/>
    <n v="42"/>
    <n v="59.5"/>
    <s v="Analyst"/>
    <x v="288"/>
    <n v="3.1"/>
    <s v="med Rating"/>
    <s v="1001 to 5000 employees"/>
    <s v="1001 to 5000 "/>
    <n v="1001"/>
    <n v="5000"/>
    <n v="3000.5"/>
    <x v="51"/>
  </r>
  <r>
    <n v="373"/>
    <s v="Data Analyst"/>
    <x v="9"/>
    <n v="10000000"/>
    <n v="25000000"/>
    <n v="17500000"/>
    <s v="$47K-$85K (Glassdoor est.)"/>
    <n v="85"/>
    <n v="47"/>
    <n v="66"/>
    <s v="Analyst"/>
    <x v="289"/>
    <n v="3.6"/>
    <s v="med Rating"/>
    <s v="1 to 50 employees"/>
    <s v="1 to 50 "/>
    <n v="1"/>
    <n v="50"/>
    <n v="25.5"/>
    <x v="1"/>
  </r>
  <r>
    <n v="374"/>
    <s v="Data scientist"/>
    <x v="4"/>
    <n v="0"/>
    <n v="0"/>
    <n v="0"/>
    <s v="$56K-$95K (Glassdoor est.)"/>
    <n v="95"/>
    <n v="56"/>
    <n v="75.5"/>
    <s v="Data Scientist"/>
    <x v="290"/>
    <n v="4.2"/>
    <s v="highrating"/>
    <s v="51 to 200 employees"/>
    <s v="51 to 200 "/>
    <n v="51"/>
    <n v="200"/>
    <n v="125.5"/>
    <x v="32"/>
  </r>
  <r>
    <n v="375"/>
    <s v="Machine Learning Engineer"/>
    <x v="2"/>
    <n v="100000000"/>
    <n v="500000000"/>
    <n v="300000000"/>
    <s v="$62K-$112K (Glassdoor est.)"/>
    <n v="112"/>
    <n v="62"/>
    <n v="87"/>
    <s v="M.L.E"/>
    <x v="291"/>
    <n v="4"/>
    <s v="highrating"/>
    <s v="501 to 1000 employees"/>
    <s v="501 to 1000 "/>
    <n v="501"/>
    <n v="1000"/>
    <n v="750.5"/>
    <x v="0"/>
  </r>
  <r>
    <n v="376"/>
    <s v="Senior Data scientist Oncology"/>
    <x v="7"/>
    <n v="10000000000"/>
    <n v="11000000000"/>
    <n v="10500000000"/>
    <s v="$107K-$173K (Glassdoor est.)"/>
    <n v="173"/>
    <n v="107"/>
    <n v="140"/>
    <s v="Data Scientist"/>
    <x v="223"/>
    <n v="3.9"/>
    <s v="med Rating"/>
    <s v="10000+ employees"/>
    <s v="10000+ "/>
    <n v="10000"/>
    <s v=" "/>
    <n v="10000"/>
    <x v="12"/>
  </r>
  <r>
    <n v="377"/>
    <s v="Data scientist"/>
    <x v="6"/>
    <n v="25000000"/>
    <n v="50000000"/>
    <n v="37500000"/>
    <s v="$64K-$108K (Glassdoor est.)"/>
    <n v="108"/>
    <n v="64"/>
    <n v="86"/>
    <s v="Data Scientist"/>
    <x v="292"/>
    <n v="3.7"/>
    <s v="med Rating"/>
    <s v="201 to 500 employees"/>
    <s v="201 to 500 "/>
    <n v="201"/>
    <n v="500"/>
    <n v="350.5"/>
    <x v="19"/>
  </r>
  <r>
    <n v="378"/>
    <s v="Senior Data scientist"/>
    <x v="4"/>
    <n v="0"/>
    <n v="0"/>
    <n v="0"/>
    <s v="$89K-$144K (Glassdoor est.)"/>
    <n v="144"/>
    <n v="89"/>
    <n v="116.5"/>
    <s v="Data Scientist"/>
    <x v="293"/>
    <n v="4.4000000000000004"/>
    <s v="highrating"/>
    <s v="1 to 50 employees"/>
    <s v="1 to 50 "/>
    <n v="1"/>
    <n v="50"/>
    <n v="25.5"/>
    <x v="8"/>
  </r>
  <r>
    <n v="379"/>
    <s v="Data Engineer"/>
    <x v="5"/>
    <n v="1000000000"/>
    <n v="2000000000"/>
    <n v="1500000000"/>
    <s v="$55K-$105K (Glassdoor est.)"/>
    <n v="105"/>
    <n v="55"/>
    <n v="80"/>
    <s v="Data Engineer"/>
    <x v="294"/>
    <n v="3.4"/>
    <s v="med Rating"/>
    <s v="501 to 1000 employees"/>
    <s v="501 to 1000 "/>
    <n v="501"/>
    <n v="1000"/>
    <n v="750.5"/>
    <x v="19"/>
  </r>
  <r>
    <n v="380"/>
    <s v="Principal Data scientist"/>
    <x v="7"/>
    <n v="10000000000"/>
    <n v="11000000000"/>
    <n v="10500000000"/>
    <s v="$135K-$211K (Glassdoor est.)"/>
    <n v="211"/>
    <n v="135"/>
    <n v="173"/>
    <s v="Data Scientist"/>
    <x v="50"/>
    <n v="3.7"/>
    <s v="med Rating"/>
    <s v="10000+ employees"/>
    <s v="10000+ "/>
    <n v="10000"/>
    <s v=" "/>
    <n v="10000"/>
    <x v="0"/>
  </r>
  <r>
    <n v="381"/>
    <s v="Data Engineer"/>
    <x v="4"/>
    <n v="0"/>
    <n v="0"/>
    <n v="0"/>
    <s v="$57K-$80K (Glassdoor est.)"/>
    <n v="80"/>
    <n v="57"/>
    <n v="68.5"/>
    <s v="Data Engineer"/>
    <x v="295"/>
    <n v="3.5"/>
    <s v="med Rating"/>
    <s v="501 to 1000 employees"/>
    <s v="501 to 1000 "/>
    <n v="501"/>
    <n v="1000"/>
    <n v="750.5"/>
    <x v="12"/>
  </r>
  <r>
    <n v="382"/>
    <s v="Data scientist - Alpha Insights"/>
    <x v="4"/>
    <n v="0"/>
    <n v="0"/>
    <n v="0"/>
    <s v="$129K-$215K (Glassdoor est.)"/>
    <n v="215"/>
    <n v="129"/>
    <n v="172"/>
    <s v="Data Scientist"/>
    <x v="296"/>
    <n v="4.4000000000000004"/>
    <s v="highrating"/>
    <s v="1001 to 5000 employees"/>
    <s v="1001 to 5000 "/>
    <n v="1001"/>
    <n v="5000"/>
    <n v="3000.5"/>
    <x v="41"/>
  </r>
  <r>
    <n v="383"/>
    <s v="Associate Principal Scientist, Pharmacogenomics"/>
    <x v="7"/>
    <n v="10000000000"/>
    <n v="11000000000"/>
    <n v="10500000000"/>
    <s v="$63K-$127K (Glassdoor est.)"/>
    <n v="127"/>
    <n v="63"/>
    <n v="95"/>
    <s v="Other"/>
    <x v="223"/>
    <n v="3.9"/>
    <s v="med Rating"/>
    <s v="10000+ employees"/>
    <s v="10000+ "/>
    <n v="10000"/>
    <s v=" "/>
    <n v="10000"/>
    <x v="12"/>
  </r>
  <r>
    <n v="384"/>
    <s v="Data scientist - Systems Engineering"/>
    <x v="5"/>
    <n v="1000000000"/>
    <n v="2000000000"/>
    <n v="1500000000"/>
    <s v="$50K-$89K (Glassdoor est.)"/>
    <n v="89"/>
    <n v="50"/>
    <n v="69.5"/>
    <s v="Data Scientist"/>
    <x v="85"/>
    <n v="3.2"/>
    <s v="med Rating"/>
    <s v="5001 to 10000 employees"/>
    <s v="5001 to 10000 "/>
    <n v="5001"/>
    <n v="10000"/>
    <n v="7500.5"/>
    <x v="31"/>
  </r>
  <r>
    <n v="385"/>
    <s v="Data scientist"/>
    <x v="4"/>
    <n v="0"/>
    <n v="0"/>
    <n v="0"/>
    <s v="$71K-$124K (Glassdoor est.)"/>
    <n v="124"/>
    <n v="71"/>
    <n v="97.5"/>
    <s v="Data Scientist"/>
    <x v="297"/>
    <n v="4"/>
    <s v="highrating"/>
    <s v="501 to 1000 employees"/>
    <s v="501 to 1000 "/>
    <n v="501"/>
    <n v="1000"/>
    <n v="750.5"/>
    <x v="58"/>
  </r>
  <r>
    <n v="386"/>
    <s v="Data scientist"/>
    <x v="4"/>
    <n v="0"/>
    <n v="0"/>
    <n v="0"/>
    <s v="$69K-$121K (Glassdoor est.)"/>
    <n v="121"/>
    <n v="69"/>
    <n v="95"/>
    <s v="Data Scientist"/>
    <x v="298"/>
    <n v="3.4"/>
    <s v="med Rating"/>
    <s v="201 to 500 employees"/>
    <s v="201 to 500 "/>
    <n v="201"/>
    <n v="500"/>
    <n v="350.5"/>
    <x v="1"/>
  </r>
  <r>
    <n v="387"/>
    <s v="Principal Data scientist"/>
    <x v="4"/>
    <n v="0"/>
    <n v="0"/>
    <n v="0"/>
    <s v="$150K-$238K (Glassdoor est.)"/>
    <n v="238"/>
    <n v="150"/>
    <n v="194"/>
    <s v="Data Scientist"/>
    <x v="299"/>
    <n v="3.2"/>
    <s v="med Rating"/>
    <s v="501 to 1000 employees"/>
    <s v="501 to 1000 "/>
    <n v="501"/>
    <n v="1000"/>
    <n v="750.5"/>
    <x v="14"/>
  </r>
  <r>
    <n v="388"/>
    <s v="Data scientist"/>
    <x v="4"/>
    <n v="0"/>
    <n v="0"/>
    <n v="0"/>
    <s v="$77K-$132K (Glassdoor est.)"/>
    <n v="132"/>
    <n v="77"/>
    <n v="104.5"/>
    <s v="Data Scientist"/>
    <x v="300"/>
    <n v="3.5"/>
    <s v="med Rating"/>
    <s v="201 to 500 employees"/>
    <s v="201 to 500 "/>
    <n v="201"/>
    <n v="500"/>
    <n v="350.5"/>
    <x v="4"/>
  </r>
  <r>
    <n v="389"/>
    <s v="Data Engineer - Consultant (Charlotte Based)"/>
    <x v="4"/>
    <n v="0"/>
    <n v="0"/>
    <n v="0"/>
    <s v="$59K-$112K (Glassdoor est.)"/>
    <n v="112"/>
    <n v="59"/>
    <n v="85.5"/>
    <s v="Data Engineer"/>
    <x v="32"/>
    <n v="4.2"/>
    <s v="highrating"/>
    <s v="201 to 500 employees"/>
    <s v="201 to 500 "/>
    <n v="201"/>
    <n v="500"/>
    <n v="350.5"/>
    <x v="19"/>
  </r>
  <r>
    <n v="390"/>
    <s v="Data Analyst 1, full-time contract worker for up to 12 months"/>
    <x v="4"/>
    <n v="0"/>
    <n v="0"/>
    <n v="0"/>
    <s v="$35K-$65K (Glassdoor est.)"/>
    <n v="65"/>
    <n v="35"/>
    <n v="50"/>
    <s v="Analyst"/>
    <x v="121"/>
    <n v="4.2"/>
    <s v="highrating"/>
    <s v="10000+ employees"/>
    <s v="10000+ "/>
    <n v="10000"/>
    <s v=" "/>
    <n v="10000"/>
    <x v="39"/>
  </r>
  <r>
    <n v="391"/>
    <s v="Data Engineer"/>
    <x v="7"/>
    <n v="10000000000"/>
    <n v="11000000000"/>
    <n v="10500000000"/>
    <s v="$79K-$147K (Glassdoor est.)"/>
    <n v="147"/>
    <n v="79"/>
    <n v="113"/>
    <s v="Data Engineer"/>
    <x v="172"/>
    <n v="3.1"/>
    <s v="med Rating"/>
    <s v="1001 to 5000 employees"/>
    <s v="1001 to 5000 "/>
    <n v="1001"/>
    <n v="5000"/>
    <n v="3000.5"/>
    <x v="47"/>
  </r>
  <r>
    <n v="392"/>
    <s v="Scientist, Immuno-Oncology"/>
    <x v="7"/>
    <n v="10000000000"/>
    <n v="11000000000"/>
    <n v="10500000000"/>
    <s v="$62K-$119K (Glassdoor est.)"/>
    <n v="119"/>
    <n v="62"/>
    <n v="90.5"/>
    <s v="Other"/>
    <x v="301"/>
    <n v="3.9"/>
    <s v="med Rating"/>
    <s v="10000+ employees"/>
    <s v="10000+ "/>
    <n v="10000"/>
    <s v=" "/>
    <n v="10000"/>
    <x v="12"/>
  </r>
  <r>
    <n v="393"/>
    <s v="Senior Data scientist"/>
    <x v="4"/>
    <n v="0"/>
    <n v="0"/>
    <n v="0"/>
    <s v="$119K-$187K (Glassdoor est.)"/>
    <n v="187"/>
    <n v="119"/>
    <n v="153"/>
    <s v="Data Scientist"/>
    <x v="302"/>
    <n v="4.3"/>
    <s v="highrating"/>
    <s v="51 to 200 employees"/>
    <s v="51 to 200 "/>
    <n v="51"/>
    <n v="200"/>
    <n v="125.5"/>
    <x v="20"/>
  </r>
  <r>
    <n v="394"/>
    <s v="Products Data Analyst II"/>
    <x v="11"/>
    <n v="2000000000"/>
    <n v="5000000000"/>
    <n v="3500000000"/>
    <s v="$90K-$157K (Glassdoor est.)"/>
    <n v="157"/>
    <n v="90"/>
    <n v="123.5"/>
    <s v="Analyst"/>
    <x v="303"/>
    <n v="3.3"/>
    <s v="med Rating"/>
    <s v="1001 to 5000 employees"/>
    <s v="1001 to 5000 "/>
    <n v="1001"/>
    <n v="5000"/>
    <n v="3000.5"/>
    <x v="7"/>
  </r>
  <r>
    <n v="395"/>
    <s v="Lead Data Analyst"/>
    <x v="9"/>
    <n v="10000000"/>
    <n v="25000000"/>
    <n v="17500000"/>
    <s v="$32K-$62K (Glassdoor est.)"/>
    <n v="62"/>
    <n v="32"/>
    <n v="47"/>
    <s v="Analyst"/>
    <x v="304"/>
    <n v="3.9"/>
    <s v="med Rating"/>
    <s v="201 to 500 employees"/>
    <s v="201 to 500 "/>
    <n v="201"/>
    <n v="500"/>
    <n v="350.5"/>
    <x v="8"/>
  </r>
  <r>
    <n v="396"/>
    <s v="Data Science Engineer - Mobile"/>
    <x v="10"/>
    <n v="5000000000"/>
    <n v="10000000000"/>
    <n v="7500000000"/>
    <s v="$116K-$208K (Glassdoor est.)"/>
    <n v="208"/>
    <n v="116"/>
    <n v="162"/>
    <s v="Other"/>
    <x v="305"/>
    <n v="4"/>
    <s v="highrating"/>
    <s v="10000+ employees"/>
    <s v="10000+ "/>
    <n v="10000"/>
    <s v=" "/>
    <n v="10000"/>
    <x v="20"/>
  </r>
  <r>
    <n v="397"/>
    <s v="Senior Data scientist"/>
    <x v="5"/>
    <n v="1000000000"/>
    <n v="2000000000"/>
    <n v="1500000000"/>
    <s v="$102K-$165K (Glassdoor est.)"/>
    <n v="165"/>
    <n v="102"/>
    <n v="133.5"/>
    <s v="Data Scientist"/>
    <x v="35"/>
    <n v="3.5"/>
    <s v="med Rating"/>
    <s v="5001 to 10000 employees"/>
    <s v="5001 to 10000 "/>
    <n v="5001"/>
    <n v="10000"/>
    <n v="7500.5"/>
    <x v="12"/>
  </r>
  <r>
    <n v="398"/>
    <s v="Senior Data Engineer"/>
    <x v="4"/>
    <n v="0"/>
    <n v="0"/>
    <n v="0"/>
    <s v="$76K-$142K (Glassdoor est.)"/>
    <n v="142"/>
    <n v="76"/>
    <n v="109"/>
    <s v="Data Engineer"/>
    <x v="306"/>
    <n v="3.2"/>
    <s v="med Rating"/>
    <s v="1001 to 5000 employees"/>
    <s v="1001 to 5000 "/>
    <n v="1001"/>
    <n v="5000"/>
    <n v="3000.5"/>
    <x v="1"/>
  </r>
  <r>
    <n v="399"/>
    <s v="Machine Learning Engineer"/>
    <x v="4"/>
    <n v="0"/>
    <n v="0"/>
    <n v="0"/>
    <s v="$91K-$159K (Glassdoor est.)"/>
    <n v="159"/>
    <n v="91"/>
    <n v="125"/>
    <s v="M.L.E"/>
    <x v="307"/>
    <n v="3.2"/>
    <s v="med Rating"/>
    <s v="1001 to 5000 employees"/>
    <s v="1001 to 5000 "/>
    <n v="1001"/>
    <n v="5000"/>
    <n v="3000.5"/>
    <x v="20"/>
  </r>
  <r>
    <n v="400"/>
    <s v="Sr Expert Data Science, Advanced Visual Analytics (Associate level)"/>
    <x v="7"/>
    <n v="10000000000"/>
    <n v="11000000000"/>
    <n v="10500000000"/>
    <s v="$80K-$133K (Glassdoor est.)"/>
    <n v="133"/>
    <n v="80"/>
    <n v="106.5"/>
    <s v="Other"/>
    <x v="29"/>
    <n v="3.8"/>
    <s v="med Rating"/>
    <s v="10000+ employees"/>
    <s v="10000+ "/>
    <n v="10000"/>
    <s v=" "/>
    <n v="10000"/>
    <x v="12"/>
  </r>
  <r>
    <n v="401"/>
    <s v="IT Associate Data Analyst"/>
    <x v="10"/>
    <n v="5000000000"/>
    <n v="10000000000"/>
    <n v="7500000000"/>
    <s v="$39K-$69K (Glassdoor est.)"/>
    <n v="69"/>
    <n v="39"/>
    <n v="54"/>
    <s v="Analyst"/>
    <x v="27"/>
    <n v="3.7"/>
    <s v="med Rating"/>
    <s v="5001 to 10000 employees"/>
    <s v="5001 to 10000 "/>
    <n v="5001"/>
    <n v="10000"/>
    <n v="7500.5"/>
    <x v="15"/>
  </r>
  <r>
    <n v="402"/>
    <s v="Clinical Data Analyst"/>
    <x v="2"/>
    <n v="100000000"/>
    <n v="500000000"/>
    <n v="300000000"/>
    <s v="$27K-$48K (Glassdoor est.)"/>
    <n v="48"/>
    <n v="27"/>
    <n v="37.5"/>
    <s v="Analyst"/>
    <x v="308"/>
    <n v="3"/>
    <s v="med Rating"/>
    <s v="1001 to 5000 employees"/>
    <s v="1001 to 5000 "/>
    <n v="1001"/>
    <n v="5000"/>
    <n v="3000.5"/>
    <x v="14"/>
  </r>
  <r>
    <n v="403"/>
    <s v="Business Data Analyst"/>
    <x v="11"/>
    <n v="2000000000"/>
    <n v="5000000000"/>
    <n v="3500000000"/>
    <s v="$36K-$71K (Glassdoor est.)"/>
    <n v="71"/>
    <n v="36"/>
    <n v="53.5"/>
    <s v="Analyst"/>
    <x v="168"/>
    <n v="3.8"/>
    <s v="med Rating"/>
    <s v="1001 to 5000 employees"/>
    <s v="1001 to 5000 "/>
    <n v="1001"/>
    <n v="5000"/>
    <n v="3000.5"/>
    <x v="38"/>
  </r>
  <r>
    <n v="404"/>
    <s v="Data scientist - Sales"/>
    <x v="2"/>
    <n v="100000000"/>
    <n v="500000000"/>
    <n v="300000000"/>
    <s v="$130K-$206K (Glassdoor est.)"/>
    <n v="206"/>
    <n v="130"/>
    <n v="168"/>
    <s v="Data Scientist"/>
    <x v="309"/>
    <n v="4.7"/>
    <s v="highrating"/>
    <s v="501 to 1000 employees"/>
    <s v="501 to 1000 "/>
    <n v="501"/>
    <n v="1000"/>
    <n v="750.5"/>
    <x v="20"/>
  </r>
  <r>
    <n v="405"/>
    <s v="Senior Data Analyst"/>
    <x v="4"/>
    <n v="0"/>
    <n v="0"/>
    <n v="0"/>
    <s v="$99K-$178K (Glassdoor est.)"/>
    <n v="178"/>
    <n v="99"/>
    <n v="138.5"/>
    <s v="Analyst"/>
    <x v="310"/>
    <n v="3.9"/>
    <s v="med Rating"/>
    <s v="51 to 200 employees"/>
    <s v="51 to 200 "/>
    <n v="51"/>
    <n v="200"/>
    <n v="125.5"/>
    <x v="20"/>
  </r>
  <r>
    <n v="406"/>
    <s v="Principal, Data Science - Advanced Analytics"/>
    <x v="11"/>
    <n v="2000000000"/>
    <n v="5000000000"/>
    <n v="3500000000"/>
    <s v="$86K-$137K (Glassdoor est.)"/>
    <n v="137"/>
    <n v="86"/>
    <n v="111.5"/>
    <s v="Other"/>
    <x v="311"/>
    <n v="3.6"/>
    <s v="med Rating"/>
    <s v="10000+ employees"/>
    <s v="10000+ "/>
    <n v="10000"/>
    <s v=" "/>
    <n v="10000"/>
    <x v="12"/>
  </r>
  <r>
    <n v="407"/>
    <s v="Data Science Project Manager"/>
    <x v="7"/>
    <n v="10000000000"/>
    <n v="11000000000"/>
    <n v="10500000000"/>
    <s v="$37K-$100K (Glassdoor est.)"/>
    <n v="100"/>
    <n v="37"/>
    <n v="68.5"/>
    <s v="Manager"/>
    <x v="130"/>
    <n v="3.6"/>
    <s v="med Rating"/>
    <s v="5001 to 10000 employees"/>
    <s v="5001 to 10000 "/>
    <n v="5001"/>
    <n v="10000"/>
    <n v="7500.5"/>
    <x v="15"/>
  </r>
  <r>
    <n v="408"/>
    <s v="Sr Scientist, Immuno-Oncology - Oncology"/>
    <x v="7"/>
    <n v="10000000000"/>
    <n v="11000000000"/>
    <n v="10500000000"/>
    <s v="$58K-$111K (Glassdoor est.)"/>
    <n v="111"/>
    <n v="58"/>
    <n v="84.5"/>
    <s v="Other"/>
    <x v="301"/>
    <n v="3.9"/>
    <s v="med Rating"/>
    <s v="10000+ employees"/>
    <s v="10000+ "/>
    <n v="10000"/>
    <s v=" "/>
    <n v="10000"/>
    <x v="12"/>
  </r>
  <r>
    <n v="409"/>
    <s v="Senior Data Engineer"/>
    <x v="2"/>
    <n v="100000000"/>
    <n v="500000000"/>
    <n v="300000000"/>
    <s v="$72K-$133K (Glassdoor est.)"/>
    <n v="133"/>
    <n v="72"/>
    <n v="102.5"/>
    <s v="Data Engineer"/>
    <x v="180"/>
    <n v="4.4000000000000004"/>
    <s v="highrating"/>
    <s v="1001 to 5000 employees"/>
    <s v="1001 to 5000 "/>
    <n v="1001"/>
    <n v="5000"/>
    <n v="3000.5"/>
    <x v="8"/>
  </r>
  <r>
    <n v="410"/>
    <s v="Research Scientist â€“ Security and Privacy"/>
    <x v="0"/>
    <n v="50000000"/>
    <n v="100000000"/>
    <n v="75000000"/>
    <s v="$61K-$126K (Glassdoor est.)"/>
    <n v="126"/>
    <n v="61"/>
    <n v="93.5"/>
    <s v="Other"/>
    <x v="312"/>
    <n v="3.6"/>
    <s v="med Rating"/>
    <s v="501 to 1000 employees"/>
    <s v="501 to 1000 "/>
    <n v="501"/>
    <n v="1000"/>
    <n v="750.5"/>
    <x v="31"/>
  </r>
  <r>
    <n v="411"/>
    <s v="Data Science Manager"/>
    <x v="13"/>
    <n v="5000000"/>
    <n v="10000000"/>
    <n v="7500000"/>
    <s v="$95K-$160K (Glassdoor est.)"/>
    <n v="160"/>
    <n v="95"/>
    <n v="127.5"/>
    <s v="Manager"/>
    <x v="61"/>
    <n v="3.2"/>
    <s v="med Rating"/>
    <s v="1 to 50 employees"/>
    <s v="1 to 50 "/>
    <n v="1"/>
    <n v="50"/>
    <n v="25.5"/>
    <x v="27"/>
  </r>
  <r>
    <n v="412"/>
    <s v="Data Analyst 2 (Missionary Department)"/>
    <x v="4"/>
    <n v="0"/>
    <n v="0"/>
    <n v="0"/>
    <s v="$53K-$91K (Glassdoor est.)"/>
    <n v="91"/>
    <n v="53"/>
    <n v="72"/>
    <s v="Analyst"/>
    <x v="121"/>
    <n v="4.2"/>
    <s v="highrating"/>
    <s v="10000+ employees"/>
    <s v="10000+ "/>
    <n v="10000"/>
    <s v=" "/>
    <n v="10000"/>
    <x v="39"/>
  </r>
  <r>
    <n v="413"/>
    <s v="Supply Chain Data Analyst"/>
    <x v="3"/>
    <n v="500000000"/>
    <n v="1000000000"/>
    <n v="750000000"/>
    <s v="$33K-$61K (Glassdoor est.)"/>
    <n v="61"/>
    <n v="33"/>
    <n v="47"/>
    <s v="Analyst"/>
    <x v="313"/>
    <n v="3.1"/>
    <s v="med Rating"/>
    <s v="1001 to 5000 employees"/>
    <s v="1001 to 5000 "/>
    <n v="1001"/>
    <n v="5000"/>
    <n v="3000.5"/>
    <x v="22"/>
  </r>
  <r>
    <n v="414"/>
    <s v="Data Engineer - ETL"/>
    <x v="4"/>
    <n v="0"/>
    <n v="0"/>
    <n v="0"/>
    <s v="$44K-$86K (Glassdoor est.)"/>
    <n v="86"/>
    <n v="44"/>
    <n v="65"/>
    <s v="Data Engineer"/>
    <x v="314"/>
    <n v="3.8"/>
    <s v="med Rating"/>
    <s v="501 to 1000 employees"/>
    <s v="501 to 1000 "/>
    <n v="501"/>
    <n v="1000"/>
    <n v="750.5"/>
    <x v="58"/>
  </r>
  <r>
    <n v="415"/>
    <s v="Senior Data Analyst"/>
    <x v="2"/>
    <n v="100000000"/>
    <n v="500000000"/>
    <n v="300000000"/>
    <s v="$69K-$119K (Glassdoor est.)"/>
    <n v="119"/>
    <n v="69"/>
    <n v="94"/>
    <s v="Analyst"/>
    <x v="24"/>
    <n v="4"/>
    <s v="highrating"/>
    <s v="501 to 1000 employees"/>
    <s v="501 to 1000 "/>
    <n v="501"/>
    <n v="1000"/>
    <n v="750.5"/>
    <x v="14"/>
  </r>
  <r>
    <n v="416"/>
    <s v="Senior Data Engineer"/>
    <x v="2"/>
    <n v="100000000"/>
    <n v="500000000"/>
    <n v="300000000"/>
    <s v="$67K-$127K (Glassdoor est.)"/>
    <n v="127"/>
    <n v="67"/>
    <n v="97"/>
    <s v="Data Engineer"/>
    <x v="24"/>
    <n v="4"/>
    <s v="highrating"/>
    <s v="501 to 1000 employees"/>
    <s v="501 to 1000 "/>
    <n v="501"/>
    <n v="1000"/>
    <n v="750.5"/>
    <x v="14"/>
  </r>
  <r>
    <n v="417"/>
    <s v="Data Modeler (Analytical Systems)"/>
    <x v="7"/>
    <n v="10000000000"/>
    <n v="11000000000"/>
    <n v="10500000000"/>
    <s v="$66K-$117K (Glassdoor est.)"/>
    <n v="117"/>
    <n v="66"/>
    <n v="91.5"/>
    <s v="Other"/>
    <x v="130"/>
    <n v="3.6"/>
    <s v="med Rating"/>
    <s v="5001 to 10000 employees"/>
    <s v="5001 to 10000 "/>
    <n v="5001"/>
    <n v="10000"/>
    <n v="7500.5"/>
    <x v="15"/>
  </r>
  <r>
    <n v="418"/>
    <s v="Data scientist in Translational Medicine"/>
    <x v="7"/>
    <n v="10000000000"/>
    <n v="11000000000"/>
    <n v="10500000000"/>
    <s v="$86K-$143K (Glassdoor est.)"/>
    <n v="143"/>
    <n v="86"/>
    <n v="114.5"/>
    <s v="Data Scientist"/>
    <x v="29"/>
    <n v="3.8"/>
    <s v="med Rating"/>
    <s v="10000+ employees"/>
    <s v="10000+ "/>
    <n v="10000"/>
    <s v=" "/>
    <n v="10000"/>
    <x v="12"/>
  </r>
  <r>
    <n v="419"/>
    <s v="Product Manager/Data Evangelist"/>
    <x v="13"/>
    <n v="5000000"/>
    <n v="10000000"/>
    <n v="7500000"/>
    <s v="$50K-$98K (Glassdoor est.)"/>
    <n v="98"/>
    <n v="50"/>
    <n v="74"/>
    <s v="Manager"/>
    <x v="61"/>
    <n v="3.2"/>
    <s v="med Rating"/>
    <s v="1 to 50 employees"/>
    <s v="1 to 50 "/>
    <n v="1"/>
    <n v="50"/>
    <n v="25.5"/>
    <x v="27"/>
  </r>
  <r>
    <n v="420"/>
    <s v="Senior Data scientist â€“ Visualization, Novartis AI Innovation Lab"/>
    <x v="7"/>
    <n v="10000000000"/>
    <n v="11000000000"/>
    <n v="10500000000"/>
    <s v="$92K-$150K (Glassdoor est.)"/>
    <n v="150"/>
    <n v="92"/>
    <n v="121"/>
    <s v="Data Scientist"/>
    <x v="29"/>
    <n v="3.8"/>
    <s v="med Rating"/>
    <s v="10000+ employees"/>
    <s v="10000+ "/>
    <n v="10000"/>
    <s v=" "/>
    <n v="10000"/>
    <x v="12"/>
  </r>
  <r>
    <n v="421"/>
    <s v="Senior Data Analyst/Scientist"/>
    <x v="2"/>
    <n v="100000000"/>
    <n v="500000000"/>
    <n v="300000000"/>
    <s v="$90K-$153K (Glassdoor est.)"/>
    <n v="153"/>
    <n v="90"/>
    <n v="121.5"/>
    <s v="Analyst"/>
    <x v="97"/>
    <n v="4.5"/>
    <s v="highrating"/>
    <s v="201 to 500 employees"/>
    <s v="201 to 500 "/>
    <n v="201"/>
    <n v="500"/>
    <n v="350.5"/>
    <x v="20"/>
  </r>
  <r>
    <n v="422"/>
    <s v="Scientist â€“ Cancer Discovery, Molecular Assay"/>
    <x v="14"/>
    <n v="0"/>
    <n v="0"/>
    <n v="0"/>
    <s v="Employer Provided Salary:$100K-$135K"/>
    <n v="135"/>
    <n v="100"/>
    <n v="117.5"/>
    <s v="Other"/>
    <x v="315"/>
    <s v="unknown"/>
    <s v="highrating"/>
    <n v="-1"/>
    <s v="-1"/>
    <n v="-1"/>
    <n v="1"/>
    <n v="0"/>
    <x v="21"/>
  </r>
  <r>
    <n v="423"/>
    <s v="Data Engineer"/>
    <x v="0"/>
    <n v="50000000"/>
    <n v="100000000"/>
    <n v="75000000"/>
    <s v="$42K-$79K (Glassdoor est.)"/>
    <n v="79"/>
    <n v="42"/>
    <n v="60.5"/>
    <s v="Data Engineer"/>
    <x v="316"/>
    <n v="3.4"/>
    <s v="med Rating"/>
    <s v="501 to 1000 employees"/>
    <s v="501 to 1000 "/>
    <n v="501"/>
    <n v="1000"/>
    <n v="750.5"/>
    <x v="19"/>
  </r>
  <r>
    <n v="424"/>
    <s v="Big Data Engineer"/>
    <x v="5"/>
    <n v="1000000000"/>
    <n v="2000000000"/>
    <n v="1500000000"/>
    <s v="$84K-$153K (Glassdoor est.)"/>
    <n v="153"/>
    <n v="84"/>
    <n v="118.5"/>
    <s v="Data Engineer"/>
    <x v="69"/>
    <n v="3.3"/>
    <s v="med Rating"/>
    <s v="1001 to 5000 employees"/>
    <s v="1001 to 5000 "/>
    <n v="1001"/>
    <n v="5000"/>
    <n v="3000.5"/>
    <x v="0"/>
  </r>
  <r>
    <n v="425"/>
    <s v="Data Engineering Analyst"/>
    <x v="11"/>
    <n v="2000000000"/>
    <n v="5000000000"/>
    <n v="3500000000"/>
    <s v="$44K-$73K (Glassdoor est.)"/>
    <n v="73"/>
    <n v="44"/>
    <n v="58.5"/>
    <s v="Data Engineer"/>
    <x v="317"/>
    <n v="3.8"/>
    <s v="med Rating"/>
    <s v="1001 to 5000 employees"/>
    <s v="1001 to 5000 "/>
    <n v="1001"/>
    <n v="5000"/>
    <n v="3000.5"/>
    <x v="15"/>
  </r>
  <r>
    <n v="426"/>
    <s v="Manager of Data Science"/>
    <x v="9"/>
    <n v="10000000"/>
    <n v="25000000"/>
    <n v="17500000"/>
    <s v="$40K-$87K (Glassdoor est.)"/>
    <n v="87"/>
    <n v="40"/>
    <n v="63.5"/>
    <s v="Manager"/>
    <x v="156"/>
    <n v="3.9"/>
    <s v="med Rating"/>
    <s v="201 to 500 employees"/>
    <s v="201 to 500 "/>
    <n v="201"/>
    <n v="500"/>
    <n v="350.5"/>
    <x v="8"/>
  </r>
  <r>
    <n v="427"/>
    <s v="Software Engineer (Data scientist/Software Engineer) - SISW - MG"/>
    <x v="5"/>
    <n v="1000000000"/>
    <n v="2000000000"/>
    <n v="1500000000"/>
    <s v="$72K-$142K (Glassdoor est.)"/>
    <n v="142"/>
    <n v="72"/>
    <n v="107"/>
    <s v="Data Scientist"/>
    <x v="318"/>
    <n v="4.0999999999999996"/>
    <s v="highrating"/>
    <s v="5001 to 10000 employees"/>
    <s v="5001 to 10000 "/>
    <n v="5001"/>
    <n v="10000"/>
    <n v="7500.5"/>
    <x v="20"/>
  </r>
  <r>
    <n v="428"/>
    <s v="Data Engineer"/>
    <x v="11"/>
    <n v="2000000000"/>
    <n v="5000000000"/>
    <n v="3500000000"/>
    <s v="$74K-$137K (Glassdoor est.)"/>
    <n v="137"/>
    <n v="74"/>
    <n v="105.5"/>
    <s v="Data Engineer"/>
    <x v="319"/>
    <n v="3.7"/>
    <s v="med Rating"/>
    <s v="5001 to 10000 employees"/>
    <s v="5001 to 10000 "/>
    <n v="5001"/>
    <n v="10000"/>
    <n v="7500.5"/>
    <x v="0"/>
  </r>
  <r>
    <n v="429"/>
    <s v="Data Engineer"/>
    <x v="3"/>
    <n v="500000000"/>
    <n v="1000000000"/>
    <n v="750000000"/>
    <s v="$57K-$109K (Glassdoor est.)"/>
    <n v="109"/>
    <n v="57"/>
    <n v="83"/>
    <s v="Data Engineer"/>
    <x v="320"/>
    <n v="2.8"/>
    <s v="low Rating"/>
    <s v="501 to 1000 employees"/>
    <s v="501 to 1000 "/>
    <n v="501"/>
    <n v="1000"/>
    <n v="750.5"/>
    <x v="15"/>
  </r>
  <r>
    <n v="430"/>
    <s v="Associate Research Scientist I (Protein Expression and Production)"/>
    <x v="4"/>
    <n v="0"/>
    <n v="0"/>
    <n v="0"/>
    <s v="$59K-$116K (Glassdoor est.)"/>
    <n v="116"/>
    <n v="59"/>
    <n v="87.5"/>
    <s v="Other"/>
    <x v="321"/>
    <n v="3"/>
    <s v="med Rating"/>
    <s v="501 to 1000 employees"/>
    <s v="501 to 1000 "/>
    <n v="501"/>
    <n v="1000"/>
    <n v="750.5"/>
    <x v="12"/>
  </r>
  <r>
    <n v="431"/>
    <s v="Director, Precision Medicine Clinical Biomarker Scientist"/>
    <x v="7"/>
    <n v="10000000000"/>
    <n v="11000000000"/>
    <n v="10500000000"/>
    <s v="$136K-$208K (Glassdoor est.)"/>
    <n v="208"/>
    <n v="136"/>
    <n v="172"/>
    <s v="Director"/>
    <x v="25"/>
    <n v="4"/>
    <s v="highrating"/>
    <s v="10000+ employees"/>
    <s v="10000+ "/>
    <n v="10000"/>
    <s v=" "/>
    <n v="10000"/>
    <x v="12"/>
  </r>
  <r>
    <n v="432"/>
    <s v="Senior Formulations Scientist II"/>
    <x v="4"/>
    <n v="0"/>
    <n v="0"/>
    <n v="0"/>
    <s v="$71K-$129K (Glassdoor est.)"/>
    <n v="129"/>
    <n v="71"/>
    <n v="100"/>
    <s v="Other"/>
    <x v="321"/>
    <n v="3"/>
    <s v="med Rating"/>
    <s v="501 to 1000 employees"/>
    <s v="501 to 1000 "/>
    <n v="501"/>
    <n v="1000"/>
    <n v="750.5"/>
    <x v="12"/>
  </r>
  <r>
    <n v="433"/>
    <s v="Data Science Manager"/>
    <x v="4"/>
    <n v="0"/>
    <n v="0"/>
    <n v="0"/>
    <s v="$171K-$272K (Glassdoor est.)"/>
    <n v="272"/>
    <n v="171"/>
    <n v="221.5"/>
    <s v="Manager"/>
    <x v="322"/>
    <n v="4.2"/>
    <s v="highrating"/>
    <s v="501 to 1000 employees"/>
    <s v="501 to 1000 "/>
    <n v="501"/>
    <n v="1000"/>
    <n v="750.5"/>
    <x v="1"/>
  </r>
  <r>
    <n v="434"/>
    <s v="Data Engineer"/>
    <x v="0"/>
    <n v="50000000"/>
    <n v="100000000"/>
    <n v="75000000"/>
    <s v="$65K-$126K (Glassdoor est.)"/>
    <n v="126"/>
    <n v="65"/>
    <n v="95.5"/>
    <s v="Data Engineer"/>
    <x v="323"/>
    <n v="3.5"/>
    <s v="med Rating"/>
    <s v="201 to 500 employees"/>
    <s v="201 to 500 "/>
    <n v="201"/>
    <n v="500"/>
    <n v="350.5"/>
    <x v="7"/>
  </r>
  <r>
    <n v="435"/>
    <s v="Senior Quantitative Analyst"/>
    <x v="5"/>
    <n v="1000000000"/>
    <n v="2000000000"/>
    <n v="1500000000"/>
    <s v="$118K-$228K (Glassdoor est.)"/>
    <n v="228"/>
    <n v="118"/>
    <n v="173"/>
    <s v="Analyst"/>
    <x v="324"/>
    <n v="3.3"/>
    <s v="med Rating"/>
    <s v="1001 to 5000 employees"/>
    <s v="1001 to 5000 "/>
    <n v="1001"/>
    <n v="5000"/>
    <n v="3000.5"/>
    <x v="37"/>
  </r>
  <r>
    <n v="436"/>
    <s v="Principal Data scientist"/>
    <x v="7"/>
    <n v="10000000000"/>
    <n v="11000000000"/>
    <n v="10500000000"/>
    <s v="$113K-$182K (Glassdoor est.)"/>
    <n v="182"/>
    <n v="113"/>
    <n v="147.5"/>
    <s v="Data Scientist"/>
    <x v="223"/>
    <n v="3.9"/>
    <s v="med Rating"/>
    <s v="10000+ employees"/>
    <s v="10000+ "/>
    <n v="10000"/>
    <s v=" "/>
    <n v="10000"/>
    <x v="12"/>
  </r>
  <r>
    <n v="437"/>
    <s v="Data Engineer"/>
    <x v="5"/>
    <n v="1000000000"/>
    <n v="2000000000"/>
    <n v="1500000000"/>
    <s v="$58K-$104K (Glassdoor est.)"/>
    <n v="104"/>
    <n v="58"/>
    <n v="81"/>
    <s v="Data Engineer"/>
    <x v="325"/>
    <n v="3.7"/>
    <s v="med Rating"/>
    <s v="10000+ employees"/>
    <s v="10000+ "/>
    <n v="10000"/>
    <s v=" "/>
    <n v="10000"/>
    <x v="1"/>
  </r>
  <r>
    <n v="438"/>
    <s v="Sr. Data Analyst"/>
    <x v="4"/>
    <n v="0"/>
    <n v="0"/>
    <n v="0"/>
    <s v="$58K-$108K (Glassdoor est.)"/>
    <n v="108"/>
    <n v="58"/>
    <n v="83"/>
    <s v="Analyst"/>
    <x v="326"/>
    <n v="3.2"/>
    <s v="med Rating"/>
    <s v="201 to 500 employees"/>
    <s v="201 to 500 "/>
    <n v="201"/>
    <n v="500"/>
    <n v="350.5"/>
    <x v="8"/>
  </r>
  <r>
    <n v="439"/>
    <s v="Research Scientist or Senior Research Scientist - Computer Vision"/>
    <x v="13"/>
    <n v="5000000"/>
    <n v="10000000"/>
    <n v="7500000"/>
    <s v="$81K-$161K (Glassdoor est.)"/>
    <n v="161"/>
    <n v="81"/>
    <n v="121"/>
    <s v="Other"/>
    <x v="327"/>
    <n v="4.5999999999999996"/>
    <s v="highrating"/>
    <s v="51 to 200 employees"/>
    <s v="51 to 200 "/>
    <n v="51"/>
    <n v="200"/>
    <n v="125.5"/>
    <x v="10"/>
  </r>
  <r>
    <n v="440"/>
    <s v="Data Analyst Chemist - Quality System Contractor"/>
    <x v="4"/>
    <n v="0"/>
    <n v="0"/>
    <n v="0"/>
    <s v="$61K-$110K (Glassdoor est.)"/>
    <n v="110"/>
    <n v="61"/>
    <n v="85.5"/>
    <s v="Analyst"/>
    <x v="328"/>
    <n v="2.2000000000000002"/>
    <s v="low Rating"/>
    <s v="501 to 1000 employees"/>
    <s v="501 to 1000 "/>
    <n v="501"/>
    <n v="1000"/>
    <n v="750.5"/>
    <x v="59"/>
  </r>
  <r>
    <n v="441"/>
    <s v="Research Scientist / Principal Research Scientist - Multiphysical Systems"/>
    <x v="13"/>
    <n v="5000000"/>
    <n v="10000000"/>
    <n v="7500000"/>
    <s v="$115K-$220K (Glassdoor est.)"/>
    <n v="220"/>
    <n v="115"/>
    <n v="167.5"/>
    <s v="Other"/>
    <x v="327"/>
    <n v="4.5999999999999996"/>
    <s v="highrating"/>
    <s v="51 to 200 employees"/>
    <s v="51 to 200 "/>
    <n v="51"/>
    <n v="200"/>
    <n v="125.5"/>
    <x v="10"/>
  </r>
  <r>
    <n v="442"/>
    <s v="Research Scientist, Machine Learning Department"/>
    <x v="4"/>
    <n v="0"/>
    <n v="0"/>
    <n v="0"/>
    <s v="$71K-$144K (Glassdoor est.)"/>
    <n v="144"/>
    <n v="71"/>
    <n v="107.5"/>
    <s v="M.L.E"/>
    <x v="123"/>
    <n v="2.6"/>
    <s v="low Rating"/>
    <s v="501 to 1000 employees"/>
    <s v="501 to 1000 "/>
    <n v="501"/>
    <n v="1000"/>
    <n v="750.5"/>
    <x v="40"/>
  </r>
  <r>
    <n v="443"/>
    <s v="Foundational Community Supports Data Analyst"/>
    <x v="6"/>
    <n v="25000000"/>
    <n v="50000000"/>
    <n v="37500000"/>
    <s v="$32K-$57K (Glassdoor est.)"/>
    <n v="57"/>
    <n v="32"/>
    <n v="44.5"/>
    <s v="Analyst"/>
    <x v="329"/>
    <n v="3.4"/>
    <s v="med Rating"/>
    <s v="501 to 1000 employees"/>
    <s v="501 to 1000 "/>
    <n v="501"/>
    <n v="1000"/>
    <n v="750.5"/>
    <x v="49"/>
  </r>
  <r>
    <n v="444"/>
    <s v="Senior Health Data Analyst, Star Ratings"/>
    <x v="3"/>
    <n v="500000000"/>
    <n v="1000000000"/>
    <n v="750000000"/>
    <s v="$79K-$136K (Glassdoor est.)"/>
    <n v="136"/>
    <n v="79"/>
    <n v="107.5"/>
    <s v="Analyst"/>
    <x v="330"/>
    <n v="3.3"/>
    <s v="med Rating"/>
    <s v="1001 to 5000 employees"/>
    <s v="1001 to 5000 "/>
    <n v="1001"/>
    <n v="5000"/>
    <n v="3000.5"/>
    <x v="1"/>
  </r>
  <r>
    <n v="445"/>
    <s v="Principal Research Scientist/Team Lead, Medicinal Chemistry - Oncology"/>
    <x v="4"/>
    <n v="0"/>
    <n v="0"/>
    <n v="0"/>
    <s v="Employer Provided Salary:$120K-$145K"/>
    <n v="145"/>
    <n v="120"/>
    <n v="132.5"/>
    <s v="Other"/>
    <x v="234"/>
    <s v="unknown"/>
    <s v="highrating"/>
    <s v="Unknown"/>
    <s v="Unknown"/>
    <s v="Unknown"/>
    <m/>
    <e v="#DIV/0!"/>
    <x v="21"/>
  </r>
  <r>
    <n v="446"/>
    <s v="Sr. Data Analyst"/>
    <x v="3"/>
    <n v="500000000"/>
    <n v="1000000000"/>
    <n v="750000000"/>
    <s v="$50K-$89K (Glassdoor est.)"/>
    <n v="89"/>
    <n v="50"/>
    <n v="69.5"/>
    <s v="Analyst"/>
    <x v="331"/>
    <n v="3.7"/>
    <s v="med Rating"/>
    <s v="201 to 500 employees"/>
    <s v="201 to 500 "/>
    <n v="201"/>
    <n v="500"/>
    <n v="350.5"/>
    <x v="1"/>
  </r>
  <r>
    <n v="447"/>
    <s v="Senior Engineer, Data Management Engineering"/>
    <x v="7"/>
    <n v="10000000000"/>
    <n v="11000000000"/>
    <n v="10500000000"/>
    <s v="$68K-$129K (Glassdoor est.)"/>
    <n v="129"/>
    <n v="68"/>
    <n v="98.5"/>
    <s v="Other"/>
    <x v="133"/>
    <n v="3.5"/>
    <s v="med Rating"/>
    <s v="10000+ employees"/>
    <s v="10000+ "/>
    <n v="10000"/>
    <s v=" "/>
    <n v="10000"/>
    <x v="20"/>
  </r>
  <r>
    <n v="448"/>
    <s v="Quality Control Scientist III- Analytical Development"/>
    <x v="6"/>
    <n v="25000000"/>
    <n v="50000000"/>
    <n v="37500000"/>
    <s v="$48K-$113K (Glassdoor est.)"/>
    <n v="113"/>
    <n v="48"/>
    <n v="80.5"/>
    <s v="Other"/>
    <x v="164"/>
    <n v="2.7"/>
    <s v="low Rating"/>
    <s v="201 to 500 employees"/>
    <s v="201 to 500 "/>
    <n v="201"/>
    <n v="500"/>
    <n v="350.5"/>
    <x v="12"/>
  </r>
  <r>
    <n v="449"/>
    <s v="Clinical Scientist, Clinical Development"/>
    <x v="9"/>
    <n v="10000000"/>
    <n v="25000000"/>
    <n v="17500000"/>
    <s v="$27-$47 Per Hour(Glassdoor est.)"/>
    <n v="98"/>
    <n v="56"/>
    <n v="77"/>
    <s v="Other"/>
    <x v="332"/>
    <n v="3.8"/>
    <s v="med Rating"/>
    <s v="51 to 200 employees"/>
    <s v="51 to 200 "/>
    <n v="51"/>
    <n v="200"/>
    <n v="125.5"/>
    <x v="12"/>
  </r>
  <r>
    <n v="450"/>
    <s v="Software Engineer Staff Scientist: Human Language Technologies"/>
    <x v="7"/>
    <n v="10000000000"/>
    <n v="11000000000"/>
    <n v="10500000000"/>
    <s v="$74K-$124K (Glassdoor est.)"/>
    <n v="124"/>
    <n v="74"/>
    <n v="99"/>
    <s v="Other"/>
    <x v="257"/>
    <n v="3.7"/>
    <s v="med Rating"/>
    <s v="10000+ employees"/>
    <s v="10000+ "/>
    <n v="10000"/>
    <s v=" "/>
    <n v="10000"/>
    <x v="0"/>
  </r>
  <r>
    <n v="451"/>
    <s v="Manager, Safety Scientist, Medical Safety &amp; Risk Management"/>
    <x v="0"/>
    <n v="50000000"/>
    <n v="100000000"/>
    <n v="75000000"/>
    <s v="$68K-$125K (Glassdoor est.)"/>
    <n v="125"/>
    <n v="68"/>
    <n v="96.5"/>
    <s v="Manager"/>
    <x v="246"/>
    <n v="3.8"/>
    <s v="med Rating"/>
    <s v="501 to 1000 employees"/>
    <s v="501 to 1000 "/>
    <n v="501"/>
    <n v="1000"/>
    <n v="750.5"/>
    <x v="12"/>
  </r>
  <r>
    <n v="452"/>
    <s v="Assistant Director/Director, Office of Data Science"/>
    <x v="7"/>
    <n v="10000000000"/>
    <n v="11000000000"/>
    <n v="10500000000"/>
    <s v="$39K-$67K (Glassdoor est.)"/>
    <n v="67"/>
    <n v="39"/>
    <n v="53"/>
    <s v="Director"/>
    <x v="47"/>
    <n v="3.3"/>
    <s v="med Rating"/>
    <s v="10000+ employees"/>
    <s v="10000+ "/>
    <n v="10000"/>
    <s v=" "/>
    <n v="10000"/>
    <x v="15"/>
  </r>
  <r>
    <n v="453"/>
    <s v="Sr. Data Engineer | Big Data SaaS Pipeline"/>
    <x v="4"/>
    <n v="0"/>
    <n v="0"/>
    <n v="0"/>
    <s v="$71K-$135K (Glassdoor est.)"/>
    <n v="135"/>
    <n v="71"/>
    <n v="103"/>
    <s v="Data Engineer"/>
    <x v="333"/>
    <n v="2.7"/>
    <s v="low Rating"/>
    <s v="1 to 50 employees"/>
    <s v="1 to 50 "/>
    <n v="1"/>
    <n v="50"/>
    <n v="25.5"/>
    <x v="14"/>
  </r>
  <r>
    <n v="454"/>
    <s v="Scientist - CVRM Metabolism - in vivo pharmacology"/>
    <x v="7"/>
    <n v="10000000000"/>
    <n v="11000000000"/>
    <n v="10500000000"/>
    <s v="$61K-$123K (Glassdoor est.)"/>
    <n v="123"/>
    <n v="61"/>
    <n v="92"/>
    <s v="Other"/>
    <x v="223"/>
    <n v="3.9"/>
    <s v="med Rating"/>
    <s v="10000+ employees"/>
    <s v="10000+ "/>
    <n v="10000"/>
    <s v=" "/>
    <n v="10000"/>
    <x v="12"/>
  </r>
  <r>
    <n v="455"/>
    <s v="Data scientist"/>
    <x v="4"/>
    <n v="0"/>
    <n v="0"/>
    <n v="0"/>
    <s v="$87K-$141K (Glassdoor est.)"/>
    <n v="141"/>
    <n v="87"/>
    <n v="114"/>
    <s v="Data Scientist"/>
    <x v="259"/>
    <n v="3.6"/>
    <s v="med Rating"/>
    <s v="1001 to 5000 employees"/>
    <s v="1001 to 5000 "/>
    <n v="1001"/>
    <n v="5000"/>
    <n v="3000.5"/>
    <x v="4"/>
  </r>
  <r>
    <n v="456"/>
    <s v="Data scientist"/>
    <x v="13"/>
    <n v="5000000"/>
    <n v="10000000"/>
    <n v="7500000"/>
    <s v="$71K-$121K (Glassdoor est.)"/>
    <n v="121"/>
    <n v="71"/>
    <n v="96"/>
    <s v="Data Scientist"/>
    <x v="334"/>
    <n v="3.5"/>
    <s v="med Rating"/>
    <s v="1 to 50 employees"/>
    <s v="1 to 50 "/>
    <n v="1"/>
    <n v="50"/>
    <n v="25.5"/>
    <x v="51"/>
  </r>
  <r>
    <n v="457"/>
    <s v="Data scientist"/>
    <x v="9"/>
    <n v="10000000"/>
    <n v="25000000"/>
    <n v="17500000"/>
    <s v="$72K-$121K (Glassdoor est.)"/>
    <n v="121"/>
    <n v="72"/>
    <n v="96.5"/>
    <s v="Data Scientist"/>
    <x v="335"/>
    <n v="3.4"/>
    <s v="med Rating"/>
    <s v="51 to 200 employees"/>
    <s v="51 to 200 "/>
    <n v="51"/>
    <n v="200"/>
    <n v="125.5"/>
    <x v="7"/>
  </r>
  <r>
    <n v="458"/>
    <s v="Data scientist"/>
    <x v="0"/>
    <n v="50000000"/>
    <n v="100000000"/>
    <n v="75000000"/>
    <s v="$51K-$88K (Glassdoor est.)"/>
    <n v="88"/>
    <n v="51"/>
    <n v="69.5"/>
    <s v="Data Scientist"/>
    <x v="336"/>
    <n v="4.3"/>
    <s v="highrating"/>
    <s v="201 to 500 employees"/>
    <s v="201 to 500 "/>
    <n v="201"/>
    <n v="500"/>
    <n v="350.5"/>
    <x v="19"/>
  </r>
  <r>
    <n v="459"/>
    <s v="Data scientist"/>
    <x v="4"/>
    <n v="0"/>
    <n v="0"/>
    <n v="0"/>
    <s v="$101K-$141K (Glassdoor est.)"/>
    <n v="141"/>
    <n v="101"/>
    <n v="121"/>
    <s v="Data Scientist"/>
    <x v="337"/>
    <n v="2.6"/>
    <s v="low Rating"/>
    <s v="10000+ employees"/>
    <s v="10000+ "/>
    <n v="10000"/>
    <s v=" "/>
    <n v="10000"/>
    <x v="40"/>
  </r>
  <r>
    <n v="460"/>
    <s v="Data scientist (Warehouse Automation)"/>
    <x v="6"/>
    <n v="25000000"/>
    <n v="50000000"/>
    <n v="37500000"/>
    <s v="$79K-$127K (Glassdoor est.)"/>
    <n v="127"/>
    <n v="79"/>
    <n v="103"/>
    <s v="Data Scientist"/>
    <x v="338"/>
    <n v="3.8"/>
    <s v="med Rating"/>
    <s v="201 to 500 employees"/>
    <s v="201 to 500 "/>
    <n v="201"/>
    <n v="500"/>
    <n v="350.5"/>
    <x v="22"/>
  </r>
  <r>
    <n v="461"/>
    <s v="Jr. Data scientist"/>
    <x v="5"/>
    <n v="1000000000"/>
    <n v="2000000000"/>
    <n v="1500000000"/>
    <s v="$81K-$132K (Glassdoor est.)"/>
    <n v="132"/>
    <n v="81"/>
    <n v="106.5"/>
    <s v="Data Scientist"/>
    <x v="85"/>
    <n v="3.2"/>
    <s v="med Rating"/>
    <s v="5001 to 10000 employees"/>
    <s v="5001 to 10000 "/>
    <n v="5001"/>
    <n v="10000"/>
    <n v="7500.5"/>
    <x v="31"/>
  </r>
  <r>
    <n v="462"/>
    <s v="Senior Data scientist"/>
    <x v="4"/>
    <n v="0"/>
    <n v="0"/>
    <n v="0"/>
    <s v="Employer Provided Salary:$120K-$140K"/>
    <n v="140"/>
    <n v="120"/>
    <n v="130"/>
    <s v="Data Scientist"/>
    <x v="339"/>
    <n v="5"/>
    <s v="highrating"/>
    <s v="51 to 200 employees"/>
    <s v="51 to 200 "/>
    <n v="51"/>
    <n v="200"/>
    <n v="125.5"/>
    <x v="20"/>
  </r>
  <r>
    <n v="463"/>
    <s v="Data Architect / Data Modeler"/>
    <x v="3"/>
    <n v="500000000"/>
    <n v="1000000000"/>
    <n v="750000000"/>
    <s v="$63K-$110K (Glassdoor est.)"/>
    <n v="110"/>
    <n v="63"/>
    <n v="86.5"/>
    <s v="Other"/>
    <x v="286"/>
    <n v="4.3"/>
    <s v="highrating"/>
    <s v="1001 to 5000 employees"/>
    <s v="1001 to 5000 "/>
    <n v="1001"/>
    <n v="5000"/>
    <n v="3000.5"/>
    <x v="14"/>
  </r>
  <r>
    <n v="464"/>
    <s v="Data scientist"/>
    <x v="13"/>
    <n v="5000000"/>
    <n v="10000000"/>
    <n v="7500000"/>
    <s v="$65K-$113K (Glassdoor est.)"/>
    <n v="113"/>
    <n v="65"/>
    <n v="89"/>
    <s v="Data Scientist"/>
    <x v="340"/>
    <n v="3.4"/>
    <s v="med Rating"/>
    <s v="51 to 200 employees"/>
    <s v="51 to 200 "/>
    <n v="51"/>
    <n v="200"/>
    <n v="125.5"/>
    <x v="19"/>
  </r>
  <r>
    <n v="465"/>
    <s v="Associate Scientist / Sr. Associate Scientist, Antibody Discovery"/>
    <x v="4"/>
    <n v="0"/>
    <n v="0"/>
    <n v="0"/>
    <s v="$59K-$125K (Glassdoor est.)"/>
    <n v="125"/>
    <n v="59"/>
    <n v="92"/>
    <s v="Other"/>
    <x v="341"/>
    <n v="4"/>
    <s v="highrating"/>
    <s v="501 to 1000 employees"/>
    <s v="501 to 1000 "/>
    <n v="501"/>
    <n v="1000"/>
    <n v="750.5"/>
    <x v="12"/>
  </r>
  <r>
    <n v="466"/>
    <s v="Machine Learning Engineer (NLP)"/>
    <x v="4"/>
    <n v="0"/>
    <n v="0"/>
    <n v="0"/>
    <s v="$80K-$142K (Glassdoor est.)"/>
    <n v="142"/>
    <n v="80"/>
    <n v="111"/>
    <s v="M.L.E"/>
    <x v="201"/>
    <n v="4.0999999999999996"/>
    <s v="highrating"/>
    <s v="1 to 50 employees"/>
    <s v="1 to 50 "/>
    <n v="1"/>
    <n v="50"/>
    <n v="25.5"/>
    <x v="51"/>
  </r>
  <r>
    <n v="467"/>
    <s v="Data Engineer"/>
    <x v="2"/>
    <n v="100000000"/>
    <n v="500000000"/>
    <n v="300000000"/>
    <s v="$62K-$113K (Glassdoor est.)"/>
    <n v="113"/>
    <n v="62"/>
    <n v="87.5"/>
    <s v="Data Engineer"/>
    <x v="342"/>
    <n v="3.9"/>
    <s v="med Rating"/>
    <s v="201 to 500 employees"/>
    <s v="201 to 500 "/>
    <n v="201"/>
    <n v="500"/>
    <n v="350.5"/>
    <x v="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91"/>
    <n v="53"/>
    <n v="72"/>
    <s v="Data Scientist"/>
    <s v="Tecolote Research"/>
    <n v="3.8"/>
    <x v="0"/>
    <s v="501 to 1000 employees"/>
    <s v="501 to 1000 "/>
    <n v="501"/>
    <n v="1000"/>
    <n v="750.5"/>
    <s v="Aerospace &amp; Defense"/>
  </r>
  <r>
    <n v="112"/>
    <n v="63"/>
    <n v="87.5"/>
    <s v="Data Scientist"/>
    <s v="University of Maryland Medical System"/>
    <n v="3.4"/>
    <x v="0"/>
    <s v="10000+ employees"/>
    <s v="10000+ "/>
    <n v="10000"/>
    <n v="10000"/>
    <n v="5500"/>
    <s v="Health Care Services &amp; Hospitals"/>
  </r>
  <r>
    <n v="90"/>
    <n v="80"/>
    <n v="85"/>
    <s v="Data Scientist"/>
    <s v="KnowBe"/>
    <n v="4.8"/>
    <x v="1"/>
    <s v="501 to 1000 employees"/>
    <s v="501 to 1000 "/>
    <n v="501"/>
    <n v="1000"/>
    <n v="750.5"/>
    <s v="Security Services"/>
  </r>
  <r>
    <n v="97"/>
    <n v="56"/>
    <n v="76.5"/>
    <s v="Data Scientist"/>
    <s v="PNNL"/>
    <n v="3.8"/>
    <x v="0"/>
    <s v="1001 to 5000 employees"/>
    <s v="1001 to 5000 "/>
    <n v="1001"/>
    <n v="5000"/>
    <n v="3000.5"/>
    <s v="Energy"/>
  </r>
  <r>
    <n v="143"/>
    <n v="86"/>
    <n v="114.5"/>
    <s v="Data Scientist"/>
    <s v="Affinity Solutions"/>
    <n v="2.9"/>
    <x v="2"/>
    <s v="51 to 200 employees"/>
    <s v="51 to 200 "/>
    <n v="51"/>
    <n v="200"/>
    <n v="125.5"/>
    <s v="Advertising &amp; Marketing"/>
  </r>
  <r>
    <n v="119"/>
    <n v="71"/>
    <n v="95"/>
    <s v="Data Scientist"/>
    <s v="CyrusOne"/>
    <n v="3.4"/>
    <x v="0"/>
    <s v="201 to 500 employees"/>
    <s v="201 to 500 "/>
    <n v="201"/>
    <n v="500"/>
    <n v="350.5"/>
    <s v="Real Estate"/>
  </r>
  <r>
    <n v="93"/>
    <n v="54"/>
    <n v="73.5"/>
    <s v="Data Scientist"/>
    <s v="ClearOne Advantage"/>
    <n v="4.0999999999999996"/>
    <x v="1"/>
    <s v="501 to 1000 employees"/>
    <s v="501 to 1000 "/>
    <n v="501"/>
    <n v="1000"/>
    <n v="750.5"/>
    <s v="Banks &amp; Credit Unions"/>
  </r>
  <r>
    <n v="142"/>
    <n v="86"/>
    <n v="114"/>
    <s v="Data Scientist"/>
    <s v="Logic"/>
    <n v="3.8"/>
    <x v="0"/>
    <s v="201 to 500 employees"/>
    <s v="201 to 500 "/>
    <n v="201"/>
    <n v="500"/>
    <n v="350.5"/>
    <s v="Consulting"/>
  </r>
  <r>
    <n v="84"/>
    <n v="38"/>
    <n v="61"/>
    <s v="Other"/>
    <s v="Rochester Regional Health"/>
    <n v="3.3"/>
    <x v="0"/>
    <s v="10000+ employees"/>
    <s v="10000+ "/>
    <n v="10000"/>
    <m/>
    <n v="10000"/>
    <s v="Health Care Services &amp; Hospitals"/>
  </r>
  <r>
    <n v="160"/>
    <n v="120"/>
    <n v="140"/>
    <s v="Data Scientist"/>
    <s v="&lt;intent"/>
    <n v="4.5999999999999996"/>
    <x v="1"/>
    <s v="51 to 200 employees"/>
    <s v="51 to 200 "/>
    <n v="51"/>
    <n v="200"/>
    <n v="125.5"/>
    <s v="Internet"/>
  </r>
  <r>
    <n v="201"/>
    <n v="126"/>
    <n v="163.5"/>
    <s v="Data Scientist"/>
    <s v="Wish"/>
    <n v="3.5"/>
    <x v="0"/>
    <s v="501 to 1000 employees"/>
    <s v="501 to 1000 "/>
    <n v="501"/>
    <n v="1000"/>
    <n v="750.5"/>
    <s v="Other Retail Stores"/>
  </r>
  <r>
    <n v="106"/>
    <n v="64"/>
    <n v="85"/>
    <s v="Data Scientist"/>
    <s v="ManTech"/>
    <n v="4.0999999999999996"/>
    <x v="1"/>
    <s v="5001 to 10000 employees"/>
    <s v="5001 to 10000 "/>
    <n v="5001"/>
    <n v="10000"/>
    <n v="7500.5"/>
    <s v="Research &amp; Development"/>
  </r>
  <r>
    <n v="172"/>
    <n v="106"/>
    <n v="139"/>
    <s v="Data Scientist"/>
    <s v="Walmart"/>
    <n v="3.2"/>
    <x v="0"/>
    <s v="10000+ employees"/>
    <s v="10000+ "/>
    <n v="10000"/>
    <s v=" "/>
    <n v="10000"/>
    <s v="Department, Clothing, &amp; Shoe Stores"/>
  </r>
  <r>
    <n v="85"/>
    <n v="46"/>
    <n v="65.5"/>
    <s v="Analyst"/>
    <s v="Yesler"/>
    <n v="4.0999999999999996"/>
    <x v="1"/>
    <s v="201 to 500 employees"/>
    <s v="201 to 500 "/>
    <n v="201"/>
    <n v="500"/>
    <n v="350.5"/>
    <s v="Advertising &amp; Marketing"/>
  </r>
  <r>
    <n v="144"/>
    <n v="83"/>
    <n v="113.5"/>
    <s v="Data Scientist"/>
    <s v="Takeda Pharmaceuticals"/>
    <n v="3.7"/>
    <x v="0"/>
    <s v="10000+ employees"/>
    <s v="10000+ "/>
    <n v="10000"/>
    <s v=" "/>
    <n v="10000"/>
    <s v="Biotech &amp; Pharmaceuticals"/>
  </r>
  <r>
    <n v="190"/>
    <n v="102"/>
    <n v="146"/>
    <s v="Data Engineer"/>
    <s v="Audible"/>
    <n v="3.6"/>
    <x v="0"/>
    <s v="1001 to 5000 employees"/>
    <s v="1001 to 5000 "/>
    <n v="1001"/>
    <n v="5000"/>
    <n v="3000.5"/>
    <s v="Motion Picture Production &amp; Distribution"/>
  </r>
  <r>
    <n v="137"/>
    <n v="67"/>
    <n v="102"/>
    <s v="Other"/>
    <s v="Blueprint Medicines"/>
    <n v="3.9"/>
    <x v="0"/>
    <s v="51 to 200 employees"/>
    <s v="51 to 200 "/>
    <n v="51"/>
    <n v="200"/>
    <n v="125.5"/>
    <s v="Biotech &amp; Pharmaceuticals"/>
  </r>
  <r>
    <n v="189"/>
    <n v="118"/>
    <n v="153.5"/>
    <s v="Data Scientist"/>
    <s v="h2o.ai"/>
    <n v="4.3"/>
    <x v="1"/>
    <s v="201 to 500 employees"/>
    <s v="201 to 500 "/>
    <n v="201"/>
    <n v="500"/>
    <n v="350.5"/>
    <s v="Enterprise Software &amp; Network Solutions"/>
  </r>
  <r>
    <n v="175"/>
    <n v="110"/>
    <n v="142.5"/>
    <s v="Data Scientist"/>
    <s v="Nuna"/>
    <n v="4.2"/>
    <x v="1"/>
    <s v="51 to 200 employees"/>
    <s v="51 to 200 "/>
    <n v="51"/>
    <n v="200"/>
    <n v="125.5"/>
    <s v="Enterprise Software &amp; Network Solutions"/>
  </r>
  <r>
    <n v="111"/>
    <n v="64"/>
    <n v="87.5"/>
    <s v="Data Scientist"/>
    <s v="Pinnacol Assurance"/>
    <n v="4"/>
    <x v="1"/>
    <s v="501 to 1000 employees"/>
    <s v="501 to 1000 "/>
    <n v="501"/>
    <n v="1000"/>
    <n v="750.5"/>
    <s v="Insurance Carriers"/>
  </r>
  <r>
    <n v="130"/>
    <n v="81"/>
    <n v="105.5"/>
    <s v="Data Scientist"/>
    <s v="Porch"/>
    <n v="3.2"/>
    <x v="0"/>
    <s v="201 to 500 employees"/>
    <s v="201 to 500 "/>
    <n v="201"/>
    <n v="500"/>
    <n v="350.5"/>
    <s v="Internet"/>
  </r>
  <r>
    <n v="119"/>
    <n v="73"/>
    <n v="96"/>
    <s v="Data Scientist"/>
    <s v="Health IQ"/>
    <n v="3.9"/>
    <x v="0"/>
    <s v="201 to 500 employees"/>
    <s v="201 to 500 "/>
    <n v="201"/>
    <n v="500"/>
    <n v="350.5"/>
    <s v="Insurance Agencies &amp; Brokerages"/>
  </r>
  <r>
    <n v="139"/>
    <n v="86"/>
    <n v="112.5"/>
    <s v="Data Scientist"/>
    <s v="Truckstop.com"/>
    <n v="3.8"/>
    <x v="0"/>
    <s v="501 to 1000 employees"/>
    <s v="501 to 1000 "/>
    <n v="501"/>
    <n v="1000"/>
    <n v="750.5"/>
    <s v="Logistics &amp; Supply Chain"/>
  </r>
  <r>
    <n v="105"/>
    <n v="63"/>
    <n v="84"/>
    <s v="Data Scientist"/>
    <s v="SMC"/>
    <n v="4.3"/>
    <x v="1"/>
    <s v="51 to 200 employees"/>
    <s v="51 to 200 "/>
    <n v="51"/>
    <n v="200"/>
    <n v="125.5"/>
    <s v="Logistics &amp; Supply Chain"/>
  </r>
  <r>
    <n v="177"/>
    <n v="109"/>
    <n v="143"/>
    <s v="Data Scientist"/>
    <s v="Novetta"/>
    <n v="4"/>
    <x v="1"/>
    <s v="501 to 1000 employees"/>
    <s v="501 to 1000 "/>
    <n v="501"/>
    <n v="1000"/>
    <n v="750.5"/>
    <s v="Enterprise Software &amp; Network Solutions"/>
  </r>
  <r>
    <n v="110"/>
    <n v="63"/>
    <n v="86.5"/>
    <s v="Data Scientist"/>
    <s v="Pfizer"/>
    <n v="4"/>
    <x v="1"/>
    <s v="10000+ employees"/>
    <s v="10000+ "/>
    <n v="10000"/>
    <s v=" "/>
    <n v="10000"/>
    <s v="Biotech &amp; Pharmaceuticals"/>
  </r>
  <r>
    <n v="124"/>
    <n v="75"/>
    <n v="99.5"/>
    <s v="Data Scientist"/>
    <s v="First Tech Federal Credit Union"/>
    <n v="3.5"/>
    <x v="0"/>
    <s v="1001 to 5000 employees"/>
    <s v="1001 to 5000 "/>
    <n v="1001"/>
    <n v="5000"/>
    <n v="3000.5"/>
    <s v="Banks &amp; Credit Unions"/>
  </r>
  <r>
    <n v="61"/>
    <n v="34"/>
    <n v="47.5"/>
    <s v="Analyst"/>
    <s v="The Hanover Insurance Group"/>
    <n v="3.7"/>
    <x v="0"/>
    <s v="5001 to 10000 employees"/>
    <s v="5001 to 10000 "/>
    <n v="5001"/>
    <n v="10000"/>
    <n v="7500.5"/>
    <s v="Insurance Carriers"/>
  </r>
  <r>
    <n v="105"/>
    <n v="63"/>
    <n v="84"/>
    <s v="Data Scientist"/>
    <s v="Pfizer"/>
    <n v="4"/>
    <x v="1"/>
    <s v="10000+ employees"/>
    <s v="10000+ "/>
    <n v="10000"/>
    <s v=" "/>
    <n v="10000"/>
    <s v="Biotech &amp; Pharmaceuticals"/>
  </r>
  <r>
    <n v="120"/>
    <n v="72"/>
    <n v="96"/>
    <s v="Data Scientist"/>
    <s v="Amrock"/>
    <n v="3.6"/>
    <x v="0"/>
    <s v="1001 to 5000 employees"/>
    <s v="1001 to 5000 "/>
    <n v="1001"/>
    <n v="5000"/>
    <n v="3000.5"/>
    <s v="Real Estate"/>
  </r>
  <r>
    <n v="143"/>
    <n v="86"/>
    <n v="114.5"/>
    <s v="Data Scientist"/>
    <s v="Novartis"/>
    <n v="3.8"/>
    <x v="0"/>
    <s v="10000+ employees"/>
    <s v="10000+ "/>
    <n v="10000"/>
    <s v=" "/>
    <n v="10000"/>
    <s v="Biotech &amp; Pharmaceuticals"/>
  </r>
  <r>
    <n v="149"/>
    <n v="93"/>
    <n v="121"/>
    <s v="Data Scientist"/>
    <s v="Juniper Networks"/>
    <n v="3.8"/>
    <x v="0"/>
    <s v="5001 to 10000 employees"/>
    <s v="5001 to 10000 "/>
    <n v="5001"/>
    <n v="10000"/>
    <n v="7500.5"/>
    <s v="Telecommunications Services"/>
  </r>
  <r>
    <n v="140"/>
    <n v="85"/>
    <n v="112.5"/>
    <s v="Data Scientist"/>
    <s v="New England Biolabs"/>
    <n v="4.7"/>
    <x v="1"/>
    <s v="201 to 500 employees"/>
    <s v="201 to 500 "/>
    <n v="201"/>
    <n v="500"/>
    <n v="350.5"/>
    <s v="Biotech &amp; Pharmaceuticals"/>
  </r>
  <r>
    <n v="135"/>
    <n v="77"/>
    <n v="106"/>
    <s v="Analyst"/>
    <s v="Clarity Insights"/>
    <n v="4.2"/>
    <x v="1"/>
    <s v="201 to 500 employees"/>
    <s v="201 to 500 "/>
    <n v="201"/>
    <n v="500"/>
    <n v="350.5"/>
    <s v="IT Services"/>
  </r>
  <r>
    <n v="132"/>
    <n v="82"/>
    <n v="107"/>
    <s v="Data Scientist"/>
    <s v="Esri"/>
    <n v="3.5"/>
    <x v="0"/>
    <s v="1001 to 5000 employees"/>
    <s v="1001 to 5000 "/>
    <n v="1001"/>
    <n v="5000"/>
    <n v="3000.5"/>
    <s v="Computer Hardware &amp; Software"/>
  </r>
  <r>
    <n v="137"/>
    <n v="83"/>
    <n v="110"/>
    <s v="Data Scientist"/>
    <s v="Systems &amp; Technology Research"/>
    <n v="4.7"/>
    <x v="1"/>
    <s v="201 to 500 employees"/>
    <s v="201 to 500 "/>
    <n v="201"/>
    <n v="500"/>
    <n v="350.5"/>
    <s v="Aerospace &amp; Defense"/>
  </r>
  <r>
    <n v="180"/>
    <n v="115"/>
    <n v="147.5"/>
    <s v="Data Scientist"/>
    <s v="Sartorius"/>
    <n v="3.5"/>
    <x v="0"/>
    <s v="5001 to 10000 employees"/>
    <s v="5001 to 10000 "/>
    <n v="5001"/>
    <n v="10000"/>
    <n v="7500.5"/>
    <s v="Biotech &amp; Pharmaceuticals"/>
  </r>
  <r>
    <n v="138"/>
    <n v="74"/>
    <n v="106"/>
    <s v="Data Engineer"/>
    <s v="Lancer Insurance"/>
    <n v="3.5"/>
    <x v="0"/>
    <s v="201 to 500 employees"/>
    <s v="201 to 500 "/>
    <n v="201"/>
    <n v="500"/>
    <n v="350.5"/>
    <s v="Insurance Carriers"/>
  </r>
  <r>
    <n v="112"/>
    <n v="64"/>
    <n v="88"/>
    <s v="Analyst"/>
    <s v="Sauce Labs"/>
    <n v="4.2"/>
    <x v="1"/>
    <s v="201 to 500 employees"/>
    <s v="201 to 500 "/>
    <n v="201"/>
    <n v="500"/>
    <n v="350.5"/>
    <s v="IT Services"/>
  </r>
  <r>
    <n v="129"/>
    <n v="68"/>
    <n v="98.5"/>
    <s v="Data Engineer"/>
    <s v="Persivia"/>
    <n v="3.6"/>
    <x v="0"/>
    <s v="1 to 50 employees"/>
    <s v="1 to 50 "/>
    <n v="1"/>
    <n v="50"/>
    <n v="25.5"/>
    <s v="unknown"/>
  </r>
  <r>
    <n v="175"/>
    <n v="110"/>
    <n v="142.5"/>
    <s v="Data Scientist"/>
    <s v="Nuna"/>
    <n v="4.2"/>
    <x v="1"/>
    <s v="51 to 200 employees"/>
    <s v="51 to 200 "/>
    <n v="51"/>
    <n v="200"/>
    <n v="125.5"/>
    <s v="Enterprise Software &amp; Network Solutions"/>
  </r>
  <r>
    <n v="113"/>
    <n v="52"/>
    <n v="82.5"/>
    <s v="Other"/>
    <s v="Edgewell Personal Care"/>
    <n v="3.4"/>
    <x v="0"/>
    <s v="5001 to 10000 employees"/>
    <s v="5001 to 10000 "/>
    <n v="5001"/>
    <n v="10000"/>
    <n v="7500.5"/>
    <s v="Consumer Products Manufacturing"/>
  </r>
  <r>
    <n v="150"/>
    <n v="110"/>
    <n v="130"/>
    <s v="Data Scientist"/>
    <s v="Equity Residential"/>
    <n v="4.3"/>
    <x v="1"/>
    <s v="1001 to 5000 employees"/>
    <s v="1001 to 5000 "/>
    <n v="1001"/>
    <n v="5000"/>
    <n v="3000.5"/>
    <s v="Real Estate"/>
  </r>
  <r>
    <n v="160"/>
    <n v="150"/>
    <n v="155"/>
    <s v="Data Scientist"/>
    <s v="BPA Services"/>
    <n v="5"/>
    <x v="1"/>
    <s v="Unknown"/>
    <s v="Unknown"/>
    <s v="Unknown"/>
    <m/>
    <e v="#DIV/0!"/>
    <s v="Enterprise Software &amp; Network Solutions"/>
  </r>
  <r>
    <n v="211"/>
    <n v="158"/>
    <n v="184.5"/>
    <s v="Data Scientist"/>
    <s v="Visa Inc"/>
    <n v="3.7"/>
    <x v="0"/>
    <s v="10000+ employees"/>
    <s v="10000+ "/>
    <n v="10000"/>
    <s v=" "/>
    <n v="10000"/>
    <s v="IT Services"/>
  </r>
  <r>
    <n v="39"/>
    <n v="20"/>
    <n v="29.5"/>
    <s v="Analyst"/>
    <s v="Intrado"/>
    <n v="3.1"/>
    <x v="0"/>
    <s v="5001 to 10000 employees"/>
    <s v="5001 to 10000 "/>
    <n v="5001"/>
    <n v="10000"/>
    <n v="7500.5"/>
    <s v="Enterprise Software &amp; Network Solutions"/>
  </r>
  <r>
    <n v="117"/>
    <n v="56"/>
    <n v="86.5"/>
    <s v="Other"/>
    <s v="Centauri"/>
    <n v="4.7"/>
    <x v="1"/>
    <s v="501 to 1000 employees"/>
    <s v="501 to 1000 "/>
    <n v="501"/>
    <n v="1000"/>
    <n v="750.5"/>
    <s v="Aerospace &amp; Defense"/>
  </r>
  <r>
    <n v="99"/>
    <n v="63"/>
    <n v="81"/>
    <s v="Data Scientist"/>
    <s v="Caterpillar"/>
    <n v="3.7"/>
    <x v="0"/>
    <s v="10000+ employees"/>
    <s v="10000+ "/>
    <n v="10000"/>
    <s v=" "/>
    <n v="10000"/>
    <s v="Industrial Manufacturing"/>
  </r>
  <r>
    <n v="114"/>
    <n v="68"/>
    <n v="91"/>
    <s v="Data Scientist"/>
    <s v="Zimmerman Advertising"/>
    <n v="3.8"/>
    <x v="0"/>
    <s v="501 to 1000 employees"/>
    <s v="501 to 1000 "/>
    <n v="501"/>
    <n v="1000"/>
    <n v="750.5"/>
    <s v="Advertising &amp; Marketing"/>
  </r>
  <r>
    <n v="143"/>
    <n v="86"/>
    <n v="114.5"/>
    <s v="Data Scientist"/>
    <s v="Liberty Mutual Insurance"/>
    <n v="3.3"/>
    <x v="0"/>
    <s v="10000+ employees"/>
    <s v="10000+ "/>
    <n v="10000"/>
    <s v=" "/>
    <n v="10000"/>
    <s v="Insurance Carriers"/>
  </r>
  <r>
    <n v="95"/>
    <n v="41"/>
    <n v="68"/>
    <s v="Analyst"/>
    <s v="Torch Technologies, Inc"/>
    <n v="4.5999999999999996"/>
    <x v="1"/>
    <s v="1001 to 5000 employees"/>
    <s v="1001 to 5000 "/>
    <n v="1001"/>
    <n v="5000"/>
    <n v="3000.5"/>
    <s v="Aerospace &amp; Defense"/>
  </r>
  <r>
    <n v="144"/>
    <n v="86"/>
    <n v="115"/>
    <s v="Data Scientist"/>
    <s v="Swiss Re"/>
    <n v="3.7"/>
    <x v="0"/>
    <s v="10000+ employees"/>
    <s v="10000+ "/>
    <n v="10000"/>
    <s v=" "/>
    <n v="10000"/>
    <s v="Insurance Agencies &amp; Brokerages"/>
  </r>
  <r>
    <n v="139"/>
    <n v="80"/>
    <n v="109.5"/>
    <s v="Data Scientist"/>
    <s v="Northrop Grumman"/>
    <n v="3.7"/>
    <x v="0"/>
    <s v="10000+ employees"/>
    <s v="10000+ "/>
    <n v="10000"/>
    <s v=" "/>
    <n v="10000"/>
    <s v="Aerospace &amp; Defense"/>
  </r>
  <r>
    <n v="95"/>
    <n v="56"/>
    <n v="75.5"/>
    <s v="Data Scientist"/>
    <s v="Sartorius"/>
    <n v="3.5"/>
    <x v="0"/>
    <s v="5001 to 10000 employees"/>
    <s v="5001 to 10000 "/>
    <n v="5001"/>
    <n v="10000"/>
    <n v="7500.5"/>
    <s v="Biotech &amp; Pharmaceuticals"/>
  </r>
  <r>
    <n v="189"/>
    <n v="120"/>
    <n v="154.5"/>
    <s v="Data Scientist"/>
    <s v="Netskope"/>
    <n v="4.0999999999999996"/>
    <x v="1"/>
    <s v="501 to 1000 employees"/>
    <s v="501 to 1000 "/>
    <n v="501"/>
    <n v="1000"/>
    <n v="750.5"/>
    <s v="Enterprise Software &amp; Network Solutions"/>
  </r>
  <r>
    <n v="176"/>
    <n v="111"/>
    <n v="143.5"/>
    <s v="Data Scientist"/>
    <s v="1904labs"/>
    <n v="4.7"/>
    <x v="1"/>
    <s v="51 to 200 employees"/>
    <s v="51 to 200 "/>
    <n v="51"/>
    <n v="200"/>
    <n v="125.5"/>
    <s v="IT Services"/>
  </r>
  <r>
    <n v="132"/>
    <n v="82"/>
    <n v="107"/>
    <s v="Data Scientist"/>
    <s v="The David J. Joseph Company"/>
    <n v="4.4000000000000004"/>
    <x v="1"/>
    <s v="201 to 500 employees"/>
    <s v="201 to 500 "/>
    <n v="201"/>
    <n v="500"/>
    <n v="350.5"/>
    <s v="Metals Brokers"/>
  </r>
  <r>
    <n v="146"/>
    <n v="84"/>
    <n v="115"/>
    <s v="Data Scientist"/>
    <s v="USEReady"/>
    <n v="4.3"/>
    <x v="1"/>
    <s v="201 to 500 employees"/>
    <s v="201 to 500 "/>
    <n v="201"/>
    <n v="500"/>
    <n v="350.5"/>
    <s v="Consulting"/>
  </r>
  <r>
    <n v="172"/>
    <n v="107"/>
    <n v="139.5"/>
    <s v="Data Scientist"/>
    <s v="Bill.com"/>
    <n v="3.8"/>
    <x v="0"/>
    <s v="501 to 1000 employees"/>
    <s v="501 to 1000 "/>
    <n v="501"/>
    <n v="1000"/>
    <n v="750.5"/>
    <s v="Financial Transaction Processing"/>
  </r>
  <r>
    <n v="85"/>
    <n v="49"/>
    <n v="67"/>
    <s v="Data Scientist"/>
    <s v="Pacific Northwest National Laboratory"/>
    <n v="3.8"/>
    <x v="0"/>
    <s v="1001 to 5000 employees"/>
    <s v="1001 to 5000 "/>
    <n v="1001"/>
    <n v="5000"/>
    <n v="3000.5"/>
    <s v="Energy"/>
  </r>
  <r>
    <n v="109"/>
    <n v="61"/>
    <n v="85"/>
    <s v="Data Scientist"/>
    <s v="DICK'S Sporting Goods - Corporate"/>
    <n v="3.8"/>
    <x v="0"/>
    <s v="10000+ employees"/>
    <s v="10000+ "/>
    <n v="10000"/>
    <s v=" "/>
    <n v="10000"/>
    <s v="Sporting Goods Stores"/>
  </r>
  <r>
    <n v="148"/>
    <n v="88"/>
    <n v="118"/>
    <s v="Data Scientist"/>
    <s v="Berg Health"/>
    <n v="2.8"/>
    <x v="2"/>
    <s v="51 to 200 employees"/>
    <s v="51 to 200 "/>
    <n v="51"/>
    <n v="200"/>
    <n v="125.5"/>
    <s v="Biotech &amp; Pharmaceuticals"/>
  </r>
  <r>
    <n v="99"/>
    <n v="60"/>
    <n v="79.5"/>
    <s v="Data Scientist"/>
    <s v="Oversight Systems"/>
    <n v="4.7"/>
    <x v="1"/>
    <s v="51 to 200 employees"/>
    <s v="51 to 200 "/>
    <n v="51"/>
    <n v="200"/>
    <n v="125.5"/>
    <s v="Computer Hardware &amp; Software"/>
  </r>
  <r>
    <n v="72"/>
    <n v="41"/>
    <n v="56.5"/>
    <s v="Data Scientist"/>
    <s v="C Space"/>
    <n v="3.1"/>
    <x v="0"/>
    <s v="201 to 500 employees"/>
    <s v="201 to 500 "/>
    <n v="201"/>
    <n v="500"/>
    <n v="350.5"/>
    <s v="Advertising &amp; Marketing"/>
  </r>
  <r>
    <n v="161"/>
    <n v="96"/>
    <n v="128.5"/>
    <s v="Data Scientist"/>
    <s v="Numeric, LLC"/>
    <n v="3.2"/>
    <x v="0"/>
    <s v="1 to 50 employees"/>
    <s v="1 to 50 "/>
    <n v="1"/>
    <n v="50"/>
    <n v="25.5"/>
    <s v="Staffing &amp; Outsourcing"/>
  </r>
  <r>
    <n v="130"/>
    <n v="65"/>
    <n v="97.5"/>
    <s v="Other"/>
    <s v="HP Inc"/>
    <n v="4"/>
    <x v="1"/>
    <s v="10000+ employees"/>
    <s v="10000+ "/>
    <n v="10000"/>
    <s v=" "/>
    <n v="10000"/>
    <s v="Computer Hardware &amp; Software"/>
  </r>
  <r>
    <n v="81"/>
    <n v="52"/>
    <n v="66.5"/>
    <s v="Other"/>
    <s v="SpringML"/>
    <n v="4.4000000000000004"/>
    <x v="1"/>
    <s v="1 to 50 employees"/>
    <s v="1 to 50 "/>
    <n v="1"/>
    <n v="50"/>
    <n v="25.5"/>
    <s v="Enterprise Software &amp; Network Solutions"/>
  </r>
  <r>
    <n v="220"/>
    <n v="139"/>
    <n v="179.5"/>
    <s v="Director"/>
    <s v="Grainger"/>
    <n v="3.6"/>
    <x v="0"/>
    <s v="10000+ employees"/>
    <s v="10000+ "/>
    <n v="10000"/>
    <s v=" "/>
    <n v="10000"/>
    <s v="Wholesale"/>
  </r>
  <r>
    <n v="102"/>
    <n v="50"/>
    <n v="76"/>
    <s v="Other"/>
    <s v="EAG Laboratories"/>
    <n v="2.7"/>
    <x v="2"/>
    <s v="501 to 1000 employees"/>
    <s v="501 to 1000 "/>
    <n v="501"/>
    <n v="1000"/>
    <n v="750.5"/>
    <s v="Research &amp; Development"/>
  </r>
  <r>
    <n v="139"/>
    <n v="85"/>
    <n v="112"/>
    <s v="Data Scientist"/>
    <s v="The Buffalo Group"/>
    <n v="3.9"/>
    <x v="0"/>
    <s v="501 to 1000 employees"/>
    <s v="501 to 1000 "/>
    <n v="501"/>
    <n v="1000"/>
    <n v="750.5"/>
    <s v="IT Services"/>
  </r>
  <r>
    <n v="122"/>
    <n v="74"/>
    <n v="98"/>
    <s v="Data Scientist"/>
    <s v="Carmeuse"/>
    <n v="3.1"/>
    <x v="0"/>
    <s v="1001 to 5000 employees"/>
    <s v="1001 to 5000 "/>
    <n v="1001"/>
    <n v="5000"/>
    <n v="3000.5"/>
    <s v="Mining"/>
  </r>
  <r>
    <n v="157"/>
    <n v="99"/>
    <n v="128"/>
    <s v="Data Scientist"/>
    <s v="HP Inc"/>
    <n v="4"/>
    <x v="1"/>
    <s v="10000+ employees"/>
    <s v="10000+ "/>
    <n v="10000"/>
    <s v=" "/>
    <n v="10000"/>
    <s v="Computer Hardware &amp; Software"/>
  </r>
  <r>
    <n v="222"/>
    <n v="79"/>
    <n v="150.5"/>
    <s v="Data Scientist"/>
    <s v="h2o.ai"/>
    <n v="4.3"/>
    <x v="1"/>
    <s v="201 to 500 employees"/>
    <s v="201 to 500 "/>
    <n v="201"/>
    <n v="500"/>
    <n v="350.5"/>
    <s v="Enterprise Software &amp; Network Solutions"/>
  </r>
  <r>
    <n v="118"/>
    <n v="57"/>
    <n v="87.5"/>
    <s v="Other"/>
    <s v="GNS Healthcare"/>
    <n v="1.9"/>
    <x v="2"/>
    <s v="51 to 200 employees"/>
    <s v="51 to 200 "/>
    <n v="51"/>
    <n v="200"/>
    <n v="125.5"/>
    <s v="Biotech &amp; Pharmaceuticals"/>
  </r>
  <r>
    <n v="137"/>
    <n v="83"/>
    <n v="110"/>
    <s v="Data Scientist"/>
    <s v="Peraton"/>
    <n v="3.3"/>
    <x v="0"/>
    <s v="1001 to 5000 employees"/>
    <s v="1001 to 5000 "/>
    <n v="1001"/>
    <n v="5000"/>
    <n v="3000.5"/>
    <s v="Aerospace &amp; Defense"/>
  </r>
  <r>
    <n v="141"/>
    <n v="86"/>
    <n v="113.5"/>
    <s v="Data Scientist"/>
    <s v="Pactera"/>
    <n v="4.4000000000000004"/>
    <x v="1"/>
    <s v="10000+ employees"/>
    <s v="10000+ "/>
    <n v="10000"/>
    <s v=" "/>
    <n v="10000"/>
    <s v="IT Services"/>
  </r>
  <r>
    <n v="154"/>
    <n v="94"/>
    <n v="124"/>
    <s v="Data Scientist"/>
    <s v="Nurx"/>
    <n v="3.9"/>
    <x v="0"/>
    <s v="51 to 200 employees"/>
    <s v="51 to 200 "/>
    <n v="51"/>
    <n v="200"/>
    <n v="125.5"/>
    <s v="Health Care Services &amp; Hospitals"/>
  </r>
  <r>
    <n v="76"/>
    <n v="37"/>
    <n v="56.5"/>
    <s v="Analyst"/>
    <s v="webfx.com"/>
    <n v="4.7"/>
    <x v="1"/>
    <s v="201 to 500 employees"/>
    <s v="201 to 500 "/>
    <n v="201"/>
    <n v="500"/>
    <n v="350.5"/>
    <s v="Advertising &amp; Marketing"/>
  </r>
  <r>
    <n v="160"/>
    <n v="100"/>
    <n v="130"/>
    <s v="Data Scientist"/>
    <s v="Johns Hopkins University Applied Physics Laboratory"/>
    <n v="4.5"/>
    <x v="1"/>
    <s v="5001 to 10000 employees"/>
    <s v="5001 to 10000 "/>
    <n v="5001"/>
    <n v="10000"/>
    <n v="7500.5"/>
    <s v="Aerospace &amp; Defense"/>
  </r>
  <r>
    <n v="100"/>
    <n v="55"/>
    <n v="77.5"/>
    <s v="Analyst"/>
    <s v="Productive Edge"/>
    <n v="4.3"/>
    <x v="1"/>
    <s v="51 to 200 employees"/>
    <s v="51 to 200 "/>
    <n v="51"/>
    <n v="200"/>
    <n v="125.5"/>
    <s v="Computer Hardware &amp; Software"/>
  </r>
  <r>
    <n v="114"/>
    <n v="60"/>
    <n v="87"/>
    <s v="Data Engineer"/>
    <s v="Excella Consulting"/>
    <n v="4"/>
    <x v="1"/>
    <s v="201 to 500 employees"/>
    <s v="201 to 500 "/>
    <n v="201"/>
    <n v="500"/>
    <n v="350.5"/>
    <s v="Consulting"/>
  </r>
  <r>
    <n v="68"/>
    <n v="39"/>
    <n v="53.5"/>
    <s v="Analyst"/>
    <s v="Gensco"/>
    <n v="4.4000000000000004"/>
    <x v="1"/>
    <s v="501 to 1000 employees"/>
    <s v="501 to 1000 "/>
    <n v="501"/>
    <n v="1000"/>
    <n v="750.5"/>
    <s v="Wholesale"/>
  </r>
  <r>
    <n v="107"/>
    <n v="64"/>
    <n v="85.5"/>
    <s v="Data Scientist"/>
    <s v="goTRG"/>
    <n v="4.2"/>
    <x v="1"/>
    <s v="501 to 1000 employees"/>
    <s v="501 to 1000 "/>
    <n v="501"/>
    <n v="1000"/>
    <n v="750.5"/>
    <s v="Enterprise Software &amp; Network Solutions"/>
  </r>
  <r>
    <n v="65"/>
    <n v="31"/>
    <n v="48"/>
    <s v="Other"/>
    <s v="NMR Consulting"/>
    <n v="4.5"/>
    <x v="1"/>
    <s v="51 to 200 employees"/>
    <s v="51 to 200 "/>
    <n v="51"/>
    <n v="200"/>
    <n v="125.5"/>
    <s v="IT Services"/>
  </r>
  <r>
    <n v="62"/>
    <n v="34"/>
    <n v="48"/>
    <s v="Analyst"/>
    <s v="iSeatz"/>
    <n v="3.5"/>
    <x v="0"/>
    <s v="51 to 200 employees"/>
    <s v="51 to 200 "/>
    <n v="51"/>
    <n v="200"/>
    <n v="125.5"/>
    <s v="Enterprise Software &amp; Network Solutions"/>
  </r>
  <r>
    <n v="231"/>
    <n v="117"/>
    <n v="174"/>
    <s v="Other"/>
    <s v="Nektar Therapeutics"/>
    <n v="3.5"/>
    <x v="0"/>
    <s v="201 to 500 employees"/>
    <s v="201 to 500 "/>
    <n v="201"/>
    <n v="500"/>
    <n v="350.5"/>
    <s v="Biotech &amp; Pharmaceuticals"/>
  </r>
  <r>
    <n v="106"/>
    <n v="64"/>
    <n v="85"/>
    <s v="Data Scientist"/>
    <s v="TransUnion"/>
    <n v="3.9"/>
    <x v="0"/>
    <s v="5001 to 10000 employees"/>
    <s v="5001 to 10000 "/>
    <n v="5001"/>
    <n v="10000"/>
    <n v="7500.5"/>
    <s v="Financial Analytics &amp; Research"/>
  </r>
  <r>
    <n v="134"/>
    <n v="79"/>
    <n v="106.5"/>
    <s v="Other"/>
    <s v="IT Concepts"/>
    <n v="4.7"/>
    <x v="1"/>
    <s v="51 to 200 employees"/>
    <s v="51 to 200 "/>
    <n v="51"/>
    <n v="200"/>
    <n v="125.5"/>
    <s v="IT Services"/>
  </r>
  <r>
    <n v="93"/>
    <n v="52"/>
    <n v="72.5"/>
    <s v="Analyst"/>
    <s v="Scientific Research Corporation"/>
    <n v="4.2"/>
    <x v="1"/>
    <s v="1001 to 5000 employees"/>
    <s v="1001 to 5000 "/>
    <n v="1001"/>
    <n v="5000"/>
    <n v="3000.5"/>
    <s v="IT Services"/>
  </r>
  <r>
    <n v="116"/>
    <n v="55"/>
    <n v="85.5"/>
    <s v="Other"/>
    <s v="General Dynamics Information Technology"/>
    <n v="3.4"/>
    <x v="0"/>
    <s v="10000+ employees"/>
    <s v="10000+ "/>
    <n v="10000"/>
    <s v=" "/>
    <n v="10000"/>
    <s v="IT Services"/>
  </r>
  <r>
    <n v="123"/>
    <n v="72"/>
    <n v="97.5"/>
    <s v="Data Scientist"/>
    <s v="MITRE"/>
    <n v="3.2"/>
    <x v="0"/>
    <s v="5001 to 10000 employees"/>
    <s v="5001 to 10000 "/>
    <n v="5001"/>
    <n v="10000"/>
    <n v="7500.5"/>
    <s v="Federal Agencies"/>
  </r>
  <r>
    <n v="124"/>
    <n v="74"/>
    <n v="99"/>
    <s v="Data Scientist"/>
    <s v="The Buffalo Group"/>
    <n v="3.9"/>
    <x v="0"/>
    <s v="501 to 1000 employees"/>
    <s v="501 to 1000 "/>
    <n v="501"/>
    <n v="1000"/>
    <n v="750.5"/>
    <s v="IT Services"/>
  </r>
  <r>
    <n v="73"/>
    <n v="40"/>
    <n v="56.5"/>
    <s v="Analyst"/>
    <s v="DentaQuest"/>
    <n v="3.1"/>
    <x v="0"/>
    <s v="1001 to 5000 employees"/>
    <s v="1001 to 5000 "/>
    <n v="1001"/>
    <n v="5000"/>
    <n v="3000.5"/>
    <s v="Insurance Carriers"/>
  </r>
  <r>
    <n v="164"/>
    <n v="102"/>
    <n v="133"/>
    <s v="Data Scientist"/>
    <s v="Redjack"/>
    <n v="4.0999999999999996"/>
    <x v="1"/>
    <s v="1 to 50 employees"/>
    <s v="1 to 50 "/>
    <n v="1"/>
    <n v="50"/>
    <n v="25.5"/>
    <s v="IT Services"/>
  </r>
  <r>
    <n v="153"/>
    <n v="89"/>
    <n v="121"/>
    <s v="Data Scientist"/>
    <s v="7Park Data"/>
    <n v="3.8"/>
    <x v="0"/>
    <s v="51 to 200 employees"/>
    <s v="51 to 200 "/>
    <n v="51"/>
    <n v="200"/>
    <n v="125.5"/>
    <s v="Research &amp; Development"/>
  </r>
  <r>
    <n v="110"/>
    <n v="61"/>
    <n v="85.5"/>
    <s v="Data Scientist"/>
    <s v="Rapid Response Monitoring"/>
    <n v="4.7"/>
    <x v="1"/>
    <s v="501 to 1000 employees"/>
    <s v="501 to 1000 "/>
    <n v="501"/>
    <n v="1000"/>
    <n v="750.5"/>
    <s v="Security Services"/>
  </r>
  <r>
    <n v="110"/>
    <n v="65"/>
    <n v="87.5"/>
    <s v="Data Scientist"/>
    <s v="Trilogy Ed"/>
    <n v="4.3"/>
    <x v="1"/>
    <s v="1001 to 5000 employees"/>
    <s v="1001 to 5000 "/>
    <n v="1001"/>
    <n v="5000"/>
    <n v="3000.5"/>
    <s v="Education Training Services"/>
  </r>
  <r>
    <n v="275"/>
    <n v="200"/>
    <n v="237.5"/>
    <s v="Data Scientist"/>
    <s v="Gallup"/>
    <n v="4.2"/>
    <x v="1"/>
    <s v="1001 to 5000 employees"/>
    <s v="1001 to 5000 "/>
    <n v="1001"/>
    <n v="5000"/>
    <n v="3000.5"/>
    <s v="Consulting"/>
  </r>
  <r>
    <n v="123"/>
    <n v="68"/>
    <n v="95.5"/>
    <s v="Data Engineer"/>
    <s v="CapTech"/>
    <n v="3.9"/>
    <x v="0"/>
    <s v="1001 to 5000 employees"/>
    <s v="1001 to 5000 "/>
    <n v="1001"/>
    <n v="5000"/>
    <n v="3000.5"/>
    <s v="IT Services"/>
  </r>
  <r>
    <n v="129"/>
    <n v="80"/>
    <n v="104.5"/>
    <s v="Data Scientist"/>
    <s v="American Axle &amp; Manufacturing"/>
    <n v="3.3"/>
    <x v="0"/>
    <s v="10000+ employees"/>
    <s v="10000+ "/>
    <n v="10000"/>
    <s v=" "/>
    <n v="10000"/>
    <s v="Transportation Equipment Manufacturing"/>
  </r>
  <r>
    <n v="72"/>
    <n v="41"/>
    <n v="56.5"/>
    <s v="Analyst"/>
    <s v="CentralReach"/>
    <n v="4.7"/>
    <x v="1"/>
    <s v="201 to 500 employees"/>
    <s v="201 to 500 "/>
    <n v="201"/>
    <n v="500"/>
    <n v="350.5"/>
    <s v="Computer Hardware &amp; Software"/>
  </r>
  <r>
    <n v="71"/>
    <n v="39"/>
    <n v="55"/>
    <s v="Analyst"/>
    <s v="Integrate"/>
    <n v="4.3"/>
    <x v="1"/>
    <s v="201 to 500 employees"/>
    <s v="201 to 500 "/>
    <n v="201"/>
    <n v="500"/>
    <n v="350.5"/>
    <s v="Enterprise Software &amp; Network Solutions"/>
  </r>
  <r>
    <n v="85"/>
    <n v="38"/>
    <n v="61.5"/>
    <s v="Other"/>
    <s v="Boys Town Hospital"/>
    <n v="2.9"/>
    <x v="2"/>
    <s v="1001 to 5000 employees"/>
    <s v="1001 to 5000 "/>
    <n v="1001"/>
    <n v="5000"/>
    <n v="3000.5"/>
    <s v="Health Care Services &amp; Hospitals"/>
  </r>
  <r>
    <n v="193"/>
    <n v="121"/>
    <n v="157"/>
    <s v="Data Scientist"/>
    <s v="Demandbase"/>
    <n v="4.5"/>
    <x v="1"/>
    <s v="201 to 500 employees"/>
    <s v="201 to 500 "/>
    <n v="201"/>
    <n v="500"/>
    <n v="350.5"/>
    <s v="Computer Hardware &amp; Software"/>
  </r>
  <r>
    <n v="102"/>
    <n v="54"/>
    <n v="78"/>
    <s v="Data Engineer"/>
    <s v="Sapphire Digital"/>
    <n v="3.4"/>
    <x v="0"/>
    <s v="201 to 500 employees"/>
    <s v="201 to 500 "/>
    <n v="201"/>
    <n v="500"/>
    <n v="350.5"/>
    <s v="Internet"/>
  </r>
  <r>
    <n v="163"/>
    <n v="102"/>
    <n v="132.5"/>
    <s v="Data Scientist"/>
    <s v="Formation"/>
    <n v="3.2"/>
    <x v="0"/>
    <s v="51 to 200 employees"/>
    <s v="51 to 200 "/>
    <n v="51"/>
    <n v="200"/>
    <n v="125.5"/>
    <s v="Enterprise Software &amp; Network Solutions"/>
  </r>
  <r>
    <n v="140"/>
    <n v="76"/>
    <n v="108"/>
    <s v="Data Engineer"/>
    <s v="Autodesk"/>
    <n v="4"/>
    <x v="1"/>
    <s v="5001 to 10000 employees"/>
    <s v="5001 to 10000 "/>
    <n v="5001"/>
    <n v="10000"/>
    <n v="7500.5"/>
    <s v="Computer Hardware &amp; Software"/>
  </r>
  <r>
    <n v="101"/>
    <n v="60"/>
    <n v="80.5"/>
    <s v="Data Scientist"/>
    <s v="Beck's Hybrids"/>
    <n v="4.5999999999999996"/>
    <x v="1"/>
    <s v="501 to 1000 employees"/>
    <s v="501 to 1000 "/>
    <n v="501"/>
    <n v="1000"/>
    <n v="750.5"/>
    <s v="Farm Support Services"/>
  </r>
  <r>
    <n v="133"/>
    <n v="82"/>
    <n v="107.5"/>
    <s v="Data Scientist"/>
    <s v="DrFirst"/>
    <n v="2.8"/>
    <x v="2"/>
    <s v="201 to 500 employees"/>
    <s v="201 to 500 "/>
    <n v="201"/>
    <n v="500"/>
    <n v="350.5"/>
    <s v="Health Care Services &amp; Hospitals"/>
  </r>
  <r>
    <n v="125"/>
    <n v="65"/>
    <n v="95"/>
    <s v="Data Engineer"/>
    <s v="Object Partners"/>
    <n v="4.7"/>
    <x v="1"/>
    <s v="51 to 200 employees"/>
    <s v="51 to 200 "/>
    <n v="51"/>
    <n v="200"/>
    <n v="125.5"/>
    <s v="Consulting"/>
  </r>
  <r>
    <n v="148"/>
    <n v="91"/>
    <n v="119.5"/>
    <s v="Data Scientist"/>
    <s v="L.A. Care Health Plan"/>
    <n v="3"/>
    <x v="0"/>
    <s v="1001 to 5000 employees"/>
    <s v="1001 to 5000 "/>
    <n v="1001"/>
    <n v="5000"/>
    <n v="3000.5"/>
    <s v="Health Care Services &amp; Hospitals"/>
  </r>
  <r>
    <n v="173"/>
    <n v="95"/>
    <n v="134"/>
    <s v="Data Engineer"/>
    <s v="Red Ventures"/>
    <n v="3.2"/>
    <x v="0"/>
    <s v="1001 to 5000 employees"/>
    <s v="1001 to 5000 "/>
    <n v="1001"/>
    <n v="5000"/>
    <n v="3000.5"/>
    <s v="Advertising &amp; Marketing"/>
  </r>
  <r>
    <n v="124"/>
    <n v="77"/>
    <n v="100.5"/>
    <s v="Data Scientist"/>
    <s v="Quick Base"/>
    <n v="4.4000000000000004"/>
    <x v="1"/>
    <s v="201 to 500 employees"/>
    <s v="201 to 500 "/>
    <n v="201"/>
    <n v="500"/>
    <n v="350.5"/>
    <s v="Enterprise Software &amp; Network Solutions"/>
  </r>
  <r>
    <n v="135"/>
    <n v="80"/>
    <n v="107.5"/>
    <s v="Data Scientist"/>
    <s v="The E.W. Scripps Company"/>
    <n v="3.5"/>
    <x v="0"/>
    <s v="1001 to 5000 employees"/>
    <s v="1001 to 5000 "/>
    <n v="1001"/>
    <n v="5000"/>
    <n v="3000.5"/>
    <s v="TV Broadcast &amp; Cable Networks"/>
  </r>
  <r>
    <n v="159"/>
    <n v="85"/>
    <n v="122"/>
    <s v="Data Engineer"/>
    <s v="Upside Business Travel"/>
    <n v="4"/>
    <x v="1"/>
    <s v="51 to 200 employees"/>
    <s v="51 to 200 "/>
    <n v="51"/>
    <n v="200"/>
    <n v="125.5"/>
    <s v="Internet"/>
  </r>
  <r>
    <n v="105"/>
    <n v="80"/>
    <n v="92.5"/>
    <s v="Data Engineer"/>
    <s v="Equity Residential"/>
    <n v="4.3"/>
    <x v="1"/>
    <s v="1001 to 5000 employees"/>
    <s v="1001 to 5000 "/>
    <n v="1001"/>
    <n v="5000"/>
    <n v="3000.5"/>
    <s v="Real Estate"/>
  </r>
  <r>
    <n v="81"/>
    <n v="43"/>
    <n v="62"/>
    <s v="Analyst"/>
    <s v="Synagro"/>
    <n v="2.2999999999999998"/>
    <x v="2"/>
    <s v="501 to 1000 employees"/>
    <s v="501 to 1000 "/>
    <n v="501"/>
    <n v="1000"/>
    <n v="750.5"/>
    <s v="Research &amp; Development"/>
  </r>
  <r>
    <n v="50"/>
    <n v="29"/>
    <n v="39.5"/>
    <s v="Other"/>
    <s v="Alliance Source Testing"/>
    <n v="4"/>
    <x v="1"/>
    <s v="51 to 200 employees"/>
    <s v="51 to 200 "/>
    <n v="51"/>
    <n v="200"/>
    <n v="125.5"/>
    <s v="Architectural &amp; Engineering Services"/>
  </r>
  <r>
    <n v="133"/>
    <n v="82"/>
    <n v="107.5"/>
    <s v="Data Scientist"/>
    <s v="Accuride International"/>
    <n v="3.6"/>
    <x v="0"/>
    <s v="1001 to 5000 employees"/>
    <s v="1001 to 5000 "/>
    <n v="1001"/>
    <n v="5000"/>
    <n v="3000.5"/>
    <s v="Industrial Manufacturing"/>
  </r>
  <r>
    <n v="55"/>
    <n v="26"/>
    <n v="40.5"/>
    <s v="Manager"/>
    <s v="Full Potential Solutions"/>
    <n v="3.8"/>
    <x v="0"/>
    <s v="501 to 1000 employees"/>
    <s v="501 to 1000 "/>
    <n v="501"/>
    <n v="1000"/>
    <n v="750.5"/>
    <s v="Staffing &amp; Outsourcing"/>
  </r>
  <r>
    <n v="118"/>
    <n v="61"/>
    <n v="89.5"/>
    <s v="Data Scientist"/>
    <s v="Visa Inc"/>
    <n v="3.7"/>
    <x v="0"/>
    <s v="10000+ employees"/>
    <s v="10000+ "/>
    <n v="10000"/>
    <s v=" "/>
    <n v="10000"/>
    <s v="IT Services"/>
  </r>
  <r>
    <n v="102"/>
    <n v="60"/>
    <n v="81"/>
    <s v="Data Scientist"/>
    <s v="Maven Wave Partners"/>
    <n v="4.4000000000000004"/>
    <x v="1"/>
    <s v="201 to 500 employees"/>
    <s v="201 to 500 "/>
    <n v="201"/>
    <n v="500"/>
    <n v="350.5"/>
    <s v="Consulting"/>
  </r>
  <r>
    <n v="182"/>
    <n v="112"/>
    <n v="147"/>
    <s v="Data Scientist"/>
    <s v="Novetta"/>
    <n v="4"/>
    <x v="1"/>
    <s v="501 to 1000 employees"/>
    <s v="501 to 1000 "/>
    <n v="501"/>
    <n v="1000"/>
    <n v="750.5"/>
    <s v="Enterprise Software &amp; Network Solutions"/>
  </r>
  <r>
    <n v="106"/>
    <n v="64"/>
    <n v="85"/>
    <s v="Data Scientist"/>
    <s v="First Command Financial Services, Inc"/>
    <n v="3.2"/>
    <x v="0"/>
    <s v="1001 to 5000 employees"/>
    <s v="1001 to 5000 "/>
    <n v="1001"/>
    <n v="5000"/>
    <n v="3000.5"/>
    <s v="Brokerage Services"/>
  </r>
  <r>
    <n v="112"/>
    <n v="51"/>
    <n v="81.5"/>
    <s v="Other"/>
    <s v="Pharmavite"/>
    <n v="2.9"/>
    <x v="2"/>
    <s v="1001 to 5000 employees"/>
    <s v="1001 to 5000 "/>
    <n v="1001"/>
    <n v="5000"/>
    <n v="3000.5"/>
    <s v="Consumer Products Manufacturing"/>
  </r>
  <r>
    <n v="223"/>
    <n v="113"/>
    <n v="168"/>
    <s v="Other"/>
    <s v="BioMarin Pharmaceutical"/>
    <n v="3.8"/>
    <x v="0"/>
    <s v="1001 to 5000 employees"/>
    <s v="1001 to 5000 "/>
    <n v="1001"/>
    <n v="5000"/>
    <n v="3000.5"/>
    <s v="Biotech &amp; Pharmaceuticals"/>
  </r>
  <r>
    <n v="129"/>
    <n v="72"/>
    <n v="100.5"/>
    <s v="M.L.E"/>
    <s v="Stratagem Group"/>
    <n v="4.3"/>
    <x v="1"/>
    <s v="1 to 50 employees"/>
    <s v="1 to 50 "/>
    <n v="1"/>
    <n v="50"/>
    <n v="25.5"/>
    <s v="Aerospace &amp; Defense"/>
  </r>
  <r>
    <n v="123"/>
    <n v="71"/>
    <n v="97"/>
    <s v="Data Scientist"/>
    <s v="PA Consulting"/>
    <n v="3.4"/>
    <x v="0"/>
    <s v="1001 to 5000 employees"/>
    <s v="1001 to 5000 "/>
    <n v="1001"/>
    <n v="5000"/>
    <n v="3000.5"/>
    <s v="Consulting"/>
  </r>
  <r>
    <n v="145"/>
    <n v="120"/>
    <n v="132.5"/>
    <s v="Data Engineer"/>
    <s v="Gridiron IT"/>
    <n v="5"/>
    <x v="1"/>
    <s v="51 to 200 employees"/>
    <s v="51 to 200 "/>
    <n v="51"/>
    <n v="200"/>
    <n v="125.5"/>
    <s v="IT Services"/>
  </r>
  <r>
    <n v="120"/>
    <n v="80"/>
    <n v="100"/>
    <s v="Data Engineer"/>
    <s v="Productive Edge"/>
    <n v="4.3"/>
    <x v="1"/>
    <s v="51 to 200 employees"/>
    <s v="51 to 200 "/>
    <n v="51"/>
    <n v="200"/>
    <n v="125.5"/>
    <s v="Computer Hardware &amp; Software"/>
  </r>
  <r>
    <n v="130"/>
    <n v="80"/>
    <n v="105"/>
    <s v="Data Scientist"/>
    <s v="Evolve Vacation Rental"/>
    <n v="3.7"/>
    <x v="0"/>
    <s v="201 to 500 employees"/>
    <s v="201 to 500 "/>
    <n v="201"/>
    <n v="500"/>
    <n v="350.5"/>
    <s v="Travel Agencies"/>
  </r>
  <r>
    <n v="115"/>
    <n v="59"/>
    <n v="87"/>
    <s v="Data Engineer"/>
    <s v="The Church of Jesus Christ of Latter-day Saints"/>
    <n v="4.2"/>
    <x v="1"/>
    <s v="10000+ employees"/>
    <s v="10000+ "/>
    <n v="10000"/>
    <s v=" "/>
    <n v="10000"/>
    <s v="Religious Organizations"/>
  </r>
  <r>
    <n v="136"/>
    <n v="71"/>
    <n v="103.5"/>
    <s v="Analyst"/>
    <s v="Maximus Real Estate Partners"/>
    <n v="4.3"/>
    <x v="1"/>
    <s v="51 to 200 employees"/>
    <s v="51 to 200 "/>
    <n v="51"/>
    <n v="200"/>
    <n v="125.5"/>
    <s v="Real Estate"/>
  </r>
  <r>
    <n v="167"/>
    <n v="81"/>
    <n v="124"/>
    <s v="Other"/>
    <s v="Software Engineering Institute"/>
    <n v="2.6"/>
    <x v="2"/>
    <s v="501 to 1000 employees"/>
    <s v="501 to 1000 "/>
    <n v="501"/>
    <n v="1000"/>
    <n v="750.5"/>
    <s v="Colleges &amp; Universities"/>
  </r>
  <r>
    <n v="85"/>
    <n v="49"/>
    <n v="67"/>
    <s v="Data Scientist"/>
    <s v="PNNL"/>
    <n v="3.8"/>
    <x v="0"/>
    <s v="1001 to 5000 employees"/>
    <s v="1001 to 5000 "/>
    <n v="1001"/>
    <n v="5000"/>
    <n v="3000.5"/>
    <s v="Energy"/>
  </r>
  <r>
    <n v="114"/>
    <n v="60"/>
    <n v="87"/>
    <s v="Data Engineer"/>
    <s v="AVANADE"/>
    <n v="3.9"/>
    <x v="0"/>
    <s v="10000+ employees"/>
    <s v="10000+ "/>
    <n v="10000"/>
    <s v=" "/>
    <n v="10000"/>
    <s v="IT Services"/>
  </r>
  <r>
    <n v="204"/>
    <n v="71"/>
    <n v="137.5"/>
    <s v="Data Scientist"/>
    <s v="h2o.ai"/>
    <n v="4.3"/>
    <x v="1"/>
    <s v="201 to 500 employees"/>
    <s v="201 to 500 "/>
    <n v="201"/>
    <n v="500"/>
    <n v="350.5"/>
    <s v="Enterprise Software &amp; Network Solutions"/>
  </r>
  <r>
    <n v="125"/>
    <n v="75"/>
    <n v="100"/>
    <s v="Data Scientist"/>
    <s v="PatientPoint"/>
    <n v="3.8"/>
    <x v="0"/>
    <s v="201 to 500 employees"/>
    <s v="201 to 500 "/>
    <n v="201"/>
    <n v="500"/>
    <n v="350.5"/>
    <s v="Advertising &amp; Marketing"/>
  </r>
  <r>
    <n v="136"/>
    <n v="77"/>
    <n v="106.5"/>
    <s v="Data Engineer"/>
    <s v="BlueCross BlueShield of Tennessee"/>
    <n v="3.8"/>
    <x v="0"/>
    <s v="5001 to 10000 employees"/>
    <s v="5001 to 10000 "/>
    <n v="5001"/>
    <n v="10000"/>
    <n v="7500.5"/>
    <s v="Insurance Carriers"/>
  </r>
  <r>
    <n v="123"/>
    <n v="74"/>
    <n v="98.5"/>
    <s v="Data Scientist"/>
    <s v="PNNL"/>
    <n v="3.8"/>
    <x v="0"/>
    <s v="1001 to 5000 employees"/>
    <s v="1001 to 5000 "/>
    <n v="1001"/>
    <n v="5000"/>
    <n v="3000.5"/>
    <s v="Energy"/>
  </r>
  <r>
    <n v="78"/>
    <n v="44"/>
    <n v="61"/>
    <s v="Analyst"/>
    <s v="KnowBe"/>
    <n v="4.8"/>
    <x v="1"/>
    <s v="501 to 1000 employees"/>
    <s v="501 to 1000 "/>
    <n v="501"/>
    <n v="1000"/>
    <n v="750.5"/>
    <s v="Security Services"/>
  </r>
  <r>
    <n v="148"/>
    <n v="65"/>
    <n v="106.5"/>
    <s v="Other"/>
    <s v="KSM Consulting"/>
    <n v="4.4000000000000004"/>
    <x v="1"/>
    <s v="51 to 200 employees"/>
    <s v="51 to 200 "/>
    <n v="51"/>
    <n v="200"/>
    <n v="125.5"/>
    <s v="Consulting"/>
  </r>
  <r>
    <n v="110"/>
    <n v="59"/>
    <n v="84.5"/>
    <s v="Data Engineer"/>
    <s v="Cogo Labs"/>
    <n v="3.9"/>
    <x v="0"/>
    <s v="51 to 200 employees"/>
    <s v="51 to 200 "/>
    <n v="51"/>
    <n v="200"/>
    <n v="125.5"/>
    <s v="Internet"/>
  </r>
  <r>
    <n v="134"/>
    <n v="85"/>
    <n v="109.5"/>
    <s v="Manager"/>
    <s v="Church &amp; Dwight"/>
    <n v="3.4"/>
    <x v="0"/>
    <s v="1001 to 5000 employees"/>
    <s v="1001 to 5000 "/>
    <n v="1001"/>
    <n v="5000"/>
    <n v="3000.5"/>
    <s v="Consumer Products Manufacturing"/>
  </r>
  <r>
    <n v="204"/>
    <n v="124"/>
    <n v="164"/>
    <s v="Data Scientist"/>
    <s v="MassMutual"/>
    <n v="3.6"/>
    <x v="0"/>
    <s v="5001 to 10000 employees"/>
    <s v="5001 to 10000 "/>
    <n v="5001"/>
    <n v="10000"/>
    <n v="7500.5"/>
    <s v="Insurance Carriers"/>
  </r>
  <r>
    <n v="207"/>
    <n v="131"/>
    <n v="169"/>
    <s v="Data Scientist"/>
    <s v="Genentech"/>
    <n v="3.9"/>
    <x v="0"/>
    <s v="10000+ employees"/>
    <s v="10000+ "/>
    <n v="10000"/>
    <s v=" "/>
    <n v="10000"/>
    <s v="Biotech &amp; Pharmaceuticals"/>
  </r>
  <r>
    <n v="174"/>
    <n v="110"/>
    <n v="142"/>
    <s v="Data Scientist"/>
    <s v="Juniper Networks"/>
    <n v="3.8"/>
    <x v="0"/>
    <s v="5001 to 10000 employees"/>
    <s v="5001 to 10000 "/>
    <n v="5001"/>
    <n v="10000"/>
    <n v="7500.5"/>
    <s v="Telecommunications Services"/>
  </r>
  <r>
    <n v="101"/>
    <n v="52"/>
    <n v="76.5"/>
    <s v="Other"/>
    <s v="Takeda Pharmaceuticals"/>
    <n v="3.7"/>
    <x v="0"/>
    <s v="10000+ employees"/>
    <s v="10000+ "/>
    <n v="10000"/>
    <s v=" "/>
    <n v="10000"/>
    <s v="Biotech &amp; Pharmaceuticals"/>
  </r>
  <r>
    <n v="133"/>
    <n v="81"/>
    <n v="107"/>
    <s v="Data Scientist"/>
    <s v="Legal &amp; General America"/>
    <n v="3.8"/>
    <x v="0"/>
    <s v="501 to 1000 employees"/>
    <s v="501 to 1000 "/>
    <n v="501"/>
    <n v="1000"/>
    <n v="750.5"/>
    <s v="Insurance Carriers"/>
  </r>
  <r>
    <n v="211"/>
    <n v="132"/>
    <n v="171.5"/>
    <s v="Data Scientist"/>
    <s v="Western Digital"/>
    <n v="3.5"/>
    <x v="0"/>
    <s v="10000+ employees"/>
    <s v="10000+ "/>
    <n v="10000"/>
    <s v=" "/>
    <n v="10000"/>
    <s v="Computer Hardware &amp; Software"/>
  </r>
  <r>
    <n v="140"/>
    <n v="74"/>
    <n v="107"/>
    <s v="Data Engineer"/>
    <s v="The Church of Jesus Christ of Latter-day Saints"/>
    <n v="4.2"/>
    <x v="1"/>
    <s v="10000+ employees"/>
    <s v="10000+ "/>
    <n v="10000"/>
    <s v=" "/>
    <n v="10000"/>
    <s v="Religious Organizations"/>
  </r>
  <r>
    <n v="190"/>
    <n v="100"/>
    <n v="145"/>
    <s v="Other"/>
    <s v="Sunovion"/>
    <n v="3.5"/>
    <x v="0"/>
    <s v="1001 to 5000 employees"/>
    <s v="1001 to 5000 "/>
    <n v="1001"/>
    <n v="5000"/>
    <n v="3000.5"/>
    <s v="Biotech &amp; Pharmaceuticals"/>
  </r>
  <r>
    <n v="80"/>
    <n v="43"/>
    <n v="61.5"/>
    <s v="Analyst"/>
    <s v="National Student Clearinghouse"/>
    <n v="2.9"/>
    <x v="2"/>
    <s v="201 to 500 employees"/>
    <s v="201 to 500 "/>
    <n v="201"/>
    <n v="500"/>
    <n v="350.5"/>
    <s v="Colleges &amp; Universities"/>
  </r>
  <r>
    <n v="50"/>
    <n v="73"/>
    <n v="73"/>
    <s v="Other"/>
    <s v="Tower Health"/>
    <n v="3.6"/>
    <x v="0"/>
    <s v="5001 to 10000 employees"/>
    <s v="5001 to 10000 "/>
    <n v="5001"/>
    <n v="10000"/>
    <n v="7500.5"/>
    <s v="Health Care Services &amp; Hospitals"/>
  </r>
  <r>
    <n v="149"/>
    <n v="47"/>
    <n v="98"/>
    <s v="Data Scientist"/>
    <s v="State of Wisconsin Investment Board"/>
    <n v="2.7"/>
    <x v="2"/>
    <s v="51 to 200 employees"/>
    <s v="51 to 200 "/>
    <n v="51"/>
    <n v="200"/>
    <n v="125.5"/>
    <s v="Investment Banking &amp; Asset Management"/>
  </r>
  <r>
    <n v="82"/>
    <n v="37"/>
    <n v="59.5"/>
    <s v="Other"/>
    <s v="Rubius Therapeutics"/>
    <n v="4.4000000000000004"/>
    <x v="1"/>
    <s v="201 to 500 employees"/>
    <s v="201 to 500 "/>
    <n v="201"/>
    <n v="500"/>
    <n v="350.5"/>
    <s v="Biotech &amp; Pharmaceuticals"/>
  </r>
  <r>
    <n v="185"/>
    <n v="44"/>
    <n v="114.5"/>
    <s v="Data Scientist"/>
    <s v="Autodesk"/>
    <n v="4"/>
    <x v="1"/>
    <s v="5001 to 10000 employees"/>
    <s v="5001 to 10000 "/>
    <n v="5001"/>
    <n v="10000"/>
    <n v="7500.5"/>
    <s v="Computer Hardware &amp; Software"/>
  </r>
  <r>
    <n v="116"/>
    <n v="31"/>
    <n v="73.5"/>
    <s v="Manager"/>
    <s v="OneMagnify"/>
    <n v="4.3"/>
    <x v="1"/>
    <s v="201 to 500 employees"/>
    <s v="201 to 500 "/>
    <n v="201"/>
    <n v="500"/>
    <n v="350.5"/>
    <s v="Advertising &amp; Marketing"/>
  </r>
  <r>
    <n v="95"/>
    <n v="50"/>
    <n v="72.5"/>
    <s v="Data Engineer"/>
    <s v="IZEA"/>
    <n v="4.2"/>
    <x v="1"/>
    <s v="51 to 200 employees"/>
    <s v="51 to 200 "/>
    <n v="51"/>
    <n v="200"/>
    <n v="125.5"/>
    <s v="Advertising &amp; Marketing"/>
  </r>
  <r>
    <n v="72"/>
    <n v="52"/>
    <n v="62"/>
    <s v="Analyst"/>
    <s v="Vionic Group"/>
    <n v="3.6"/>
    <x v="0"/>
    <s v="51 to 200 employees"/>
    <s v="51 to 200 "/>
    <n v="51"/>
    <n v="200"/>
    <n v="125.5"/>
    <s v="Department, Clothing, &amp; Shoe Stores"/>
  </r>
  <r>
    <n v="198"/>
    <n v="43"/>
    <n v="120.5"/>
    <s v="Other"/>
    <s v="Takeda Pharmaceuticals"/>
    <n v="3.7"/>
    <x v="0"/>
    <s v="10000+ employees"/>
    <s v="10000+ "/>
    <n v="10000"/>
    <s v=" "/>
    <n v="10000"/>
    <s v="Biotech &amp; Pharmaceuticals"/>
  </r>
  <r>
    <n v="100"/>
    <n v="21"/>
    <n v="60.5"/>
    <s v="Analyst"/>
    <s v="Dodge Data &amp; Analytics"/>
    <n v="2.8"/>
    <x v="2"/>
    <s v="201 to 500 employees"/>
    <s v="201 to 500 "/>
    <n v="201"/>
    <n v="500"/>
    <n v="350.5"/>
    <s v="IT Services"/>
  </r>
  <r>
    <n v="182"/>
    <n v="56"/>
    <n v="119"/>
    <s v="Other"/>
    <s v="Takeda Pharmaceuticals"/>
    <n v="3.7"/>
    <x v="0"/>
    <s v="10000+ employees"/>
    <s v="10000+ "/>
    <n v="10000"/>
    <s v=" "/>
    <n v="10000"/>
    <s v="Biotech &amp; Pharmaceuticals"/>
  </r>
  <r>
    <n v="124"/>
    <n v="73"/>
    <n v="98.5"/>
    <s v="Data Scientist"/>
    <s v="Plymouth Rock Assurance"/>
    <n v="3.3"/>
    <x v="0"/>
    <s v="1001 to 5000 employees"/>
    <s v="1001 to 5000 "/>
    <n v="1001"/>
    <n v="5000"/>
    <n v="3000.5"/>
    <s v="Insurance Carriers"/>
  </r>
  <r>
    <n v="250"/>
    <n v="200"/>
    <n v="225"/>
    <s v="Data Scientist"/>
    <s v="CA-One Tech Cloud"/>
    <s v="unknown"/>
    <x v="1"/>
    <s v="51 to 200 employees"/>
    <s v="51 to 200 "/>
    <n v="51"/>
    <n v="200"/>
    <n v="125.5"/>
    <s v="IT Services"/>
  </r>
  <r>
    <n v="71"/>
    <n v="44"/>
    <n v="57.5"/>
    <s v="Other"/>
    <s v="Beebe Healthcare"/>
    <n v="3.6"/>
    <x v="0"/>
    <s v="1001 to 5000 employees"/>
    <s v="1001 to 5000 "/>
    <n v="1001"/>
    <n v="5000"/>
    <n v="3000.5"/>
    <s v="Health Care Services &amp; Hospitals"/>
  </r>
  <r>
    <n v="206"/>
    <n v="117"/>
    <n v="161.5"/>
    <s v="Other"/>
    <s v="Takeda Pharmaceuticals"/>
    <n v="3.7"/>
    <x v="0"/>
    <s v="10000+ employees"/>
    <s v="10000+ "/>
    <n v="10000"/>
    <s v=" "/>
    <n v="10000"/>
    <s v="Biotech &amp; Pharmaceuticals"/>
  </r>
  <r>
    <n v="183"/>
    <n v="111"/>
    <n v="147"/>
    <s v="Data Scientist"/>
    <s v="Argo Group US"/>
    <n v="3.4"/>
    <x v="0"/>
    <s v="1001 to 5000 employees"/>
    <s v="1001 to 5000 "/>
    <n v="1001"/>
    <n v="5000"/>
    <n v="3000.5"/>
    <s v="Insurance Carriers"/>
  </r>
  <r>
    <n v="78"/>
    <n v="44"/>
    <n v="61"/>
    <s v="Analyst"/>
    <s v="Associated Electric Cooperative"/>
    <n v="4.0999999999999996"/>
    <x v="1"/>
    <s v="501 to 1000 employees"/>
    <s v="501 to 1000 "/>
    <n v="501"/>
    <n v="1000"/>
    <n v="750.5"/>
    <s v="Energy"/>
  </r>
  <r>
    <n v="159"/>
    <n v="81"/>
    <n v="120"/>
    <s v="M.L.E"/>
    <s v="Software Engineering Institute"/>
    <n v="2.6"/>
    <x v="2"/>
    <s v="501 to 1000 employees"/>
    <s v="501 to 1000 "/>
    <n v="501"/>
    <n v="1000"/>
    <n v="750.5"/>
    <s v="Colleges &amp; Universities"/>
  </r>
  <r>
    <n v="166"/>
    <n v="83"/>
    <n v="124.5"/>
    <s v="Other"/>
    <s v="PennyMac"/>
    <n v="3.2"/>
    <x v="0"/>
    <s v="1001 to 5000 employees"/>
    <s v="1001 to 5000 "/>
    <n v="1001"/>
    <n v="5000"/>
    <n v="3000.5"/>
    <s v="Lending"/>
  </r>
  <r>
    <n v="182"/>
    <n v="114"/>
    <n v="148"/>
    <s v="Data Scientist"/>
    <s v="Zest AI"/>
    <n v="3.9"/>
    <x v="0"/>
    <s v="51 to 200 employees"/>
    <s v="51 to 200 "/>
    <n v="51"/>
    <n v="200"/>
    <n v="125.5"/>
    <s v="Financial Analytics &amp; Research"/>
  </r>
  <r>
    <n v="76"/>
    <n v="42"/>
    <n v="59"/>
    <s v="Analyst"/>
    <s v="DECISIVE ANALYTICS Corporation"/>
    <n v="4.7"/>
    <x v="1"/>
    <s v="51 to 200 employees"/>
    <s v="51 to 200 "/>
    <n v="51"/>
    <n v="200"/>
    <n v="125.5"/>
    <s v="Aerospace &amp; Defense"/>
  </r>
  <r>
    <n v="179"/>
    <n v="114"/>
    <n v="146.5"/>
    <s v="Data Scientist"/>
    <s v="The Hanover Insurance Group"/>
    <n v="3.7"/>
    <x v="0"/>
    <s v="5001 to 10000 employees"/>
    <s v="5001 to 10000 "/>
    <n v="5001"/>
    <n v="10000"/>
    <n v="7500.5"/>
    <s v="Insurance Carriers"/>
  </r>
  <r>
    <n v="123"/>
    <n v="60"/>
    <n v="91.5"/>
    <s v="Other"/>
    <s v="Karyopharm Therapeutics Inc"/>
    <n v="2.9"/>
    <x v="2"/>
    <s v="201 to 500 employees"/>
    <s v="201 to 500 "/>
    <n v="201"/>
    <n v="500"/>
    <n v="350.5"/>
    <s v="Biotech &amp; Pharmaceuticals"/>
  </r>
  <r>
    <n v="166"/>
    <n v="100"/>
    <n v="133"/>
    <s v="M.L.E"/>
    <s v="Tempus Labs"/>
    <n v="3"/>
    <x v="0"/>
    <s v="501 to 1000 employees"/>
    <s v="501 to 1000 "/>
    <n v="501"/>
    <n v="1000"/>
    <n v="750.5"/>
    <s v="Biotech &amp; Pharmaceuticals"/>
  </r>
  <r>
    <n v="173"/>
    <n v="108"/>
    <n v="140.5"/>
    <s v="Data Scientist"/>
    <s v="Recursion Pharmaceuticals"/>
    <n v="4.7"/>
    <x v="1"/>
    <s v="51 to 200 employees"/>
    <s v="51 to 200 "/>
    <n v="51"/>
    <n v="200"/>
    <n v="125.5"/>
    <s v="Biotech &amp; Pharmaceuticals"/>
  </r>
  <r>
    <n v="93"/>
    <n v="48"/>
    <n v="70.5"/>
    <s v="Data Engineer"/>
    <s v="P2 Energy Solutions"/>
    <n v="3.7"/>
    <x v="0"/>
    <s v="501 to 1000 employees"/>
    <s v="501 to 1000 "/>
    <n v="501"/>
    <n v="1000"/>
    <n v="750.5"/>
    <s v="Computer Hardware &amp; Software"/>
  </r>
  <r>
    <n v="115"/>
    <n v="54"/>
    <n v="84.5"/>
    <s v="Other"/>
    <s v="Rochester Regional Health"/>
    <n v="3.3"/>
    <x v="0"/>
    <s v="10000+ employees"/>
    <s v="10000+ "/>
    <n v="10000"/>
    <s v=" "/>
    <n v="10000"/>
    <s v="Health Care Services &amp; Hospitals"/>
  </r>
  <r>
    <n v="127"/>
    <n v="60"/>
    <n v="93.5"/>
    <s v="Other"/>
    <s v="ClearEdge"/>
    <n v="4"/>
    <x v="1"/>
    <s v="51 to 200 employees"/>
    <s v="51 to 200 "/>
    <n v="51"/>
    <n v="200"/>
    <n v="125.5"/>
    <s v="Computer Hardware &amp; Software"/>
  </r>
  <r>
    <n v="179"/>
    <n v="90"/>
    <n v="134.5"/>
    <s v="Other"/>
    <s v="Rubius Therapeutics"/>
    <n v="4.4000000000000004"/>
    <x v="1"/>
    <s v="201 to 500 employees"/>
    <s v="201 to 500 "/>
    <n v="201"/>
    <n v="500"/>
    <n v="350.5"/>
    <s v="Biotech &amp; Pharmaceuticals"/>
  </r>
  <r>
    <n v="224"/>
    <n v="138"/>
    <n v="181"/>
    <s v="M.L.E"/>
    <s v="Tapjoy"/>
    <n v="3.9"/>
    <x v="0"/>
    <s v="201 to 500 employees"/>
    <s v="201 to 500 "/>
    <n v="201"/>
    <n v="500"/>
    <n v="350.5"/>
    <s v="Internet"/>
  </r>
  <r>
    <n v="115"/>
    <n v="54"/>
    <n v="84.5"/>
    <s v="Other"/>
    <s v="Rochester Regional Health"/>
    <n v="3.3"/>
    <x v="0"/>
    <s v="10000+ employees"/>
    <s v="10000+ "/>
    <n v="10000"/>
    <s v=" "/>
    <n v="10000"/>
    <s v="Health Care Services &amp; Hospitals"/>
  </r>
  <r>
    <n v="220"/>
    <n v="190"/>
    <n v="205"/>
    <s v="Data Engineer"/>
    <s v="Credit Sesame"/>
    <n v="4.0999999999999996"/>
    <x v="1"/>
    <s v="51 to 200 employees"/>
    <s v="51 to 200 "/>
    <n v="51"/>
    <n v="200"/>
    <n v="125.5"/>
    <s v="Internet"/>
  </r>
  <r>
    <n v="62"/>
    <n v="35"/>
    <n v="48.5"/>
    <s v="Analyst"/>
    <s v="San Manuel Casino"/>
    <n v="3.6"/>
    <x v="0"/>
    <s v="1001 to 5000 employees"/>
    <s v="1001 to 5000 "/>
    <n v="1001"/>
    <n v="5000"/>
    <n v="3000.5"/>
    <s v="Gambling"/>
  </r>
  <r>
    <n v="52"/>
    <n v="37"/>
    <n v="44.5"/>
    <s v="Other"/>
    <s v="Texas Health Huguley Hospital"/>
    <n v="4"/>
    <x v="1"/>
    <s v="1001 to 5000 employees"/>
    <s v="1001 to 5000 "/>
    <n v="1001"/>
    <n v="5000"/>
    <n v="3000.5"/>
    <s v="Health Care Services &amp; Hospitals"/>
  </r>
  <r>
    <n v="66"/>
    <n v="39"/>
    <n v="52.5"/>
    <s v="Other"/>
    <s v="Teasdale Latin Foods"/>
    <n v="2.4"/>
    <x v="2"/>
    <s v="501 to 1000 employees"/>
    <s v="501 to 1000 "/>
    <n v="501"/>
    <n v="1000"/>
    <n v="750.5"/>
    <s v="Food &amp; Beverage Manufacturing"/>
  </r>
  <r>
    <n v="167"/>
    <n v="81"/>
    <n v="124"/>
    <s v="M.L.E"/>
    <s v="Software Engineering Institute"/>
    <n v="2.6"/>
    <x v="2"/>
    <s v="501 to 1000 employees"/>
    <s v="501 to 1000 "/>
    <n v="501"/>
    <n v="1000"/>
    <n v="750.5"/>
    <s v="Colleges &amp; Universities"/>
  </r>
  <r>
    <n v="86"/>
    <n v="42"/>
    <n v="64"/>
    <s v="Manager"/>
    <s v="Central California Alliance for Health"/>
    <n v="3.5"/>
    <x v="0"/>
    <s v="501 to 1000 employees"/>
    <s v="501 to 1000 "/>
    <n v="501"/>
    <n v="1000"/>
    <n v="750.5"/>
    <s v="Health Care Services &amp; Hospitals"/>
  </r>
  <r>
    <n v="127"/>
    <n v="69"/>
    <n v="98"/>
    <s v="Data Engineer"/>
    <s v="Pilot Flying J Travel Centers LLC"/>
    <n v="3"/>
    <x v="0"/>
    <s v="10000+ employees"/>
    <s v="10000+ "/>
    <n v="10000"/>
    <s v=" "/>
    <n v="10000"/>
    <s v="Gas Stations"/>
  </r>
  <r>
    <n v="71"/>
    <n v="44"/>
    <n v="57.5"/>
    <s v="Other"/>
    <s v="Beebe Healthcare"/>
    <n v="3.6"/>
    <x v="0"/>
    <s v="1001 to 5000 employees"/>
    <s v="1001 to 5000 "/>
    <n v="1001"/>
    <n v="5000"/>
    <n v="3000.5"/>
    <s v="Health Care Services &amp; Hospitals"/>
  </r>
  <r>
    <n v="68"/>
    <n v="40"/>
    <n v="54"/>
    <s v="Other"/>
    <s v="Palermo's Pizza"/>
    <n v="3.3"/>
    <x v="0"/>
    <s v="501 to 1000 employees"/>
    <s v="501 to 1000 "/>
    <n v="501"/>
    <n v="1000"/>
    <n v="750.5"/>
    <s v="Food &amp; Beverage Manufacturing"/>
  </r>
  <r>
    <n v="113"/>
    <n v="49"/>
    <n v="81"/>
    <s v="Other"/>
    <s v="Advanced BioScience Laboratories"/>
    <n v="2.7"/>
    <x v="2"/>
    <s v="201 to 500 employees"/>
    <s v="201 to 500 "/>
    <n v="201"/>
    <n v="500"/>
    <n v="350.5"/>
    <s v="Biotech &amp; Pharmaceuticals"/>
  </r>
  <r>
    <n v="140"/>
    <n v="75"/>
    <n v="107.5"/>
    <s v="Data Engineer"/>
    <s v="Echo Global Logistics"/>
    <n v="3.4"/>
    <x v="0"/>
    <s v="1001 to 5000 employees"/>
    <s v="1001 to 5000 "/>
    <n v="1001"/>
    <n v="5000"/>
    <n v="3000.5"/>
    <s v="Transportation Management"/>
  </r>
  <r>
    <n v="112"/>
    <n v="66"/>
    <n v="89"/>
    <s v="Data Scientist"/>
    <s v="Lockheed Martin"/>
    <n v="3.7"/>
    <x v="0"/>
    <s v="10000+ employees"/>
    <s v="10000+ "/>
    <n v="10000"/>
    <s v=" "/>
    <n v="10000"/>
    <s v="Aerospace &amp; Defense"/>
  </r>
  <r>
    <n v="125"/>
    <n v="76"/>
    <n v="100.5"/>
    <s v="Data Scientist"/>
    <s v="Acuity Insurance"/>
    <n v="4.8"/>
    <x v="1"/>
    <s v="1001 to 5000 employees"/>
    <s v="1001 to 5000 "/>
    <n v="1001"/>
    <n v="5000"/>
    <n v="3000.5"/>
    <s v="Insurance Carriers"/>
  </r>
  <r>
    <n v="86"/>
    <n v="44"/>
    <n v="65"/>
    <s v="Analyst"/>
    <s v="Fareportal"/>
    <n v="3.8"/>
    <x v="0"/>
    <s v="1001 to 5000 employees"/>
    <s v="1001 to 5000 "/>
    <n v="1001"/>
    <n v="5000"/>
    <n v="3000.5"/>
    <s v="Travel Agencies"/>
  </r>
  <r>
    <n v="52"/>
    <n v="31"/>
    <n v="41.5"/>
    <s v="Other"/>
    <s v="Veterans Affairs, Veterans Health Administration"/>
    <n v="3.4"/>
    <x v="0"/>
    <s v="10000+ employees"/>
    <s v="10000+ "/>
    <n v="10000"/>
    <s v=" "/>
    <n v="10000"/>
    <s v="Federal Agencies"/>
  </r>
  <r>
    <n v="92"/>
    <n v="53"/>
    <n v="72.5"/>
    <s v="Data Scientist"/>
    <s v="Credera"/>
    <n v="4.3"/>
    <x v="1"/>
    <s v="201 to 500 employees"/>
    <s v="201 to 500 "/>
    <n v="201"/>
    <n v="500"/>
    <n v="350.5"/>
    <s v="Consulting"/>
  </r>
  <r>
    <n v="111"/>
    <n v="64"/>
    <n v="87.5"/>
    <s v="Data Scientist"/>
    <s v="Spectrum Communications and Consulting"/>
    <n v="3.4"/>
    <x v="0"/>
    <s v="51 to 200 employees"/>
    <s v="51 to 200 "/>
    <n v="51"/>
    <n v="200"/>
    <n v="125.5"/>
    <s v="Advertising &amp; Marketing"/>
  </r>
  <r>
    <n v="120"/>
    <n v="65"/>
    <n v="92.5"/>
    <s v="Analyst"/>
    <s v="NCSOFT"/>
    <n v="3.1"/>
    <x v="0"/>
    <s v="1001 to 5000 employees"/>
    <s v="1001 to 5000 "/>
    <n v="1001"/>
    <n v="5000"/>
    <n v="3000.5"/>
    <s v="Video Games"/>
  </r>
  <r>
    <n v="103"/>
    <n v="60"/>
    <n v="81.5"/>
    <s v="Data Scientist"/>
    <s v="MITRE"/>
    <n v="3.2"/>
    <x v="0"/>
    <s v="5001 to 10000 employees"/>
    <s v="5001 to 10000 "/>
    <n v="5001"/>
    <n v="10000"/>
    <n v="7500.5"/>
    <s v="Federal Agencies"/>
  </r>
  <r>
    <n v="105"/>
    <n v="53"/>
    <n v="79"/>
    <s v="Analyst"/>
    <s v="Dayton Freight Lines, Inc"/>
    <n v="4.3"/>
    <x v="1"/>
    <s v="1001 to 5000 employees"/>
    <s v="1001 to 5000 "/>
    <n v="1001"/>
    <n v="5000"/>
    <n v="3000.5"/>
    <s v="Trucking"/>
  </r>
  <r>
    <n v="62"/>
    <n v="33"/>
    <n v="47.5"/>
    <s v="Analyst"/>
    <s v="Community Action Partnership of San Luis Obispo"/>
    <n v="2.8"/>
    <x v="2"/>
    <s v="501 to 1000 employees"/>
    <s v="501 to 1000 "/>
    <n v="501"/>
    <n v="1000"/>
    <n v="750.5"/>
    <s v="Social Assistance"/>
  </r>
  <r>
    <n v="90"/>
    <n v="48"/>
    <n v="69"/>
    <s v="Analyst"/>
    <s v="TrueAccord"/>
    <n v="3.4"/>
    <x v="0"/>
    <s v="51 to 200 employees"/>
    <s v="51 to 200 "/>
    <n v="51"/>
    <n v="200"/>
    <n v="125.5"/>
    <s v="Enterprise Software &amp; Network Solutions"/>
  </r>
  <r>
    <n v="64"/>
    <n v="34"/>
    <n v="49"/>
    <s v="Analyst"/>
    <s v="DRB Systems"/>
    <n v="4"/>
    <x v="1"/>
    <s v="201 to 500 employees"/>
    <s v="201 to 500 "/>
    <n v="201"/>
    <n v="500"/>
    <n v="350.5"/>
    <s v="Computer Hardware &amp; Software"/>
  </r>
  <r>
    <n v="76"/>
    <n v="42"/>
    <n v="59"/>
    <s v="Analyst"/>
    <s v="Corcentric"/>
    <n v="3.7"/>
    <x v="0"/>
    <s v="201 to 500 employees"/>
    <s v="201 to 500 "/>
    <n v="201"/>
    <n v="500"/>
    <n v="350.5"/>
    <s v="Enterprise Software &amp; Network Solutions"/>
  </r>
  <r>
    <n v="111"/>
    <n v="66"/>
    <n v="88.5"/>
    <s v="Data Scientist"/>
    <s v="U.Group"/>
    <n v="3.5"/>
    <x v="0"/>
    <s v="201 to 500 employees"/>
    <s v="201 to 500 "/>
    <n v="201"/>
    <n v="500"/>
    <n v="350.5"/>
    <s v="IT Services"/>
  </r>
  <r>
    <n v="138"/>
    <n v="91"/>
    <n v="114.5"/>
    <s v="Other"/>
    <s v="Systems Evolution Inc"/>
    <n v="4.7"/>
    <x v="1"/>
    <s v="201 to 500 employees"/>
    <s v="201 to 500 "/>
    <n v="201"/>
    <n v="500"/>
    <n v="350.5"/>
    <s v="Consulting"/>
  </r>
  <r>
    <n v="114"/>
    <n v="62"/>
    <n v="88"/>
    <s v="Data Engineer"/>
    <s v="Eventbrite"/>
    <n v="4.4000000000000004"/>
    <x v="1"/>
    <s v="1001 to 5000 employees"/>
    <s v="1001 to 5000 "/>
    <n v="1001"/>
    <n v="5000"/>
    <n v="3000.5"/>
    <s v="Internet"/>
  </r>
  <r>
    <n v="129"/>
    <n v="71"/>
    <n v="100"/>
    <s v="Data Engineer"/>
    <s v="Centro"/>
    <n v="4.0999999999999996"/>
    <x v="1"/>
    <s v="501 to 1000 employees"/>
    <s v="501 to 1000 "/>
    <n v="501"/>
    <n v="1000"/>
    <n v="750.5"/>
    <s v="Internet"/>
  </r>
  <r>
    <n v="119"/>
    <n v="74"/>
    <n v="96.5"/>
    <s v="Data Scientist"/>
    <s v="comScore"/>
    <n v="2.5"/>
    <x v="2"/>
    <s v="1001 to 5000 employees"/>
    <s v="1001 to 5000 "/>
    <n v="1001"/>
    <n v="5000"/>
    <n v="3000.5"/>
    <s v="Advertising &amp; Marketing"/>
  </r>
  <r>
    <n v="97"/>
    <n v="55"/>
    <n v="76"/>
    <s v="Analyst"/>
    <s v="SullivanCotter"/>
    <n v="4.2"/>
    <x v="1"/>
    <s v="201 to 500 employees"/>
    <s v="201 to 500 "/>
    <n v="201"/>
    <n v="500"/>
    <n v="350.5"/>
    <s v="Consulting"/>
  </r>
  <r>
    <n v="16"/>
    <n v="15"/>
    <n v="15.5"/>
    <s v="Data Scientist"/>
    <s v="NPD"/>
    <n v="3.9"/>
    <x v="0"/>
    <s v="1001 to 5000 employees"/>
    <s v="1001 to 5000 "/>
    <n v="1001"/>
    <n v="5000"/>
    <n v="3000.5"/>
    <s v="Research &amp; Development"/>
  </r>
  <r>
    <n v="106"/>
    <n v="61"/>
    <n v="83.5"/>
    <s v="Data Scientist"/>
    <s v="Bakery Agency"/>
    <n v="4.3"/>
    <x v="1"/>
    <s v="1 to 50 employees"/>
    <s v="1 to 50 "/>
    <n v="1"/>
    <n v="50"/>
    <n v="25.5"/>
    <s v="Advertising &amp; Marketing"/>
  </r>
  <r>
    <n v="199"/>
    <n v="127"/>
    <n v="163"/>
    <s v="Data Scientist"/>
    <s v="Genentech"/>
    <n v="3.9"/>
    <x v="0"/>
    <s v="10000+ employees"/>
    <s v="10000+ "/>
    <n v="10000"/>
    <s v=" "/>
    <n v="10000"/>
    <s v="Biotech &amp; Pharmaceuticals"/>
  </r>
  <r>
    <n v="126"/>
    <n v="74"/>
    <n v="100"/>
    <s v="Analyst"/>
    <s v="Blue Cross &amp; Blue Shield of Rhode Island"/>
    <n v="3.4"/>
    <x v="0"/>
    <s v="501 to 1000 employees"/>
    <s v="501 to 1000 "/>
    <n v="501"/>
    <n v="1000"/>
    <n v="750.5"/>
    <s v="Insurance Carriers"/>
  </r>
  <r>
    <n v="72"/>
    <n v="33"/>
    <n v="52.5"/>
    <s v="Other"/>
    <s v="Boys Town"/>
    <n v="3.8"/>
    <x v="0"/>
    <s v="1001 to 5000 employees"/>
    <s v="1001 to 5000 "/>
    <n v="1001"/>
    <n v="5000"/>
    <n v="3000.5"/>
    <s v="Social Assistance"/>
  </r>
  <r>
    <n v="63"/>
    <n v="37"/>
    <n v="50"/>
    <s v="Analyst"/>
    <s v="The HSC Health Care System"/>
    <n v="3.3"/>
    <x v="0"/>
    <s v="501 to 1000 employees"/>
    <s v="501 to 1000 "/>
    <n v="501"/>
    <n v="1000"/>
    <n v="750.5"/>
    <s v="Health Care Services &amp; Hospitals"/>
  </r>
  <r>
    <n v="119"/>
    <n v="67"/>
    <n v="93"/>
    <s v="Data Engineer"/>
    <s v="Pro-Sphere Tek"/>
    <n v="3.4"/>
    <x v="0"/>
    <s v="201 to 500 employees"/>
    <s v="201 to 500 "/>
    <n v="201"/>
    <n v="500"/>
    <n v="350.5"/>
    <s v="Consulting"/>
  </r>
  <r>
    <n v="117"/>
    <n v="72"/>
    <n v="94.5"/>
    <s v="Data Scientist"/>
    <s v="Ameritas Life Insurance Corp"/>
    <n v="3"/>
    <x v="0"/>
    <s v="1001 to 5000 employees"/>
    <s v="1001 to 5000 "/>
    <n v="1001"/>
    <n v="5000"/>
    <n v="3000.5"/>
    <s v="Insurance Agencies &amp; Brokerages"/>
  </r>
  <r>
    <n v="126"/>
    <n v="78"/>
    <n v="102"/>
    <s v="Data Scientist"/>
    <s v="Genworth"/>
    <n v="3.7"/>
    <x v="0"/>
    <s v="1001 to 5000 employees"/>
    <s v="1001 to 5000 "/>
    <n v="1001"/>
    <n v="5000"/>
    <n v="3000.5"/>
    <s v="Insurance Carriers"/>
  </r>
  <r>
    <n v="194"/>
    <n v="116"/>
    <n v="155"/>
    <s v="Data Scientist"/>
    <s v="Numeric, LLC"/>
    <n v="3.2"/>
    <x v="0"/>
    <s v="1 to 50 employees"/>
    <s v="1 to 50 "/>
    <n v="1"/>
    <n v="50"/>
    <n v="25.5"/>
    <s v="Staffing &amp; Outsourcing"/>
  </r>
  <r>
    <n v="133"/>
    <n v="83"/>
    <n v="108"/>
    <s v="Data Scientist"/>
    <s v="Trace Data"/>
    <n v="3.9"/>
    <x v="0"/>
    <s v="51 to 200 employees"/>
    <s v="51 to 200 "/>
    <n v="51"/>
    <n v="200"/>
    <n v="125.5"/>
    <s v="Insurance Carriers"/>
  </r>
  <r>
    <n v="82"/>
    <n v="45"/>
    <n v="63.5"/>
    <s v="Analyst"/>
    <s v="Clearwater Analytics"/>
    <n v="4.2"/>
    <x v="1"/>
    <s v="501 to 1000 employees"/>
    <s v="501 to 1000 "/>
    <n v="501"/>
    <n v="1000"/>
    <n v="750.5"/>
    <s v="Investment Banking &amp; Asset Management"/>
  </r>
  <r>
    <n v="135"/>
    <n v="83"/>
    <n v="109"/>
    <s v="Data Scientist"/>
    <s v="Tekvalley, Corp"/>
    <n v="4"/>
    <x v="1"/>
    <s v="1 to 50 employees"/>
    <s v="1 to 50 "/>
    <n v="1"/>
    <n v="50"/>
    <n v="25.5"/>
    <s v="IT Services"/>
  </r>
  <r>
    <n v="122"/>
    <n v="70"/>
    <n v="96"/>
    <s v="Data Scientist"/>
    <s v="BWX Technologies"/>
    <n v="3.5"/>
    <x v="0"/>
    <s v="5001 to 10000 employees"/>
    <s v="5001 to 10000 "/>
    <n v="5001"/>
    <n v="10000"/>
    <n v="7500.5"/>
    <s v="Aerospace &amp; Defense"/>
  </r>
  <r>
    <n v="132"/>
    <n v="70"/>
    <n v="101"/>
    <s v="Data Engineer"/>
    <s v="PennyMac"/>
    <n v="3.2"/>
    <x v="0"/>
    <s v="1001 to 5000 employees"/>
    <s v="1001 to 5000 "/>
    <n v="1001"/>
    <n v="5000"/>
    <n v="3000.5"/>
    <s v="Lending"/>
  </r>
  <r>
    <n v="101"/>
    <n v="54"/>
    <n v="77.5"/>
    <s v="Data Engineer"/>
    <s v="Vermeer"/>
    <n v="3.9"/>
    <x v="0"/>
    <s v="1001 to 5000 employees"/>
    <s v="1001 to 5000 "/>
    <n v="1001"/>
    <n v="5000"/>
    <n v="3000.5"/>
    <s v="Industrial Manufacturing"/>
  </r>
  <r>
    <n v="112"/>
    <n v="68"/>
    <n v="90"/>
    <s v="Data Scientist"/>
    <s v="L&amp;T Infotech"/>
    <n v="3.5"/>
    <x v="0"/>
    <s v="10000+ employees"/>
    <s v="10000+ "/>
    <n v="10000"/>
    <s v=" "/>
    <n v="10000"/>
    <s v="IT Services"/>
  </r>
  <r>
    <n v="74"/>
    <n v="42"/>
    <n v="58"/>
    <s v="Analyst"/>
    <s v="OceanFirst Financial"/>
    <n v="4.3"/>
    <x v="1"/>
    <s v="501 to 1000 employees"/>
    <s v="501 to 1000 "/>
    <n v="501"/>
    <n v="1000"/>
    <n v="750.5"/>
    <s v="Banks &amp; Credit Unions"/>
  </r>
  <r>
    <n v="161"/>
    <n v="95"/>
    <n v="128"/>
    <s v="Data Scientist"/>
    <s v="Sotheby's"/>
    <n v="3.6"/>
    <x v="0"/>
    <s v="1001 to 5000 employees"/>
    <s v="1001 to 5000 "/>
    <n v="1001"/>
    <n v="5000"/>
    <n v="3000.5"/>
    <s v="Auctions &amp; Galleries"/>
  </r>
  <r>
    <n v="126"/>
    <n v="76"/>
    <n v="101"/>
    <s v="Data Scientist"/>
    <s v="Vanda Pharmaceuticals"/>
    <n v="2.2999999999999998"/>
    <x v="2"/>
    <s v="201 to 500 employees"/>
    <s v="201 to 500 "/>
    <n v="201"/>
    <n v="500"/>
    <n v="350.5"/>
    <s v="Biotech &amp; Pharmaceuticals"/>
  </r>
  <r>
    <n v="176"/>
    <n v="108"/>
    <n v="142"/>
    <s v="Data Scientist"/>
    <s v="Novetta"/>
    <n v="4"/>
    <x v="1"/>
    <s v="501 to 1000 employees"/>
    <s v="501 to 1000 "/>
    <n v="501"/>
    <n v="1000"/>
    <n v="750.5"/>
    <s v="Enterprise Software &amp; Network Solutions"/>
  </r>
  <r>
    <n v="208"/>
    <n v="130"/>
    <n v="169"/>
    <s v="Data Scientist"/>
    <s v="CK-12 Foundation"/>
    <n v="4.0999999999999996"/>
    <x v="1"/>
    <s v="1 to 50 employees"/>
    <s v="1 to 50 "/>
    <n v="1"/>
    <n v="50"/>
    <n v="25.5"/>
    <s v="K-12 Education"/>
  </r>
  <r>
    <n v="68"/>
    <n v="37"/>
    <n v="52.5"/>
    <s v="Other"/>
    <s v="Opinion Dynamics"/>
    <n v="4.2"/>
    <x v="1"/>
    <s v="51 to 200 employees"/>
    <s v="51 to 200 "/>
    <n v="51"/>
    <n v="200"/>
    <n v="125.5"/>
    <s v="Consulting"/>
  </r>
  <r>
    <n v="99"/>
    <n v="52"/>
    <n v="75.5"/>
    <s v="Data Engineer"/>
    <s v="Applied Information Sciences"/>
    <n v="4.5999999999999996"/>
    <x v="1"/>
    <s v="501 to 1000 employees"/>
    <s v="501 to 1000 "/>
    <n v="501"/>
    <n v="1000"/>
    <n v="750.5"/>
    <s v="IT Services"/>
  </r>
  <r>
    <n v="173"/>
    <n v="105"/>
    <n v="139"/>
    <s v="Data Scientist"/>
    <s v="Swiss Re"/>
    <n v="3.7"/>
    <x v="0"/>
    <s v="10000+ employees"/>
    <s v="10000+ "/>
    <n v="10000"/>
    <s v=" "/>
    <n v="10000"/>
    <s v="Insurance Agencies &amp; Brokerages"/>
  </r>
  <r>
    <n v="134"/>
    <n v="71"/>
    <n v="102.5"/>
    <s v="Data Engineer"/>
    <s v="Takeda Pharmaceuticals"/>
    <n v="3.7"/>
    <x v="0"/>
    <s v="10000+ employees"/>
    <s v="10000+ "/>
    <n v="10000"/>
    <s v=" "/>
    <n v="10000"/>
    <s v="Biotech &amp; Pharmaceuticals"/>
  </r>
  <r>
    <n v="82"/>
    <n v="39"/>
    <n v="60.5"/>
    <s v="Other"/>
    <s v="WK Dickson"/>
    <n v="4.4000000000000004"/>
    <x v="1"/>
    <s v="201 to 500 employees"/>
    <s v="201 to 500 "/>
    <n v="201"/>
    <n v="500"/>
    <n v="350.5"/>
    <s v="Architectural &amp; Engineering Services"/>
  </r>
  <r>
    <n v="162"/>
    <n v="88"/>
    <n v="125"/>
    <s v="Other"/>
    <s v="Genentech"/>
    <n v="3.9"/>
    <x v="0"/>
    <s v="10000+ employees"/>
    <s v="10000+ "/>
    <n v="10000"/>
    <s v=" "/>
    <n v="10000"/>
    <s v="Biotech &amp; Pharmaceuticals"/>
  </r>
  <r>
    <n v="102"/>
    <n v="60"/>
    <n v="81"/>
    <s v="Analyst"/>
    <s v="MassMutual"/>
    <n v="3.6"/>
    <x v="0"/>
    <s v="5001 to 10000 employees"/>
    <s v="5001 to 10000 "/>
    <n v="5001"/>
    <n v="10000"/>
    <n v="7500.5"/>
    <s v="Insurance Carriers"/>
  </r>
  <r>
    <n v="99"/>
    <n v="55"/>
    <n v="77"/>
    <s v="Analyst"/>
    <s v="General Dynamics Information Technology"/>
    <n v="3.4"/>
    <x v="0"/>
    <s v="10000+ employees"/>
    <s v="10000+ "/>
    <n v="10000"/>
    <s v=" "/>
    <n v="10000"/>
    <s v="IT Services"/>
  </r>
  <r>
    <n v="117"/>
    <n v="67"/>
    <n v="92"/>
    <s v="Data Engineer"/>
    <s v="ManTech"/>
    <n v="4.0999999999999996"/>
    <x v="1"/>
    <s v="5001 to 10000 employees"/>
    <s v="5001 to 10000 "/>
    <n v="5001"/>
    <n v="10000"/>
    <n v="7500.5"/>
    <s v="Research &amp; Development"/>
  </r>
  <r>
    <n v="150"/>
    <n v="92"/>
    <n v="121"/>
    <s v="Data Scientist"/>
    <s v="Novartis"/>
    <n v="3.8"/>
    <x v="0"/>
    <s v="10000+ employees"/>
    <s v="10000+ "/>
    <n v="10000"/>
    <s v=" "/>
    <n v="10000"/>
    <s v="Biotech &amp; Pharmaceuticals"/>
  </r>
  <r>
    <n v="209"/>
    <n v="116"/>
    <n v="162.5"/>
    <s v="Data Engineer"/>
    <s v="Autodesk"/>
    <n v="4"/>
    <x v="1"/>
    <s v="5001 to 10000 employees"/>
    <s v="5001 to 10000 "/>
    <n v="5001"/>
    <n v="10000"/>
    <n v="7500.5"/>
    <s v="Computer Hardware &amp; Software"/>
  </r>
  <r>
    <n v="82"/>
    <n v="38"/>
    <n v="60"/>
    <s v="Other"/>
    <s v="Southwest Research Institute"/>
    <n v="3.9"/>
    <x v="0"/>
    <s v="1001 to 5000 employees"/>
    <s v="1001 to 5000 "/>
    <n v="1001"/>
    <n v="5000"/>
    <n v="3000.5"/>
    <s v="Research &amp; Development"/>
  </r>
  <r>
    <n v="90"/>
    <n v="85"/>
    <n v="87.5"/>
    <s v="Other"/>
    <s v="Muso"/>
    <s v="unknown"/>
    <x v="1"/>
    <s v="201 to 500 employees"/>
    <s v="201 to 500 "/>
    <n v="201"/>
    <n v="500"/>
    <n v="350.5"/>
    <s v="unknown"/>
  </r>
  <r>
    <n v="119"/>
    <n v="62"/>
    <n v="90.5"/>
    <s v="Data Engineer"/>
    <s v="SpringML"/>
    <n v="4.4000000000000004"/>
    <x v="1"/>
    <s v="1 to 50 employees"/>
    <s v="1 to 50 "/>
    <n v="1"/>
    <n v="50"/>
    <n v="25.5"/>
    <s v="Enterprise Software &amp; Network Solutions"/>
  </r>
  <r>
    <n v="136"/>
    <n v="84"/>
    <n v="110"/>
    <s v="Data Scientist"/>
    <s v="The Integer Group"/>
    <n v="2.2000000000000002"/>
    <x v="2"/>
    <s v="501 to 1000 employees"/>
    <s v="501 to 1000 "/>
    <n v="501"/>
    <n v="1000"/>
    <n v="750.5"/>
    <s v="Advertising &amp; Marketing"/>
  </r>
  <r>
    <n v="89"/>
    <n v="52"/>
    <n v="70.5"/>
    <s v="Analyst"/>
    <s v="ManTech"/>
    <n v="4.0999999999999996"/>
    <x v="1"/>
    <s v="5001 to 10000 employees"/>
    <s v="5001 to 10000 "/>
    <n v="5001"/>
    <n v="10000"/>
    <n v="7500.5"/>
    <s v="Research &amp; Development"/>
  </r>
  <r>
    <n v="97"/>
    <n v="56"/>
    <n v="76.5"/>
    <s v="Data Scientist"/>
    <s v="PNNL"/>
    <n v="3.8"/>
    <x v="0"/>
    <s v="1001 to 5000 employees"/>
    <s v="1001 to 5000 "/>
    <n v="1001"/>
    <n v="5000"/>
    <n v="3000.5"/>
    <s v="Energy"/>
  </r>
  <r>
    <n v="119"/>
    <n v="65"/>
    <n v="92"/>
    <s v="Data Engineer"/>
    <s v="MassMutual"/>
    <n v="3.6"/>
    <x v="0"/>
    <s v="5001 to 10000 employees"/>
    <s v="5001 to 10000 "/>
    <n v="5001"/>
    <n v="10000"/>
    <n v="7500.5"/>
    <s v="Insurance Carriers"/>
  </r>
  <r>
    <n v="101"/>
    <n v="63"/>
    <n v="82"/>
    <s v="Other"/>
    <s v="Esri"/>
    <n v="3.5"/>
    <x v="0"/>
    <s v="1001 to 5000 employees"/>
    <s v="1001 to 5000 "/>
    <n v="1001"/>
    <n v="5000"/>
    <n v="3000.5"/>
    <s v="Computer Hardware &amp; Software"/>
  </r>
  <r>
    <n v="202"/>
    <n v="127"/>
    <n v="164.5"/>
    <s v="Data Scientist"/>
    <s v="Samba TV"/>
    <n v="3.3"/>
    <x v="0"/>
    <s v="201 to 500 employees"/>
    <s v="201 to 500 "/>
    <n v="201"/>
    <n v="500"/>
    <n v="350.5"/>
    <s v="Advertising &amp; Marketing"/>
  </r>
  <r>
    <n v="57"/>
    <n v="31"/>
    <n v="44"/>
    <s v="Analyst"/>
    <s v="SV Microwave"/>
    <n v="3.4"/>
    <x v="0"/>
    <s v="201 to 500 employees"/>
    <s v="201 to 500 "/>
    <n v="201"/>
    <n v="500"/>
    <n v="350.5"/>
    <s v="Telecommunications Manufacturing"/>
  </r>
  <r>
    <n v="143"/>
    <n v="75"/>
    <n v="109"/>
    <s v="Data Engineer"/>
    <s v="SpringML"/>
    <n v="4.4000000000000004"/>
    <x v="1"/>
    <s v="1 to 50 employees"/>
    <s v="1 to 50 "/>
    <n v="1"/>
    <n v="50"/>
    <n v="25.5"/>
    <s v="Enterprise Software &amp; Network Solutions"/>
  </r>
  <r>
    <n v="194"/>
    <n v="105"/>
    <n v="149.5"/>
    <s v="Data Engineer"/>
    <s v="Sumo Logic"/>
    <n v="3.8"/>
    <x v="0"/>
    <s v="501 to 1000 employees"/>
    <s v="501 to 1000 "/>
    <n v="501"/>
    <n v="1000"/>
    <n v="750.5"/>
    <s v="Computer Hardware &amp; Software"/>
  </r>
  <r>
    <n v="86"/>
    <n v="45"/>
    <n v="65.5"/>
    <s v="Data Engineer"/>
    <s v="EAB"/>
    <n v="3.5"/>
    <x v="0"/>
    <s v="1001 to 5000 employees"/>
    <s v="1001 to 5000 "/>
    <n v="1001"/>
    <n v="5000"/>
    <n v="3000.5"/>
    <s v="Research &amp; Development"/>
  </r>
  <r>
    <n v="154"/>
    <n v="95"/>
    <n v="124.5"/>
    <s v="Data Scientist"/>
    <s v="Brighthouse Financial"/>
    <n v="3.5"/>
    <x v="0"/>
    <s v="1001 to 5000 employees"/>
    <s v="1001 to 5000 "/>
    <n v="1001"/>
    <n v="5000"/>
    <n v="3000.5"/>
    <s v="Insurance Carriers"/>
  </r>
  <r>
    <n v="148"/>
    <n v="80"/>
    <n v="114"/>
    <s v="Data Engineer"/>
    <s v="Affinity Solutions"/>
    <n v="2.9"/>
    <x v="2"/>
    <s v="51 to 200 employees"/>
    <s v="51 to 200 "/>
    <n v="51"/>
    <n v="200"/>
    <n v="125.5"/>
    <s v="Advertising &amp; Marketing"/>
  </r>
  <r>
    <n v="62"/>
    <n v="36"/>
    <n v="49"/>
    <s v="Analyst"/>
    <s v="Citadel Federal Credit Union"/>
    <n v="3.9"/>
    <x v="0"/>
    <s v="501 to 1000 employees"/>
    <s v="501 to 1000 "/>
    <n v="501"/>
    <n v="1000"/>
    <n v="750.5"/>
    <s v="Banks &amp; Credit Unions"/>
  </r>
  <r>
    <n v="92"/>
    <n v="50"/>
    <n v="71"/>
    <s v="Analyst"/>
    <s v="CALIBRE Systems"/>
    <n v="3.7"/>
    <x v="0"/>
    <s v="501 to 1000 employees"/>
    <s v="501 to 1000 "/>
    <n v="501"/>
    <n v="1000"/>
    <n v="750.5"/>
    <s v="IT Services"/>
  </r>
  <r>
    <n v="135"/>
    <n v="67"/>
    <n v="101"/>
    <s v="Director"/>
    <s v="MassMutual"/>
    <n v="3.6"/>
    <x v="0"/>
    <s v="5001 to 10000 employees"/>
    <s v="5001 to 10000 "/>
    <n v="5001"/>
    <n v="10000"/>
    <n v="7500.5"/>
    <s v="Insurance Carriers"/>
  </r>
  <r>
    <n v="80"/>
    <n v="42"/>
    <n v="61"/>
    <s v="Analyst"/>
    <s v="Motorola Solutions"/>
    <n v="3.7"/>
    <x v="0"/>
    <s v="10000+ employees"/>
    <s v="10000+ "/>
    <n v="10000"/>
    <s v=" "/>
    <n v="10000"/>
    <s v="Computer Hardware &amp; Software"/>
  </r>
  <r>
    <n v="139"/>
    <n v="68"/>
    <n v="103.5"/>
    <s v="Other"/>
    <s v="Reynolds American"/>
    <n v="3.1"/>
    <x v="0"/>
    <s v="5001 to 10000 employees"/>
    <s v="5001 to 10000 "/>
    <n v="5001"/>
    <n v="10000"/>
    <n v="7500.5"/>
    <s v="Consumer Products Manufacturing"/>
  </r>
  <r>
    <n v="92"/>
    <n v="34"/>
    <n v="63"/>
    <s v="Manager"/>
    <s v="MassMutual"/>
    <n v="3.6"/>
    <x v="0"/>
    <s v="5001 to 10000 employees"/>
    <s v="5001 to 10000 "/>
    <n v="5001"/>
    <n v="10000"/>
    <n v="7500.5"/>
    <s v="Insurance Carriers"/>
  </r>
  <r>
    <n v="71"/>
    <n v="54"/>
    <n v="62.5"/>
    <s v="Other"/>
    <s v="Infosys"/>
    <n v="3"/>
    <x v="0"/>
    <s v="10000+ employees"/>
    <s v="10000+ "/>
    <n v="10000"/>
    <s v=" "/>
    <n v="10000"/>
    <s v="IT Services"/>
  </r>
  <r>
    <n v="124"/>
    <n v="65"/>
    <n v="94.5"/>
    <s v="Data Engineer"/>
    <s v="Alignment Healthcare"/>
    <n v="3.5"/>
    <x v="0"/>
    <s v="501 to 1000 employees"/>
    <s v="501 to 1000 "/>
    <n v="501"/>
    <n v="1000"/>
    <n v="750.5"/>
    <s v="Health Care Services &amp; Hospitals"/>
  </r>
  <r>
    <n v="200"/>
    <n v="109"/>
    <n v="154.5"/>
    <s v="Other"/>
    <s v="Sunovion"/>
    <n v="3.5"/>
    <x v="0"/>
    <s v="1001 to 5000 employees"/>
    <s v="1001 to 5000 "/>
    <n v="1001"/>
    <n v="5000"/>
    <n v="3000.5"/>
    <s v="Biotech &amp; Pharmaceuticals"/>
  </r>
  <r>
    <n v="113"/>
    <n v="61"/>
    <n v="87"/>
    <s v="M.L.E"/>
    <s v="Cboe Global Markets"/>
    <n v="3.7"/>
    <x v="0"/>
    <s v="501 to 1000 employees"/>
    <s v="501 to 1000 "/>
    <n v="501"/>
    <n v="1000"/>
    <n v="750.5"/>
    <s v="Stock Exchanges"/>
  </r>
  <r>
    <n v="86"/>
    <n v="43"/>
    <n v="64.5"/>
    <s v="Data Engineer"/>
    <s v="Guidepoint"/>
    <n v="3.2"/>
    <x v="0"/>
    <s v="501 to 1000 employees"/>
    <s v="501 to 1000 "/>
    <n v="501"/>
    <n v="1000"/>
    <n v="750.5"/>
    <s v="Research &amp; Development"/>
  </r>
  <r>
    <n v="149"/>
    <n v="74"/>
    <n v="111.5"/>
    <s v="Other"/>
    <s v="Cerus Corporation"/>
    <n v="2.1"/>
    <x v="2"/>
    <s v="201 to 500 employees"/>
    <s v="201 to 500 "/>
    <n v="201"/>
    <n v="500"/>
    <n v="350.5"/>
    <s v="Biotech &amp; Pharmaceuticals"/>
  </r>
  <r>
    <n v="196"/>
    <n v="113"/>
    <n v="154.5"/>
    <s v="Data Engineer"/>
    <s v="Takeda Pharmaceuticals"/>
    <n v="3.7"/>
    <x v="0"/>
    <s v="10000+ employees"/>
    <s v="10000+ "/>
    <n v="10000"/>
    <s v=" "/>
    <n v="10000"/>
    <s v="Biotech &amp; Pharmaceuticals"/>
  </r>
  <r>
    <n v="160"/>
    <n v="97"/>
    <n v="128.5"/>
    <s v="Data Scientist"/>
    <s v="Maven Wave Partners"/>
    <n v="4.4000000000000004"/>
    <x v="1"/>
    <s v="201 to 500 employees"/>
    <s v="201 to 500 "/>
    <n v="201"/>
    <n v="500"/>
    <n v="350.5"/>
    <s v="Consulting"/>
  </r>
  <r>
    <n v="81"/>
    <n v="50"/>
    <n v="65.5"/>
    <s v="Other"/>
    <s v="Vail Health"/>
    <n v="3.7"/>
    <x v="0"/>
    <s v="501 to 1000 employees"/>
    <s v="501 to 1000 "/>
    <n v="501"/>
    <n v="1000"/>
    <n v="750.5"/>
    <s v="Health Care Services &amp; Hospitals"/>
  </r>
  <r>
    <n v="172"/>
    <n v="102"/>
    <n v="137"/>
    <s v="Data Scientist"/>
    <s v="AstraZeneca"/>
    <n v="3.9"/>
    <x v="0"/>
    <s v="10000+ employees"/>
    <s v="10000+ "/>
    <n v="10000"/>
    <s v=" "/>
    <n v="10000"/>
    <s v="Biotech &amp; Pharmaceuticals"/>
  </r>
  <r>
    <n v="124"/>
    <n v="74"/>
    <n v="99"/>
    <s v="Data Engineer"/>
    <s v="Pinnacol Assurance"/>
    <n v="4"/>
    <x v="1"/>
    <s v="501 to 1000 employees"/>
    <s v="501 to 1000 "/>
    <n v="501"/>
    <n v="1000"/>
    <n v="750.5"/>
    <s v="Insurance Carriers"/>
  </r>
  <r>
    <n v="171"/>
    <n v="108"/>
    <n v="139.5"/>
    <s v="Data Scientist"/>
    <s v="MathWorks"/>
    <n v="4.4000000000000004"/>
    <x v="1"/>
    <s v="1001 to 5000 employees"/>
    <s v="1001 to 5000 "/>
    <n v="1001"/>
    <n v="5000"/>
    <n v="3000.5"/>
    <s v="Computer Hardware &amp; Software"/>
  </r>
  <r>
    <n v="142"/>
    <n v="76"/>
    <n v="109"/>
    <s v="Data Engineer"/>
    <s v="MetroStar Systems"/>
    <n v="3.4"/>
    <x v="0"/>
    <s v="201 to 500 employees"/>
    <s v="201 to 500 "/>
    <n v="201"/>
    <n v="500"/>
    <n v="350.5"/>
    <s v="IT Services"/>
  </r>
  <r>
    <n v="306"/>
    <n v="202"/>
    <n v="254"/>
    <s v="Director"/>
    <s v="Liberty Mutual Insurance"/>
    <n v="3.3"/>
    <x v="0"/>
    <s v="10000+ employees"/>
    <s v="10000+ "/>
    <n v="10000"/>
    <s v=" "/>
    <n v="10000"/>
    <s v="Insurance Carriers"/>
  </r>
  <r>
    <n v="97"/>
    <n v="49"/>
    <n v="73"/>
    <s v="Other"/>
    <s v="Audentes Therapeutics"/>
    <n v="2.9"/>
    <x v="2"/>
    <s v="201 to 500 employees"/>
    <s v="201 to 500 "/>
    <n v="201"/>
    <n v="500"/>
    <n v="350.5"/>
    <s v="Biotech &amp; Pharmaceuticals"/>
  </r>
  <r>
    <n v="134"/>
    <n v="65"/>
    <n v="99.5"/>
    <s v="Other"/>
    <s v="Reynolds American"/>
    <n v="3.1"/>
    <x v="0"/>
    <s v="5001 to 10000 employees"/>
    <s v="5001 to 10000 "/>
    <n v="5001"/>
    <n v="10000"/>
    <n v="7500.5"/>
    <s v="Consumer Products Manufacturing"/>
  </r>
  <r>
    <n v="59"/>
    <n v="32"/>
    <n v="45.5"/>
    <s v="Analyst"/>
    <s v="National Interstate"/>
    <n v="3.3"/>
    <x v="0"/>
    <s v="501 to 1000 employees"/>
    <s v="501 to 1000 "/>
    <n v="501"/>
    <n v="1000"/>
    <n v="750.5"/>
    <s v="Insurance Carriers"/>
  </r>
  <r>
    <n v="158"/>
    <n v="87"/>
    <n v="122.5"/>
    <s v="Data Engineer"/>
    <s v="Moser Consulting"/>
    <n v="4.5"/>
    <x v="1"/>
    <s v="51 to 200 employees"/>
    <s v="51 to 200 "/>
    <n v="51"/>
    <n v="200"/>
    <n v="125.5"/>
    <s v="Consulting"/>
  </r>
  <r>
    <n v="173"/>
    <n v="107"/>
    <n v="140"/>
    <s v="Data Scientist"/>
    <s v="TransUnion"/>
    <n v="3.9"/>
    <x v="0"/>
    <s v="5001 to 10000 employees"/>
    <s v="5001 to 10000 "/>
    <n v="5001"/>
    <n v="10000"/>
    <n v="7500.5"/>
    <s v="Financial Analytics &amp; Research"/>
  </r>
  <r>
    <n v="99"/>
    <n v="56"/>
    <n v="77.5"/>
    <s v="Other"/>
    <s v="MITRE"/>
    <n v="3.2"/>
    <x v="0"/>
    <s v="5001 to 10000 employees"/>
    <s v="5001 to 10000 "/>
    <n v="5001"/>
    <n v="10000"/>
    <n v="7500.5"/>
    <s v="Federal Agencies"/>
  </r>
  <r>
    <n v="58"/>
    <n v="52"/>
    <n v="55"/>
    <s v="Other"/>
    <s v="Mcphail Associates"/>
    <n v="3.3"/>
    <x v="0"/>
    <s v="1 to 50 employees"/>
    <s v="1 to 50 "/>
    <n v="1"/>
    <n v="50"/>
    <n v="25.5"/>
    <s v="Construction"/>
  </r>
  <r>
    <n v="155"/>
    <n v="80"/>
    <n v="117.5"/>
    <s v="Other"/>
    <s v="Reynolds American"/>
    <n v="3.1"/>
    <x v="0"/>
    <s v="5001 to 10000 employees"/>
    <s v="5001 to 10000 "/>
    <n v="5001"/>
    <n v="10000"/>
    <n v="7500.5"/>
    <s v="Consumer Products Manufacturing"/>
  </r>
  <r>
    <n v="98"/>
    <n v="43"/>
    <n v="70.5"/>
    <s v="Other"/>
    <s v="Crown Bioscience"/>
    <n v="2.4"/>
    <x v="2"/>
    <s v="501 to 1000 employees"/>
    <s v="501 to 1000 "/>
    <n v="501"/>
    <n v="1000"/>
    <n v="750.5"/>
    <s v="Biotech &amp; Pharmaceuticals"/>
  </r>
  <r>
    <n v="78"/>
    <n v="45"/>
    <n v="61.5"/>
    <s v="Manager"/>
    <s v="HOVER"/>
    <n v="4.8"/>
    <x v="1"/>
    <s v="51 to 200 employees"/>
    <s v="51 to 200 "/>
    <n v="51"/>
    <n v="200"/>
    <n v="125.5"/>
    <s v="Computer Hardware &amp; Software"/>
  </r>
  <r>
    <n v="96"/>
    <n v="44"/>
    <n v="70"/>
    <s v="Other"/>
    <s v="Q2 Solutions"/>
    <n v="2.9"/>
    <x v="2"/>
    <s v="1001 to 5000 employees"/>
    <s v="1001 to 5000 "/>
    <n v="1001"/>
    <n v="5000"/>
    <n v="3000.5"/>
    <s v="Biotech &amp; Pharmaceuticals"/>
  </r>
  <r>
    <n v="110"/>
    <n v="50"/>
    <n v="80"/>
    <s v="Other"/>
    <s v="Q2 Solutions"/>
    <n v="2.9"/>
    <x v="2"/>
    <s v="1001 to 5000 employees"/>
    <s v="1001 to 5000 "/>
    <n v="1001"/>
    <n v="5000"/>
    <n v="3000.5"/>
    <s v="Biotech &amp; Pharmaceuticals"/>
  </r>
  <r>
    <n v="119"/>
    <n v="61"/>
    <n v="90"/>
    <s v="Data Engineer"/>
    <s v="Arbella Insurance"/>
    <n v="3.4"/>
    <x v="0"/>
    <s v="1001 to 5000 employees"/>
    <s v="1001 to 5000 "/>
    <n v="1001"/>
    <n v="5000"/>
    <n v="3000.5"/>
    <s v="Insurance Carriers"/>
  </r>
  <r>
    <n v="140"/>
    <n v="100"/>
    <n v="120"/>
    <s v="Other"/>
    <s v="Kronos Bio"/>
    <s v="unknown"/>
    <x v="1"/>
    <s v="Unknown"/>
    <s v="Unknown"/>
    <s v="Unknown"/>
    <m/>
    <e v="#DIV/0!"/>
    <s v="unknown"/>
  </r>
  <r>
    <n v="91"/>
    <n v="56"/>
    <n v="73.5"/>
    <s v="Other"/>
    <s v="Software Engineering Institute"/>
    <n v="2.6"/>
    <x v="2"/>
    <s v="501 to 1000 employees"/>
    <s v="501 to 1000 "/>
    <n v="501"/>
    <n v="1000"/>
    <n v="750.5"/>
    <s v="Colleges &amp; Universities"/>
  </r>
  <r>
    <n v="158"/>
    <n v="101"/>
    <n v="129.5"/>
    <s v="Other"/>
    <s v="MassMutual"/>
    <n v="3.6"/>
    <x v="0"/>
    <s v="5001 to 10000 employees"/>
    <s v="5001 to 10000 "/>
    <n v="5001"/>
    <n v="10000"/>
    <n v="7500.5"/>
    <s v="Insurance Carriers"/>
  </r>
  <r>
    <n v="210"/>
    <n v="125"/>
    <n v="167.5"/>
    <s v="Data Scientist"/>
    <s v="Pfizer"/>
    <n v="4"/>
    <x v="1"/>
    <s v="10000+ employees"/>
    <s v="10000+ "/>
    <n v="10000"/>
    <s v=" "/>
    <n v="10000"/>
    <s v="Biotech &amp; Pharmaceuticals"/>
  </r>
  <r>
    <n v="77"/>
    <n v="43"/>
    <n v="60"/>
    <s v="Analyst"/>
    <s v="Associated Banc-Corp"/>
    <n v="3.8"/>
    <x v="0"/>
    <s v="1001 to 5000 employees"/>
    <s v="1001 to 5000 "/>
    <n v="1001"/>
    <n v="5000"/>
    <n v="3000.5"/>
    <s v="Banks &amp; Credit Unions"/>
  </r>
  <r>
    <n v="221"/>
    <n v="139"/>
    <n v="180"/>
    <s v="Data Scientist"/>
    <s v="Zest AI"/>
    <n v="3.9"/>
    <x v="0"/>
    <s v="51 to 200 employees"/>
    <s v="51 to 200 "/>
    <n v="51"/>
    <n v="200"/>
    <n v="125.5"/>
    <s v="Financial Analytics &amp; Research"/>
  </r>
  <r>
    <n v="86"/>
    <n v="44"/>
    <n v="65"/>
    <s v="Analyst"/>
    <s v="Fareportal"/>
    <n v="3.8"/>
    <x v="0"/>
    <s v="1001 to 5000 employees"/>
    <s v="1001 to 5000 "/>
    <n v="1001"/>
    <n v="5000"/>
    <n v="3000.5"/>
    <s v="Travel Agencies"/>
  </r>
  <r>
    <n v="147"/>
    <n v="78"/>
    <n v="112.5"/>
    <s v="Data Engineer"/>
    <s v="Genesys"/>
    <n v="4.3"/>
    <x v="1"/>
    <s v="5001 to 10000 employees"/>
    <s v="5001 to 10000 "/>
    <n v="5001"/>
    <n v="10000"/>
    <n v="7500.5"/>
    <s v="Computer Hardware &amp; Software"/>
  </r>
  <r>
    <n v="110"/>
    <n v="65"/>
    <n v="87.5"/>
    <s v="Analyst"/>
    <s v="Moda Operandi"/>
    <n v="1.9"/>
    <x v="2"/>
    <s v="201 to 500 employees"/>
    <s v="201 to 500 "/>
    <n v="201"/>
    <n v="500"/>
    <n v="350.5"/>
    <s v="Department, Clothing, &amp; Shoe Stores"/>
  </r>
  <r>
    <n v="66"/>
    <n v="37"/>
    <n v="51.5"/>
    <s v="Other"/>
    <s v="Liberty Mutual Insurance"/>
    <n v="3.3"/>
    <x v="0"/>
    <s v="10000+ employees"/>
    <s v="10000+ "/>
    <n v="10000"/>
    <s v=" "/>
    <n v="10000"/>
    <s v="Insurance Carriers"/>
  </r>
  <r>
    <n v="64"/>
    <n v="38"/>
    <n v="51"/>
    <s v="Other"/>
    <s v="QK"/>
    <n v="4.7"/>
    <x v="1"/>
    <s v="51 to 200 employees"/>
    <s v="51 to 200 "/>
    <n v="51"/>
    <n v="200"/>
    <n v="125.5"/>
    <s v="Architectural &amp; Engineering Services"/>
  </r>
  <r>
    <n v="82"/>
    <n v="43"/>
    <n v="62.5"/>
    <s v="Other"/>
    <s v="Santander"/>
    <n v="3.1"/>
    <x v="0"/>
    <s v="10000+ employees"/>
    <s v="10000+ "/>
    <n v="10000"/>
    <s v=" "/>
    <n v="10000"/>
    <s v="Banks &amp; Credit Unions"/>
  </r>
  <r>
    <n v="110"/>
    <n v="90"/>
    <n v="100"/>
    <s v="Data Engineer"/>
    <s v="Tivity Health"/>
    <n v="3.4"/>
    <x v="0"/>
    <s v="501 to 1000 employees"/>
    <s v="501 to 1000 "/>
    <n v="501"/>
    <n v="1000"/>
    <n v="750.5"/>
    <s v="Health Care Services &amp; Hospitals"/>
  </r>
  <r>
    <n v="109"/>
    <n v="61"/>
    <n v="85"/>
    <s v="Data Engineer"/>
    <s v="BRMi"/>
    <n v="4.4000000000000004"/>
    <x v="1"/>
    <s v="51 to 200 employees"/>
    <s v="51 to 200 "/>
    <n v="51"/>
    <n v="200"/>
    <n v="125.5"/>
    <s v="IT Services"/>
  </r>
  <r>
    <n v="151"/>
    <n v="93"/>
    <n v="122"/>
    <s v="Data Scientist"/>
    <s v="Luminar Technologies"/>
    <n v="3.9"/>
    <x v="0"/>
    <s v="201 to 500 employees"/>
    <s v="201 to 500 "/>
    <n v="201"/>
    <n v="500"/>
    <n v="350.5"/>
    <s v="Computer Hardware &amp; Software"/>
  </r>
  <r>
    <n v="81"/>
    <n v="52"/>
    <n v="66.5"/>
    <s v="Other"/>
    <s v="Emtec, Inc"/>
    <n v="3.9"/>
    <x v="0"/>
    <s v="501 to 1000 employees"/>
    <s v="501 to 1000 "/>
    <n v="501"/>
    <n v="1000"/>
    <n v="750.5"/>
    <s v="Enterprise Software &amp; Network Solutions"/>
  </r>
  <r>
    <n v="101"/>
    <n v="40"/>
    <n v="70.5"/>
    <s v="Other"/>
    <s v="Veterans United Home Loans"/>
    <n v="4.7"/>
    <x v="1"/>
    <s v="1001 to 5000 employees"/>
    <s v="1001 to 5000 "/>
    <n v="1001"/>
    <n v="5000"/>
    <n v="3000.5"/>
    <s v="Lending"/>
  </r>
  <r>
    <n v="180"/>
    <n v="97"/>
    <n v="138.5"/>
    <s v="Data Engineer"/>
    <s v="Praetorian"/>
    <n v="4.7"/>
    <x v="1"/>
    <s v="51 to 200 employees"/>
    <s v="51 to 200 "/>
    <n v="51"/>
    <n v="200"/>
    <n v="125.5"/>
    <s v="Security Services"/>
  </r>
  <r>
    <n v="134"/>
    <n v="81"/>
    <n v="107.5"/>
    <s v="Data Scientist"/>
    <s v="PA Consulting"/>
    <n v="3.4"/>
    <x v="0"/>
    <s v="1001 to 5000 employees"/>
    <s v="1001 to 5000 "/>
    <n v="1001"/>
    <n v="5000"/>
    <n v="3000.5"/>
    <s v="Consulting"/>
  </r>
  <r>
    <n v="157"/>
    <n v="84"/>
    <n v="120.5"/>
    <s v="Other"/>
    <s v="Agios Pharmaceuticals"/>
    <n v="3.8"/>
    <x v="0"/>
    <s v="501 to 1000 employees"/>
    <s v="501 to 1000 "/>
    <n v="501"/>
    <n v="1000"/>
    <n v="750.5"/>
    <s v="Biotech &amp; Pharmaceuticals"/>
  </r>
  <r>
    <n v="113"/>
    <n v="49"/>
    <n v="81"/>
    <s v="Other"/>
    <s v="Advanced BioScience Laboratories"/>
    <n v="2.7"/>
    <x v="2"/>
    <s v="201 to 500 employees"/>
    <s v="201 to 500 "/>
    <n v="201"/>
    <n v="500"/>
    <n v="350.5"/>
    <s v="Biotech &amp; Pharmaceuticals"/>
  </r>
  <r>
    <n v="139"/>
    <n v="68"/>
    <n v="103.5"/>
    <s v="Other"/>
    <s v="Reynolds American"/>
    <n v="3.1"/>
    <x v="0"/>
    <s v="5001 to 10000 employees"/>
    <s v="5001 to 10000 "/>
    <n v="5001"/>
    <n v="10000"/>
    <n v="7500.5"/>
    <s v="Consumer Products Manufacturing"/>
  </r>
  <r>
    <n v="203"/>
    <n v="121"/>
    <n v="162"/>
    <s v="Data Engineer"/>
    <s v="Glassdoor"/>
    <n v="4"/>
    <x v="1"/>
    <s v="1001 to 5000 employees"/>
    <s v="1001 to 5000 "/>
    <n v="1001"/>
    <n v="5000"/>
    <n v="3000.5"/>
    <s v="Internet"/>
  </r>
  <r>
    <n v="85"/>
    <n v="52"/>
    <n v="68.5"/>
    <s v="Other"/>
    <s v="Esri"/>
    <n v="3.5"/>
    <x v="0"/>
    <s v="1001 to 5000 employees"/>
    <s v="1001 to 5000 "/>
    <n v="1001"/>
    <n v="5000"/>
    <n v="3000.5"/>
    <s v="Computer Hardware &amp; Software"/>
  </r>
  <r>
    <n v="140"/>
    <n v="81"/>
    <n v="110.5"/>
    <s v="Data Scientist"/>
    <s v="Assurant"/>
    <n v="3.4"/>
    <x v="0"/>
    <s v="10000+ employees"/>
    <s v="10000+ "/>
    <n v="10000"/>
    <s v=" "/>
    <n v="10000"/>
    <s v="Insurance Carriers"/>
  </r>
  <r>
    <n v="148"/>
    <n v="83"/>
    <n v="115.5"/>
    <s v="Data Engineer"/>
    <s v="F&amp;G"/>
    <n v="3.7"/>
    <x v="0"/>
    <s v="201 to 500 employees"/>
    <s v="201 to 500 "/>
    <n v="201"/>
    <n v="500"/>
    <n v="350.5"/>
    <s v="Insurance Carriers"/>
  </r>
  <r>
    <n v="101"/>
    <n v="60"/>
    <n v="80.5"/>
    <s v="Data Scientist"/>
    <s v="PNNL"/>
    <n v="3.8"/>
    <x v="0"/>
    <s v="1001 to 5000 employees"/>
    <s v="1001 to 5000 "/>
    <n v="1001"/>
    <n v="5000"/>
    <n v="3000.5"/>
    <s v="Energy"/>
  </r>
  <r>
    <n v="55"/>
    <n v="31"/>
    <n v="43"/>
    <s v="Analyst"/>
    <s v="GreatAmerica Financial Services"/>
    <n v="4.5999999999999996"/>
    <x v="1"/>
    <s v="501 to 1000 employees"/>
    <s v="501 to 1000 "/>
    <n v="501"/>
    <n v="1000"/>
    <n v="750.5"/>
    <s v="Lending"/>
  </r>
  <r>
    <n v="178"/>
    <n v="102"/>
    <n v="140"/>
    <s v="Director"/>
    <s v="Acceleron Pharma"/>
    <n v="4.4000000000000004"/>
    <x v="1"/>
    <s v="201 to 500 employees"/>
    <s v="201 to 500 "/>
    <n v="201"/>
    <n v="500"/>
    <n v="350.5"/>
    <s v="Biotech &amp; Pharmaceuticals"/>
  </r>
  <r>
    <n v="130"/>
    <n v="110"/>
    <n v="120"/>
    <s v="Other"/>
    <s v="Kronos Bio"/>
    <s v="unknown"/>
    <x v="1"/>
    <s v="Unknown"/>
    <s v="Unknown"/>
    <s v="Unknown"/>
    <m/>
    <e v="#DIV/0!"/>
    <s v="unknown"/>
  </r>
  <r>
    <n v="85"/>
    <n v="48"/>
    <n v="66.5"/>
    <s v="Analyst"/>
    <s v="AmeriHealth Caritas"/>
    <n v="3"/>
    <x v="0"/>
    <s v="5001 to 10000 employees"/>
    <s v="5001 to 10000 "/>
    <n v="5001"/>
    <n v="10000"/>
    <n v="7500.5"/>
    <s v="Insurance Carriers"/>
  </r>
  <r>
    <n v="123"/>
    <n v="66"/>
    <n v="94.5"/>
    <s v="Data Engineer"/>
    <s v="Strategic Employment Partners"/>
    <n v="4.7"/>
    <x v="1"/>
    <s v="51 to 200 employees"/>
    <s v="51 to 200 "/>
    <n v="51"/>
    <n v="200"/>
    <n v="125.5"/>
    <s v="Staffing &amp; Outsourcing"/>
  </r>
  <r>
    <n v="146"/>
    <n v="92"/>
    <n v="119"/>
    <s v="Data Scientist"/>
    <s v="PNNL"/>
    <n v="3.8"/>
    <x v="0"/>
    <s v="1001 to 5000 employees"/>
    <s v="1001 to 5000 "/>
    <n v="1001"/>
    <n v="5000"/>
    <n v="3000.5"/>
    <s v="Energy"/>
  </r>
  <r>
    <n v="60"/>
    <n v="43"/>
    <n v="51.5"/>
    <s v="Other"/>
    <s v="Catholic Health Initiatives"/>
    <n v="3.2"/>
    <x v="0"/>
    <s v="10000+ employees"/>
    <s v="10000+ "/>
    <n v="10000"/>
    <s v=" "/>
    <n v="10000"/>
    <s v="Health Care Services &amp; Hospitals"/>
  </r>
  <r>
    <n v="35"/>
    <n v="21"/>
    <n v="28"/>
    <s v="Analyst"/>
    <s v="FLEETCOR"/>
    <n v="2.7"/>
    <x v="2"/>
    <s v="5001 to 10000 employees"/>
    <s v="5001 to 10000 "/>
    <n v="5001"/>
    <n v="10000"/>
    <n v="7500.5"/>
    <s v="Financial Transaction Processing"/>
  </r>
  <r>
    <n v="239"/>
    <n v="150"/>
    <n v="194.5"/>
    <s v="Director"/>
    <s v="Liberty Mutual Insurance"/>
    <n v="3.3"/>
    <x v="0"/>
    <s v="10000+ employees"/>
    <s v="10000+ "/>
    <n v="10000"/>
    <s v=" "/>
    <n v="10000"/>
    <s v="Insurance Carriers"/>
  </r>
  <r>
    <n v="91"/>
    <n v="52"/>
    <n v="71.5"/>
    <s v="Other"/>
    <s v="Southwest Research Institute"/>
    <n v="3.9"/>
    <x v="0"/>
    <s v="1001 to 5000 employees"/>
    <s v="1001 to 5000 "/>
    <n v="1001"/>
    <n v="5000"/>
    <n v="3000.5"/>
    <s v="Research &amp; Development"/>
  </r>
  <r>
    <n v="129"/>
    <n v="82"/>
    <n v="105.5"/>
    <s v="Data Scientist"/>
    <s v="Applied Research Laboratories"/>
    <n v="3.7"/>
    <x v="0"/>
    <s v="501 to 1000 employees"/>
    <s v="501 to 1000 "/>
    <n v="501"/>
    <n v="1000"/>
    <n v="750.5"/>
    <s v="Colleges &amp; Universities"/>
  </r>
  <r>
    <n v="101"/>
    <n v="47"/>
    <n v="74"/>
    <s v="Other"/>
    <s v="Reynolds American"/>
    <n v="3.1"/>
    <x v="0"/>
    <s v="5001 to 10000 employees"/>
    <s v="5001 to 10000 "/>
    <n v="5001"/>
    <n v="10000"/>
    <n v="7500.5"/>
    <s v="Consumer Products Manufacturing"/>
  </r>
  <r>
    <n v="76"/>
    <n v="49"/>
    <n v="62.5"/>
    <s v="Analyst"/>
    <s v="Raytheon"/>
    <n v="3.7"/>
    <x v="0"/>
    <s v="10000+ employees"/>
    <s v="10000+ "/>
    <n v="10000"/>
    <s v=" "/>
    <n v="10000"/>
    <s v="Aerospace &amp; Defense"/>
  </r>
  <r>
    <n v="88"/>
    <n v="43"/>
    <n v="65.5"/>
    <s v="Other"/>
    <s v="RTI International"/>
    <n v="4.3"/>
    <x v="1"/>
    <s v="1001 to 5000 employees"/>
    <s v="1001 to 5000 "/>
    <n v="1001"/>
    <n v="5000"/>
    <n v="3000.5"/>
    <s v="Research &amp; Development"/>
  </r>
  <r>
    <n v="199"/>
    <n v="124"/>
    <n v="161.5"/>
    <s v="Director"/>
    <s v="TRANZACT"/>
    <n v="3.6"/>
    <x v="0"/>
    <s v="1001 to 5000 employees"/>
    <s v="1001 to 5000 "/>
    <n v="1001"/>
    <n v="5000"/>
    <n v="3000.5"/>
    <s v="Advertising &amp; Marketing"/>
  </r>
  <r>
    <n v="93"/>
    <n v="52"/>
    <n v="72.5"/>
    <s v="Analyst"/>
    <s v="United BioSource"/>
    <n v="2.1"/>
    <x v="2"/>
    <s v="1001 to 5000 employees"/>
    <s v="1001 to 5000 "/>
    <n v="1001"/>
    <n v="5000"/>
    <n v="3000.5"/>
    <s v="Biotech &amp; Pharmaceuticals"/>
  </r>
  <r>
    <n v="181"/>
    <n v="97"/>
    <n v="139"/>
    <s v="Data Engineer"/>
    <s v="Figure Eight"/>
    <n v="3.9"/>
    <x v="0"/>
    <s v="51 to 200 employees"/>
    <s v="51 to 200 "/>
    <n v="51"/>
    <n v="200"/>
    <n v="125.5"/>
    <s v="Computer Hardware &amp; Software"/>
  </r>
  <r>
    <n v="173"/>
    <n v="100"/>
    <n v="136.5"/>
    <s v="Data Engineer"/>
    <s v="Tapjoy"/>
    <n v="3.9"/>
    <x v="0"/>
    <s v="201 to 500 employees"/>
    <s v="201 to 500 "/>
    <n v="201"/>
    <n v="500"/>
    <n v="350.5"/>
    <s v="Internet"/>
  </r>
  <r>
    <n v="96"/>
    <n v="53"/>
    <n v="74.5"/>
    <s v="Data Scientist"/>
    <s v="Fareportal"/>
    <n v="3.8"/>
    <x v="0"/>
    <s v="1001 to 5000 employees"/>
    <s v="1001 to 5000 "/>
    <n v="1001"/>
    <n v="5000"/>
    <n v="3000.5"/>
    <s v="Travel Agencies"/>
  </r>
  <r>
    <n v="96"/>
    <n v="65"/>
    <n v="80.5"/>
    <s v="Other"/>
    <s v="Reynolds American"/>
    <n v="3.1"/>
    <x v="0"/>
    <s v="5001 to 10000 employees"/>
    <s v="5001 to 10000 "/>
    <n v="5001"/>
    <n v="10000"/>
    <n v="7500.5"/>
    <s v="Consumer Products Manufacturing"/>
  </r>
  <r>
    <n v="127"/>
    <n v="75"/>
    <n v="101"/>
    <s v="Data Scientist"/>
    <s v="Royce Geospatial"/>
    <n v="5"/>
    <x v="1"/>
    <s v="51 to 200 employees"/>
    <s v="51 to 200 "/>
    <n v="51"/>
    <n v="200"/>
    <n v="125.5"/>
    <s v="Aerospace &amp; Defense"/>
  </r>
  <r>
    <n v="139"/>
    <n v="94"/>
    <n v="116.5"/>
    <s v="Data Scientist"/>
    <s v="Citi"/>
    <n v="3.6"/>
    <x v="0"/>
    <s v="10000+ employees"/>
    <s v="10000+ "/>
    <n v="10000"/>
    <s v=" "/>
    <n v="10000"/>
    <s v="Investment Banking &amp; Asset Management"/>
  </r>
  <r>
    <n v="289"/>
    <n v="176"/>
    <n v="232.5"/>
    <s v="M.L.E"/>
    <s v="Sage Intacct"/>
    <n v="4.7"/>
    <x v="1"/>
    <s v="501 to 1000 employees"/>
    <s v="501 to 1000 "/>
    <n v="501"/>
    <n v="1000"/>
    <n v="750.5"/>
    <s v="Computer Hardware &amp; Software"/>
  </r>
  <r>
    <n v="149"/>
    <n v="92"/>
    <n v="120.5"/>
    <s v="Data Scientist"/>
    <s v="Scale AI"/>
    <n v="3.5"/>
    <x v="0"/>
    <s v="51 to 200 employees"/>
    <s v="51 to 200 "/>
    <n v="51"/>
    <n v="200"/>
    <n v="125.5"/>
    <s v="Enterprise Software &amp; Network Solutions"/>
  </r>
  <r>
    <n v="188"/>
    <n v="118"/>
    <n v="153"/>
    <s v="Data Scientist"/>
    <s v="Change Healthcare"/>
    <n v="2.7"/>
    <x v="2"/>
    <s v="10000+ employees"/>
    <s v="10000+ "/>
    <n v="10000"/>
    <s v=" "/>
    <n v="10000"/>
    <s v="IT Services"/>
  </r>
  <r>
    <n v="146"/>
    <n v="108"/>
    <n v="127"/>
    <s v="Data Scientist"/>
    <s v="MZ"/>
    <n v="3.4"/>
    <x v="0"/>
    <s v="501 to 1000 employees"/>
    <s v="501 to 1000 "/>
    <n v="501"/>
    <n v="1000"/>
    <n v="750.5"/>
    <s v="Internet"/>
  </r>
  <r>
    <n v="106"/>
    <n v="65"/>
    <n v="85.5"/>
    <s v="Data Scientist"/>
    <s v="HG Insights"/>
    <n v="4.7"/>
    <x v="1"/>
    <s v="51 to 200 employees"/>
    <s v="51 to 200 "/>
    <n v="51"/>
    <n v="200"/>
    <n v="125.5"/>
    <s v="Computer Hardware &amp; Software"/>
  </r>
  <r>
    <n v="98"/>
    <n v="55"/>
    <n v="76.5"/>
    <s v="Data Scientist"/>
    <s v="1-800-FLOWERS.COM, Inc"/>
    <n v="2.8"/>
    <x v="2"/>
    <s v="1001 to 5000 employees"/>
    <s v="1001 to 5000 "/>
    <n v="1001"/>
    <n v="5000"/>
    <n v="3000.5"/>
    <s v="Wholesale"/>
  </r>
  <r>
    <n v="162"/>
    <n v="94"/>
    <n v="128"/>
    <s v="Data Scientist"/>
    <s v="CBS Interactive"/>
    <n v="3.5"/>
    <x v="0"/>
    <s v="1001 to 5000 employees"/>
    <s v="1001 to 5000 "/>
    <n v="1001"/>
    <n v="5000"/>
    <n v="3000.5"/>
    <s v="TV Broadcast &amp; Cable Networks"/>
  </r>
  <r>
    <n v="120"/>
    <n v="63"/>
    <n v="91.5"/>
    <s v="Data Engineer"/>
    <s v="Numeric, LLC"/>
    <n v="3.2"/>
    <x v="0"/>
    <s v="1 to 50 employees"/>
    <s v="1 to 50 "/>
    <n v="1"/>
    <n v="50"/>
    <n v="25.5"/>
    <s v="Staffing &amp; Outsourcing"/>
  </r>
  <r>
    <n v="228"/>
    <n v="126"/>
    <n v="177"/>
    <s v="Data Engineer"/>
    <s v="Samsung Research America"/>
    <n v="3.7"/>
    <x v="0"/>
    <s v="1001 to 5000 employees"/>
    <s v="1001 to 5000 "/>
    <n v="1001"/>
    <n v="5000"/>
    <n v="3000.5"/>
    <s v="Computer Hardware &amp; Software"/>
  </r>
  <r>
    <n v="134"/>
    <n v="80"/>
    <n v="107"/>
    <s v="Data Scientist"/>
    <s v="Systems &amp; Technology Research"/>
    <n v="4.7"/>
    <x v="1"/>
    <s v="201 to 500 employees"/>
    <s v="201 to 500 "/>
    <n v="201"/>
    <n v="500"/>
    <n v="350.5"/>
    <s v="Aerospace &amp; Defense"/>
  </r>
  <r>
    <n v="189"/>
    <n v="120"/>
    <n v="154.5"/>
    <s v="Data Scientist"/>
    <s v="Netskope"/>
    <n v="4.0999999999999996"/>
    <x v="1"/>
    <s v="501 to 1000 employees"/>
    <s v="501 to 1000 "/>
    <n v="501"/>
    <n v="1000"/>
    <n v="750.5"/>
    <s v="Enterprise Software &amp; Network Solutions"/>
  </r>
  <r>
    <n v="142"/>
    <n v="85"/>
    <n v="113.5"/>
    <s v="Data Scientist"/>
    <s v="Lorven Technologies Inc"/>
    <n v="4"/>
    <x v="1"/>
    <s v="1 to 50 employees"/>
    <s v="1 to 50 "/>
    <n v="1"/>
    <n v="50"/>
    <n v="25.5"/>
    <s v="Accounting"/>
  </r>
  <r>
    <n v="176"/>
    <n v="111"/>
    <n v="143.5"/>
    <s v="Data Scientist"/>
    <s v="CareDx"/>
    <n v="2.5"/>
    <x v="2"/>
    <s v="1 to 50 employees"/>
    <s v="1 to 50 "/>
    <n v="1"/>
    <n v="50"/>
    <n v="25.5"/>
    <s v="Biotech &amp; Pharmaceuticals"/>
  </r>
  <r>
    <n v="140"/>
    <n v="87"/>
    <n v="113.5"/>
    <s v="Data Scientist"/>
    <s v="Serigor Inc"/>
    <n v="3.9"/>
    <x v="0"/>
    <s v="1 to 50 employees"/>
    <s v="1 to 50 "/>
    <n v="1"/>
    <n v="50"/>
    <n v="25.5"/>
    <s v="IT Services"/>
  </r>
  <r>
    <n v="127"/>
    <n v="76"/>
    <n v="101.5"/>
    <s v="Data Scientist"/>
    <s v="Leidos"/>
    <n v="3.4"/>
    <x v="0"/>
    <s v="10000+ employees"/>
    <s v="10000+ "/>
    <n v="10000"/>
    <s v=" "/>
    <n v="10000"/>
    <s v="Aerospace &amp; Defense"/>
  </r>
  <r>
    <n v="92"/>
    <n v="54"/>
    <n v="73"/>
    <s v="Analyst"/>
    <s v="Beckman Coulter Diagnostics"/>
    <n v="3.6"/>
    <x v="0"/>
    <s v="10000+ employees"/>
    <s v="10000+ "/>
    <n v="10000"/>
    <s v=" "/>
    <n v="10000"/>
    <s v="Health Care Products Manufacturing"/>
  </r>
  <r>
    <n v="100"/>
    <n v="61"/>
    <n v="80.5"/>
    <s v="Data Scientist"/>
    <s v="IHS Markit"/>
    <n v="3.5"/>
    <x v="0"/>
    <s v="10000+ employees"/>
    <s v="10000+ "/>
    <n v="10000"/>
    <s v=" "/>
    <n v="10000"/>
    <s v="Consulting"/>
  </r>
  <r>
    <n v="140"/>
    <n v="81"/>
    <n v="110.5"/>
    <s v="Data Scientist"/>
    <s v="ALIN"/>
    <s v="unknown"/>
    <x v="1"/>
    <s v="Unknown"/>
    <s v="Unknown"/>
    <s v="Unknown"/>
    <m/>
    <e v="#DIV/0!"/>
    <s v="unknown"/>
  </r>
  <r>
    <n v="171"/>
    <n v="108"/>
    <n v="139.5"/>
    <s v="Data Scientist"/>
    <s v="e-IT Professionals Corp"/>
    <n v="3.5"/>
    <x v="0"/>
    <s v="51 to 200 employees"/>
    <s v="51 to 200 "/>
    <n v="51"/>
    <n v="200"/>
    <n v="125.5"/>
    <s v="Health, Beauty, &amp; Fitness"/>
  </r>
  <r>
    <n v="179"/>
    <n v="112"/>
    <n v="145.5"/>
    <s v="Data Scientist"/>
    <s v="TechProjects"/>
    <n v="4.8"/>
    <x v="1"/>
    <s v="1 to 50 employees"/>
    <s v="1 to 50 "/>
    <n v="1"/>
    <n v="50"/>
    <n v="25.5"/>
    <s v="IT Services"/>
  </r>
  <r>
    <n v="111"/>
    <n v="63"/>
    <n v="87"/>
    <s v="Data Scientist"/>
    <s v="Biz2Credit Inc"/>
    <n v="4"/>
    <x v="1"/>
    <s v="201 to 500 employees"/>
    <s v="201 to 500 "/>
    <n v="201"/>
    <n v="500"/>
    <n v="350.5"/>
    <s v="Lending"/>
  </r>
  <r>
    <n v="126"/>
    <n v="75"/>
    <n v="100.5"/>
    <s v="Data Scientist"/>
    <s v="PeoplesBank"/>
    <n v="4.2"/>
    <x v="1"/>
    <s v="201 to 500 employees"/>
    <s v="201 to 500 "/>
    <n v="201"/>
    <n v="500"/>
    <n v="350.5"/>
    <s v="Banks &amp; Credit Unions"/>
  </r>
  <r>
    <n v="184"/>
    <n v="110"/>
    <n v="147"/>
    <s v="Data Scientist"/>
    <s v="Capgemini"/>
    <n v="3.8"/>
    <x v="0"/>
    <s v="10000+ employees"/>
    <s v="10000+ "/>
    <n v="10000"/>
    <s v=" "/>
    <n v="10000"/>
    <s v="Enterprise Software &amp; Network Solutions"/>
  </r>
  <r>
    <n v="145"/>
    <n v="76"/>
    <n v="110.5"/>
    <s v="Data Engineer"/>
    <s v="GNY Insurance Companies"/>
    <n v="3.7"/>
    <x v="0"/>
    <s v="201 to 500 employees"/>
    <s v="201 to 500 "/>
    <n v="201"/>
    <n v="500"/>
    <n v="350.5"/>
    <s v="Insurance Carriers"/>
  </r>
  <r>
    <n v="118"/>
    <n v="70"/>
    <n v="94"/>
    <s v="Data Scientist"/>
    <s v="Conch Technologies, Inc"/>
    <n v="4.5999999999999996"/>
    <x v="1"/>
    <s v="51 to 200 employees"/>
    <s v="51 to 200 "/>
    <n v="51"/>
    <n v="200"/>
    <n v="125.5"/>
    <s v="Consulting"/>
  </r>
  <r>
    <n v="153"/>
    <n v="94"/>
    <n v="123.5"/>
    <s v="Data Scientist"/>
    <s v="Medidata Solutions"/>
    <n v="4.3"/>
    <x v="1"/>
    <s v="1001 to 5000 employees"/>
    <s v="1001 to 5000 "/>
    <n v="1001"/>
    <n v="5000"/>
    <n v="3000.5"/>
    <s v="Enterprise Software &amp; Network Solutions"/>
  </r>
  <r>
    <n v="97"/>
    <n v="49"/>
    <n v="73"/>
    <s v="Data Engineer"/>
    <s v="HP Inc"/>
    <n v="4"/>
    <x v="1"/>
    <s v="10000+ employees"/>
    <s v="10000+ "/>
    <n v="10000"/>
    <s v=" "/>
    <n v="10000"/>
    <s v="Computer Hardware &amp; Software"/>
  </r>
  <r>
    <n v="180"/>
    <n v="150"/>
    <n v="165"/>
    <s v="Data Scientist"/>
    <s v="Quartet Health"/>
    <n v="3.9"/>
    <x v="0"/>
    <s v="201 to 500 employees"/>
    <s v="201 to 500 "/>
    <n v="201"/>
    <n v="500"/>
    <n v="350.5"/>
    <s v="Enterprise Software &amp; Network Solutions"/>
  </r>
  <r>
    <n v="77"/>
    <n v="42"/>
    <n v="59.5"/>
    <s v="Analyst"/>
    <s v="Success Academy Charter Schools"/>
    <n v="3.1"/>
    <x v="0"/>
    <s v="1001 to 5000 employees"/>
    <s v="1001 to 5000 "/>
    <n v="1001"/>
    <n v="5000"/>
    <n v="3000.5"/>
    <s v="K-12 Education"/>
  </r>
  <r>
    <n v="85"/>
    <n v="47"/>
    <n v="66"/>
    <s v="Analyst"/>
    <s v="AXION Healthcare Solutions"/>
    <n v="3.6"/>
    <x v="0"/>
    <s v="1 to 50 employees"/>
    <s v="1 to 50 "/>
    <n v="1"/>
    <n v="50"/>
    <n v="25.5"/>
    <s v="Health Care Services &amp; Hospitals"/>
  </r>
  <r>
    <n v="95"/>
    <n v="56"/>
    <n v="75.5"/>
    <s v="Data Scientist"/>
    <s v="ExecOnline"/>
    <n v="4.2"/>
    <x v="1"/>
    <s v="51 to 200 employees"/>
    <s v="51 to 200 "/>
    <n v="51"/>
    <n v="200"/>
    <n v="125.5"/>
    <s v="Education Training Services"/>
  </r>
  <r>
    <n v="112"/>
    <n v="62"/>
    <n v="87"/>
    <s v="M.L.E"/>
    <s v="Mteq"/>
    <n v="4"/>
    <x v="1"/>
    <s v="501 to 1000 employees"/>
    <s v="501 to 1000 "/>
    <n v="501"/>
    <n v="1000"/>
    <n v="750.5"/>
    <s v="Aerospace &amp; Defense"/>
  </r>
  <r>
    <n v="173"/>
    <n v="107"/>
    <n v="140"/>
    <s v="Data Scientist"/>
    <s v="AstraZeneca"/>
    <n v="3.9"/>
    <x v="0"/>
    <s v="10000+ employees"/>
    <s v="10000+ "/>
    <n v="10000"/>
    <s v=" "/>
    <n v="10000"/>
    <s v="Biotech &amp; Pharmaceuticals"/>
  </r>
  <r>
    <n v="108"/>
    <n v="64"/>
    <n v="86"/>
    <s v="Data Scientist"/>
    <s v="Brillient"/>
    <n v="3.7"/>
    <x v="0"/>
    <s v="201 to 500 employees"/>
    <s v="201 to 500 "/>
    <n v="201"/>
    <n v="500"/>
    <n v="350.5"/>
    <s v="IT Services"/>
  </r>
  <r>
    <n v="144"/>
    <n v="89"/>
    <n v="116.5"/>
    <s v="Data Scientist"/>
    <s v="Entefy"/>
    <n v="4.4000000000000004"/>
    <x v="1"/>
    <s v="1 to 50 employees"/>
    <s v="1 to 50 "/>
    <n v="1"/>
    <n v="50"/>
    <n v="25.5"/>
    <s v="Internet"/>
  </r>
  <r>
    <n v="105"/>
    <n v="55"/>
    <n v="80"/>
    <s v="Data Engineer"/>
    <s v="Trace"/>
    <n v="3.4"/>
    <x v="0"/>
    <s v="501 to 1000 employees"/>
    <s v="501 to 1000 "/>
    <n v="501"/>
    <n v="1000"/>
    <n v="750.5"/>
    <s v="IT Services"/>
  </r>
  <r>
    <n v="211"/>
    <n v="135"/>
    <n v="173"/>
    <s v="Data Scientist"/>
    <s v="Northrop Grumman"/>
    <n v="3.7"/>
    <x v="0"/>
    <s v="10000+ employees"/>
    <s v="10000+ "/>
    <n v="10000"/>
    <s v=" "/>
    <n v="10000"/>
    <s v="Aerospace &amp; Defense"/>
  </r>
  <r>
    <n v="80"/>
    <n v="57"/>
    <n v="68.5"/>
    <s v="Data Engineer"/>
    <s v="Saama Technologies Inc"/>
    <n v="3.5"/>
    <x v="0"/>
    <s v="501 to 1000 employees"/>
    <s v="501 to 1000 "/>
    <n v="501"/>
    <n v="1000"/>
    <n v="750.5"/>
    <s v="Biotech &amp; Pharmaceuticals"/>
  </r>
  <r>
    <n v="215"/>
    <n v="129"/>
    <n v="172"/>
    <s v="Data Scientist"/>
    <s v="Two Sigma"/>
    <n v="4.4000000000000004"/>
    <x v="1"/>
    <s v="1001 to 5000 employees"/>
    <s v="1001 to 5000 "/>
    <n v="1001"/>
    <n v="5000"/>
    <n v="3000.5"/>
    <s v="Investment Banking &amp; Asset Management"/>
  </r>
  <r>
    <n v="127"/>
    <n v="63"/>
    <n v="95"/>
    <s v="Other"/>
    <s v="AstraZeneca"/>
    <n v="3.9"/>
    <x v="0"/>
    <s v="10000+ employees"/>
    <s v="10000+ "/>
    <n v="10000"/>
    <s v=" "/>
    <n v="10000"/>
    <s v="Biotech &amp; Pharmaceuticals"/>
  </r>
  <r>
    <n v="89"/>
    <n v="50"/>
    <n v="69.5"/>
    <s v="Data Scientist"/>
    <s v="MITRE"/>
    <n v="3.2"/>
    <x v="0"/>
    <s v="5001 to 10000 employees"/>
    <s v="5001 to 10000 "/>
    <n v="5001"/>
    <n v="10000"/>
    <n v="7500.5"/>
    <s v="Federal Agencies"/>
  </r>
  <r>
    <n v="124"/>
    <n v="71"/>
    <n v="97.5"/>
    <s v="Data Scientist"/>
    <s v="Strategic Financial Solutions"/>
    <n v="4"/>
    <x v="1"/>
    <s v="501 to 1000 employees"/>
    <s v="501 to 1000 "/>
    <n v="501"/>
    <n v="1000"/>
    <n v="750.5"/>
    <s v="Consumer Product Rental"/>
  </r>
  <r>
    <n v="121"/>
    <n v="69"/>
    <n v="95"/>
    <s v="Data Scientist"/>
    <s v="Remedy BPCI Partners, LLC"/>
    <n v="3.4"/>
    <x v="0"/>
    <s v="201 to 500 employees"/>
    <s v="201 to 500 "/>
    <n v="201"/>
    <n v="500"/>
    <n v="350.5"/>
    <s v="Health Care Services &amp; Hospitals"/>
  </r>
  <r>
    <n v="238"/>
    <n v="150"/>
    <n v="194"/>
    <s v="Data Scientist"/>
    <s v="The Climate Corporation"/>
    <n v="3.2"/>
    <x v="0"/>
    <s v="501 to 1000 employees"/>
    <s v="501 to 1000 "/>
    <n v="501"/>
    <n v="1000"/>
    <n v="750.5"/>
    <s v="Enterprise Software &amp; Network Solutions"/>
  </r>
  <r>
    <n v="132"/>
    <n v="77"/>
    <n v="104.5"/>
    <s v="Data Scientist"/>
    <s v="Crossix Solutions"/>
    <n v="3.5"/>
    <x v="0"/>
    <s v="201 to 500 employees"/>
    <s v="201 to 500 "/>
    <n v="201"/>
    <n v="500"/>
    <n v="350.5"/>
    <s v="Advertising &amp; Marketing"/>
  </r>
  <r>
    <n v="112"/>
    <n v="59"/>
    <n v="85.5"/>
    <s v="Data Engineer"/>
    <s v="Clarity Insights"/>
    <n v="4.2"/>
    <x v="1"/>
    <s v="201 to 500 employees"/>
    <s v="201 to 500 "/>
    <n v="201"/>
    <n v="500"/>
    <n v="350.5"/>
    <s v="IT Services"/>
  </r>
  <r>
    <n v="65"/>
    <n v="35"/>
    <n v="50"/>
    <s v="Analyst"/>
    <s v="The Church of Jesus Christ of Latter-day Saints"/>
    <n v="4.2"/>
    <x v="1"/>
    <s v="10000+ employees"/>
    <s v="10000+ "/>
    <n v="10000"/>
    <s v=" "/>
    <n v="10000"/>
    <s v="Religious Organizations"/>
  </r>
  <r>
    <n v="147"/>
    <n v="79"/>
    <n v="113"/>
    <s v="Data Engineer"/>
    <s v="NCSOFT"/>
    <n v="3.1"/>
    <x v="0"/>
    <s v="1001 to 5000 employees"/>
    <s v="1001 to 5000 "/>
    <n v="1001"/>
    <n v="5000"/>
    <n v="3000.5"/>
    <s v="Video Games"/>
  </r>
  <r>
    <n v="119"/>
    <n v="62"/>
    <n v="90.5"/>
    <s v="Other"/>
    <s v="GSK"/>
    <n v="3.9"/>
    <x v="0"/>
    <s v="10000+ employees"/>
    <s v="10000+ "/>
    <n v="10000"/>
    <s v=" "/>
    <n v="10000"/>
    <s v="Biotech &amp; Pharmaceuticals"/>
  </r>
  <r>
    <n v="187"/>
    <n v="119"/>
    <n v="153"/>
    <s v="Data Scientist"/>
    <s v="Factual"/>
    <n v="4.3"/>
    <x v="1"/>
    <s v="51 to 200 employees"/>
    <s v="51 to 200 "/>
    <n v="51"/>
    <n v="200"/>
    <n v="125.5"/>
    <s v="Computer Hardware &amp; Software"/>
  </r>
  <r>
    <n v="157"/>
    <n v="90"/>
    <n v="123.5"/>
    <s v="Analyst"/>
    <s v="TriNet"/>
    <n v="3.3"/>
    <x v="0"/>
    <s v="1001 to 5000 employees"/>
    <s v="1001 to 5000 "/>
    <n v="1001"/>
    <n v="5000"/>
    <n v="3000.5"/>
    <s v="Consulting"/>
  </r>
  <r>
    <n v="62"/>
    <n v="32"/>
    <n v="47"/>
    <s v="Analyst"/>
    <s v="Signpost"/>
    <n v="3.9"/>
    <x v="0"/>
    <s v="201 to 500 employees"/>
    <s v="201 to 500 "/>
    <n v="201"/>
    <n v="500"/>
    <n v="350.5"/>
    <s v="Internet"/>
  </r>
  <r>
    <n v="208"/>
    <n v="116"/>
    <n v="162"/>
    <s v="Other"/>
    <s v="Adobe"/>
    <n v="4"/>
    <x v="1"/>
    <s v="10000+ employees"/>
    <s v="10000+ "/>
    <n v="10000"/>
    <s v=" "/>
    <n v="10000"/>
    <s v="Computer Hardware &amp; Software"/>
  </r>
  <r>
    <n v="165"/>
    <n v="102"/>
    <n v="133.5"/>
    <s v="Data Scientist"/>
    <s v="Sartorius"/>
    <n v="3.5"/>
    <x v="0"/>
    <s v="5001 to 10000 employees"/>
    <s v="5001 to 10000 "/>
    <n v="5001"/>
    <n v="10000"/>
    <n v="7500.5"/>
    <s v="Biotech &amp; Pharmaceuticals"/>
  </r>
  <r>
    <n v="142"/>
    <n v="76"/>
    <n v="109"/>
    <s v="Data Engineer"/>
    <s v="Equian LLC"/>
    <n v="3.2"/>
    <x v="0"/>
    <s v="1001 to 5000 employees"/>
    <s v="1001 to 5000 "/>
    <n v="1001"/>
    <n v="5000"/>
    <n v="3000.5"/>
    <s v="Health Care Services &amp; Hospitals"/>
  </r>
  <r>
    <n v="159"/>
    <n v="91"/>
    <n v="125"/>
    <s v="M.L.E"/>
    <s v="Information Builders"/>
    <n v="3.2"/>
    <x v="0"/>
    <s v="1001 to 5000 employees"/>
    <s v="1001 to 5000 "/>
    <n v="1001"/>
    <n v="5000"/>
    <n v="3000.5"/>
    <s v="Computer Hardware &amp; Software"/>
  </r>
  <r>
    <n v="133"/>
    <n v="80"/>
    <n v="106.5"/>
    <s v="Other"/>
    <s v="Novartis"/>
    <n v="3.8"/>
    <x v="0"/>
    <s v="10000+ employees"/>
    <s v="10000+ "/>
    <n v="10000"/>
    <s v=" "/>
    <n v="10000"/>
    <s v="Biotech &amp; Pharmaceuticals"/>
  </r>
  <r>
    <n v="69"/>
    <n v="39"/>
    <n v="54"/>
    <s v="Analyst"/>
    <s v="The Hanover Insurance Group"/>
    <n v="3.7"/>
    <x v="0"/>
    <s v="5001 to 10000 employees"/>
    <s v="5001 to 10000 "/>
    <n v="5001"/>
    <n v="10000"/>
    <n v="7500.5"/>
    <s v="Insurance Carriers"/>
  </r>
  <r>
    <n v="48"/>
    <n v="27"/>
    <n v="37.5"/>
    <s v="Analyst"/>
    <s v="Greenway Health"/>
    <n v="3"/>
    <x v="0"/>
    <s v="1001 to 5000 employees"/>
    <s v="1001 to 5000 "/>
    <n v="1001"/>
    <n v="5000"/>
    <n v="3000.5"/>
    <s v="Enterprise Software &amp; Network Solutions"/>
  </r>
  <r>
    <n v="71"/>
    <n v="36"/>
    <n v="53.5"/>
    <s v="Analyst"/>
    <s v="Fareportal"/>
    <n v="3.8"/>
    <x v="0"/>
    <s v="1001 to 5000 employees"/>
    <s v="1001 to 5000 "/>
    <n v="1001"/>
    <n v="5000"/>
    <n v="3000.5"/>
    <s v="Travel Agencies"/>
  </r>
  <r>
    <n v="206"/>
    <n v="130"/>
    <n v="168"/>
    <s v="Data Scientist"/>
    <s v="Confluent"/>
    <n v="4.7"/>
    <x v="1"/>
    <s v="501 to 1000 employees"/>
    <s v="501 to 1000 "/>
    <n v="501"/>
    <n v="1000"/>
    <n v="750.5"/>
    <s v="Computer Hardware &amp; Software"/>
  </r>
  <r>
    <n v="178"/>
    <n v="99"/>
    <n v="138.5"/>
    <s v="Analyst"/>
    <s v="Life"/>
    <n v="3.9"/>
    <x v="0"/>
    <s v="51 to 200 employees"/>
    <s v="51 to 200 "/>
    <n v="51"/>
    <n v="200"/>
    <n v="125.5"/>
    <s v="Computer Hardware &amp; Software"/>
  </r>
  <r>
    <n v="137"/>
    <n v="86"/>
    <n v="111.5"/>
    <s v="Other"/>
    <s v="IQVIA"/>
    <n v="3.6"/>
    <x v="0"/>
    <s v="10000+ employees"/>
    <s v="10000+ "/>
    <n v="10000"/>
    <s v=" "/>
    <n v="10000"/>
    <s v="Biotech &amp; Pharmaceuticals"/>
  </r>
  <r>
    <n v="100"/>
    <n v="37"/>
    <n v="68.5"/>
    <s v="Manager"/>
    <s v="MassMutual"/>
    <n v="3.6"/>
    <x v="0"/>
    <s v="5001 to 10000 employees"/>
    <s v="5001 to 10000 "/>
    <n v="5001"/>
    <n v="10000"/>
    <n v="7500.5"/>
    <s v="Insurance Carriers"/>
  </r>
  <r>
    <n v="111"/>
    <n v="58"/>
    <n v="84.5"/>
    <s v="Other"/>
    <s v="GSK"/>
    <n v="3.9"/>
    <x v="0"/>
    <s v="10000+ employees"/>
    <s v="10000+ "/>
    <n v="10000"/>
    <s v=" "/>
    <n v="10000"/>
    <s v="Biotech &amp; Pharmaceuticals"/>
  </r>
  <r>
    <n v="133"/>
    <n v="72"/>
    <n v="102.5"/>
    <s v="Data Engineer"/>
    <s v="Eventbrite"/>
    <n v="4.4000000000000004"/>
    <x v="1"/>
    <s v="1001 to 5000 employees"/>
    <s v="1001 to 5000 "/>
    <n v="1001"/>
    <n v="5000"/>
    <n v="3000.5"/>
    <s v="Internet"/>
  </r>
  <r>
    <n v="126"/>
    <n v="61"/>
    <n v="93.5"/>
    <s v="Other"/>
    <s v="Riverside Research Institute"/>
    <n v="3.6"/>
    <x v="0"/>
    <s v="501 to 1000 employees"/>
    <s v="501 to 1000 "/>
    <n v="501"/>
    <n v="1000"/>
    <n v="750.5"/>
    <s v="Federal Agencies"/>
  </r>
  <r>
    <n v="160"/>
    <n v="95"/>
    <n v="127.5"/>
    <s v="Manager"/>
    <s v="Numeric, LLC"/>
    <n v="3.2"/>
    <x v="0"/>
    <s v="1 to 50 employees"/>
    <s v="1 to 50 "/>
    <n v="1"/>
    <n v="50"/>
    <n v="25.5"/>
    <s v="Staffing &amp; Outsourcing"/>
  </r>
  <r>
    <n v="91"/>
    <n v="53"/>
    <n v="72"/>
    <s v="Analyst"/>
    <s v="The Church of Jesus Christ of Latter-day Saints"/>
    <n v="4.2"/>
    <x v="1"/>
    <s v="10000+ employees"/>
    <s v="10000+ "/>
    <n v="10000"/>
    <s v=" "/>
    <n v="10000"/>
    <s v="Religious Organizations"/>
  </r>
  <r>
    <n v="61"/>
    <n v="33"/>
    <n v="47"/>
    <s v="Analyst"/>
    <s v="Icon Health and Fitness"/>
    <n v="3.1"/>
    <x v="0"/>
    <s v="1001 to 5000 employees"/>
    <s v="1001 to 5000 "/>
    <n v="1001"/>
    <n v="5000"/>
    <n v="3000.5"/>
    <s v="Consumer Products Manufacturing"/>
  </r>
  <r>
    <n v="86"/>
    <n v="44"/>
    <n v="65"/>
    <s v="Data Engineer"/>
    <s v="Shipt"/>
    <n v="3.8"/>
    <x v="0"/>
    <s v="501 to 1000 employees"/>
    <s v="501 to 1000 "/>
    <n v="501"/>
    <n v="1000"/>
    <n v="750.5"/>
    <s v="Consumer Product Rental"/>
  </r>
  <r>
    <n v="119"/>
    <n v="69"/>
    <n v="94"/>
    <s v="Analyst"/>
    <s v="Novetta"/>
    <n v="4"/>
    <x v="1"/>
    <s v="501 to 1000 employees"/>
    <s v="501 to 1000 "/>
    <n v="501"/>
    <n v="1000"/>
    <n v="750.5"/>
    <s v="Enterprise Software &amp; Network Solutions"/>
  </r>
  <r>
    <n v="127"/>
    <n v="67"/>
    <n v="97"/>
    <s v="Data Engineer"/>
    <s v="Novetta"/>
    <n v="4"/>
    <x v="1"/>
    <s v="501 to 1000 employees"/>
    <s v="501 to 1000 "/>
    <n v="501"/>
    <n v="1000"/>
    <n v="750.5"/>
    <s v="Enterprise Software &amp; Network Solutions"/>
  </r>
  <r>
    <n v="117"/>
    <n v="66"/>
    <n v="91.5"/>
    <s v="Other"/>
    <s v="MassMutual"/>
    <n v="3.6"/>
    <x v="0"/>
    <s v="5001 to 10000 employees"/>
    <s v="5001 to 10000 "/>
    <n v="5001"/>
    <n v="10000"/>
    <n v="7500.5"/>
    <s v="Insurance Carriers"/>
  </r>
  <r>
    <n v="143"/>
    <n v="86"/>
    <n v="114.5"/>
    <s v="Data Scientist"/>
    <s v="Novartis"/>
    <n v="3.8"/>
    <x v="0"/>
    <s v="10000+ employees"/>
    <s v="10000+ "/>
    <n v="10000"/>
    <s v=" "/>
    <n v="10000"/>
    <s v="Biotech &amp; Pharmaceuticals"/>
  </r>
  <r>
    <n v="98"/>
    <n v="50"/>
    <n v="74"/>
    <s v="Manager"/>
    <s v="Numeric, LLC"/>
    <n v="3.2"/>
    <x v="0"/>
    <s v="1 to 50 employees"/>
    <s v="1 to 50 "/>
    <n v="1"/>
    <n v="50"/>
    <n v="25.5"/>
    <s v="Staffing &amp; Outsourcing"/>
  </r>
  <r>
    <n v="150"/>
    <n v="92"/>
    <n v="121"/>
    <s v="Data Scientist"/>
    <s v="Novartis"/>
    <n v="3.8"/>
    <x v="0"/>
    <s v="10000+ employees"/>
    <s v="10000+ "/>
    <n v="10000"/>
    <s v=" "/>
    <n v="10000"/>
    <s v="Biotech &amp; Pharmaceuticals"/>
  </r>
  <r>
    <n v="153"/>
    <n v="90"/>
    <n v="121.5"/>
    <s v="Analyst"/>
    <s v="Demandbase"/>
    <n v="4.5"/>
    <x v="1"/>
    <s v="201 to 500 employees"/>
    <s v="201 to 500 "/>
    <n v="201"/>
    <n v="500"/>
    <n v="350.5"/>
    <s v="Computer Hardware &amp; Software"/>
  </r>
  <r>
    <n v="135"/>
    <n v="100"/>
    <n v="117.5"/>
    <s v="Other"/>
    <s v="Monte Rosa Therapeutics"/>
    <s v="unknown"/>
    <x v="1"/>
    <n v="-1"/>
    <s v="-1"/>
    <n v="-1"/>
    <n v="1"/>
    <n v="0"/>
    <s v="unknown"/>
  </r>
  <r>
    <n v="79"/>
    <n v="42"/>
    <n v="60.5"/>
    <s v="Data Engineer"/>
    <s v="IntraEdge"/>
    <n v="3.4"/>
    <x v="0"/>
    <s v="501 to 1000 employees"/>
    <s v="501 to 1000 "/>
    <n v="501"/>
    <n v="1000"/>
    <n v="750.5"/>
    <s v="IT Services"/>
  </r>
  <r>
    <n v="153"/>
    <n v="84"/>
    <n v="118.5"/>
    <s v="Data Engineer"/>
    <s v="Peraton"/>
    <n v="3.3"/>
    <x v="0"/>
    <s v="1001 to 5000 employees"/>
    <s v="1001 to 5000 "/>
    <n v="1001"/>
    <n v="5000"/>
    <n v="3000.5"/>
    <s v="Aerospace &amp; Defense"/>
  </r>
  <r>
    <n v="73"/>
    <n v="44"/>
    <n v="58.5"/>
    <s v="Data Engineer"/>
    <s v="COUNTRY Financial"/>
    <n v="3.8"/>
    <x v="0"/>
    <s v="1001 to 5000 employees"/>
    <s v="1001 to 5000 "/>
    <n v="1001"/>
    <n v="5000"/>
    <n v="3000.5"/>
    <s v="Insurance Carriers"/>
  </r>
  <r>
    <n v="87"/>
    <n v="40"/>
    <n v="63.5"/>
    <s v="Manager"/>
    <s v="Tapjoy"/>
    <n v="3.9"/>
    <x v="0"/>
    <s v="201 to 500 employees"/>
    <s v="201 to 500 "/>
    <n v="201"/>
    <n v="500"/>
    <n v="350.5"/>
    <s v="Internet"/>
  </r>
  <r>
    <n v="142"/>
    <n v="72"/>
    <n v="107"/>
    <s v="Data Scientist"/>
    <s v="Mentor Graphics"/>
    <n v="4.0999999999999996"/>
    <x v="1"/>
    <s v="5001 to 10000 employees"/>
    <s v="5001 to 10000 "/>
    <n v="5001"/>
    <n v="10000"/>
    <n v="7500.5"/>
    <s v="Computer Hardware &amp; Software"/>
  </r>
  <r>
    <n v="137"/>
    <n v="74"/>
    <n v="105.5"/>
    <s v="Data Engineer"/>
    <s v="Maxar Technologies"/>
    <n v="3.7"/>
    <x v="0"/>
    <s v="5001 to 10000 employees"/>
    <s v="5001 to 10000 "/>
    <n v="5001"/>
    <n v="10000"/>
    <n v="7500.5"/>
    <s v="Aerospace &amp; Defense"/>
  </r>
  <r>
    <n v="109"/>
    <n v="57"/>
    <n v="83"/>
    <s v="Data Engineer"/>
    <s v="ICW Group"/>
    <n v="2.8"/>
    <x v="2"/>
    <s v="501 to 1000 employees"/>
    <s v="501 to 1000 "/>
    <n v="501"/>
    <n v="1000"/>
    <n v="750.5"/>
    <s v="Insurance Carriers"/>
  </r>
  <r>
    <n v="116"/>
    <n v="59"/>
    <n v="87.5"/>
    <s v="Other"/>
    <s v="Exelixis"/>
    <n v="3"/>
    <x v="0"/>
    <s v="501 to 1000 employees"/>
    <s v="501 to 1000 "/>
    <n v="501"/>
    <n v="1000"/>
    <n v="750.5"/>
    <s v="Biotech &amp; Pharmaceuticals"/>
  </r>
  <r>
    <n v="208"/>
    <n v="136"/>
    <n v="172"/>
    <s v="Director"/>
    <s v="Pfizer"/>
    <n v="4"/>
    <x v="1"/>
    <s v="10000+ employees"/>
    <s v="10000+ "/>
    <n v="10000"/>
    <s v=" "/>
    <n v="10000"/>
    <s v="Biotech &amp; Pharmaceuticals"/>
  </r>
  <r>
    <n v="129"/>
    <n v="71"/>
    <n v="100"/>
    <s v="Other"/>
    <s v="Exelixis"/>
    <n v="3"/>
    <x v="0"/>
    <s v="501 to 1000 employees"/>
    <s v="501 to 1000 "/>
    <n v="501"/>
    <n v="1000"/>
    <n v="750.5"/>
    <s v="Biotech &amp; Pharmaceuticals"/>
  </r>
  <r>
    <n v="272"/>
    <n v="171"/>
    <n v="221.5"/>
    <s v="Manager"/>
    <s v="Grand Rounds"/>
    <n v="4.2"/>
    <x v="1"/>
    <s v="501 to 1000 employees"/>
    <s v="501 to 1000 "/>
    <n v="501"/>
    <n v="1000"/>
    <n v="750.5"/>
    <s v="Health Care Services &amp; Hospitals"/>
  </r>
  <r>
    <n v="126"/>
    <n v="65"/>
    <n v="95.5"/>
    <s v="Data Engineer"/>
    <s v="SPINS, LLC"/>
    <n v="3.5"/>
    <x v="0"/>
    <s v="201 to 500 employees"/>
    <s v="201 to 500 "/>
    <n v="201"/>
    <n v="500"/>
    <n v="350.5"/>
    <s v="Consulting"/>
  </r>
  <r>
    <n v="228"/>
    <n v="118"/>
    <n v="173"/>
    <s v="Analyst"/>
    <s v="DTCC"/>
    <n v="3.3"/>
    <x v="0"/>
    <s v="1001 to 5000 employees"/>
    <s v="1001 to 5000 "/>
    <n v="1001"/>
    <n v="5000"/>
    <n v="3000.5"/>
    <s v="Brokerage Services"/>
  </r>
  <r>
    <n v="182"/>
    <n v="113"/>
    <n v="147.5"/>
    <s v="Data Scientist"/>
    <s v="AstraZeneca"/>
    <n v="3.9"/>
    <x v="0"/>
    <s v="10000+ employees"/>
    <s v="10000+ "/>
    <n v="10000"/>
    <s v=" "/>
    <n v="10000"/>
    <s v="Biotech &amp; Pharmaceuticals"/>
  </r>
  <r>
    <n v="104"/>
    <n v="58"/>
    <n v="81"/>
    <s v="Data Engineer"/>
    <s v="Carilion Clinic"/>
    <n v="3.7"/>
    <x v="0"/>
    <s v="10000+ employees"/>
    <s v="10000+ "/>
    <n v="10000"/>
    <s v=" "/>
    <n v="10000"/>
    <s v="Health Care Services &amp; Hospitals"/>
  </r>
  <r>
    <n v="108"/>
    <n v="58"/>
    <n v="83"/>
    <s v="Analyst"/>
    <s v="DoubleVerify"/>
    <n v="3.2"/>
    <x v="0"/>
    <s v="201 to 500 employees"/>
    <s v="201 to 500 "/>
    <n v="201"/>
    <n v="500"/>
    <n v="350.5"/>
    <s v="Internet"/>
  </r>
  <r>
    <n v="161"/>
    <n v="81"/>
    <n v="121"/>
    <s v="Other"/>
    <s v="Mitsubishi Electric Research Labs"/>
    <n v="4.5999999999999996"/>
    <x v="1"/>
    <s v="51 to 200 employees"/>
    <s v="51 to 200 "/>
    <n v="51"/>
    <n v="200"/>
    <n v="125.5"/>
    <s v="Research &amp; Development"/>
  </r>
  <r>
    <n v="110"/>
    <n v="61"/>
    <n v="85.5"/>
    <s v="Analyst"/>
    <s v="Rodan and Fields, LLC"/>
    <n v="2.2000000000000002"/>
    <x v="2"/>
    <s v="501 to 1000 employees"/>
    <s v="501 to 1000 "/>
    <n v="501"/>
    <n v="1000"/>
    <n v="750.5"/>
    <s v="Beauty &amp; Personal Accessories Stores"/>
  </r>
  <r>
    <n v="220"/>
    <n v="115"/>
    <n v="167.5"/>
    <s v="Other"/>
    <s v="Mitsubishi Electric Research Labs"/>
    <n v="4.5999999999999996"/>
    <x v="1"/>
    <s v="51 to 200 employees"/>
    <s v="51 to 200 "/>
    <n v="51"/>
    <n v="200"/>
    <n v="125.5"/>
    <s v="Research &amp; Development"/>
  </r>
  <r>
    <n v="144"/>
    <n v="71"/>
    <n v="107.5"/>
    <s v="M.L.E"/>
    <s v="Software Engineering Institute"/>
    <n v="2.6"/>
    <x v="2"/>
    <s v="501 to 1000 employees"/>
    <s v="501 to 1000 "/>
    <n v="501"/>
    <n v="1000"/>
    <n v="750.5"/>
    <s v="Colleges &amp; Universities"/>
  </r>
  <r>
    <n v="57"/>
    <n v="32"/>
    <n v="44.5"/>
    <s v="Analyst"/>
    <s v="DESC"/>
    <n v="3.4"/>
    <x v="0"/>
    <s v="501 to 1000 employees"/>
    <s v="501 to 1000 "/>
    <n v="501"/>
    <n v="1000"/>
    <n v="750.5"/>
    <s v="Social Assistance"/>
  </r>
  <r>
    <n v="136"/>
    <n v="79"/>
    <n v="107.5"/>
    <s v="Analyst"/>
    <s v="Johns Hopkins Health Care"/>
    <n v="3.3"/>
    <x v="0"/>
    <s v="1001 to 5000 employees"/>
    <s v="1001 to 5000 "/>
    <n v="1001"/>
    <n v="5000"/>
    <n v="3000.5"/>
    <s v="Health Care Services &amp; Hospitals"/>
  </r>
  <r>
    <n v="145"/>
    <n v="120"/>
    <n v="132.5"/>
    <s v="Other"/>
    <s v="Kronos Bio"/>
    <s v="unknown"/>
    <x v="1"/>
    <s v="Unknown"/>
    <s v="Unknown"/>
    <s v="Unknown"/>
    <m/>
    <e v="#DIV/0!"/>
    <s v="unknown"/>
  </r>
  <r>
    <n v="89"/>
    <n v="50"/>
    <n v="69.5"/>
    <s v="Analyst"/>
    <s v="Community Behavioral Health"/>
    <n v="3.7"/>
    <x v="0"/>
    <s v="201 to 500 employees"/>
    <s v="201 to 500 "/>
    <n v="201"/>
    <n v="500"/>
    <n v="350.5"/>
    <s v="Health Care Services &amp; Hospitals"/>
  </r>
  <r>
    <n v="129"/>
    <n v="68"/>
    <n v="98.5"/>
    <s v="Other"/>
    <s v="Western Digital"/>
    <n v="3.5"/>
    <x v="0"/>
    <s v="10000+ employees"/>
    <s v="10000+ "/>
    <n v="10000"/>
    <s v=" "/>
    <n v="10000"/>
    <s v="Computer Hardware &amp; Software"/>
  </r>
  <r>
    <n v="113"/>
    <n v="48"/>
    <n v="80.5"/>
    <s v="Other"/>
    <s v="Advanced BioScience Laboratories"/>
    <n v="2.7"/>
    <x v="2"/>
    <s v="201 to 500 employees"/>
    <s v="201 to 500 "/>
    <n v="201"/>
    <n v="500"/>
    <n v="350.5"/>
    <s v="Biotech &amp; Pharmaceuticals"/>
  </r>
  <r>
    <n v="98"/>
    <n v="56"/>
    <n v="77"/>
    <s v="Other"/>
    <s v="FORMA THERAPEUTICS"/>
    <n v="3.8"/>
    <x v="0"/>
    <s v="51 to 200 employees"/>
    <s v="51 to 200 "/>
    <n v="51"/>
    <n v="200"/>
    <n v="125.5"/>
    <s v="Biotech &amp; Pharmaceuticals"/>
  </r>
  <r>
    <n v="124"/>
    <n v="74"/>
    <n v="99"/>
    <s v="Other"/>
    <s v="Raytheon"/>
    <n v="3.7"/>
    <x v="0"/>
    <s v="10000+ employees"/>
    <s v="10000+ "/>
    <n v="10000"/>
    <s v=" "/>
    <n v="10000"/>
    <s v="Aerospace &amp; Defense"/>
  </r>
  <r>
    <n v="125"/>
    <n v="68"/>
    <n v="96.5"/>
    <s v="Manager"/>
    <s v="Agios Pharmaceuticals"/>
    <n v="3.8"/>
    <x v="0"/>
    <s v="501 to 1000 employees"/>
    <s v="501 to 1000 "/>
    <n v="501"/>
    <n v="1000"/>
    <n v="750.5"/>
    <s v="Biotech &amp; Pharmaceuticals"/>
  </r>
  <r>
    <n v="67"/>
    <n v="39"/>
    <n v="53"/>
    <s v="Director"/>
    <s v="Liberty Mutual Insurance"/>
    <n v="3.3"/>
    <x v="0"/>
    <s v="10000+ employees"/>
    <s v="10000+ "/>
    <n v="10000"/>
    <s v=" "/>
    <n v="10000"/>
    <s v="Insurance Carriers"/>
  </r>
  <r>
    <n v="135"/>
    <n v="71"/>
    <n v="103"/>
    <s v="Data Engineer"/>
    <s v="Bridg"/>
    <n v="2.7"/>
    <x v="2"/>
    <s v="1 to 50 employees"/>
    <s v="1 to 50 "/>
    <n v="1"/>
    <n v="50"/>
    <n v="25.5"/>
    <s v="Enterprise Software &amp; Network Solutions"/>
  </r>
  <r>
    <n v="123"/>
    <n v="61"/>
    <n v="92"/>
    <s v="Other"/>
    <s v="AstraZeneca"/>
    <n v="3.9"/>
    <x v="0"/>
    <s v="10000+ employees"/>
    <s v="10000+ "/>
    <n v="10000"/>
    <s v=" "/>
    <n v="10000"/>
    <s v="Biotech &amp; Pharmaceuticals"/>
  </r>
  <r>
    <n v="141"/>
    <n v="87"/>
    <n v="114"/>
    <s v="Data Scientist"/>
    <s v="TRANZACT"/>
    <n v="3.6"/>
    <x v="0"/>
    <s v="1001 to 5000 employees"/>
    <s v="1001 to 5000 "/>
    <n v="1001"/>
    <n v="5000"/>
    <n v="3000.5"/>
    <s v="Advertising &amp; Marketing"/>
  </r>
  <r>
    <n v="121"/>
    <n v="71"/>
    <n v="96"/>
    <s v="Data Scientist"/>
    <s v="Charter Spectrum"/>
    <n v="3.5"/>
    <x v="0"/>
    <s v="1 to 50 employees"/>
    <s v="1 to 50 "/>
    <n v="1"/>
    <n v="50"/>
    <n v="25.5"/>
    <s v="K-12 Education"/>
  </r>
  <r>
    <n v="121"/>
    <n v="72"/>
    <n v="96.5"/>
    <s v="Data Scientist"/>
    <s v="CompQsoft"/>
    <n v="3.4"/>
    <x v="0"/>
    <s v="51 to 200 employees"/>
    <s v="51 to 200 "/>
    <n v="51"/>
    <n v="200"/>
    <n v="125.5"/>
    <s v="Consulting"/>
  </r>
  <r>
    <n v="88"/>
    <n v="51"/>
    <n v="69.5"/>
    <s v="Data Scientist"/>
    <s v="Solugenix Corporation"/>
    <n v="4.3"/>
    <x v="1"/>
    <s v="201 to 500 employees"/>
    <s v="201 to 500 "/>
    <n v="201"/>
    <n v="500"/>
    <n v="350.5"/>
    <s v="IT Services"/>
  </r>
  <r>
    <n v="141"/>
    <n v="101"/>
    <n v="121"/>
    <s v="Data Scientist"/>
    <s v="West Coast University"/>
    <n v="2.6"/>
    <x v="2"/>
    <s v="10000+ employees"/>
    <s v="10000+ "/>
    <n v="10000"/>
    <s v=" "/>
    <n v="10000"/>
    <s v="Colleges &amp; Universities"/>
  </r>
  <r>
    <n v="127"/>
    <n v="79"/>
    <n v="103"/>
    <s v="Data Scientist"/>
    <s v="SoftBank Robotics"/>
    <n v="3.8"/>
    <x v="0"/>
    <s v="201 to 500 employees"/>
    <s v="201 to 500 "/>
    <n v="201"/>
    <n v="500"/>
    <n v="350.5"/>
    <s v="Consumer Products Manufacturing"/>
  </r>
  <r>
    <n v="132"/>
    <n v="81"/>
    <n v="106.5"/>
    <s v="Data Scientist"/>
    <s v="MITRE"/>
    <n v="3.2"/>
    <x v="0"/>
    <s v="5001 to 10000 employees"/>
    <s v="5001 to 10000 "/>
    <n v="5001"/>
    <n v="10000"/>
    <n v="7500.5"/>
    <s v="Federal Agencies"/>
  </r>
  <r>
    <n v="140"/>
    <n v="120"/>
    <n v="130"/>
    <s v="Data Scientist"/>
    <s v="SkySync"/>
    <n v="5"/>
    <x v="1"/>
    <s v="51 to 200 employees"/>
    <s v="51 to 200 "/>
    <n v="51"/>
    <n v="200"/>
    <n v="125.5"/>
    <s v="Computer Hardware &amp; Software"/>
  </r>
  <r>
    <n v="110"/>
    <n v="63"/>
    <n v="86.5"/>
    <s v="Other"/>
    <s v="Medidata Solutions"/>
    <n v="4.3"/>
    <x v="1"/>
    <s v="1001 to 5000 employees"/>
    <s v="1001 to 5000 "/>
    <n v="1001"/>
    <n v="5000"/>
    <n v="3000.5"/>
    <s v="Enterprise Software &amp; Network Solutions"/>
  </r>
  <r>
    <n v="113"/>
    <n v="65"/>
    <n v="89"/>
    <s v="Data Scientist"/>
    <s v="DatamanUSA, LLC"/>
    <n v="3.4"/>
    <x v="0"/>
    <s v="51 to 200 employees"/>
    <s v="51 to 200 "/>
    <n v="51"/>
    <n v="200"/>
    <n v="125.5"/>
    <s v="IT Services"/>
  </r>
  <r>
    <n v="125"/>
    <n v="59"/>
    <n v="92"/>
    <s v="Other"/>
    <s v="23andMe"/>
    <n v="4"/>
    <x v="1"/>
    <s v="501 to 1000 employees"/>
    <s v="501 to 1000 "/>
    <n v="501"/>
    <n v="1000"/>
    <n v="750.5"/>
    <s v="Biotech &amp; Pharmaceuticals"/>
  </r>
  <r>
    <n v="142"/>
    <n v="80"/>
    <n v="111"/>
    <s v="M.L.E"/>
    <s v="CK-12 Foundation"/>
    <n v="4.0999999999999996"/>
    <x v="1"/>
    <s v="1 to 50 employees"/>
    <s v="1 to 50 "/>
    <n v="1"/>
    <n v="50"/>
    <n v="25.5"/>
    <s v="K-12 Education"/>
  </r>
  <r>
    <n v="113"/>
    <n v="62"/>
    <n v="87.5"/>
    <s v="Data Engineer"/>
    <s v="Fivestars"/>
    <n v="3.9"/>
    <x v="0"/>
    <s v="201 to 500 employees"/>
    <s v="201 to 500 "/>
    <n v="201"/>
    <n v="500"/>
    <n v="350.5"/>
    <s v="Intern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9525A8-F01A-4C8F-9022-F07B71CF1FA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9">
    <pivotField showAll="0"/>
    <pivotField showAll="0">
      <items count="265">
        <item x="44"/>
        <item x="185"/>
        <item x="29"/>
        <item x="73"/>
        <item x="99"/>
        <item x="256"/>
        <item x="12"/>
        <item x="153"/>
        <item x="138"/>
        <item x="108"/>
        <item x="147"/>
        <item x="186"/>
        <item x="170"/>
        <item x="201"/>
        <item x="211"/>
        <item x="240"/>
        <item x="50"/>
        <item x="262"/>
        <item x="160"/>
        <item x="125"/>
        <item x="171"/>
        <item x="63"/>
        <item x="132"/>
        <item x="112"/>
        <item x="221"/>
        <item x="106"/>
        <item x="109"/>
        <item x="133"/>
        <item x="13"/>
        <item x="148"/>
        <item x="253"/>
        <item x="22"/>
        <item x="134"/>
        <item x="143"/>
        <item x="122"/>
        <item x="167"/>
        <item x="7"/>
        <item x="59"/>
        <item x="33"/>
        <item x="111"/>
        <item x="4"/>
        <item x="56"/>
        <item x="40"/>
        <item x="214"/>
        <item x="228"/>
        <item x="245"/>
        <item x="188"/>
        <item x="204"/>
        <item x="48"/>
        <item x="142"/>
        <item x="261"/>
        <item x="17"/>
        <item x="213"/>
        <item x="230"/>
        <item x="55"/>
        <item x="68"/>
        <item x="5"/>
        <item x="119"/>
        <item x="123"/>
        <item x="237"/>
        <item x="35"/>
        <item x="39"/>
        <item x="169"/>
        <item x="231"/>
        <item x="131"/>
        <item x="24"/>
        <item x="218"/>
        <item x="227"/>
        <item x="224"/>
        <item x="0"/>
        <item x="18"/>
        <item x="210"/>
        <item x="58"/>
        <item x="8"/>
        <item x="10"/>
        <item x="27"/>
        <item x="222"/>
        <item x="212"/>
        <item x="66"/>
        <item x="259"/>
        <item x="14"/>
        <item x="45"/>
        <item x="26"/>
        <item x="232"/>
        <item x="205"/>
        <item x="31"/>
        <item x="23"/>
        <item x="41"/>
        <item x="121"/>
        <item x="53"/>
        <item x="11"/>
        <item x="74"/>
        <item x="140"/>
        <item x="199"/>
        <item x="150"/>
        <item x="193"/>
        <item x="30"/>
        <item x="241"/>
        <item x="36"/>
        <item x="165"/>
        <item x="156"/>
        <item x="81"/>
        <item x="42"/>
        <item x="102"/>
        <item x="248"/>
        <item x="195"/>
        <item x="1"/>
        <item x="120"/>
        <item x="38"/>
        <item x="118"/>
        <item x="162"/>
        <item x="220"/>
        <item x="34"/>
        <item x="260"/>
        <item x="115"/>
        <item x="180"/>
        <item x="217"/>
        <item x="94"/>
        <item x="189"/>
        <item x="20"/>
        <item x="114"/>
        <item x="52"/>
        <item x="145"/>
        <item x="263"/>
        <item x="82"/>
        <item x="238"/>
        <item x="255"/>
        <item x="176"/>
        <item x="136"/>
        <item x="95"/>
        <item x="168"/>
        <item x="78"/>
        <item x="101"/>
        <item x="70"/>
        <item x="191"/>
        <item x="96"/>
        <item x="107"/>
        <item x="60"/>
        <item x="85"/>
        <item x="65"/>
        <item x="129"/>
        <item x="209"/>
        <item x="88"/>
        <item x="77"/>
        <item x="203"/>
        <item x="250"/>
        <item x="76"/>
        <item x="89"/>
        <item x="93"/>
        <item x="223"/>
        <item x="135"/>
        <item x="181"/>
        <item x="233"/>
        <item x="216"/>
        <item x="127"/>
        <item x="47"/>
        <item x="164"/>
        <item x="86"/>
        <item x="252"/>
        <item x="28"/>
        <item x="97"/>
        <item x="32"/>
        <item x="84"/>
        <item x="194"/>
        <item x="2"/>
        <item x="130"/>
        <item x="246"/>
        <item x="226"/>
        <item x="244"/>
        <item x="163"/>
        <item x="247"/>
        <item x="159"/>
        <item x="71"/>
        <item x="174"/>
        <item x="19"/>
        <item x="152"/>
        <item x="158"/>
        <item x="258"/>
        <item x="51"/>
        <item x="236"/>
        <item x="6"/>
        <item x="141"/>
        <item x="179"/>
        <item x="72"/>
        <item x="146"/>
        <item x="215"/>
        <item x="151"/>
        <item x="177"/>
        <item x="91"/>
        <item x="87"/>
        <item x="43"/>
        <item x="235"/>
        <item x="46"/>
        <item x="155"/>
        <item x="16"/>
        <item x="207"/>
        <item x="149"/>
        <item x="9"/>
        <item x="190"/>
        <item x="234"/>
        <item x="184"/>
        <item x="208"/>
        <item x="61"/>
        <item x="128"/>
        <item x="251"/>
        <item x="242"/>
        <item x="249"/>
        <item x="154"/>
        <item x="173"/>
        <item x="49"/>
        <item x="166"/>
        <item x="192"/>
        <item x="243"/>
        <item x="198"/>
        <item x="57"/>
        <item x="98"/>
        <item x="105"/>
        <item x="25"/>
        <item x="202"/>
        <item x="69"/>
        <item x="157"/>
        <item x="196"/>
        <item x="144"/>
        <item x="187"/>
        <item x="62"/>
        <item x="206"/>
        <item x="90"/>
        <item x="239"/>
        <item x="254"/>
        <item x="21"/>
        <item x="116"/>
        <item x="200"/>
        <item x="172"/>
        <item x="219"/>
        <item x="225"/>
        <item x="182"/>
        <item x="126"/>
        <item x="104"/>
        <item x="100"/>
        <item x="183"/>
        <item x="257"/>
        <item x="54"/>
        <item x="64"/>
        <item x="80"/>
        <item x="117"/>
        <item x="75"/>
        <item x="37"/>
        <item x="161"/>
        <item x="79"/>
        <item x="139"/>
        <item x="137"/>
        <item x="67"/>
        <item x="3"/>
        <item x="92"/>
        <item x="124"/>
        <item x="178"/>
        <item x="103"/>
        <item x="229"/>
        <item x="113"/>
        <item x="110"/>
        <item x="197"/>
        <item x="175"/>
        <item x="83"/>
        <item x="15"/>
        <item t="default"/>
      </items>
    </pivotField>
    <pivotField showAll="0"/>
    <pivotField showAll="0"/>
    <pivotField showAll="0">
      <items count="14">
        <item x="4"/>
        <item x="11"/>
        <item x="8"/>
        <item x="12"/>
        <item x="9"/>
        <item x="6"/>
        <item x="0"/>
        <item x="2"/>
        <item x="3"/>
        <item x="5"/>
        <item x="1"/>
        <item x="10"/>
        <item x="7"/>
        <item t="default"/>
      </items>
    </pivotField>
    <pivotField showAll="0"/>
    <pivotField dataField="1" showAll="0">
      <items count="161">
        <item x="109"/>
        <item x="139"/>
        <item x="38"/>
        <item x="154"/>
        <item x="80"/>
        <item x="103"/>
        <item x="81"/>
        <item x="120"/>
        <item x="127"/>
        <item x="125"/>
        <item x="138"/>
        <item x="26"/>
        <item x="63"/>
        <item x="112"/>
        <item x="108"/>
        <item x="62"/>
        <item x="104"/>
        <item x="159"/>
        <item x="60"/>
        <item x="153"/>
        <item x="72"/>
        <item x="47"/>
        <item x="68"/>
        <item x="114"/>
        <item x="58"/>
        <item x="132"/>
        <item x="89"/>
        <item x="155"/>
        <item x="92"/>
        <item x="49"/>
        <item x="93"/>
        <item x="8"/>
        <item x="13"/>
        <item x="105"/>
        <item x="156"/>
        <item x="141"/>
        <item x="118"/>
        <item x="2"/>
        <item x="0"/>
        <item x="106"/>
        <item x="6"/>
        <item x="42"/>
        <item x="130"/>
        <item x="3"/>
        <item x="129"/>
        <item x="40"/>
        <item x="59"/>
        <item x="75"/>
        <item x="51"/>
        <item x="107"/>
        <item x="158"/>
        <item x="22"/>
        <item x="11"/>
        <item x="61"/>
        <item x="147"/>
        <item x="45"/>
        <item x="24"/>
        <item x="19"/>
        <item x="1"/>
        <item x="35"/>
        <item x="41"/>
        <item x="85"/>
        <item x="66"/>
        <item x="39"/>
        <item x="55"/>
        <item x="5"/>
        <item x="27"/>
        <item x="149"/>
        <item x="52"/>
        <item x="67"/>
        <item x="25"/>
        <item x="77"/>
        <item x="111"/>
        <item x="101"/>
        <item x="34"/>
        <item x="20"/>
        <item x="31"/>
        <item x="76"/>
        <item x="65"/>
        <item x="30"/>
        <item x="86"/>
        <item x="16"/>
        <item x="33"/>
        <item x="21"/>
        <item x="29"/>
        <item x="56"/>
        <item x="7"/>
        <item x="4"/>
        <item x="14"/>
        <item x="84"/>
        <item x="44"/>
        <item x="134"/>
        <item x="46"/>
        <item x="28"/>
        <item x="36"/>
        <item x="135"/>
        <item x="70"/>
        <item x="57"/>
        <item x="128"/>
        <item x="53"/>
        <item x="126"/>
        <item x="79"/>
        <item x="9"/>
        <item x="48"/>
        <item x="116"/>
        <item x="74"/>
        <item x="69"/>
        <item x="152"/>
        <item x="99"/>
        <item x="87"/>
        <item x="123"/>
        <item x="12"/>
        <item x="78"/>
        <item x="91"/>
        <item x="18"/>
        <item x="43"/>
        <item x="23"/>
        <item x="137"/>
        <item x="100"/>
        <item x="32"/>
        <item x="142"/>
        <item x="82"/>
        <item x="98"/>
        <item x="146"/>
        <item x="94"/>
        <item x="151"/>
        <item x="144"/>
        <item x="17"/>
        <item x="15"/>
        <item x="73"/>
        <item x="113"/>
        <item x="122"/>
        <item x="95"/>
        <item x="110"/>
        <item x="121"/>
        <item x="10"/>
        <item x="119"/>
        <item x="136"/>
        <item x="88"/>
        <item x="97"/>
        <item x="90"/>
        <item x="115"/>
        <item x="117"/>
        <item x="131"/>
        <item x="37"/>
        <item x="148"/>
        <item x="50"/>
        <item x="133"/>
        <item x="54"/>
        <item x="83"/>
        <item x="102"/>
        <item x="145"/>
        <item x="64"/>
        <item x="150"/>
        <item x="140"/>
        <item x="96"/>
        <item x="157"/>
        <item x="71"/>
        <item x="143"/>
        <item x="124"/>
        <item t="default"/>
      </items>
    </pivotField>
    <pivotField showAll="0"/>
    <pivotField showAll="0"/>
  </pivotFields>
  <rowItems count="1">
    <i/>
  </rowItems>
  <colItems count="1">
    <i/>
  </colItems>
  <dataFields count="1">
    <dataField name="Sum of max _salar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69EF83-D8DC-4F62-A2CB-1F7B8252924A}"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31" firstHeaderRow="0" firstDataRow="1" firstDataCol="1"/>
  <pivotFields count="11">
    <pivotField showAll="0"/>
    <pivotField showAll="0"/>
    <pivotField showAll="0"/>
    <pivotField showAll="0"/>
    <pivotField dataField="1" showAll="0"/>
    <pivotField showAll="0"/>
    <pivotField dataField="1" showAll="0"/>
    <pivotField showAll="0"/>
    <pivotField showAll="0"/>
    <pivotField showAll="0"/>
    <pivotField axis="axisRow" showAll="0" measureFilter="1">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s>
  <rowFields count="1">
    <field x="10"/>
  </rowFields>
  <rowItems count="28">
    <i>
      <x v="26"/>
    </i>
    <i>
      <x v="54"/>
    </i>
    <i>
      <x v="59"/>
    </i>
    <i>
      <x v="60"/>
    </i>
    <i>
      <x v="72"/>
    </i>
    <i>
      <x v="131"/>
    </i>
    <i>
      <x v="132"/>
    </i>
    <i>
      <x v="140"/>
    </i>
    <i>
      <x v="145"/>
    </i>
    <i>
      <x v="156"/>
    </i>
    <i>
      <x v="175"/>
    </i>
    <i>
      <x v="176"/>
    </i>
    <i>
      <x v="178"/>
    </i>
    <i>
      <x v="183"/>
    </i>
    <i>
      <x v="203"/>
    </i>
    <i>
      <x v="208"/>
    </i>
    <i>
      <x v="209"/>
    </i>
    <i>
      <x v="230"/>
    </i>
    <i>
      <x v="232"/>
    </i>
    <i>
      <x v="245"/>
    </i>
    <i>
      <x v="250"/>
    </i>
    <i>
      <x v="262"/>
    </i>
    <i>
      <x v="290"/>
    </i>
    <i>
      <x v="294"/>
    </i>
    <i>
      <x v="333"/>
    </i>
    <i>
      <x v="334"/>
    </i>
    <i>
      <x v="337"/>
    </i>
    <i t="grand">
      <x/>
    </i>
  </rowItems>
  <colFields count="1">
    <field x="-2"/>
  </colFields>
  <colItems count="2">
    <i>
      <x/>
    </i>
    <i i="1">
      <x v="1"/>
    </i>
  </colItems>
  <dataFields count="2">
    <dataField name="Max of Max_Revenue" fld="4" subtotal="max" baseField="10" baseItem="0"/>
    <dataField name="Max of max _salary" fld="6" subtotal="max" baseField="10" baseItem="26"/>
  </dataFields>
  <pivotTableStyleInfo name="PivotStyleLight16" showRowHeaders="1" showColHeaders="1" showRowStripes="0" showColStripes="0" showLastColumn="1"/>
  <filters count="1">
    <filter fld="10" type="count" evalOrder="-1" id="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DBB983-5779-4930-AAD4-67C235BF4BA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9" firstHeaderRow="1" firstDataRow="1" firstDataCol="1"/>
  <pivotFields count="12">
    <pivotField showAll="0"/>
    <pivotField showAll="0"/>
    <pivotField axis="axisRow" showAll="0">
      <items count="16">
        <item x="5"/>
        <item x="8"/>
        <item x="9"/>
        <item x="7"/>
        <item x="2"/>
        <item x="11"/>
        <item x="1"/>
        <item x="6"/>
        <item x="10"/>
        <item x="13"/>
        <item x="0"/>
        <item x="3"/>
        <item x="12"/>
        <item x="14"/>
        <item x="4"/>
        <item t="default"/>
      </items>
    </pivotField>
    <pivotField showAll="0"/>
    <pivotField showAll="0"/>
    <pivotField showAll="0"/>
    <pivotField dataField="1" showAll="0"/>
    <pivotField showAll="0"/>
    <pivotField showAll="0"/>
    <pivotField showAll="0"/>
    <pivotField showAll="0"/>
    <pivotField showAll="0"/>
  </pivotFields>
  <rowFields count="1">
    <field x="2"/>
  </rowFields>
  <rowItems count="16">
    <i>
      <x/>
    </i>
    <i>
      <x v="1"/>
    </i>
    <i>
      <x v="2"/>
    </i>
    <i>
      <x v="3"/>
    </i>
    <i>
      <x v="4"/>
    </i>
    <i>
      <x v="5"/>
    </i>
    <i>
      <x v="6"/>
    </i>
    <i>
      <x v="7"/>
    </i>
    <i>
      <x v="8"/>
    </i>
    <i>
      <x v="9"/>
    </i>
    <i>
      <x v="10"/>
    </i>
    <i>
      <x v="11"/>
    </i>
    <i>
      <x v="12"/>
    </i>
    <i>
      <x v="13"/>
    </i>
    <i>
      <x v="14"/>
    </i>
    <i t="grand">
      <x/>
    </i>
  </rowItems>
  <colItems count="1">
    <i/>
  </colItems>
  <dataFields count="1">
    <dataField name="Average of max _salary" fld="6"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8E861A-8B0D-41BE-A15A-071595111AE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35" firstHeaderRow="0" firstDataRow="1" firstDataCol="1"/>
  <pivotFields count="12">
    <pivotField showAll="0"/>
    <pivotField showAll="0"/>
    <pivotField showAll="0"/>
    <pivotField showAll="0"/>
    <pivotField showAll="0"/>
    <pivotField showAll="0"/>
    <pivotField dataField="1" showAll="0"/>
    <pivotField showAll="0"/>
    <pivotField showAll="0"/>
    <pivotField showAll="0"/>
    <pivotField showAll="0">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 axis="axisRow" showAll="0">
      <items count="32">
        <item x="21"/>
        <item x="30"/>
        <item x="29"/>
        <item x="24"/>
        <item x="27"/>
        <item x="28"/>
        <item x="25"/>
        <item x="20"/>
        <item x="19"/>
        <item x="3"/>
        <item x="23"/>
        <item x="17"/>
        <item x="8"/>
        <item x="5"/>
        <item x="1"/>
        <item x="7"/>
        <item x="10"/>
        <item x="9"/>
        <item x="0"/>
        <item x="11"/>
        <item x="14"/>
        <item x="4"/>
        <item x="13"/>
        <item x="12"/>
        <item x="18"/>
        <item x="22"/>
        <item x="6"/>
        <item x="15"/>
        <item x="2"/>
        <item x="16"/>
        <item x="26"/>
        <item t="default"/>
      </items>
    </pivotField>
  </pivotFields>
  <rowFields count="1">
    <field x="1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Average of max _salary" fld="6" subtotal="average" baseField="11" baseItem="0"/>
    <dataField name="Max of max _salary2" fld="6" subtotal="max" baseField="11" baseItem="0"/>
  </dataFields>
  <formats count="1">
    <format dxfId="5">
      <pivotArea outline="0" collapsedLevelsAreSubtotals="1" fieldPosition="0"/>
    </format>
  </format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C7F2A4-8D5F-4911-98D3-818BBE3A415E}"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35" firstHeaderRow="1" firstDataRow="1" firstDataCol="1"/>
  <pivotFields count="12">
    <pivotField showAll="0"/>
    <pivotField showAll="0"/>
    <pivotField showAll="0"/>
    <pivotField showAll="0"/>
    <pivotField showAll="0"/>
    <pivotField showAll="0"/>
    <pivotField showAll="0"/>
    <pivotField showAll="0"/>
    <pivotField showAll="0"/>
    <pivotField showAll="0"/>
    <pivotField dataField="1" showAll="0">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 axis="axisRow" showAll="0">
      <items count="32">
        <item x="21"/>
        <item x="30"/>
        <item x="29"/>
        <item x="24"/>
        <item x="27"/>
        <item x="28"/>
        <item x="25"/>
        <item x="20"/>
        <item x="19"/>
        <item x="3"/>
        <item x="23"/>
        <item x="17"/>
        <item x="8"/>
        <item x="5"/>
        <item x="1"/>
        <item x="7"/>
        <item x="10"/>
        <item x="9"/>
        <item x="0"/>
        <item x="11"/>
        <item x="14"/>
        <item x="4"/>
        <item x="13"/>
        <item x="12"/>
        <item x="18"/>
        <item x="22"/>
        <item x="6"/>
        <item x="15"/>
        <item x="2"/>
        <item x="16"/>
        <item x="26"/>
        <item t="default"/>
      </items>
    </pivotField>
  </pivotFields>
  <rowFields count="1">
    <field x="1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company_text" fld="10" subtotal="count" baseField="0" baseItem="0"/>
  </dataFields>
  <chartFormats count="30">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1" count="1" selected="0">
            <x v="2"/>
          </reference>
        </references>
      </pivotArea>
    </chartFormat>
    <chartFormat chart="0" format="4" series="1">
      <pivotArea type="data" outline="0" fieldPosition="0">
        <references count="2">
          <reference field="4294967294" count="1" selected="0">
            <x v="0"/>
          </reference>
          <reference field="11" count="1" selected="0">
            <x v="3"/>
          </reference>
        </references>
      </pivotArea>
    </chartFormat>
    <chartFormat chart="0" format="5" series="1">
      <pivotArea type="data" outline="0" fieldPosition="0">
        <references count="2">
          <reference field="4294967294" count="1" selected="0">
            <x v="0"/>
          </reference>
          <reference field="11" count="1" selected="0">
            <x v="4"/>
          </reference>
        </references>
      </pivotArea>
    </chartFormat>
    <chartFormat chart="0" format="6" series="1">
      <pivotArea type="data" outline="0" fieldPosition="0">
        <references count="2">
          <reference field="4294967294" count="1" selected="0">
            <x v="0"/>
          </reference>
          <reference field="11" count="1" selected="0">
            <x v="5"/>
          </reference>
        </references>
      </pivotArea>
    </chartFormat>
    <chartFormat chart="0" format="7" series="1">
      <pivotArea type="data" outline="0" fieldPosition="0">
        <references count="2">
          <reference field="4294967294" count="1" selected="0">
            <x v="0"/>
          </reference>
          <reference field="11" count="1" selected="0">
            <x v="6"/>
          </reference>
        </references>
      </pivotArea>
    </chartFormat>
    <chartFormat chart="0" format="8" series="1">
      <pivotArea type="data" outline="0" fieldPosition="0">
        <references count="2">
          <reference field="4294967294" count="1" selected="0">
            <x v="0"/>
          </reference>
          <reference field="11" count="1" selected="0">
            <x v="7"/>
          </reference>
        </references>
      </pivotArea>
    </chartFormat>
    <chartFormat chart="0" format="9" series="1">
      <pivotArea type="data" outline="0" fieldPosition="0">
        <references count="2">
          <reference field="4294967294" count="1" selected="0">
            <x v="0"/>
          </reference>
          <reference field="11" count="1" selected="0">
            <x v="8"/>
          </reference>
        </references>
      </pivotArea>
    </chartFormat>
    <chartFormat chart="0" format="10" series="1">
      <pivotArea type="data" outline="0" fieldPosition="0">
        <references count="2">
          <reference field="4294967294" count="1" selected="0">
            <x v="0"/>
          </reference>
          <reference field="11" count="1" selected="0">
            <x v="9"/>
          </reference>
        </references>
      </pivotArea>
    </chartFormat>
    <chartFormat chart="0" format="11" series="1">
      <pivotArea type="data" outline="0" fieldPosition="0">
        <references count="2">
          <reference field="4294967294" count="1" selected="0">
            <x v="0"/>
          </reference>
          <reference field="11" count="1" selected="0">
            <x v="10"/>
          </reference>
        </references>
      </pivotArea>
    </chartFormat>
    <chartFormat chart="0" format="12" series="1">
      <pivotArea type="data" outline="0" fieldPosition="0">
        <references count="2">
          <reference field="4294967294" count="1" selected="0">
            <x v="0"/>
          </reference>
          <reference field="11" count="1" selected="0">
            <x v="11"/>
          </reference>
        </references>
      </pivotArea>
    </chartFormat>
    <chartFormat chart="0" format="13" series="1">
      <pivotArea type="data" outline="0" fieldPosition="0">
        <references count="2">
          <reference field="4294967294" count="1" selected="0">
            <x v="0"/>
          </reference>
          <reference field="11" count="1" selected="0">
            <x v="12"/>
          </reference>
        </references>
      </pivotArea>
    </chartFormat>
    <chartFormat chart="0" format="14" series="1">
      <pivotArea type="data" outline="0" fieldPosition="0">
        <references count="2">
          <reference field="4294967294" count="1" selected="0">
            <x v="0"/>
          </reference>
          <reference field="11" count="1" selected="0">
            <x v="13"/>
          </reference>
        </references>
      </pivotArea>
    </chartFormat>
    <chartFormat chart="0" format="15" series="1">
      <pivotArea type="data" outline="0" fieldPosition="0">
        <references count="2">
          <reference field="4294967294" count="1" selected="0">
            <x v="0"/>
          </reference>
          <reference field="11" count="1" selected="0">
            <x v="14"/>
          </reference>
        </references>
      </pivotArea>
    </chartFormat>
    <chartFormat chart="0" format="16" series="1">
      <pivotArea type="data" outline="0" fieldPosition="0">
        <references count="2">
          <reference field="4294967294" count="1" selected="0">
            <x v="0"/>
          </reference>
          <reference field="11" count="1" selected="0">
            <x v="15"/>
          </reference>
        </references>
      </pivotArea>
    </chartFormat>
    <chartFormat chart="0" format="17" series="1">
      <pivotArea type="data" outline="0" fieldPosition="0">
        <references count="2">
          <reference field="4294967294" count="1" selected="0">
            <x v="0"/>
          </reference>
          <reference field="11" count="1" selected="0">
            <x v="16"/>
          </reference>
        </references>
      </pivotArea>
    </chartFormat>
    <chartFormat chart="0" format="18" series="1">
      <pivotArea type="data" outline="0" fieldPosition="0">
        <references count="2">
          <reference field="4294967294" count="1" selected="0">
            <x v="0"/>
          </reference>
          <reference field="11" count="1" selected="0">
            <x v="17"/>
          </reference>
        </references>
      </pivotArea>
    </chartFormat>
    <chartFormat chart="0" format="19" series="1">
      <pivotArea type="data" outline="0" fieldPosition="0">
        <references count="2">
          <reference field="4294967294" count="1" selected="0">
            <x v="0"/>
          </reference>
          <reference field="11" count="1" selected="0">
            <x v="18"/>
          </reference>
        </references>
      </pivotArea>
    </chartFormat>
    <chartFormat chart="0" format="20" series="1">
      <pivotArea type="data" outline="0" fieldPosition="0">
        <references count="2">
          <reference field="4294967294" count="1" selected="0">
            <x v="0"/>
          </reference>
          <reference field="11" count="1" selected="0">
            <x v="19"/>
          </reference>
        </references>
      </pivotArea>
    </chartFormat>
    <chartFormat chart="0" format="21" series="1">
      <pivotArea type="data" outline="0" fieldPosition="0">
        <references count="2">
          <reference field="4294967294" count="1" selected="0">
            <x v="0"/>
          </reference>
          <reference field="11" count="1" selected="0">
            <x v="20"/>
          </reference>
        </references>
      </pivotArea>
    </chartFormat>
    <chartFormat chart="0" format="22" series="1">
      <pivotArea type="data" outline="0" fieldPosition="0">
        <references count="2">
          <reference field="4294967294" count="1" selected="0">
            <x v="0"/>
          </reference>
          <reference field="11" count="1" selected="0">
            <x v="21"/>
          </reference>
        </references>
      </pivotArea>
    </chartFormat>
    <chartFormat chart="0" format="23" series="1">
      <pivotArea type="data" outline="0" fieldPosition="0">
        <references count="2">
          <reference field="4294967294" count="1" selected="0">
            <x v="0"/>
          </reference>
          <reference field="11" count="1" selected="0">
            <x v="22"/>
          </reference>
        </references>
      </pivotArea>
    </chartFormat>
    <chartFormat chart="0" format="24" series="1">
      <pivotArea type="data" outline="0" fieldPosition="0">
        <references count="2">
          <reference field="4294967294" count="1" selected="0">
            <x v="0"/>
          </reference>
          <reference field="11" count="1" selected="0">
            <x v="23"/>
          </reference>
        </references>
      </pivotArea>
    </chartFormat>
    <chartFormat chart="0" format="25" series="1">
      <pivotArea type="data" outline="0" fieldPosition="0">
        <references count="2">
          <reference field="4294967294" count="1" selected="0">
            <x v="0"/>
          </reference>
          <reference field="11" count="1" selected="0">
            <x v="24"/>
          </reference>
        </references>
      </pivotArea>
    </chartFormat>
    <chartFormat chart="0" format="26" series="1">
      <pivotArea type="data" outline="0" fieldPosition="0">
        <references count="2">
          <reference field="4294967294" count="1" selected="0">
            <x v="0"/>
          </reference>
          <reference field="11" count="1" selected="0">
            <x v="25"/>
          </reference>
        </references>
      </pivotArea>
    </chartFormat>
    <chartFormat chart="0" format="27" series="1">
      <pivotArea type="data" outline="0" fieldPosition="0">
        <references count="2">
          <reference field="4294967294" count="1" selected="0">
            <x v="0"/>
          </reference>
          <reference field="11" count="1" selected="0">
            <x v="26"/>
          </reference>
        </references>
      </pivotArea>
    </chartFormat>
    <chartFormat chart="0" format="28" series="1">
      <pivotArea type="data" outline="0" fieldPosition="0">
        <references count="2">
          <reference field="4294967294" count="1" selected="0">
            <x v="0"/>
          </reference>
          <reference field="11" count="1" selected="0">
            <x v="27"/>
          </reference>
        </references>
      </pivotArea>
    </chartFormat>
    <chartFormat chart="0" format="29" series="1">
      <pivotArea type="data" outline="0" fieldPosition="0">
        <references count="2">
          <reference field="4294967294" count="1" selected="0">
            <x v="0"/>
          </reference>
          <reference field="11" count="1" selected="0">
            <x v="28"/>
          </reference>
        </references>
      </pivotArea>
    </chartFormat>
    <chartFormat chart="0" format="30" series="1">
      <pivotArea type="data" outline="0" fieldPosition="0">
        <references count="2">
          <reference field="4294967294" count="1" selected="0">
            <x v="0"/>
          </reference>
          <reference field="11" count="1" selected="0">
            <x v="29"/>
          </reference>
        </references>
      </pivotArea>
    </chartFormat>
    <chartFormat chart="0" format="31" series="1">
      <pivotArea type="data" outline="0" fieldPosition="0">
        <references count="2">
          <reference field="4294967294" count="1" selected="0">
            <x v="0"/>
          </reference>
          <reference field="11" count="1" selected="0">
            <x v="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281607-7DA5-454A-B488-37071384C790}"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3" firstHeaderRow="0" firstDataRow="1" firstDataCol="1"/>
  <pivotFields count="13">
    <pivotField showAll="0"/>
    <pivotField showAll="0"/>
    <pivotField showAll="0"/>
    <pivotField showAll="0"/>
    <pivotField dataField="1" showAll="0"/>
    <pivotField showAll="0"/>
    <pivotField dataField="1" showAll="0"/>
    <pivotField showAll="0"/>
    <pivotField showAll="0"/>
    <pivotField showAll="0"/>
    <pivotField dataField="1" showAll="0">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 showAll="0"/>
    <pivotField axis="axisRow" showAll="0">
      <items count="10">
        <item x="8"/>
        <item x="6"/>
        <item x="1"/>
        <item x="2"/>
        <item x="4"/>
        <item x="5"/>
        <item x="0"/>
        <item x="3"/>
        <item x="7"/>
        <item t="default"/>
      </items>
    </pivotField>
  </pivotFields>
  <rowFields count="1">
    <field x="12"/>
  </rowFields>
  <rowItems count="10">
    <i>
      <x/>
    </i>
    <i>
      <x v="1"/>
    </i>
    <i>
      <x v="2"/>
    </i>
    <i>
      <x v="3"/>
    </i>
    <i>
      <x v="4"/>
    </i>
    <i>
      <x v="5"/>
    </i>
    <i>
      <x v="6"/>
    </i>
    <i>
      <x v="7"/>
    </i>
    <i>
      <x v="8"/>
    </i>
    <i t="grand">
      <x/>
    </i>
  </rowItems>
  <colFields count="1">
    <field x="-2"/>
  </colFields>
  <colItems count="3">
    <i>
      <x/>
    </i>
    <i i="1">
      <x v="1"/>
    </i>
    <i i="2">
      <x v="2"/>
    </i>
  </colItems>
  <dataFields count="3">
    <dataField name="Count of company_text" fld="10" subtotal="count" baseField="0" baseItem="0"/>
    <dataField name="Average of Max_Revenue" fld="4" subtotal="average" baseField="12" baseItem="0" numFmtId="164"/>
    <dataField name="Average of max _salary" fld="6" subtotal="average" baseField="12" baseItem="0" numFmtId="164"/>
  </dataFields>
  <formats count="3">
    <format dxfId="4">
      <pivotArea outline="0" collapsedLevelsAreSubtotals="1" fieldPosition="0">
        <references count="1">
          <reference field="4294967294" count="2" selected="0">
            <x v="1"/>
            <x v="2"/>
          </reference>
        </references>
      </pivotArea>
    </format>
    <format dxfId="3">
      <pivotArea collapsedLevelsAreSubtotals="1" fieldPosition="0">
        <references count="2">
          <reference field="4294967294" count="1" selected="0">
            <x v="1"/>
          </reference>
          <reference field="12" count="0"/>
        </references>
      </pivotArea>
    </format>
    <format dxfId="2">
      <pivotArea collapsedLevelsAreSubtotals="1" fieldPosition="0">
        <references count="2">
          <reference field="4294967294" count="1" selected="0">
            <x v="2"/>
          </reference>
          <reference field="1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4C1250-4D2A-4BB9-BF74-59F83B9C8816}"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64"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61">
        <item x="55"/>
        <item x="4"/>
        <item x="0"/>
        <item x="36"/>
        <item x="50"/>
        <item x="6"/>
        <item x="59"/>
        <item x="12"/>
        <item x="37"/>
        <item x="40"/>
        <item x="20"/>
        <item x="54"/>
        <item x="7"/>
        <item x="58"/>
        <item x="22"/>
        <item x="11"/>
        <item x="32"/>
        <item x="3"/>
        <item x="14"/>
        <item x="34"/>
        <item x="31"/>
        <item x="30"/>
        <item x="25"/>
        <item x="44"/>
        <item x="43"/>
        <item x="45"/>
        <item x="56"/>
        <item x="1"/>
        <item x="57"/>
        <item x="23"/>
        <item x="16"/>
        <item x="15"/>
        <item x="8"/>
        <item x="41"/>
        <item x="19"/>
        <item x="51"/>
        <item x="42"/>
        <item x="17"/>
        <item x="24"/>
        <item x="29"/>
        <item x="13"/>
        <item x="9"/>
        <item x="5"/>
        <item x="39"/>
        <item x="10"/>
        <item x="2"/>
        <item x="49"/>
        <item x="26"/>
        <item x="27"/>
        <item x="53"/>
        <item x="52"/>
        <item x="18"/>
        <item x="33"/>
        <item x="46"/>
        <item x="38"/>
        <item x="48"/>
        <item x="35"/>
        <item x="21"/>
        <item x="47"/>
        <item x="28"/>
        <item t="default"/>
      </items>
    </pivotField>
  </pivotFields>
  <rowFields count="1">
    <field x="19"/>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Sum of Rating" fld="12" baseField="1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9CACBF-B633-4051-B46C-FBE9367331D9}"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E113" firstHeaderRow="0" firstDataRow="1" firstDataCol="1"/>
  <pivotFields count="20">
    <pivotField showAll="0"/>
    <pivotField showAll="0"/>
    <pivotField showAll="0"/>
    <pivotField showAll="0"/>
    <pivotField showAll="0"/>
    <pivotField showAll="0"/>
    <pivotField showAll="0"/>
    <pivotField dataField="1" showAll="0"/>
    <pivotField showAll="0"/>
    <pivotField showAll="0"/>
    <pivotField dataField="1" showAll="0"/>
    <pivotField axis="axisRow" dataField="1" showAll="0" measureFilter="1">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 dataField="1" showAll="0"/>
    <pivotField showAll="0"/>
    <pivotField showAll="0"/>
    <pivotField showAll="0"/>
    <pivotField showAll="0"/>
    <pivotField showAll="0"/>
    <pivotField showAll="0"/>
    <pivotField showAll="0"/>
  </pivotFields>
  <rowFields count="1">
    <field x="11"/>
  </rowFields>
  <rowItems count="110">
    <i>
      <x v="1"/>
    </i>
    <i>
      <x v="9"/>
    </i>
    <i>
      <x v="10"/>
    </i>
    <i>
      <x v="13"/>
    </i>
    <i>
      <x v="15"/>
    </i>
    <i>
      <x v="16"/>
    </i>
    <i>
      <x v="17"/>
    </i>
    <i>
      <x v="21"/>
    </i>
    <i>
      <x v="22"/>
    </i>
    <i>
      <x v="25"/>
    </i>
    <i>
      <x v="27"/>
    </i>
    <i>
      <x v="36"/>
    </i>
    <i>
      <x v="40"/>
    </i>
    <i>
      <x v="44"/>
    </i>
    <i>
      <x v="46"/>
    </i>
    <i>
      <x v="51"/>
    </i>
    <i>
      <x v="53"/>
    </i>
    <i>
      <x v="56"/>
    </i>
    <i>
      <x v="58"/>
    </i>
    <i>
      <x v="60"/>
    </i>
    <i>
      <x v="67"/>
    </i>
    <i>
      <x v="68"/>
    </i>
    <i>
      <x v="70"/>
    </i>
    <i>
      <x v="79"/>
    </i>
    <i>
      <x v="81"/>
    </i>
    <i>
      <x v="82"/>
    </i>
    <i>
      <x v="90"/>
    </i>
    <i>
      <x v="91"/>
    </i>
    <i>
      <x v="92"/>
    </i>
    <i>
      <x v="96"/>
    </i>
    <i>
      <x v="97"/>
    </i>
    <i>
      <x v="99"/>
    </i>
    <i>
      <x v="100"/>
    </i>
    <i>
      <x v="102"/>
    </i>
    <i>
      <x v="103"/>
    </i>
    <i>
      <x v="105"/>
    </i>
    <i>
      <x v="106"/>
    </i>
    <i>
      <x v="107"/>
    </i>
    <i>
      <x v="111"/>
    </i>
    <i>
      <x v="118"/>
    </i>
    <i>
      <x v="123"/>
    </i>
    <i>
      <x v="126"/>
    </i>
    <i>
      <x v="128"/>
    </i>
    <i>
      <x v="132"/>
    </i>
    <i>
      <x v="137"/>
    </i>
    <i>
      <x v="143"/>
    </i>
    <i>
      <x v="146"/>
    </i>
    <i>
      <x v="152"/>
    </i>
    <i>
      <x v="153"/>
    </i>
    <i>
      <x v="155"/>
    </i>
    <i>
      <x v="156"/>
    </i>
    <i>
      <x v="158"/>
    </i>
    <i>
      <x v="159"/>
    </i>
    <i>
      <x v="164"/>
    </i>
    <i>
      <x v="167"/>
    </i>
    <i>
      <x v="169"/>
    </i>
    <i>
      <x v="172"/>
    </i>
    <i>
      <x v="175"/>
    </i>
    <i>
      <x v="176"/>
    </i>
    <i>
      <x v="188"/>
    </i>
    <i>
      <x v="191"/>
    </i>
    <i>
      <x v="192"/>
    </i>
    <i>
      <x v="194"/>
    </i>
    <i>
      <x v="195"/>
    </i>
    <i>
      <x v="199"/>
    </i>
    <i>
      <x v="200"/>
    </i>
    <i>
      <x v="201"/>
    </i>
    <i>
      <x v="202"/>
    </i>
    <i>
      <x v="203"/>
    </i>
    <i>
      <x v="212"/>
    </i>
    <i>
      <x v="221"/>
    </i>
    <i>
      <x v="224"/>
    </i>
    <i>
      <x v="226"/>
    </i>
    <i>
      <x v="228"/>
    </i>
    <i>
      <x v="231"/>
    </i>
    <i>
      <x v="232"/>
    </i>
    <i>
      <x v="234"/>
    </i>
    <i>
      <x v="236"/>
    </i>
    <i>
      <x v="239"/>
    </i>
    <i>
      <x v="240"/>
    </i>
    <i>
      <x v="247"/>
    </i>
    <i>
      <x v="249"/>
    </i>
    <i>
      <x v="250"/>
    </i>
    <i>
      <x v="252"/>
    </i>
    <i>
      <x v="253"/>
    </i>
    <i>
      <x v="259"/>
    </i>
    <i>
      <x v="262"/>
    </i>
    <i>
      <x v="263"/>
    </i>
    <i>
      <x v="274"/>
    </i>
    <i>
      <x v="278"/>
    </i>
    <i>
      <x v="281"/>
    </i>
    <i>
      <x v="285"/>
    </i>
    <i>
      <x v="289"/>
    </i>
    <i>
      <x v="291"/>
    </i>
    <i>
      <x v="296"/>
    </i>
    <i>
      <x v="300"/>
    </i>
    <i>
      <x v="304"/>
    </i>
    <i>
      <x v="308"/>
    </i>
    <i>
      <x v="309"/>
    </i>
    <i>
      <x v="310"/>
    </i>
    <i>
      <x v="313"/>
    </i>
    <i>
      <x v="318"/>
    </i>
    <i>
      <x v="320"/>
    </i>
    <i>
      <x v="323"/>
    </i>
    <i>
      <x v="324"/>
    </i>
    <i>
      <x v="328"/>
    </i>
    <i>
      <x v="330"/>
    </i>
    <i>
      <x v="334"/>
    </i>
    <i>
      <x v="336"/>
    </i>
    <i t="grand">
      <x/>
    </i>
  </rowItems>
  <colFields count="1">
    <field x="-2"/>
  </colFields>
  <colItems count="4">
    <i>
      <x/>
    </i>
    <i i="1">
      <x v="1"/>
    </i>
    <i i="2">
      <x v="2"/>
    </i>
    <i i="3">
      <x v="3"/>
    </i>
  </colItems>
  <dataFields count="4">
    <dataField name="Max of Rating" fld="12" subtotal="max" baseField="11" baseItem="0"/>
    <dataField name="Count of Job_Title_Simplified" fld="10" subtotal="count" baseField="0" baseItem="0"/>
    <dataField name="Max of max _salary" fld="7" subtotal="max" baseField="11" baseItem="1"/>
    <dataField name="Count of company_text" fld="1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3"/>
          </reference>
        </references>
      </pivotArea>
    </chartFormat>
    <chartFormat chart="0" format="2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1" type="valueLessThan" evalOrder="-1" id="6" iMeasureFld="0">
      <autoFilter ref="A1">
        <filterColumn colId="0">
          <customFilters>
            <customFilter operator="lessThan" val="3.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D0A1AE-4050-4419-87C8-DCD7B8786349}" name="PivotTable3"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7" firstHeaderRow="0" firstDataRow="1" firstDataCol="1"/>
  <pivotFields count="13">
    <pivotField dataField="1" showAll="0"/>
    <pivotField dataField="1" showAll="0"/>
    <pivotField dataField="1"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s>
  <rowFields count="1">
    <field x="6"/>
  </rowFields>
  <rowItems count="4">
    <i>
      <x/>
    </i>
    <i>
      <x v="1"/>
    </i>
    <i>
      <x v="2"/>
    </i>
    <i t="grand">
      <x/>
    </i>
  </rowItems>
  <colFields count="1">
    <field x="-2"/>
  </colFields>
  <colItems count="3">
    <i>
      <x/>
    </i>
    <i i="1">
      <x v="1"/>
    </i>
    <i i="2">
      <x v="2"/>
    </i>
  </colItems>
  <dataFields count="3">
    <dataField name="Max of max _salary" fld="0" subtotal="max" baseField="0" baseItem="0"/>
    <dataField name="Min of min salary" fld="1" subtotal="min" baseField="6" baseItem="0"/>
    <dataField name="Average of average" fld="2" subtotal="average" baseField="6" baseItem="0" numFmtId="1"/>
  </dataFields>
  <formats count="1">
    <format dxfId="1">
      <pivotArea outline="0" collapsedLevelsAreSubtotals="1" fieldPosition="0">
        <references count="1">
          <reference field="4294967294" count="1" selected="0">
            <x v="2"/>
          </reference>
        </references>
      </pivotArea>
    </format>
  </formats>
  <chartFormats count="6">
    <chartFormat chart="1" format="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1"/>
          </reference>
        </references>
      </pivotArea>
    </chartFormat>
    <chartFormat chart="1" format="8" series="1">
      <pivotArea type="data" outline="0" fieldPosition="0">
        <references count="1">
          <reference field="4294967294" count="1" selected="0">
            <x v="2"/>
          </reference>
        </references>
      </pivotArea>
    </chartFormat>
    <chartFormat chart="0" format="1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5DAA0A-AF45-416A-BB66-B96F631413E5}" name="PivotTable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9" firstHeaderRow="1" firstDataRow="1" firstDataCol="1"/>
  <pivotFields count="20">
    <pivotField showAll="0"/>
    <pivotField showAll="0"/>
    <pivotField axis="axisRow" showAll="0">
      <items count="16">
        <item sd="0" x="5"/>
        <item sd="0" x="8"/>
        <item sd="0" x="9"/>
        <item sd="0" x="7"/>
        <item sd="0" x="2"/>
        <item sd="0" x="11"/>
        <item sd="0" x="1"/>
        <item sd="0" x="6"/>
        <item sd="0" x="10"/>
        <item sd="0" x="13"/>
        <item sd="0" x="0"/>
        <item sd="0" x="3"/>
        <item sd="0" x="12"/>
        <item sd="0" x="14"/>
        <item sd="0" x="4"/>
        <item t="default"/>
      </items>
    </pivotField>
    <pivotField showAll="0"/>
    <pivotField showAll="0"/>
    <pivotField showAll="0"/>
    <pivotField showAll="0"/>
    <pivotField showAll="0"/>
    <pivotField showAll="0"/>
    <pivotField dataField="1" showAll="0"/>
    <pivotField showAll="0"/>
    <pivotField axis="axisRow" showAll="0">
      <items count="344">
        <item x="9"/>
        <item x="269"/>
        <item x="52"/>
        <item x="341"/>
        <item x="88"/>
        <item x="251"/>
        <item x="111"/>
        <item x="167"/>
        <item x="305"/>
        <item x="164"/>
        <item x="4"/>
        <item x="246"/>
        <item x="218"/>
        <item x="278"/>
        <item x="110"/>
        <item x="93"/>
        <item x="252"/>
        <item x="190"/>
        <item x="28"/>
        <item x="203"/>
        <item x="256"/>
        <item x="233"/>
        <item x="146"/>
        <item x="235"/>
        <item x="147"/>
        <item x="248"/>
        <item x="223"/>
        <item x="226"/>
        <item x="15"/>
        <item x="100"/>
        <item x="124"/>
        <item x="289"/>
        <item x="185"/>
        <item x="276"/>
        <item x="101"/>
        <item x="145"/>
        <item x="58"/>
        <item x="55"/>
        <item x="116"/>
        <item x="281"/>
        <item x="186"/>
        <item x="126"/>
        <item x="16"/>
        <item x="187"/>
        <item x="96"/>
        <item x="41"/>
        <item x="333"/>
        <item x="212"/>
        <item x="292"/>
        <item x="241"/>
        <item x="195"/>
        <item x="60"/>
        <item x="214"/>
        <item x="144"/>
        <item x="283"/>
        <item x="92"/>
        <item x="273"/>
        <item x="325"/>
        <item x="67"/>
        <item x="45"/>
        <item x="254"/>
        <item x="219"/>
        <item x="270"/>
        <item x="44"/>
        <item x="161"/>
        <item x="94"/>
        <item x="181"/>
        <item x="221"/>
        <item x="266"/>
        <item x="334"/>
        <item x="129"/>
        <item x="213"/>
        <item x="263"/>
        <item x="201"/>
        <item x="32"/>
        <item x="155"/>
        <item x="6"/>
        <item x="193"/>
        <item x="128"/>
        <item x="174"/>
        <item x="331"/>
        <item x="335"/>
        <item x="182"/>
        <item x="285"/>
        <item x="309"/>
        <item x="177"/>
        <item x="317"/>
        <item x="170"/>
        <item x="157"/>
        <item x="300"/>
        <item x="230"/>
        <item x="5"/>
        <item x="340"/>
        <item x="173"/>
        <item x="150"/>
        <item x="97"/>
        <item x="86"/>
        <item x="329"/>
        <item x="57"/>
        <item x="142"/>
        <item x="326"/>
        <item x="176"/>
        <item x="102"/>
        <item x="324"/>
        <item x="211"/>
        <item x="65"/>
        <item x="165"/>
        <item x="39"/>
        <item x="279"/>
        <item x="243"/>
        <item x="293"/>
        <item x="306"/>
        <item x="40"/>
        <item x="33"/>
        <item x="180"/>
        <item x="120"/>
        <item x="75"/>
        <item x="290"/>
        <item x="321"/>
        <item x="249"/>
        <item x="302"/>
        <item x="168"/>
        <item x="261"/>
        <item x="114"/>
        <item x="26"/>
        <item x="342"/>
        <item x="255"/>
        <item x="332"/>
        <item x="99"/>
        <item x="112"/>
        <item x="91"/>
        <item x="131"/>
        <item x="84"/>
        <item x="236"/>
        <item x="76"/>
        <item x="191"/>
        <item x="247"/>
        <item x="68"/>
        <item x="284"/>
        <item x="77"/>
        <item x="64"/>
        <item x="322"/>
        <item x="250"/>
        <item x="308"/>
        <item x="119"/>
        <item x="301"/>
        <item x="220"/>
        <item x="17"/>
        <item x="21"/>
        <item x="268"/>
        <item x="231"/>
        <item x="62"/>
        <item x="313"/>
        <item x="320"/>
        <item x="277"/>
        <item x="307"/>
        <item x="217"/>
        <item x="95"/>
        <item x="43"/>
        <item x="316"/>
        <item x="311"/>
        <item x="79"/>
        <item x="82"/>
        <item x="140"/>
        <item x="330"/>
        <item x="73"/>
        <item x="30"/>
        <item x="151"/>
        <item x="2"/>
        <item x="234"/>
        <item x="127"/>
        <item x="197"/>
        <item x="104"/>
        <item x="36"/>
        <item x="132"/>
        <item x="275"/>
        <item x="47"/>
        <item x="310"/>
        <item x="166"/>
        <item x="7"/>
        <item x="272"/>
        <item x="242"/>
        <item x="11"/>
        <item x="130"/>
        <item x="224"/>
        <item x="113"/>
        <item x="319"/>
        <item x="122"/>
        <item x="229"/>
        <item x="286"/>
        <item x="318"/>
        <item x="225"/>
        <item x="85"/>
        <item x="327"/>
        <item x="237"/>
        <item x="315"/>
        <item x="228"/>
        <item x="215"/>
        <item x="291"/>
        <item x="206"/>
        <item x="267"/>
        <item x="227"/>
        <item x="135"/>
        <item x="172"/>
        <item x="80"/>
        <item x="51"/>
        <item x="31"/>
        <item x="78"/>
        <item x="50"/>
        <item x="29"/>
        <item x="24"/>
        <item x="184"/>
        <item x="61"/>
        <item x="18"/>
        <item x="71"/>
        <item x="103"/>
        <item x="198"/>
        <item x="139"/>
        <item x="202"/>
        <item x="59"/>
        <item x="154"/>
        <item x="118"/>
        <item x="56"/>
        <item x="70"/>
        <item x="163"/>
        <item x="125"/>
        <item x="148"/>
        <item x="282"/>
        <item x="69"/>
        <item x="38"/>
        <item x="25"/>
        <item x="115"/>
        <item x="162"/>
        <item x="19"/>
        <item x="143"/>
        <item x="3"/>
        <item x="20"/>
        <item x="245"/>
        <item x="74"/>
        <item x="189"/>
        <item x="232"/>
        <item x="238"/>
        <item x="287"/>
        <item x="106"/>
        <item x="89"/>
        <item x="257"/>
        <item x="153"/>
        <item x="105"/>
        <item x="87"/>
        <item x="298"/>
        <item x="216"/>
        <item x="312"/>
        <item x="8"/>
        <item x="328"/>
        <item x="262"/>
        <item x="258"/>
        <item x="138"/>
        <item x="295"/>
        <item x="264"/>
        <item x="208"/>
        <item x="271"/>
        <item x="158"/>
        <item x="239"/>
        <item x="98"/>
        <item x="35"/>
        <item x="37"/>
        <item x="265"/>
        <item x="83"/>
        <item x="274"/>
        <item x="314"/>
        <item x="304"/>
        <item x="339"/>
        <item x="23"/>
        <item x="338"/>
        <item x="123"/>
        <item x="336"/>
        <item x="199"/>
        <item x="205"/>
        <item x="171"/>
        <item x="323"/>
        <item x="63"/>
        <item x="137"/>
        <item x="117"/>
        <item x="253"/>
        <item x="297"/>
        <item x="288"/>
        <item x="183"/>
        <item x="210"/>
        <item x="134"/>
        <item x="209"/>
        <item x="49"/>
        <item x="109"/>
        <item x="34"/>
        <item x="179"/>
        <item x="14"/>
        <item x="156"/>
        <item x="160"/>
        <item x="280"/>
        <item x="0"/>
        <item x="194"/>
        <item x="152"/>
        <item x="159"/>
        <item x="66"/>
        <item x="121"/>
        <item x="299"/>
        <item x="53"/>
        <item x="107"/>
        <item x="27"/>
        <item x="188"/>
        <item x="207"/>
        <item x="240"/>
        <item x="48"/>
        <item x="136"/>
        <item x="294"/>
        <item x="192"/>
        <item x="81"/>
        <item x="259"/>
        <item x="90"/>
        <item x="303"/>
        <item x="22"/>
        <item x="175"/>
        <item x="296"/>
        <item x="178"/>
        <item x="260"/>
        <item x="1"/>
        <item x="108"/>
        <item x="54"/>
        <item x="222"/>
        <item x="200"/>
        <item x="196"/>
        <item x="169"/>
        <item x="244"/>
        <item x="141"/>
        <item x="42"/>
        <item x="12"/>
        <item x="72"/>
        <item x="337"/>
        <item x="133"/>
        <item x="10"/>
        <item x="204"/>
        <item x="13"/>
        <item x="149"/>
        <item x="46"/>
        <item t="default"/>
      </items>
    </pivotField>
    <pivotField showAll="0"/>
    <pivotField showAll="0"/>
    <pivotField showAll="0"/>
    <pivotField showAll="0"/>
    <pivotField showAll="0"/>
    <pivotField showAll="0"/>
    <pivotField showAll="0"/>
    <pivotField showAll="0"/>
  </pivotFields>
  <rowFields count="2">
    <field x="2"/>
    <field x="11"/>
  </rowFields>
  <rowItems count="16">
    <i>
      <x/>
    </i>
    <i>
      <x v="1"/>
    </i>
    <i>
      <x v="2"/>
    </i>
    <i>
      <x v="3"/>
    </i>
    <i>
      <x v="4"/>
    </i>
    <i>
      <x v="5"/>
    </i>
    <i>
      <x v="6"/>
    </i>
    <i>
      <x v="7"/>
    </i>
    <i>
      <x v="8"/>
    </i>
    <i>
      <x v="9"/>
    </i>
    <i>
      <x v="10"/>
    </i>
    <i>
      <x v="11"/>
    </i>
    <i>
      <x v="12"/>
    </i>
    <i>
      <x v="13"/>
    </i>
    <i>
      <x v="14"/>
    </i>
    <i t="grand">
      <x/>
    </i>
  </rowItems>
  <colItems count="1">
    <i/>
  </colItems>
  <dataFields count="1">
    <dataField name="Average of average" fld="9" subtotal="average" baseField="2" baseItem="0" numFmtId="1"/>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E0AD78-5CF9-4A5A-80E2-054129EAA4DD}" name="Table1" displayName="Table1" ref="A1:M81" totalsRowShown="0">
  <autoFilter ref="A1:M81" xr:uid="{B3E0AD78-5CF9-4A5A-80E2-054129EAA4DD}"/>
  <tableColumns count="13">
    <tableColumn id="1" xr3:uid="{84A63790-DBE1-40B7-BF9E-158ED3A6F2E3}" name="ID"/>
    <tableColumn id="2" xr3:uid="{3B874416-95A6-419C-A820-622A79D613F3}" name="Job Title"/>
    <tableColumn id="3" xr3:uid="{4FBBDE45-05FC-4DCD-8605-019C7D64AE4C}" name="Revenue"/>
    <tableColumn id="4" xr3:uid="{111DE534-5AA8-4D9C-A30D-6BA80679CD41}" name="Min_Revenue"/>
    <tableColumn id="5" xr3:uid="{1340F129-2088-472E-A1F4-7C41A83868B5}" name="Max_Revenue"/>
    <tableColumn id="6" xr3:uid="{5C3B622F-CEA3-4E3D-930E-8A3FBD320CA5}" name="Salary Estimate"/>
    <tableColumn id="7" xr3:uid="{A2405050-B07C-4491-8DEB-3732100CAD56}" name="max _salary"/>
    <tableColumn id="8" xr3:uid="{B378FC41-380D-4304-9115-56767B5B49DF}" name="min salary"/>
    <tableColumn id="9" xr3:uid="{E30E5E87-136A-4547-8A08-BB0FA94D679B}" name="average"/>
    <tableColumn id="10" xr3:uid="{90C9F505-0ACF-4B3B-B09F-818C49E8F2AD}" name="Job_Title_Simplified"/>
    <tableColumn id="11" xr3:uid="{86E5F44C-F9D1-4011-A57E-AD8FEEE748E0}" name="company_text"/>
    <tableColumn id="12" xr3:uid="{76720238-95CB-48FB-BF2A-C45960240474}" name="Rating"/>
    <tableColumn id="13" xr3:uid="{7F5FC556-DAF9-4299-B94E-781BDD30D7B9}" name="Siz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EB295A-9A61-4932-8BC9-0DAAB9357E0B}" name="Table2" displayName="Table2" ref="A1:M47" totalsRowShown="0">
  <autoFilter ref="A1:M47" xr:uid="{D1EB295A-9A61-4932-8BC9-0DAAB9357E0B}"/>
  <tableColumns count="13">
    <tableColumn id="1" xr3:uid="{2DBE163F-99B9-4F37-A154-DD967194B796}" name="ID"/>
    <tableColumn id="2" xr3:uid="{5194A707-41D3-4805-B161-497F132ACF4C}" name="Job Title"/>
    <tableColumn id="3" xr3:uid="{99B85E9C-6753-4171-97C8-C1A5C1C07AEE}" name="Revenue"/>
    <tableColumn id="4" xr3:uid="{F6430693-22EA-4BC8-B2C3-254443D85BD9}" name="Min_Revenue"/>
    <tableColumn id="5" xr3:uid="{C4E6FCE8-EB85-4457-8E40-186BBA5D72BA}" name="Max_Revenue"/>
    <tableColumn id="6" xr3:uid="{2ABE04FE-F486-4F4E-A136-0CAC1FBB593E}" name="Salary Estimate"/>
    <tableColumn id="7" xr3:uid="{67C278F0-6DB0-48FC-A76D-FB354B147D22}" name="max _salary"/>
    <tableColumn id="8" xr3:uid="{69B99FB4-3FFB-4B92-94EB-9F9D2DEF40A0}" name="min salary"/>
    <tableColumn id="9" xr3:uid="{C1D9314C-4C09-4AE2-A7AB-9FA9652EBF51}" name="average"/>
    <tableColumn id="10" xr3:uid="{B92AE1AC-E16C-4654-9065-53E3F9C9F2F8}" name="Job_Title_Simplified"/>
    <tableColumn id="11" xr3:uid="{1BB1BEF4-F16C-410C-B935-2EDF1DDB25FD}" name="company_text"/>
    <tableColumn id="12" xr3:uid="{7F125FE9-567A-4C7D-8013-B9E3AD1756A7}" name="Rating"/>
    <tableColumn id="13" xr3:uid="{11EF2027-549F-4490-AD89-DB4C0AA4C4EA}" name="Siz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75878D-2332-4C62-92C2-7C47EB962634}" name="Table4" displayName="Table4" ref="A1:O2" insertRow="1" totalsRowShown="0">
  <autoFilter ref="A1:O2" xr:uid="{1475878D-2332-4C62-92C2-7C47EB962634}"/>
  <tableColumns count="15">
    <tableColumn id="1" xr3:uid="{902783DE-F20E-4506-BF22-8DD2F35EEDC7}" name="ID"/>
    <tableColumn id="2" xr3:uid="{68DFACBE-498F-4F45-A781-9ADD6797B90F}" name="Job Title"/>
    <tableColumn id="3" xr3:uid="{FEBFBB2A-085F-47D1-83C1-61A7CB4D28A1}" name="Revenue"/>
    <tableColumn id="4" xr3:uid="{9439F6C1-27EB-4D24-9D3A-805ED79D4B38}" name="Min_Revenue"/>
    <tableColumn id="5" xr3:uid="{D1116E41-CF7C-4893-B5DC-B675E178701C}" name="Max_Revenue"/>
    <tableColumn id="6" xr3:uid="{E7DFBF75-B5D0-4505-8144-42C72506EC7D}" name="AVG_REV"/>
    <tableColumn id="7" xr3:uid="{125A8639-0788-4D97-91E4-DBFC598A2783}" name="Salary Estimate"/>
    <tableColumn id="8" xr3:uid="{2D94B161-9626-4F69-BC38-E3829B704F48}" name="max _salary"/>
    <tableColumn id="9" xr3:uid="{3A58C6B7-B628-4CB7-A5CE-A148BC8A5D0F}" name="min salary"/>
    <tableColumn id="10" xr3:uid="{62CCFC1E-9792-4460-BA28-C7F6A05C2178}" name="average"/>
    <tableColumn id="11" xr3:uid="{CE8234A5-0F7A-41F5-96AD-3407E57CE8C5}" name="Job_Title_Simplified"/>
    <tableColumn id="12" xr3:uid="{83F1A2C0-46F7-4DBA-A33E-5EFC037C0587}" name="company_text"/>
    <tableColumn id="13" xr3:uid="{CFEDBB00-F039-4D3D-955E-F8D0B2AEBAD0}" name="Rating"/>
    <tableColumn id="14" xr3:uid="{8FA61F15-2880-4F77-981B-7560A4E8FDC9}" name="Size"/>
    <tableColumn id="15" xr3:uid="{8CC97C09-9F5D-464F-95BC-1B7E6FB57504}" name="Indus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991DB5-FE04-4F9F-A577-6CDEA5FD3EA0}" name="Table5" displayName="Table5" ref="A1:M269" totalsRowShown="0">
  <autoFilter ref="A1:M269" xr:uid="{3B991DB5-FE04-4F9F-A577-6CDEA5FD3EA0}"/>
  <tableColumns count="13">
    <tableColumn id="1" xr3:uid="{658226F2-9F8B-4761-9FF5-D2DAC2FD6EE2}" name="max _salary"/>
    <tableColumn id="2" xr3:uid="{7E37091F-C06B-4271-9890-F48055ADC426}" name="min salary"/>
    <tableColumn id="3" xr3:uid="{E50A44BF-4D6A-446E-93AE-6CDB1BBE47A6}" name="average"/>
    <tableColumn id="4" xr3:uid="{121A0585-E872-4355-9523-03449B13F69B}" name="Job_Title_Simplified"/>
    <tableColumn id="5" xr3:uid="{27FE06F1-B492-4C12-978B-B5C50ADA7DF0}" name="company_text"/>
    <tableColumn id="6" xr3:uid="{EB03831C-78A0-49AD-8A43-7139FD462FAF}" name="Rating"/>
    <tableColumn id="7" xr3:uid="{F9452C23-230C-4863-B450-FB0234B1D27D}" name="RATE"/>
    <tableColumn id="8" xr3:uid="{9ECF90A1-0E23-42A9-8237-06ED27D2929D}" name="Size"/>
    <tableColumn id="9" xr3:uid="{3C3DE4BF-7B49-4795-9C4F-9C5B6E7DC775}" name="size2"/>
    <tableColumn id="10" xr3:uid="{4FE82EDC-EEE7-4C70-8168-F95CF42E0154}" name="min_size"/>
    <tableColumn id="11" xr3:uid="{591705AB-96B8-49A7-A368-5A1529D5C33D}" name="max-size"/>
    <tableColumn id="12" xr3:uid="{31D169C6-ECD3-45BD-9DAD-D8E68B4045FF}" name="avg_size"/>
    <tableColumn id="13" xr3:uid="{085B3382-4B98-480F-BE54-6227EC6472B8}" name="Industry"/>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E470C6-B932-48B7-8611-415613827244}" name="Table6" displayName="Table6" ref="A1:M269" totalsRowShown="0">
  <autoFilter ref="A1:M269" xr:uid="{98E470C6-B932-48B7-8611-415613827244}"/>
  <tableColumns count="13">
    <tableColumn id="1" xr3:uid="{E26DDF6B-A035-4B1A-BB22-9EB167415F4B}" name="max _salary"/>
    <tableColumn id="2" xr3:uid="{E873F455-0310-4996-B51C-5A94BB54D2CF}" name="min salary"/>
    <tableColumn id="3" xr3:uid="{3CBA2076-CE33-4F94-A558-156661B81234}" name="average"/>
    <tableColumn id="4" xr3:uid="{E40F6C82-5938-46A8-A3DC-D8F484CDA5CA}" name="Job_Title_Simplified"/>
    <tableColumn id="5" xr3:uid="{28717CCD-CB27-4726-BEE4-1B2899064147}" name="company_text"/>
    <tableColumn id="6" xr3:uid="{725F7912-9583-4A5D-9240-58CED61E260A}" name="Rating"/>
    <tableColumn id="7" xr3:uid="{0155D4BC-FD50-4D52-966A-E5E5954A4FE2}" name="RATE"/>
    <tableColumn id="8" xr3:uid="{6DB45145-FED1-40A7-84EF-A23B54069051}" name="Size"/>
    <tableColumn id="9" xr3:uid="{68E6425E-5854-417A-A677-5580BB9D040C}" name="size2"/>
    <tableColumn id="10" xr3:uid="{304355DD-AEFD-438B-939F-4BCE49122FF6}" name="min_size"/>
    <tableColumn id="11" xr3:uid="{8B61DADB-47B0-4D36-A6B2-9D587D43A127}" name="max-size"/>
    <tableColumn id="12" xr3:uid="{B6B2BA78-B4F5-4D9D-8F18-742D0C340D08}" name="avg_size"/>
    <tableColumn id="13" xr3:uid="{2D13B738-CD4F-48B1-9109-B4095828A2B8}" name="Industr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D44ED88-17E2-4DE8-A61E-309FE1CEBDC5}" name="Table7" displayName="Table7" ref="A1:M269" totalsRowShown="0">
  <autoFilter ref="A1:M269" xr:uid="{7D44ED88-17E2-4DE8-A61E-309FE1CEBDC5}"/>
  <tableColumns count="13">
    <tableColumn id="1" xr3:uid="{5C892AAA-276E-4F9F-910F-E2E2B5158A93}" name="max _salary"/>
    <tableColumn id="2" xr3:uid="{2E17A1CA-884E-4AB6-BA24-B5764AF2B782}" name="min salary"/>
    <tableColumn id="3" xr3:uid="{C73BD3EA-8673-4CD9-8193-D90F2E7DAF1E}" name="average"/>
    <tableColumn id="4" xr3:uid="{4B3EA92F-245E-48BC-B565-5C7D3138B9E1}" name="Job_Title_Simplified"/>
    <tableColumn id="5" xr3:uid="{FD10FA23-4C21-4E8D-887D-7DFB9E8B88EC}" name="company_text"/>
    <tableColumn id="6" xr3:uid="{9956DB92-DE9A-48B8-BCDA-FE00048AC8C8}" name="Rating"/>
    <tableColumn id="7" xr3:uid="{CC13EE6E-F6B0-41AA-80E1-461C6E0E56A4}" name="RATE"/>
    <tableColumn id="8" xr3:uid="{045B1415-8A00-4B91-8040-EF7CC4F62FFC}" name="Size"/>
    <tableColumn id="9" xr3:uid="{1265CAB2-BE19-4E33-B0FF-E756140B327A}" name="size2"/>
    <tableColumn id="10" xr3:uid="{1CD12F60-FE78-4179-9CE6-9E88A92F2ACD}" name="min_size"/>
    <tableColumn id="11" xr3:uid="{33468B24-B559-4A74-BC1E-0AC41E8DF67B}" name="max-size"/>
    <tableColumn id="12" xr3:uid="{7531F61B-E91B-4575-A5B2-A4306803315A}" name="avg_size"/>
    <tableColumn id="13" xr3:uid="{358DF231-C2A2-4883-A410-4C931C18A9F0}" name="Industry"/>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E53A47-C31D-4E62-BC0E-191196B3CCE9}" name="Table3" displayName="Table3" ref="A1:O58" totalsRowShown="0">
  <autoFilter ref="A1:O58" xr:uid="{F5E53A47-C31D-4E62-BC0E-191196B3CCE9}"/>
  <tableColumns count="15">
    <tableColumn id="1" xr3:uid="{09F66355-34D5-484D-A013-4ACB8BCD369F}" name="ID"/>
    <tableColumn id="2" xr3:uid="{E35D724B-F40D-4CA5-85D4-3B53A73877FB}" name="Job Title"/>
    <tableColumn id="3" xr3:uid="{02016DA5-2E28-4A3A-A813-EEB644FC6ED7}" name="Revenue"/>
    <tableColumn id="4" xr3:uid="{31964AB0-D249-4A40-8776-49B9C149C671}" name="Min_Revenue"/>
    <tableColumn id="5" xr3:uid="{A825150E-19AB-426C-ACBF-A8270ADD0239}" name="Max_Revenue"/>
    <tableColumn id="6" xr3:uid="{EADAD97A-192F-43EA-88ED-A96968EB90BE}" name="AVG_REV"/>
    <tableColumn id="7" xr3:uid="{EE82F4EF-8BAF-4B83-9CFB-7317415F1D2B}" name="Salary Estimate"/>
    <tableColumn id="8" xr3:uid="{C77627B6-FE38-4E16-BF8C-83C939309E9B}" name="max _salary"/>
    <tableColumn id="9" xr3:uid="{EF506B05-497E-4067-A0D7-20F0256F8516}" name="min salary"/>
    <tableColumn id="10" xr3:uid="{4F6E87D3-B42E-45E2-AF17-33E146870582}" name="average"/>
    <tableColumn id="11" xr3:uid="{5A89E83C-FDE9-4F08-A55F-240C1791793B}" name="Job_Title_Simplified"/>
    <tableColumn id="12" xr3:uid="{B1377D21-09E0-489B-AA8B-A0212269800F}" name="company_text"/>
    <tableColumn id="13" xr3:uid="{3D77D033-6203-4962-801C-8CB4DBFAC66D}" name="Rating"/>
    <tableColumn id="14" xr3:uid="{2E4ADE3D-9C96-4161-A638-202F90DF43E9}" name="Size"/>
    <tableColumn id="15" xr3:uid="{45409244-C09D-44C4-8CB5-CAD484D96F76}" name="Indust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9CB4-3C10-4437-BBC6-E83D2C48B8EA}">
  <dimension ref="A3:A4"/>
  <sheetViews>
    <sheetView workbookViewId="0">
      <selection activeCell="A4" sqref="A4"/>
      <pivotSelection pane="bottomRight" showHeader="1" extendable="1" max="2" activeRow="2" click="1" r:id="rId1">
        <pivotArea dataOnly="0" outline="0" fieldPosition="0">
          <references count="1">
            <reference field="4294967294" count="1">
              <x v="0"/>
            </reference>
          </references>
        </pivotArea>
      </pivotSelection>
    </sheetView>
  </sheetViews>
  <sheetFormatPr defaultRowHeight="14.4" x14ac:dyDescent="0.3"/>
  <cols>
    <col min="1" max="1" width="17.5546875" bestFit="1" customWidth="1"/>
    <col min="2" max="3" width="19.6640625" bestFit="1" customWidth="1"/>
    <col min="4" max="47" width="3" bestFit="1" customWidth="1"/>
    <col min="48" max="161" width="4" bestFit="1" customWidth="1"/>
    <col min="162" max="162" width="10.77734375" bestFit="1" customWidth="1"/>
  </cols>
  <sheetData>
    <row r="3" spans="1:1" x14ac:dyDescent="0.3">
      <c r="A3" t="s">
        <v>704</v>
      </c>
    </row>
    <row r="4" spans="1:1" x14ac:dyDescent="0.3">
      <c r="A4">
        <v>59926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CCF7-8789-4155-A94A-6CA12C43DA1B}">
  <dimension ref="A3:C31"/>
  <sheetViews>
    <sheetView workbookViewId="0">
      <selection activeCell="C4" sqref="C4"/>
    </sheetView>
  </sheetViews>
  <sheetFormatPr defaultRowHeight="14.4" x14ac:dyDescent="0.3"/>
  <cols>
    <col min="1" max="1" width="36.21875" bestFit="1" customWidth="1"/>
    <col min="2" max="2" width="19.5546875" bestFit="1" customWidth="1"/>
    <col min="3" max="3" width="17.44140625" bestFit="1" customWidth="1"/>
  </cols>
  <sheetData>
    <row r="3" spans="1:3" x14ac:dyDescent="0.3">
      <c r="A3" s="5" t="s">
        <v>705</v>
      </c>
      <c r="B3" t="s">
        <v>1058</v>
      </c>
      <c r="C3" t="s">
        <v>1059</v>
      </c>
    </row>
    <row r="4" spans="1:3" x14ac:dyDescent="0.3">
      <c r="A4" s="6" t="s">
        <v>938</v>
      </c>
      <c r="B4">
        <v>11000000000</v>
      </c>
      <c r="C4">
        <v>182</v>
      </c>
    </row>
    <row r="5" spans="1:3" x14ac:dyDescent="0.3">
      <c r="A5" s="6" t="s">
        <v>998</v>
      </c>
      <c r="B5">
        <v>11000000000</v>
      </c>
      <c r="C5">
        <v>184</v>
      </c>
    </row>
    <row r="6" spans="1:3" x14ac:dyDescent="0.3">
      <c r="A6" s="6" t="s">
        <v>760</v>
      </c>
      <c r="B6">
        <v>11000000000</v>
      </c>
      <c r="C6">
        <v>99</v>
      </c>
    </row>
    <row r="7" spans="1:3" x14ac:dyDescent="0.3">
      <c r="A7" s="6" t="s">
        <v>969</v>
      </c>
      <c r="B7">
        <v>11000000000</v>
      </c>
      <c r="C7">
        <v>60</v>
      </c>
    </row>
    <row r="8" spans="1:3" x14ac:dyDescent="0.3">
      <c r="A8" s="6" t="s">
        <v>978</v>
      </c>
      <c r="B8">
        <v>11000000000</v>
      </c>
      <c r="C8">
        <v>139</v>
      </c>
    </row>
    <row r="9" spans="1:3" x14ac:dyDescent="0.3">
      <c r="A9" s="6" t="s">
        <v>846</v>
      </c>
      <c r="B9">
        <v>11000000000</v>
      </c>
      <c r="C9">
        <v>207</v>
      </c>
    </row>
    <row r="10" spans="1:3" x14ac:dyDescent="0.3">
      <c r="A10" s="6" t="s">
        <v>799</v>
      </c>
      <c r="B10">
        <v>11000000000</v>
      </c>
      <c r="C10">
        <v>116</v>
      </c>
    </row>
    <row r="11" spans="1:3" x14ac:dyDescent="0.3">
      <c r="A11" s="6" t="s">
        <v>779</v>
      </c>
      <c r="B11">
        <v>11000000000</v>
      </c>
      <c r="C11">
        <v>220</v>
      </c>
    </row>
    <row r="12" spans="1:3" x14ac:dyDescent="0.3">
      <c r="A12" s="6" t="s">
        <v>1016</v>
      </c>
      <c r="B12">
        <v>11000000000</v>
      </c>
      <c r="C12">
        <v>119</v>
      </c>
    </row>
    <row r="13" spans="1:3" x14ac:dyDescent="0.3">
      <c r="A13" s="6" t="s">
        <v>932</v>
      </c>
      <c r="B13">
        <v>11000000000</v>
      </c>
      <c r="C13">
        <v>71</v>
      </c>
    </row>
    <row r="14" spans="1:3" x14ac:dyDescent="0.3">
      <c r="A14" s="6" t="s">
        <v>990</v>
      </c>
      <c r="B14">
        <v>11000000000</v>
      </c>
      <c r="C14">
        <v>127</v>
      </c>
    </row>
    <row r="15" spans="1:3" x14ac:dyDescent="0.3">
      <c r="A15" s="6" t="s">
        <v>762</v>
      </c>
      <c r="B15">
        <v>11000000000</v>
      </c>
      <c r="C15">
        <v>306</v>
      </c>
    </row>
    <row r="16" spans="1:3" x14ac:dyDescent="0.3">
      <c r="A16" s="6" t="s">
        <v>881</v>
      </c>
      <c r="B16">
        <v>11000000000</v>
      </c>
      <c r="C16">
        <v>112</v>
      </c>
    </row>
    <row r="17" spans="1:3" x14ac:dyDescent="0.3">
      <c r="A17" s="6" t="s">
        <v>845</v>
      </c>
      <c r="B17">
        <v>11000000000</v>
      </c>
      <c r="C17">
        <v>204</v>
      </c>
    </row>
    <row r="18" spans="1:3" x14ac:dyDescent="0.3">
      <c r="A18" s="6" t="s">
        <v>887</v>
      </c>
      <c r="B18">
        <v>11000000000</v>
      </c>
      <c r="C18">
        <v>147</v>
      </c>
    </row>
    <row r="19" spans="1:3" x14ac:dyDescent="0.3">
      <c r="A19" s="6" t="s">
        <v>765</v>
      </c>
      <c r="B19">
        <v>11000000000</v>
      </c>
      <c r="C19">
        <v>211</v>
      </c>
    </row>
    <row r="20" spans="1:3" x14ac:dyDescent="0.3">
      <c r="A20" s="6" t="s">
        <v>744</v>
      </c>
      <c r="B20">
        <v>11000000000</v>
      </c>
      <c r="C20">
        <v>150</v>
      </c>
    </row>
    <row r="21" spans="1:3" x14ac:dyDescent="0.3">
      <c r="A21" s="6" t="s">
        <v>740</v>
      </c>
      <c r="B21">
        <v>11000000000</v>
      </c>
      <c r="C21">
        <v>210</v>
      </c>
    </row>
    <row r="22" spans="1:3" x14ac:dyDescent="0.3">
      <c r="A22" s="6" t="s">
        <v>877</v>
      </c>
      <c r="B22">
        <v>11000000000</v>
      </c>
      <c r="C22">
        <v>127</v>
      </c>
    </row>
    <row r="23" spans="1:3" x14ac:dyDescent="0.3">
      <c r="A23" s="6" t="s">
        <v>972</v>
      </c>
      <c r="B23">
        <v>11000000000</v>
      </c>
      <c r="C23">
        <v>124</v>
      </c>
    </row>
    <row r="24" spans="1:3" x14ac:dyDescent="0.3">
      <c r="A24" s="6" t="s">
        <v>931</v>
      </c>
      <c r="B24">
        <v>11000000000</v>
      </c>
      <c r="C24">
        <v>155</v>
      </c>
    </row>
    <row r="25" spans="1:3" x14ac:dyDescent="0.3">
      <c r="A25" s="6" t="s">
        <v>954</v>
      </c>
      <c r="B25">
        <v>11000000000</v>
      </c>
      <c r="C25">
        <v>82</v>
      </c>
    </row>
    <row r="26" spans="1:3" x14ac:dyDescent="0.3">
      <c r="A26" s="6" t="s">
        <v>764</v>
      </c>
      <c r="B26">
        <v>11000000000</v>
      </c>
      <c r="C26">
        <v>173</v>
      </c>
    </row>
    <row r="27" spans="1:3" x14ac:dyDescent="0.3">
      <c r="A27" s="6" t="s">
        <v>729</v>
      </c>
      <c r="B27">
        <v>11000000000</v>
      </c>
      <c r="C27">
        <v>206</v>
      </c>
    </row>
    <row r="28" spans="1:3" x14ac:dyDescent="0.3">
      <c r="A28" s="6" t="s">
        <v>757</v>
      </c>
      <c r="B28">
        <v>11000000000</v>
      </c>
      <c r="C28">
        <v>211</v>
      </c>
    </row>
    <row r="29" spans="1:3" x14ac:dyDescent="0.3">
      <c r="A29" s="6" t="s">
        <v>727</v>
      </c>
      <c r="B29">
        <v>11000000000</v>
      </c>
      <c r="C29">
        <v>172</v>
      </c>
    </row>
    <row r="30" spans="1:3" x14ac:dyDescent="0.3">
      <c r="A30" s="6" t="s">
        <v>848</v>
      </c>
      <c r="B30">
        <v>11000000000</v>
      </c>
      <c r="C30">
        <v>211</v>
      </c>
    </row>
    <row r="31" spans="1:3" x14ac:dyDescent="0.3">
      <c r="A31" s="6" t="s">
        <v>706</v>
      </c>
      <c r="B31">
        <v>11000000000</v>
      </c>
      <c r="C31">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04CCB-C3F3-4D51-B141-4AC149608E3A}">
  <dimension ref="A3:B19"/>
  <sheetViews>
    <sheetView workbookViewId="0">
      <selection activeCell="C16" sqref="C16"/>
    </sheetView>
  </sheetViews>
  <sheetFormatPr defaultRowHeight="14.4" x14ac:dyDescent="0.3"/>
  <cols>
    <col min="1" max="1" width="24.88671875" bestFit="1" customWidth="1"/>
    <col min="2" max="2" width="20.6640625" bestFit="1" customWidth="1"/>
    <col min="3" max="3" width="21.109375" bestFit="1" customWidth="1"/>
  </cols>
  <sheetData>
    <row r="3" spans="1:2" x14ac:dyDescent="0.3">
      <c r="A3" s="5" t="s">
        <v>705</v>
      </c>
      <c r="B3" t="s">
        <v>1061</v>
      </c>
    </row>
    <row r="4" spans="1:2" x14ac:dyDescent="0.3">
      <c r="A4" s="6" t="s">
        <v>12</v>
      </c>
      <c r="B4">
        <v>131.7948717948718</v>
      </c>
    </row>
    <row r="5" spans="1:2" x14ac:dyDescent="0.3">
      <c r="A5" s="6" t="s">
        <v>20</v>
      </c>
      <c r="B5">
        <v>147</v>
      </c>
    </row>
    <row r="6" spans="1:2" x14ac:dyDescent="0.3">
      <c r="A6" s="6" t="s">
        <v>25</v>
      </c>
      <c r="B6">
        <v>121.95238095238095</v>
      </c>
    </row>
    <row r="7" spans="1:2" x14ac:dyDescent="0.3">
      <c r="A7" s="6" t="s">
        <v>16</v>
      </c>
      <c r="B7">
        <v>144.44285714285715</v>
      </c>
    </row>
    <row r="8" spans="1:2" x14ac:dyDescent="0.3">
      <c r="A8" s="6" t="s">
        <v>9</v>
      </c>
      <c r="B8">
        <v>115.28070175438596</v>
      </c>
    </row>
    <row r="9" spans="1:2" x14ac:dyDescent="0.3">
      <c r="A9" s="6" t="s">
        <v>31</v>
      </c>
      <c r="B9">
        <v>116.48</v>
      </c>
    </row>
    <row r="10" spans="1:2" x14ac:dyDescent="0.3">
      <c r="A10" s="6" t="s">
        <v>8</v>
      </c>
      <c r="B10">
        <v>112</v>
      </c>
    </row>
    <row r="11" spans="1:2" x14ac:dyDescent="0.3">
      <c r="A11" s="6" t="s">
        <v>13</v>
      </c>
      <c r="B11">
        <v>101.36363636363636</v>
      </c>
    </row>
    <row r="12" spans="1:2" x14ac:dyDescent="0.3">
      <c r="A12" s="6" t="s">
        <v>28</v>
      </c>
      <c r="B12">
        <v>116.33333333333333</v>
      </c>
    </row>
    <row r="13" spans="1:2" x14ac:dyDescent="0.3">
      <c r="A13" s="6" t="s">
        <v>46</v>
      </c>
      <c r="B13">
        <v>154.92307692307693</v>
      </c>
    </row>
    <row r="14" spans="1:2" x14ac:dyDescent="0.3">
      <c r="A14" s="6" t="s">
        <v>6</v>
      </c>
      <c r="B14">
        <v>122.93333333333334</v>
      </c>
    </row>
    <row r="15" spans="1:2" x14ac:dyDescent="0.3">
      <c r="A15" s="6" t="s">
        <v>10</v>
      </c>
      <c r="B15">
        <v>116.32352941176471</v>
      </c>
    </row>
    <row r="16" spans="1:2" x14ac:dyDescent="0.3">
      <c r="A16" s="6" t="s">
        <v>35</v>
      </c>
      <c r="B16">
        <v>136.5</v>
      </c>
    </row>
    <row r="17" spans="1:2" x14ac:dyDescent="0.3">
      <c r="A17" s="6" t="s">
        <v>256</v>
      </c>
      <c r="B17">
        <v>135</v>
      </c>
    </row>
    <row r="18" spans="1:2" x14ac:dyDescent="0.3">
      <c r="A18" s="6" t="s">
        <v>11</v>
      </c>
      <c r="B18">
        <v>133.98496240601503</v>
      </c>
    </row>
    <row r="19" spans="1:2" x14ac:dyDescent="0.3">
      <c r="A19" s="6" t="s">
        <v>706</v>
      </c>
      <c r="B19">
        <v>128.32119914346896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7C4BC-42BA-4F82-BC6A-7774CF31A202}">
  <dimension ref="A3:C35"/>
  <sheetViews>
    <sheetView workbookViewId="0">
      <selection activeCell="A3" sqref="A3"/>
    </sheetView>
  </sheetViews>
  <sheetFormatPr defaultRowHeight="14.4" x14ac:dyDescent="0.3"/>
  <cols>
    <col min="1" max="1" width="12.5546875" bestFit="1" customWidth="1"/>
    <col min="2" max="2" width="20.6640625" bestFit="1" customWidth="1"/>
    <col min="3" max="3" width="18.44140625" bestFit="1" customWidth="1"/>
    <col min="4" max="4" width="17.5546875" bestFit="1" customWidth="1"/>
  </cols>
  <sheetData>
    <row r="3" spans="1:3" x14ac:dyDescent="0.3">
      <c r="A3" s="5" t="s">
        <v>705</v>
      </c>
      <c r="B3" t="s">
        <v>1061</v>
      </c>
      <c r="C3" t="s">
        <v>1062</v>
      </c>
    </row>
    <row r="4" spans="1:3" x14ac:dyDescent="0.3">
      <c r="A4" s="6">
        <v>1.9</v>
      </c>
      <c r="B4" s="9">
        <v>114</v>
      </c>
      <c r="C4" s="9">
        <v>118</v>
      </c>
    </row>
    <row r="5" spans="1:3" x14ac:dyDescent="0.3">
      <c r="A5" s="6">
        <v>2.1</v>
      </c>
      <c r="B5" s="9">
        <v>121</v>
      </c>
      <c r="C5" s="9">
        <v>149</v>
      </c>
    </row>
    <row r="6" spans="1:3" x14ac:dyDescent="0.3">
      <c r="A6" s="6">
        <v>2.2000000000000002</v>
      </c>
      <c r="B6" s="9">
        <v>123</v>
      </c>
      <c r="C6" s="9">
        <v>136</v>
      </c>
    </row>
    <row r="7" spans="1:3" x14ac:dyDescent="0.3">
      <c r="A7" s="6">
        <v>2.2999999999999998</v>
      </c>
      <c r="B7" s="9">
        <v>103.5</v>
      </c>
      <c r="C7" s="9">
        <v>126</v>
      </c>
    </row>
    <row r="8" spans="1:3" x14ac:dyDescent="0.3">
      <c r="A8" s="6">
        <v>2.4</v>
      </c>
      <c r="B8" s="9">
        <v>82</v>
      </c>
      <c r="C8" s="9">
        <v>98</v>
      </c>
    </row>
    <row r="9" spans="1:3" x14ac:dyDescent="0.3">
      <c r="A9" s="6">
        <v>2.5</v>
      </c>
      <c r="B9" s="9">
        <v>147.5</v>
      </c>
      <c r="C9" s="9">
        <v>176</v>
      </c>
    </row>
    <row r="10" spans="1:3" x14ac:dyDescent="0.3">
      <c r="A10" s="6">
        <v>2.6</v>
      </c>
      <c r="B10" s="9">
        <v>144.83333333333334</v>
      </c>
      <c r="C10" s="9">
        <v>167</v>
      </c>
    </row>
    <row r="11" spans="1:3" x14ac:dyDescent="0.3">
      <c r="A11" s="6">
        <v>2.7</v>
      </c>
      <c r="B11" s="9">
        <v>118.5</v>
      </c>
      <c r="C11" s="9">
        <v>188</v>
      </c>
    </row>
    <row r="12" spans="1:3" x14ac:dyDescent="0.3">
      <c r="A12" s="6">
        <v>2.8</v>
      </c>
      <c r="B12" s="9">
        <v>108.33333333333333</v>
      </c>
      <c r="C12" s="9">
        <v>148</v>
      </c>
    </row>
    <row r="13" spans="1:3" x14ac:dyDescent="0.3">
      <c r="A13" s="6">
        <v>2.9</v>
      </c>
      <c r="B13" s="9">
        <v>110.44444444444444</v>
      </c>
      <c r="C13" s="9">
        <v>148</v>
      </c>
    </row>
    <row r="14" spans="1:3" x14ac:dyDescent="0.3">
      <c r="A14" s="6">
        <v>3</v>
      </c>
      <c r="B14" s="9">
        <v>111.88888888888889</v>
      </c>
      <c r="C14" s="9">
        <v>166</v>
      </c>
    </row>
    <row r="15" spans="1:3" x14ac:dyDescent="0.3">
      <c r="A15" s="6">
        <v>3.1</v>
      </c>
      <c r="B15" s="9">
        <v>103.8</v>
      </c>
      <c r="C15" s="9">
        <v>155</v>
      </c>
    </row>
    <row r="16" spans="1:3" x14ac:dyDescent="0.3">
      <c r="A16" s="6">
        <v>3.2</v>
      </c>
      <c r="B16" s="9">
        <v>135.39130434782609</v>
      </c>
      <c r="C16" s="9">
        <v>238</v>
      </c>
    </row>
    <row r="17" spans="1:3" x14ac:dyDescent="0.3">
      <c r="A17" s="6">
        <v>3.3</v>
      </c>
      <c r="B17" s="9">
        <v>132.44999999999999</v>
      </c>
      <c r="C17" s="9">
        <v>306</v>
      </c>
    </row>
    <row r="18" spans="1:3" x14ac:dyDescent="0.3">
      <c r="A18" s="6">
        <v>3.4</v>
      </c>
      <c r="B18" s="9">
        <v>114.13793103448276</v>
      </c>
      <c r="C18" s="9">
        <v>183</v>
      </c>
    </row>
    <row r="19" spans="1:3" x14ac:dyDescent="0.3">
      <c r="A19" s="6">
        <v>3.5</v>
      </c>
      <c r="B19" s="9">
        <v>135.96774193548387</v>
      </c>
      <c r="C19" s="9">
        <v>231</v>
      </c>
    </row>
    <row r="20" spans="1:3" x14ac:dyDescent="0.3">
      <c r="A20" s="6">
        <v>3.6</v>
      </c>
      <c r="B20" s="9">
        <v>124.03846153846153</v>
      </c>
      <c r="C20" s="9">
        <v>220</v>
      </c>
    </row>
    <row r="21" spans="1:3" x14ac:dyDescent="0.3">
      <c r="A21" s="6">
        <v>3.7</v>
      </c>
      <c r="B21" s="9">
        <v>132.11111111111111</v>
      </c>
      <c r="C21" s="9">
        <v>228</v>
      </c>
    </row>
    <row r="22" spans="1:3" x14ac:dyDescent="0.3">
      <c r="A22" s="6">
        <v>3.8</v>
      </c>
      <c r="B22" s="9">
        <v>122.5</v>
      </c>
      <c r="C22" s="9">
        <v>223</v>
      </c>
    </row>
    <row r="23" spans="1:3" x14ac:dyDescent="0.3">
      <c r="A23" s="6">
        <v>3.9</v>
      </c>
      <c r="B23" s="9">
        <v>136.71794871794873</v>
      </c>
      <c r="C23" s="9">
        <v>224</v>
      </c>
    </row>
    <row r="24" spans="1:3" x14ac:dyDescent="0.3">
      <c r="A24" s="6">
        <v>4</v>
      </c>
      <c r="B24" s="9">
        <v>138.48387096774192</v>
      </c>
      <c r="C24" s="9">
        <v>210</v>
      </c>
    </row>
    <row r="25" spans="1:3" x14ac:dyDescent="0.3">
      <c r="A25" s="6">
        <v>4.0999999999999996</v>
      </c>
      <c r="B25" s="9">
        <v>139.35714285714286</v>
      </c>
      <c r="C25" s="9">
        <v>220</v>
      </c>
    </row>
    <row r="26" spans="1:3" x14ac:dyDescent="0.3">
      <c r="A26" s="6">
        <v>4.2</v>
      </c>
      <c r="B26" s="9">
        <v>127.89473684210526</v>
      </c>
      <c r="C26" s="9">
        <v>275</v>
      </c>
    </row>
    <row r="27" spans="1:3" x14ac:dyDescent="0.3">
      <c r="A27" s="6">
        <v>4.3</v>
      </c>
      <c r="B27" s="9">
        <v>127.20833333333333</v>
      </c>
      <c r="C27" s="9">
        <v>222</v>
      </c>
    </row>
    <row r="28" spans="1:3" x14ac:dyDescent="0.3">
      <c r="A28" s="6">
        <v>4.4000000000000004</v>
      </c>
      <c r="B28" s="9">
        <v>131.25</v>
      </c>
      <c r="C28" s="9">
        <v>215</v>
      </c>
    </row>
    <row r="29" spans="1:3" x14ac:dyDescent="0.3">
      <c r="A29" s="6">
        <v>4.5</v>
      </c>
      <c r="B29" s="9">
        <v>145.80000000000001</v>
      </c>
      <c r="C29" s="9">
        <v>193</v>
      </c>
    </row>
    <row r="30" spans="1:3" x14ac:dyDescent="0.3">
      <c r="A30" s="6">
        <v>4.5999999999999996</v>
      </c>
      <c r="B30" s="9">
        <v>126.125</v>
      </c>
      <c r="C30" s="9">
        <v>220</v>
      </c>
    </row>
    <row r="31" spans="1:3" x14ac:dyDescent="0.3">
      <c r="A31" s="6">
        <v>4.7</v>
      </c>
      <c r="B31" s="9">
        <v>132.1904761904762</v>
      </c>
      <c r="C31" s="9">
        <v>289</v>
      </c>
    </row>
    <row r="32" spans="1:3" x14ac:dyDescent="0.3">
      <c r="A32" s="6">
        <v>4.8</v>
      </c>
      <c r="B32" s="9">
        <v>110</v>
      </c>
      <c r="C32" s="9">
        <v>179</v>
      </c>
    </row>
    <row r="33" spans="1:3" x14ac:dyDescent="0.3">
      <c r="A33" s="6">
        <v>5</v>
      </c>
      <c r="B33" s="9">
        <v>143</v>
      </c>
      <c r="C33" s="9">
        <v>160</v>
      </c>
    </row>
    <row r="34" spans="1:3" x14ac:dyDescent="0.3">
      <c r="A34" s="6" t="s">
        <v>256</v>
      </c>
      <c r="B34" s="9">
        <v>147.14285714285714</v>
      </c>
      <c r="C34" s="9">
        <v>250</v>
      </c>
    </row>
    <row r="35" spans="1:3" x14ac:dyDescent="0.3">
      <c r="A35" s="6" t="s">
        <v>706</v>
      </c>
      <c r="B35" s="9">
        <v>128.32119914346896</v>
      </c>
      <c r="C35" s="9">
        <v>306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E0673-D6A3-4BC7-BDA9-EA2D755EC70B}">
  <dimension ref="A1:M81"/>
  <sheetViews>
    <sheetView workbookViewId="0">
      <selection sqref="A1:M81"/>
    </sheetView>
  </sheetViews>
  <sheetFormatPr defaultRowHeight="14.4" x14ac:dyDescent="0.3"/>
  <cols>
    <col min="2" max="2" width="9.77734375" customWidth="1"/>
    <col min="3" max="3" width="10.21875" customWidth="1"/>
    <col min="4" max="4" width="14.5546875" customWidth="1"/>
    <col min="5" max="5" width="14.88671875" customWidth="1"/>
    <col min="6" max="6" width="15.6640625" customWidth="1"/>
    <col min="7" max="7" width="12.77734375" customWidth="1"/>
    <col min="8" max="8" width="11.44140625" customWidth="1"/>
    <col min="9" max="9" width="9.5546875" customWidth="1"/>
    <col min="10" max="10" width="19.6640625" customWidth="1"/>
    <col min="11" max="11" width="15" customWidth="1"/>
  </cols>
  <sheetData>
    <row r="1" spans="1:13" x14ac:dyDescent="0.3">
      <c r="A1" t="s">
        <v>0</v>
      </c>
      <c r="B1" t="s">
        <v>1</v>
      </c>
      <c r="C1" t="s">
        <v>2</v>
      </c>
      <c r="D1" t="s">
        <v>3</v>
      </c>
      <c r="E1" t="s">
        <v>4</v>
      </c>
      <c r="F1" t="s">
        <v>284</v>
      </c>
      <c r="G1" t="s">
        <v>285</v>
      </c>
      <c r="H1" t="s">
        <v>286</v>
      </c>
      <c r="I1" t="s">
        <v>287</v>
      </c>
      <c r="J1" t="s">
        <v>713</v>
      </c>
      <c r="K1" t="s">
        <v>714</v>
      </c>
      <c r="L1" t="s">
        <v>1060</v>
      </c>
      <c r="M1" t="s">
        <v>1064</v>
      </c>
    </row>
    <row r="2" spans="1:13" x14ac:dyDescent="0.3">
      <c r="A2">
        <v>459</v>
      </c>
      <c r="B2" t="s">
        <v>5</v>
      </c>
      <c r="C2" t="s">
        <v>11</v>
      </c>
      <c r="D2">
        <v>0</v>
      </c>
      <c r="E2">
        <v>0</v>
      </c>
      <c r="F2" t="s">
        <v>696</v>
      </c>
      <c r="G2">
        <v>141</v>
      </c>
      <c r="H2">
        <v>101</v>
      </c>
      <c r="I2">
        <v>121</v>
      </c>
      <c r="J2" t="s">
        <v>707</v>
      </c>
      <c r="K2" t="s">
        <v>1052</v>
      </c>
      <c r="L2">
        <v>2.6</v>
      </c>
      <c r="M2" t="s">
        <v>1066</v>
      </c>
    </row>
    <row r="3" spans="1:13" x14ac:dyDescent="0.3">
      <c r="A3">
        <v>2</v>
      </c>
      <c r="B3" t="s">
        <v>7</v>
      </c>
      <c r="C3" t="s">
        <v>8</v>
      </c>
      <c r="D3">
        <v>2000000000</v>
      </c>
      <c r="E3">
        <v>5000000000</v>
      </c>
      <c r="F3" t="s">
        <v>289</v>
      </c>
      <c r="G3">
        <v>112</v>
      </c>
      <c r="H3">
        <v>63</v>
      </c>
      <c r="I3">
        <v>87.5</v>
      </c>
      <c r="J3" t="s">
        <v>707</v>
      </c>
      <c r="K3" t="s">
        <v>716</v>
      </c>
      <c r="L3">
        <v>3.4</v>
      </c>
      <c r="M3" t="s">
        <v>1066</v>
      </c>
    </row>
    <row r="4" spans="1:13" x14ac:dyDescent="0.3">
      <c r="A4">
        <v>454</v>
      </c>
      <c r="B4" t="s">
        <v>278</v>
      </c>
      <c r="C4" t="s">
        <v>16</v>
      </c>
      <c r="D4">
        <v>10000000000</v>
      </c>
      <c r="E4">
        <v>11000000000</v>
      </c>
      <c r="F4" t="s">
        <v>691</v>
      </c>
      <c r="G4">
        <v>123</v>
      </c>
      <c r="H4">
        <v>61</v>
      </c>
      <c r="I4">
        <v>92</v>
      </c>
      <c r="J4" t="s">
        <v>708</v>
      </c>
      <c r="K4" t="s">
        <v>938</v>
      </c>
      <c r="L4">
        <v>3.9</v>
      </c>
      <c r="M4" t="s">
        <v>1066</v>
      </c>
    </row>
    <row r="5" spans="1:13" x14ac:dyDescent="0.3">
      <c r="A5">
        <v>452</v>
      </c>
      <c r="B5" t="s">
        <v>276</v>
      </c>
      <c r="C5" t="s">
        <v>16</v>
      </c>
      <c r="D5">
        <v>10000000000</v>
      </c>
      <c r="E5">
        <v>11000000000</v>
      </c>
      <c r="F5" t="s">
        <v>689</v>
      </c>
      <c r="G5">
        <v>67</v>
      </c>
      <c r="H5">
        <v>39</v>
      </c>
      <c r="I5">
        <v>53</v>
      </c>
      <c r="J5" t="s">
        <v>710</v>
      </c>
      <c r="K5" t="s">
        <v>762</v>
      </c>
      <c r="L5">
        <v>3.3</v>
      </c>
      <c r="M5" t="s">
        <v>1066</v>
      </c>
    </row>
    <row r="6" spans="1:13" x14ac:dyDescent="0.3">
      <c r="A6">
        <v>450</v>
      </c>
      <c r="B6" t="s">
        <v>274</v>
      </c>
      <c r="C6" t="s">
        <v>16</v>
      </c>
      <c r="D6">
        <v>10000000000</v>
      </c>
      <c r="E6">
        <v>11000000000</v>
      </c>
      <c r="F6" t="s">
        <v>372</v>
      </c>
      <c r="G6">
        <v>124</v>
      </c>
      <c r="H6">
        <v>74</v>
      </c>
      <c r="I6">
        <v>99</v>
      </c>
      <c r="J6" t="s">
        <v>708</v>
      </c>
      <c r="K6" t="s">
        <v>972</v>
      </c>
      <c r="L6">
        <v>3.7</v>
      </c>
      <c r="M6" t="s">
        <v>1066</v>
      </c>
    </row>
    <row r="7" spans="1:13" x14ac:dyDescent="0.3">
      <c r="A7">
        <v>447</v>
      </c>
      <c r="B7" t="s">
        <v>271</v>
      </c>
      <c r="C7" t="s">
        <v>16</v>
      </c>
      <c r="D7">
        <v>10000000000</v>
      </c>
      <c r="E7">
        <v>11000000000</v>
      </c>
      <c r="F7" t="s">
        <v>325</v>
      </c>
      <c r="G7">
        <v>129</v>
      </c>
      <c r="H7">
        <v>68</v>
      </c>
      <c r="I7">
        <v>98.5</v>
      </c>
      <c r="J7" t="s">
        <v>708</v>
      </c>
      <c r="K7" t="s">
        <v>848</v>
      </c>
      <c r="L7">
        <v>3.5</v>
      </c>
      <c r="M7" t="s">
        <v>1066</v>
      </c>
    </row>
    <row r="8" spans="1:13" x14ac:dyDescent="0.3">
      <c r="A8">
        <v>437</v>
      </c>
      <c r="B8" t="s">
        <v>34</v>
      </c>
      <c r="C8" t="s">
        <v>12</v>
      </c>
      <c r="D8">
        <v>1000000000</v>
      </c>
      <c r="E8">
        <v>2000000000</v>
      </c>
      <c r="F8" t="s">
        <v>679</v>
      </c>
      <c r="G8">
        <v>104</v>
      </c>
      <c r="H8">
        <v>58</v>
      </c>
      <c r="I8">
        <v>81</v>
      </c>
      <c r="J8" t="s">
        <v>34</v>
      </c>
      <c r="K8" t="s">
        <v>1040</v>
      </c>
      <c r="L8">
        <v>3.7</v>
      </c>
      <c r="M8" t="s">
        <v>1066</v>
      </c>
    </row>
    <row r="9" spans="1:13" x14ac:dyDescent="0.3">
      <c r="A9">
        <v>436</v>
      </c>
      <c r="B9" t="s">
        <v>228</v>
      </c>
      <c r="C9" t="s">
        <v>16</v>
      </c>
      <c r="D9">
        <v>10000000000</v>
      </c>
      <c r="E9">
        <v>11000000000</v>
      </c>
      <c r="F9" t="s">
        <v>678</v>
      </c>
      <c r="G9">
        <v>182</v>
      </c>
      <c r="H9">
        <v>113</v>
      </c>
      <c r="I9">
        <v>147.5</v>
      </c>
      <c r="J9" t="s">
        <v>707</v>
      </c>
      <c r="K9" t="s">
        <v>938</v>
      </c>
      <c r="L9">
        <v>3.9</v>
      </c>
      <c r="M9" t="s">
        <v>1066</v>
      </c>
    </row>
    <row r="10" spans="1:13" x14ac:dyDescent="0.3">
      <c r="A10">
        <v>9</v>
      </c>
      <c r="B10" t="s">
        <v>14</v>
      </c>
      <c r="C10" t="s">
        <v>10</v>
      </c>
      <c r="D10">
        <v>500000000</v>
      </c>
      <c r="E10">
        <v>1000000000</v>
      </c>
      <c r="F10" t="s">
        <v>296</v>
      </c>
      <c r="G10">
        <v>84</v>
      </c>
      <c r="H10">
        <v>38</v>
      </c>
      <c r="I10">
        <v>61</v>
      </c>
      <c r="J10" t="s">
        <v>708</v>
      </c>
      <c r="K10" t="s">
        <v>723</v>
      </c>
      <c r="L10">
        <v>3.3</v>
      </c>
      <c r="M10" t="s">
        <v>1066</v>
      </c>
    </row>
    <row r="11" spans="1:13" x14ac:dyDescent="0.3">
      <c r="A11">
        <v>431</v>
      </c>
      <c r="B11" t="s">
        <v>261</v>
      </c>
      <c r="C11" t="s">
        <v>16</v>
      </c>
      <c r="D11">
        <v>10000000000</v>
      </c>
      <c r="E11">
        <v>11000000000</v>
      </c>
      <c r="F11" t="s">
        <v>674</v>
      </c>
      <c r="G11">
        <v>208</v>
      </c>
      <c r="H11">
        <v>136</v>
      </c>
      <c r="I11">
        <v>172</v>
      </c>
      <c r="J11" t="s">
        <v>710</v>
      </c>
      <c r="K11" t="s">
        <v>740</v>
      </c>
      <c r="L11">
        <v>4</v>
      </c>
      <c r="M11" t="s">
        <v>1066</v>
      </c>
    </row>
    <row r="12" spans="1:13" x14ac:dyDescent="0.3">
      <c r="A12">
        <v>420</v>
      </c>
      <c r="B12" t="s">
        <v>253</v>
      </c>
      <c r="C12" t="s">
        <v>16</v>
      </c>
      <c r="D12">
        <v>10000000000</v>
      </c>
      <c r="E12">
        <v>11000000000</v>
      </c>
      <c r="F12" t="s">
        <v>512</v>
      </c>
      <c r="G12">
        <v>150</v>
      </c>
      <c r="H12">
        <v>92</v>
      </c>
      <c r="I12">
        <v>121</v>
      </c>
      <c r="J12" t="s">
        <v>707</v>
      </c>
      <c r="K12" t="s">
        <v>744</v>
      </c>
      <c r="L12">
        <v>3.8</v>
      </c>
      <c r="M12" t="s">
        <v>1066</v>
      </c>
    </row>
    <row r="13" spans="1:13" x14ac:dyDescent="0.3">
      <c r="A13">
        <v>418</v>
      </c>
      <c r="B13" t="s">
        <v>251</v>
      </c>
      <c r="C13" t="s">
        <v>16</v>
      </c>
      <c r="D13">
        <v>10000000000</v>
      </c>
      <c r="E13">
        <v>11000000000</v>
      </c>
      <c r="F13" t="s">
        <v>292</v>
      </c>
      <c r="G13">
        <v>143</v>
      </c>
      <c r="H13">
        <v>86</v>
      </c>
      <c r="I13">
        <v>114.5</v>
      </c>
      <c r="J13" t="s">
        <v>707</v>
      </c>
      <c r="K13" t="s">
        <v>744</v>
      </c>
      <c r="L13">
        <v>3.8</v>
      </c>
      <c r="M13" t="s">
        <v>1066</v>
      </c>
    </row>
    <row r="14" spans="1:13" x14ac:dyDescent="0.3">
      <c r="A14">
        <v>13</v>
      </c>
      <c r="B14" t="s">
        <v>15</v>
      </c>
      <c r="C14" t="s">
        <v>16</v>
      </c>
      <c r="D14">
        <v>10000000000</v>
      </c>
      <c r="E14">
        <v>11000000000</v>
      </c>
      <c r="F14" t="s">
        <v>300</v>
      </c>
      <c r="G14">
        <v>172</v>
      </c>
      <c r="H14">
        <v>106</v>
      </c>
      <c r="I14">
        <v>139</v>
      </c>
      <c r="J14" t="s">
        <v>707</v>
      </c>
      <c r="K14" t="s">
        <v>727</v>
      </c>
      <c r="L14">
        <v>3.2</v>
      </c>
      <c r="M14" t="s">
        <v>1066</v>
      </c>
    </row>
    <row r="15" spans="1:13" x14ac:dyDescent="0.3">
      <c r="A15">
        <v>412</v>
      </c>
      <c r="B15" t="s">
        <v>247</v>
      </c>
      <c r="C15" t="s">
        <v>11</v>
      </c>
      <c r="D15">
        <v>0</v>
      </c>
      <c r="E15">
        <v>0</v>
      </c>
      <c r="F15" t="s">
        <v>288</v>
      </c>
      <c r="G15">
        <v>91</v>
      </c>
      <c r="H15">
        <v>53</v>
      </c>
      <c r="I15">
        <v>72</v>
      </c>
      <c r="J15" t="s">
        <v>709</v>
      </c>
      <c r="K15" t="s">
        <v>836</v>
      </c>
      <c r="L15">
        <v>4.2</v>
      </c>
      <c r="M15" t="s">
        <v>1066</v>
      </c>
    </row>
    <row r="16" spans="1:13" x14ac:dyDescent="0.3">
      <c r="A16">
        <v>15</v>
      </c>
      <c r="B16" t="s">
        <v>5</v>
      </c>
      <c r="C16" t="s">
        <v>16</v>
      </c>
      <c r="D16">
        <v>10000000000</v>
      </c>
      <c r="E16">
        <v>11000000000</v>
      </c>
      <c r="F16" t="s">
        <v>302</v>
      </c>
      <c r="G16">
        <v>144</v>
      </c>
      <c r="H16">
        <v>83</v>
      </c>
      <c r="I16">
        <v>113.5</v>
      </c>
      <c r="J16" t="s">
        <v>707</v>
      </c>
      <c r="K16" t="s">
        <v>729</v>
      </c>
      <c r="L16">
        <v>3.7</v>
      </c>
      <c r="M16" t="s">
        <v>1066</v>
      </c>
    </row>
    <row r="17" spans="1:13" x14ac:dyDescent="0.3">
      <c r="A17">
        <v>408</v>
      </c>
      <c r="B17" t="s">
        <v>244</v>
      </c>
      <c r="C17" t="s">
        <v>16</v>
      </c>
      <c r="D17">
        <v>10000000000</v>
      </c>
      <c r="E17">
        <v>11000000000</v>
      </c>
      <c r="F17" t="s">
        <v>656</v>
      </c>
      <c r="G17">
        <v>111</v>
      </c>
      <c r="H17">
        <v>58</v>
      </c>
      <c r="I17">
        <v>84.5</v>
      </c>
      <c r="J17" t="s">
        <v>708</v>
      </c>
      <c r="K17" t="s">
        <v>1016</v>
      </c>
      <c r="L17">
        <v>3.9</v>
      </c>
      <c r="M17" t="s">
        <v>1066</v>
      </c>
    </row>
    <row r="18" spans="1:13" x14ac:dyDescent="0.3">
      <c r="A18">
        <v>406</v>
      </c>
      <c r="B18" t="s">
        <v>242</v>
      </c>
      <c r="C18" t="s">
        <v>31</v>
      </c>
      <c r="D18">
        <v>2000000000</v>
      </c>
      <c r="E18">
        <v>5000000000</v>
      </c>
      <c r="F18" t="s">
        <v>654</v>
      </c>
      <c r="G18">
        <v>137</v>
      </c>
      <c r="H18">
        <v>86</v>
      </c>
      <c r="I18">
        <v>111.5</v>
      </c>
      <c r="J18" t="s">
        <v>708</v>
      </c>
      <c r="K18" t="s">
        <v>1026</v>
      </c>
      <c r="L18">
        <v>3.6</v>
      </c>
      <c r="M18" t="s">
        <v>1066</v>
      </c>
    </row>
    <row r="19" spans="1:13" x14ac:dyDescent="0.3">
      <c r="A19">
        <v>400</v>
      </c>
      <c r="B19" t="s">
        <v>238</v>
      </c>
      <c r="C19" t="s">
        <v>16</v>
      </c>
      <c r="D19">
        <v>10000000000</v>
      </c>
      <c r="E19">
        <v>11000000000</v>
      </c>
      <c r="F19" t="s">
        <v>648</v>
      </c>
      <c r="G19">
        <v>133</v>
      </c>
      <c r="H19">
        <v>80</v>
      </c>
      <c r="I19">
        <v>106.5</v>
      </c>
      <c r="J19" t="s">
        <v>708</v>
      </c>
      <c r="K19" t="s">
        <v>744</v>
      </c>
      <c r="L19">
        <v>3.8</v>
      </c>
      <c r="M19" t="s">
        <v>1066</v>
      </c>
    </row>
    <row r="20" spans="1:13" x14ac:dyDescent="0.3">
      <c r="A20">
        <v>396</v>
      </c>
      <c r="B20" t="s">
        <v>237</v>
      </c>
      <c r="C20" t="s">
        <v>28</v>
      </c>
      <c r="D20">
        <v>5000000000</v>
      </c>
      <c r="E20">
        <v>10000000000</v>
      </c>
      <c r="F20" t="s">
        <v>645</v>
      </c>
      <c r="G20">
        <v>208</v>
      </c>
      <c r="H20">
        <v>116</v>
      </c>
      <c r="I20">
        <v>162</v>
      </c>
      <c r="J20" t="s">
        <v>708</v>
      </c>
      <c r="K20" t="s">
        <v>1020</v>
      </c>
      <c r="L20">
        <v>4</v>
      </c>
      <c r="M20" t="s">
        <v>1066</v>
      </c>
    </row>
    <row r="21" spans="1:13" x14ac:dyDescent="0.3">
      <c r="A21">
        <v>392</v>
      </c>
      <c r="B21" t="s">
        <v>234</v>
      </c>
      <c r="C21" t="s">
        <v>16</v>
      </c>
      <c r="D21">
        <v>10000000000</v>
      </c>
      <c r="E21">
        <v>11000000000</v>
      </c>
      <c r="F21" t="s">
        <v>516</v>
      </c>
      <c r="G21">
        <v>119</v>
      </c>
      <c r="H21">
        <v>62</v>
      </c>
      <c r="I21">
        <v>90.5</v>
      </c>
      <c r="J21" t="s">
        <v>708</v>
      </c>
      <c r="K21" t="s">
        <v>1016</v>
      </c>
      <c r="L21">
        <v>3.9</v>
      </c>
      <c r="M21" t="s">
        <v>1066</v>
      </c>
    </row>
    <row r="22" spans="1:13" x14ac:dyDescent="0.3">
      <c r="A22">
        <v>390</v>
      </c>
      <c r="B22" t="s">
        <v>233</v>
      </c>
      <c r="C22" t="s">
        <v>11</v>
      </c>
      <c r="D22">
        <v>0</v>
      </c>
      <c r="E22">
        <v>0</v>
      </c>
      <c r="F22" t="s">
        <v>640</v>
      </c>
      <c r="G22">
        <v>65</v>
      </c>
      <c r="H22">
        <v>35</v>
      </c>
      <c r="I22">
        <v>50</v>
      </c>
      <c r="J22" t="s">
        <v>709</v>
      </c>
      <c r="K22" t="s">
        <v>836</v>
      </c>
      <c r="L22">
        <v>4.2</v>
      </c>
      <c r="M22" t="s">
        <v>1066</v>
      </c>
    </row>
    <row r="23" spans="1:13" x14ac:dyDescent="0.3">
      <c r="A23">
        <v>383</v>
      </c>
      <c r="B23" t="s">
        <v>230</v>
      </c>
      <c r="C23" t="s">
        <v>16</v>
      </c>
      <c r="D23">
        <v>10000000000</v>
      </c>
      <c r="E23">
        <v>11000000000</v>
      </c>
      <c r="F23" t="s">
        <v>633</v>
      </c>
      <c r="G23">
        <v>127</v>
      </c>
      <c r="H23">
        <v>63</v>
      </c>
      <c r="I23">
        <v>95</v>
      </c>
      <c r="J23" t="s">
        <v>708</v>
      </c>
      <c r="K23" t="s">
        <v>938</v>
      </c>
      <c r="L23">
        <v>3.9</v>
      </c>
      <c r="M23" t="s">
        <v>1066</v>
      </c>
    </row>
    <row r="24" spans="1:13" x14ac:dyDescent="0.3">
      <c r="A24">
        <v>380</v>
      </c>
      <c r="B24" t="s">
        <v>228</v>
      </c>
      <c r="C24" t="s">
        <v>16</v>
      </c>
      <c r="D24">
        <v>10000000000</v>
      </c>
      <c r="E24">
        <v>11000000000</v>
      </c>
      <c r="F24" t="s">
        <v>630</v>
      </c>
      <c r="G24">
        <v>211</v>
      </c>
      <c r="H24">
        <v>135</v>
      </c>
      <c r="I24">
        <v>173</v>
      </c>
      <c r="J24" t="s">
        <v>707</v>
      </c>
      <c r="K24" t="s">
        <v>765</v>
      </c>
      <c r="L24">
        <v>3.7</v>
      </c>
      <c r="M24" t="s">
        <v>1066</v>
      </c>
    </row>
    <row r="25" spans="1:13" x14ac:dyDescent="0.3">
      <c r="A25">
        <v>376</v>
      </c>
      <c r="B25" t="s">
        <v>227</v>
      </c>
      <c r="C25" t="s">
        <v>16</v>
      </c>
      <c r="D25">
        <v>10000000000</v>
      </c>
      <c r="E25">
        <v>11000000000</v>
      </c>
      <c r="F25" t="s">
        <v>551</v>
      </c>
      <c r="G25">
        <v>173</v>
      </c>
      <c r="H25">
        <v>107</v>
      </c>
      <c r="I25">
        <v>140</v>
      </c>
      <c r="J25" t="s">
        <v>707</v>
      </c>
      <c r="K25" t="s">
        <v>938</v>
      </c>
      <c r="L25">
        <v>3.9</v>
      </c>
      <c r="M25" t="s">
        <v>1066</v>
      </c>
    </row>
    <row r="26" spans="1:13" x14ac:dyDescent="0.3">
      <c r="A26">
        <v>370</v>
      </c>
      <c r="B26" t="s">
        <v>225</v>
      </c>
      <c r="C26" t="s">
        <v>11</v>
      </c>
      <c r="D26">
        <v>0</v>
      </c>
      <c r="E26">
        <v>0</v>
      </c>
      <c r="F26" t="s">
        <v>547</v>
      </c>
      <c r="G26">
        <v>97</v>
      </c>
      <c r="H26">
        <v>49</v>
      </c>
      <c r="I26">
        <v>73</v>
      </c>
      <c r="J26" t="s">
        <v>34</v>
      </c>
      <c r="K26" t="s">
        <v>777</v>
      </c>
      <c r="L26">
        <v>4</v>
      </c>
      <c r="M26" t="s">
        <v>1066</v>
      </c>
    </row>
    <row r="27" spans="1:13" x14ac:dyDescent="0.3">
      <c r="A27">
        <v>26</v>
      </c>
      <c r="B27" t="s">
        <v>26</v>
      </c>
      <c r="C27" t="s">
        <v>16</v>
      </c>
      <c r="D27">
        <v>10000000000</v>
      </c>
      <c r="E27">
        <v>11000000000</v>
      </c>
      <c r="F27" t="s">
        <v>313</v>
      </c>
      <c r="G27">
        <v>110</v>
      </c>
      <c r="H27">
        <v>63</v>
      </c>
      <c r="I27">
        <v>86.5</v>
      </c>
      <c r="J27" t="s">
        <v>707</v>
      </c>
      <c r="K27" t="s">
        <v>740</v>
      </c>
      <c r="L27">
        <v>4</v>
      </c>
      <c r="M27" t="s">
        <v>1066</v>
      </c>
    </row>
    <row r="28" spans="1:13" x14ac:dyDescent="0.3">
      <c r="A28">
        <v>366</v>
      </c>
      <c r="B28" t="s">
        <v>224</v>
      </c>
      <c r="C28" t="s">
        <v>16</v>
      </c>
      <c r="D28">
        <v>10000000000</v>
      </c>
      <c r="E28">
        <v>11000000000</v>
      </c>
      <c r="F28" t="s">
        <v>619</v>
      </c>
      <c r="G28">
        <v>184</v>
      </c>
      <c r="H28">
        <v>110</v>
      </c>
      <c r="I28">
        <v>147</v>
      </c>
      <c r="J28" t="s">
        <v>707</v>
      </c>
      <c r="K28" t="s">
        <v>998</v>
      </c>
      <c r="L28">
        <v>3.8</v>
      </c>
      <c r="M28" t="s">
        <v>1066</v>
      </c>
    </row>
    <row r="29" spans="1:13" x14ac:dyDescent="0.3">
      <c r="A29">
        <v>360</v>
      </c>
      <c r="B29" t="s">
        <v>5</v>
      </c>
      <c r="C29" t="s">
        <v>31</v>
      </c>
      <c r="D29">
        <v>2000000000</v>
      </c>
      <c r="E29">
        <v>5000000000</v>
      </c>
      <c r="F29" t="s">
        <v>615</v>
      </c>
      <c r="G29">
        <v>100</v>
      </c>
      <c r="H29">
        <v>61</v>
      </c>
      <c r="I29">
        <v>80.5</v>
      </c>
      <c r="J29" t="s">
        <v>707</v>
      </c>
      <c r="K29" t="s">
        <v>992</v>
      </c>
      <c r="L29">
        <v>3.5</v>
      </c>
      <c r="M29" t="s">
        <v>1066</v>
      </c>
    </row>
    <row r="30" spans="1:13" x14ac:dyDescent="0.3">
      <c r="A30">
        <v>29</v>
      </c>
      <c r="B30" t="s">
        <v>29</v>
      </c>
      <c r="C30" t="s">
        <v>16</v>
      </c>
      <c r="D30">
        <v>10000000000</v>
      </c>
      <c r="E30">
        <v>11000000000</v>
      </c>
      <c r="F30" t="s">
        <v>311</v>
      </c>
      <c r="G30">
        <v>105</v>
      </c>
      <c r="H30">
        <v>63</v>
      </c>
      <c r="I30">
        <v>84</v>
      </c>
      <c r="J30" t="s">
        <v>707</v>
      </c>
      <c r="K30" t="s">
        <v>740</v>
      </c>
      <c r="L30">
        <v>4</v>
      </c>
      <c r="M30" t="s">
        <v>1066</v>
      </c>
    </row>
    <row r="31" spans="1:13" x14ac:dyDescent="0.3">
      <c r="A31">
        <v>359</v>
      </c>
      <c r="B31" t="s">
        <v>223</v>
      </c>
      <c r="C31" t="s">
        <v>31</v>
      </c>
      <c r="D31">
        <v>2000000000</v>
      </c>
      <c r="E31">
        <v>5000000000</v>
      </c>
      <c r="F31" t="s">
        <v>614</v>
      </c>
      <c r="G31">
        <v>92</v>
      </c>
      <c r="H31">
        <v>54</v>
      </c>
      <c r="I31">
        <v>73</v>
      </c>
      <c r="J31" t="s">
        <v>709</v>
      </c>
      <c r="K31" t="s">
        <v>991</v>
      </c>
      <c r="L31">
        <v>3.6</v>
      </c>
      <c r="M31" t="s">
        <v>1066</v>
      </c>
    </row>
    <row r="32" spans="1:13" x14ac:dyDescent="0.3">
      <c r="A32">
        <v>31</v>
      </c>
      <c r="B32" t="s">
        <v>30</v>
      </c>
      <c r="C32" t="s">
        <v>16</v>
      </c>
      <c r="D32">
        <v>10000000000</v>
      </c>
      <c r="E32">
        <v>11000000000</v>
      </c>
      <c r="F32" t="s">
        <v>292</v>
      </c>
      <c r="G32">
        <v>143</v>
      </c>
      <c r="H32">
        <v>86</v>
      </c>
      <c r="I32">
        <v>114.5</v>
      </c>
      <c r="J32" t="s">
        <v>707</v>
      </c>
      <c r="K32" t="s">
        <v>744</v>
      </c>
      <c r="L32">
        <v>3.8</v>
      </c>
      <c r="M32" t="s">
        <v>1066</v>
      </c>
    </row>
    <row r="33" spans="1:13" x14ac:dyDescent="0.3">
      <c r="A33">
        <v>358</v>
      </c>
      <c r="B33" t="s">
        <v>5</v>
      </c>
      <c r="C33" t="s">
        <v>16</v>
      </c>
      <c r="D33">
        <v>10000000000</v>
      </c>
      <c r="E33">
        <v>11000000000</v>
      </c>
      <c r="F33" t="s">
        <v>613</v>
      </c>
      <c r="G33">
        <v>127</v>
      </c>
      <c r="H33">
        <v>76</v>
      </c>
      <c r="I33">
        <v>101.5</v>
      </c>
      <c r="J33" t="s">
        <v>707</v>
      </c>
      <c r="K33" t="s">
        <v>990</v>
      </c>
      <c r="L33">
        <v>3.4</v>
      </c>
      <c r="M33" t="s">
        <v>1066</v>
      </c>
    </row>
    <row r="34" spans="1:13" x14ac:dyDescent="0.3">
      <c r="A34">
        <v>346</v>
      </c>
      <c r="B34" t="s">
        <v>5</v>
      </c>
      <c r="C34" t="s">
        <v>11</v>
      </c>
      <c r="D34">
        <v>0</v>
      </c>
      <c r="E34">
        <v>0</v>
      </c>
      <c r="F34" t="s">
        <v>603</v>
      </c>
      <c r="G34">
        <v>188</v>
      </c>
      <c r="H34">
        <v>118</v>
      </c>
      <c r="I34">
        <v>153</v>
      </c>
      <c r="J34" t="s">
        <v>707</v>
      </c>
      <c r="K34" t="s">
        <v>981</v>
      </c>
      <c r="L34">
        <v>2.7</v>
      </c>
      <c r="M34" t="s">
        <v>1066</v>
      </c>
    </row>
    <row r="35" spans="1:13" x14ac:dyDescent="0.3">
      <c r="A35">
        <v>343</v>
      </c>
      <c r="B35" t="s">
        <v>5</v>
      </c>
      <c r="C35" t="s">
        <v>16</v>
      </c>
      <c r="D35">
        <v>10000000000</v>
      </c>
      <c r="E35">
        <v>11000000000</v>
      </c>
      <c r="F35" t="s">
        <v>600</v>
      </c>
      <c r="G35">
        <v>139</v>
      </c>
      <c r="H35">
        <v>94</v>
      </c>
      <c r="I35">
        <v>116.5</v>
      </c>
      <c r="J35" t="s">
        <v>707</v>
      </c>
      <c r="K35" t="s">
        <v>978</v>
      </c>
      <c r="L35">
        <v>3.6</v>
      </c>
      <c r="M35" t="s">
        <v>1066</v>
      </c>
    </row>
    <row r="36" spans="1:13" x14ac:dyDescent="0.3">
      <c r="A36">
        <v>334</v>
      </c>
      <c r="B36" t="s">
        <v>216</v>
      </c>
      <c r="C36" t="s">
        <v>16</v>
      </c>
      <c r="D36">
        <v>10000000000</v>
      </c>
      <c r="E36">
        <v>11000000000</v>
      </c>
      <c r="F36" t="s">
        <v>592</v>
      </c>
      <c r="G36">
        <v>76</v>
      </c>
      <c r="H36">
        <v>49</v>
      </c>
      <c r="I36">
        <v>62.5</v>
      </c>
      <c r="J36" t="s">
        <v>709</v>
      </c>
      <c r="K36" t="s">
        <v>972</v>
      </c>
      <c r="L36">
        <v>3.7</v>
      </c>
      <c r="M36" t="s">
        <v>1066</v>
      </c>
    </row>
    <row r="37" spans="1:13" x14ac:dyDescent="0.3">
      <c r="A37">
        <v>330</v>
      </c>
      <c r="B37" t="s">
        <v>212</v>
      </c>
      <c r="C37" t="s">
        <v>16</v>
      </c>
      <c r="D37">
        <v>10000000000</v>
      </c>
      <c r="E37">
        <v>11000000000</v>
      </c>
      <c r="F37" t="s">
        <v>588</v>
      </c>
      <c r="G37">
        <v>239</v>
      </c>
      <c r="H37">
        <v>150</v>
      </c>
      <c r="I37">
        <v>194.5</v>
      </c>
      <c r="J37" t="s">
        <v>710</v>
      </c>
      <c r="K37" t="s">
        <v>762</v>
      </c>
      <c r="L37">
        <v>3.3</v>
      </c>
      <c r="M37" t="s">
        <v>1066</v>
      </c>
    </row>
    <row r="38" spans="1:13" x14ac:dyDescent="0.3">
      <c r="A38">
        <v>328</v>
      </c>
      <c r="B38" t="s">
        <v>210</v>
      </c>
      <c r="C38" t="s">
        <v>16</v>
      </c>
      <c r="D38">
        <v>10000000000</v>
      </c>
      <c r="E38">
        <v>11000000000</v>
      </c>
      <c r="F38" t="s">
        <v>586</v>
      </c>
      <c r="G38">
        <v>60</v>
      </c>
      <c r="H38">
        <v>43</v>
      </c>
      <c r="I38">
        <v>51.5</v>
      </c>
      <c r="J38" t="s">
        <v>708</v>
      </c>
      <c r="K38" t="s">
        <v>969</v>
      </c>
      <c r="L38">
        <v>3.2</v>
      </c>
      <c r="M38" t="s">
        <v>1066</v>
      </c>
    </row>
    <row r="39" spans="1:13" x14ac:dyDescent="0.3">
      <c r="A39">
        <v>319</v>
      </c>
      <c r="B39" t="s">
        <v>201</v>
      </c>
      <c r="C39" t="s">
        <v>28</v>
      </c>
      <c r="D39">
        <v>5000000000</v>
      </c>
      <c r="E39">
        <v>10000000000</v>
      </c>
      <c r="F39" t="s">
        <v>578</v>
      </c>
      <c r="G39">
        <v>140</v>
      </c>
      <c r="H39">
        <v>81</v>
      </c>
      <c r="I39">
        <v>110.5</v>
      </c>
      <c r="J39" t="s">
        <v>707</v>
      </c>
      <c r="K39" t="s">
        <v>963</v>
      </c>
      <c r="L39">
        <v>3.4</v>
      </c>
      <c r="M39" t="s">
        <v>1066</v>
      </c>
    </row>
    <row r="40" spans="1:13" x14ac:dyDescent="0.3">
      <c r="A40">
        <v>306</v>
      </c>
      <c r="B40" t="s">
        <v>190</v>
      </c>
      <c r="C40" t="s">
        <v>16</v>
      </c>
      <c r="D40">
        <v>10000000000</v>
      </c>
      <c r="E40">
        <v>11000000000</v>
      </c>
      <c r="F40" t="s">
        <v>569</v>
      </c>
      <c r="G40">
        <v>82</v>
      </c>
      <c r="H40">
        <v>43</v>
      </c>
      <c r="I40">
        <v>62.5</v>
      </c>
      <c r="J40" t="s">
        <v>708</v>
      </c>
      <c r="K40" t="s">
        <v>954</v>
      </c>
      <c r="L40">
        <v>3.1</v>
      </c>
      <c r="M40" t="s">
        <v>1066</v>
      </c>
    </row>
    <row r="41" spans="1:13" x14ac:dyDescent="0.3">
      <c r="A41">
        <v>304</v>
      </c>
      <c r="B41" t="s">
        <v>188</v>
      </c>
      <c r="C41" t="s">
        <v>16</v>
      </c>
      <c r="D41">
        <v>10000000000</v>
      </c>
      <c r="E41">
        <v>11000000000</v>
      </c>
      <c r="F41" t="s">
        <v>567</v>
      </c>
      <c r="G41">
        <v>66</v>
      </c>
      <c r="H41">
        <v>37</v>
      </c>
      <c r="I41">
        <v>51.5</v>
      </c>
      <c r="J41" t="s">
        <v>708</v>
      </c>
      <c r="K41" t="s">
        <v>762</v>
      </c>
      <c r="L41">
        <v>3.3</v>
      </c>
      <c r="M41" t="s">
        <v>1066</v>
      </c>
    </row>
    <row r="42" spans="1:13" x14ac:dyDescent="0.3">
      <c r="A42">
        <v>298</v>
      </c>
      <c r="B42" t="s">
        <v>185</v>
      </c>
      <c r="C42" t="s">
        <v>16</v>
      </c>
      <c r="D42">
        <v>10000000000</v>
      </c>
      <c r="E42">
        <v>11000000000</v>
      </c>
      <c r="F42" t="s">
        <v>563</v>
      </c>
      <c r="G42">
        <v>210</v>
      </c>
      <c r="H42">
        <v>125</v>
      </c>
      <c r="I42">
        <v>167.5</v>
      </c>
      <c r="J42" t="s">
        <v>707</v>
      </c>
      <c r="K42" t="s">
        <v>740</v>
      </c>
      <c r="L42">
        <v>4</v>
      </c>
      <c r="M42" t="s">
        <v>1066</v>
      </c>
    </row>
    <row r="43" spans="1:13" x14ac:dyDescent="0.3">
      <c r="A43">
        <v>281</v>
      </c>
      <c r="B43" t="s">
        <v>169</v>
      </c>
      <c r="C43" t="s">
        <v>16</v>
      </c>
      <c r="D43">
        <v>10000000000</v>
      </c>
      <c r="E43">
        <v>11000000000</v>
      </c>
      <c r="F43" t="s">
        <v>546</v>
      </c>
      <c r="G43">
        <v>306</v>
      </c>
      <c r="H43">
        <v>202</v>
      </c>
      <c r="I43">
        <v>254</v>
      </c>
      <c r="J43" t="s">
        <v>710</v>
      </c>
      <c r="K43" t="s">
        <v>762</v>
      </c>
      <c r="L43">
        <v>3.3</v>
      </c>
      <c r="M43" t="s">
        <v>1066</v>
      </c>
    </row>
    <row r="44" spans="1:13" x14ac:dyDescent="0.3">
      <c r="A44">
        <v>277</v>
      </c>
      <c r="B44" t="s">
        <v>168</v>
      </c>
      <c r="C44" t="s">
        <v>16</v>
      </c>
      <c r="D44">
        <v>10000000000</v>
      </c>
      <c r="E44">
        <v>11000000000</v>
      </c>
      <c r="F44" t="s">
        <v>543</v>
      </c>
      <c r="G44">
        <v>172</v>
      </c>
      <c r="H44">
        <v>102</v>
      </c>
      <c r="I44">
        <v>137</v>
      </c>
      <c r="J44" t="s">
        <v>707</v>
      </c>
      <c r="K44" t="s">
        <v>938</v>
      </c>
      <c r="L44">
        <v>3.9</v>
      </c>
      <c r="M44" t="s">
        <v>1066</v>
      </c>
    </row>
    <row r="45" spans="1:13" x14ac:dyDescent="0.3">
      <c r="A45">
        <v>274</v>
      </c>
      <c r="B45" t="s">
        <v>166</v>
      </c>
      <c r="C45" t="s">
        <v>16</v>
      </c>
      <c r="D45">
        <v>10000000000</v>
      </c>
      <c r="E45">
        <v>11000000000</v>
      </c>
      <c r="F45" t="s">
        <v>540</v>
      </c>
      <c r="G45">
        <v>196</v>
      </c>
      <c r="H45">
        <v>113</v>
      </c>
      <c r="I45">
        <v>154.5</v>
      </c>
      <c r="J45" t="s">
        <v>34</v>
      </c>
      <c r="K45" t="s">
        <v>729</v>
      </c>
      <c r="L45">
        <v>3.7</v>
      </c>
      <c r="M45" t="s">
        <v>1066</v>
      </c>
    </row>
    <row r="46" spans="1:13" x14ac:dyDescent="0.3">
      <c r="A46">
        <v>45</v>
      </c>
      <c r="B46" t="s">
        <v>38</v>
      </c>
      <c r="C46" t="s">
        <v>16</v>
      </c>
      <c r="D46">
        <v>10000000000</v>
      </c>
      <c r="E46">
        <v>11000000000</v>
      </c>
      <c r="F46" t="s">
        <v>329</v>
      </c>
      <c r="G46">
        <v>211</v>
      </c>
      <c r="H46">
        <v>158</v>
      </c>
      <c r="I46">
        <v>184.5</v>
      </c>
      <c r="J46" t="s">
        <v>707</v>
      </c>
      <c r="K46" t="s">
        <v>757</v>
      </c>
      <c r="L46">
        <v>3.7</v>
      </c>
      <c r="M46" t="s">
        <v>1066</v>
      </c>
    </row>
    <row r="47" spans="1:13" x14ac:dyDescent="0.3">
      <c r="A47">
        <v>268</v>
      </c>
      <c r="B47" t="s">
        <v>162</v>
      </c>
      <c r="C47" t="s">
        <v>16</v>
      </c>
      <c r="D47">
        <v>10000000000</v>
      </c>
      <c r="E47">
        <v>11000000000</v>
      </c>
      <c r="F47" t="s">
        <v>534</v>
      </c>
      <c r="G47">
        <v>71</v>
      </c>
      <c r="H47">
        <v>54</v>
      </c>
      <c r="I47">
        <v>62.5</v>
      </c>
      <c r="J47" t="s">
        <v>708</v>
      </c>
      <c r="K47" t="s">
        <v>932</v>
      </c>
      <c r="L47">
        <v>3</v>
      </c>
      <c r="M47" t="s">
        <v>1066</v>
      </c>
    </row>
    <row r="48" spans="1:13" x14ac:dyDescent="0.3">
      <c r="A48">
        <v>265</v>
      </c>
      <c r="B48" t="s">
        <v>139</v>
      </c>
      <c r="C48" t="s">
        <v>28</v>
      </c>
      <c r="D48">
        <v>5000000000</v>
      </c>
      <c r="E48">
        <v>10000000000</v>
      </c>
      <c r="F48" t="s">
        <v>531</v>
      </c>
      <c r="G48">
        <v>80</v>
      </c>
      <c r="H48">
        <v>42</v>
      </c>
      <c r="I48">
        <v>61</v>
      </c>
      <c r="J48" t="s">
        <v>709</v>
      </c>
      <c r="K48" t="s">
        <v>930</v>
      </c>
      <c r="L48">
        <v>3.7</v>
      </c>
      <c r="M48" t="s">
        <v>1066</v>
      </c>
    </row>
    <row r="49" spans="1:13" x14ac:dyDescent="0.3">
      <c r="A49">
        <v>48</v>
      </c>
      <c r="B49" t="s">
        <v>40</v>
      </c>
      <c r="C49" t="s">
        <v>16</v>
      </c>
      <c r="D49">
        <v>10000000000</v>
      </c>
      <c r="E49">
        <v>11000000000</v>
      </c>
      <c r="F49" t="s">
        <v>332</v>
      </c>
      <c r="G49">
        <v>99</v>
      </c>
      <c r="H49">
        <v>63</v>
      </c>
      <c r="I49">
        <v>81</v>
      </c>
      <c r="J49" t="s">
        <v>707</v>
      </c>
      <c r="K49" t="s">
        <v>760</v>
      </c>
      <c r="L49">
        <v>3.7</v>
      </c>
      <c r="M49" t="s">
        <v>1066</v>
      </c>
    </row>
    <row r="50" spans="1:13" x14ac:dyDescent="0.3">
      <c r="A50">
        <v>245</v>
      </c>
      <c r="B50" t="s">
        <v>147</v>
      </c>
      <c r="C50" t="s">
        <v>16</v>
      </c>
      <c r="D50">
        <v>10000000000</v>
      </c>
      <c r="E50">
        <v>11000000000</v>
      </c>
      <c r="F50" t="s">
        <v>512</v>
      </c>
      <c r="G50">
        <v>150</v>
      </c>
      <c r="H50">
        <v>92</v>
      </c>
      <c r="I50">
        <v>121</v>
      </c>
      <c r="J50" t="s">
        <v>707</v>
      </c>
      <c r="K50" t="s">
        <v>744</v>
      </c>
      <c r="L50">
        <v>3.8</v>
      </c>
      <c r="M50" t="s">
        <v>1066</v>
      </c>
    </row>
    <row r="51" spans="1:13" x14ac:dyDescent="0.3">
      <c r="A51">
        <v>50</v>
      </c>
      <c r="B51" t="s">
        <v>41</v>
      </c>
      <c r="C51" t="s">
        <v>16</v>
      </c>
      <c r="D51">
        <v>10000000000</v>
      </c>
      <c r="E51">
        <v>11000000000</v>
      </c>
      <c r="F51" t="s">
        <v>292</v>
      </c>
      <c r="G51">
        <v>143</v>
      </c>
      <c r="H51">
        <v>86</v>
      </c>
      <c r="I51">
        <v>114.5</v>
      </c>
      <c r="J51" t="s">
        <v>707</v>
      </c>
      <c r="K51" t="s">
        <v>762</v>
      </c>
      <c r="L51">
        <v>3.3</v>
      </c>
      <c r="M51" t="s">
        <v>1066</v>
      </c>
    </row>
    <row r="52" spans="1:13" x14ac:dyDescent="0.3">
      <c r="A52">
        <v>243</v>
      </c>
      <c r="B52" t="s">
        <v>146</v>
      </c>
      <c r="C52" t="s">
        <v>16</v>
      </c>
      <c r="D52">
        <v>10000000000</v>
      </c>
      <c r="E52">
        <v>11000000000</v>
      </c>
      <c r="F52" t="s">
        <v>510</v>
      </c>
      <c r="G52">
        <v>99</v>
      </c>
      <c r="H52">
        <v>55</v>
      </c>
      <c r="I52">
        <v>77</v>
      </c>
      <c r="J52" t="s">
        <v>709</v>
      </c>
      <c r="K52" t="s">
        <v>799</v>
      </c>
      <c r="L52">
        <v>3.4</v>
      </c>
      <c r="M52" t="s">
        <v>1066</v>
      </c>
    </row>
    <row r="53" spans="1:13" x14ac:dyDescent="0.3">
      <c r="A53">
        <v>52</v>
      </c>
      <c r="B53" t="s">
        <v>5</v>
      </c>
      <c r="C53" t="s">
        <v>16</v>
      </c>
      <c r="D53">
        <v>10000000000</v>
      </c>
      <c r="E53">
        <v>11000000000</v>
      </c>
      <c r="F53" t="s">
        <v>335</v>
      </c>
      <c r="G53">
        <v>144</v>
      </c>
      <c r="H53">
        <v>86</v>
      </c>
      <c r="I53">
        <v>115</v>
      </c>
      <c r="J53" t="s">
        <v>707</v>
      </c>
      <c r="K53" t="s">
        <v>764</v>
      </c>
      <c r="L53">
        <v>3.7</v>
      </c>
      <c r="M53" t="s">
        <v>1066</v>
      </c>
    </row>
    <row r="54" spans="1:13" x14ac:dyDescent="0.3">
      <c r="A54">
        <v>53</v>
      </c>
      <c r="B54" t="s">
        <v>5</v>
      </c>
      <c r="C54" t="s">
        <v>16</v>
      </c>
      <c r="D54">
        <v>10000000000</v>
      </c>
      <c r="E54">
        <v>11000000000</v>
      </c>
      <c r="F54" t="s">
        <v>336</v>
      </c>
      <c r="G54">
        <v>139</v>
      </c>
      <c r="H54">
        <v>80</v>
      </c>
      <c r="I54">
        <v>109.5</v>
      </c>
      <c r="J54" t="s">
        <v>707</v>
      </c>
      <c r="K54" t="s">
        <v>765</v>
      </c>
      <c r="L54">
        <v>3.7</v>
      </c>
      <c r="M54" t="s">
        <v>1066</v>
      </c>
    </row>
    <row r="55" spans="1:13" x14ac:dyDescent="0.3">
      <c r="A55">
        <v>241</v>
      </c>
      <c r="B55" t="s">
        <v>144</v>
      </c>
      <c r="C55" t="s">
        <v>16</v>
      </c>
      <c r="D55">
        <v>10000000000</v>
      </c>
      <c r="E55">
        <v>11000000000</v>
      </c>
      <c r="F55" t="s">
        <v>509</v>
      </c>
      <c r="G55">
        <v>162</v>
      </c>
      <c r="H55">
        <v>88</v>
      </c>
      <c r="I55">
        <v>125</v>
      </c>
      <c r="J55" t="s">
        <v>708</v>
      </c>
      <c r="K55" t="s">
        <v>846</v>
      </c>
      <c r="L55">
        <v>3.9</v>
      </c>
      <c r="M55" t="s">
        <v>1066</v>
      </c>
    </row>
    <row r="56" spans="1:13" x14ac:dyDescent="0.3">
      <c r="A56">
        <v>239</v>
      </c>
      <c r="B56" t="s">
        <v>142</v>
      </c>
      <c r="C56" t="s">
        <v>16</v>
      </c>
      <c r="D56">
        <v>10000000000</v>
      </c>
      <c r="E56">
        <v>11000000000</v>
      </c>
      <c r="F56" t="s">
        <v>507</v>
      </c>
      <c r="G56">
        <v>134</v>
      </c>
      <c r="H56">
        <v>71</v>
      </c>
      <c r="I56">
        <v>102.5</v>
      </c>
      <c r="J56" t="s">
        <v>34</v>
      </c>
      <c r="K56" t="s">
        <v>729</v>
      </c>
      <c r="L56">
        <v>3.7</v>
      </c>
      <c r="M56" t="s">
        <v>1066</v>
      </c>
    </row>
    <row r="57" spans="1:13" x14ac:dyDescent="0.3">
      <c r="A57">
        <v>238</v>
      </c>
      <c r="B57" t="s">
        <v>33</v>
      </c>
      <c r="C57" t="s">
        <v>16</v>
      </c>
      <c r="D57">
        <v>10000000000</v>
      </c>
      <c r="E57">
        <v>11000000000</v>
      </c>
      <c r="F57" t="s">
        <v>506</v>
      </c>
      <c r="G57">
        <v>173</v>
      </c>
      <c r="H57">
        <v>105</v>
      </c>
      <c r="I57">
        <v>139</v>
      </c>
      <c r="J57" t="s">
        <v>707</v>
      </c>
      <c r="K57" t="s">
        <v>764</v>
      </c>
      <c r="L57">
        <v>3.7</v>
      </c>
      <c r="M57" t="s">
        <v>1066</v>
      </c>
    </row>
    <row r="58" spans="1:13" x14ac:dyDescent="0.3">
      <c r="A58">
        <v>230</v>
      </c>
      <c r="B58" t="s">
        <v>5</v>
      </c>
      <c r="C58" t="s">
        <v>11</v>
      </c>
      <c r="D58">
        <v>0</v>
      </c>
      <c r="E58">
        <v>0</v>
      </c>
      <c r="F58" t="s">
        <v>498</v>
      </c>
      <c r="G58">
        <v>112</v>
      </c>
      <c r="H58">
        <v>68</v>
      </c>
      <c r="I58">
        <v>90</v>
      </c>
      <c r="J58" t="s">
        <v>707</v>
      </c>
      <c r="K58" t="s">
        <v>912</v>
      </c>
      <c r="L58">
        <v>3.5</v>
      </c>
      <c r="M58" t="s">
        <v>1066</v>
      </c>
    </row>
    <row r="59" spans="1:13" x14ac:dyDescent="0.3">
      <c r="A59">
        <v>216</v>
      </c>
      <c r="B59" t="s">
        <v>5</v>
      </c>
      <c r="C59" t="s">
        <v>16</v>
      </c>
      <c r="D59">
        <v>10000000000</v>
      </c>
      <c r="E59">
        <v>11000000000</v>
      </c>
      <c r="F59" t="s">
        <v>484</v>
      </c>
      <c r="G59">
        <v>199</v>
      </c>
      <c r="H59">
        <v>127</v>
      </c>
      <c r="I59">
        <v>163</v>
      </c>
      <c r="J59" t="s">
        <v>707</v>
      </c>
      <c r="K59" t="s">
        <v>846</v>
      </c>
      <c r="L59">
        <v>3.9</v>
      </c>
      <c r="M59" t="s">
        <v>1066</v>
      </c>
    </row>
    <row r="60" spans="1:13" x14ac:dyDescent="0.3">
      <c r="A60">
        <v>198</v>
      </c>
      <c r="B60" t="s">
        <v>126</v>
      </c>
      <c r="C60" t="s">
        <v>11</v>
      </c>
      <c r="D60">
        <v>0</v>
      </c>
      <c r="E60">
        <v>0</v>
      </c>
      <c r="F60" t="s">
        <v>468</v>
      </c>
      <c r="G60">
        <v>52</v>
      </c>
      <c r="H60">
        <v>31</v>
      </c>
      <c r="I60">
        <v>41.5</v>
      </c>
      <c r="J60" t="s">
        <v>708</v>
      </c>
      <c r="K60" t="s">
        <v>884</v>
      </c>
      <c r="L60">
        <v>3.4</v>
      </c>
      <c r="M60" t="s">
        <v>1066</v>
      </c>
    </row>
    <row r="61" spans="1:13" x14ac:dyDescent="0.3">
      <c r="A61">
        <v>195</v>
      </c>
      <c r="B61" t="s">
        <v>5</v>
      </c>
      <c r="C61" t="s">
        <v>16</v>
      </c>
      <c r="D61">
        <v>10000000000</v>
      </c>
      <c r="E61">
        <v>11000000000</v>
      </c>
      <c r="F61" t="s">
        <v>465</v>
      </c>
      <c r="G61">
        <v>112</v>
      </c>
      <c r="H61">
        <v>66</v>
      </c>
      <c r="I61">
        <v>89</v>
      </c>
      <c r="J61" t="s">
        <v>707</v>
      </c>
      <c r="K61" t="s">
        <v>881</v>
      </c>
      <c r="L61">
        <v>3.7</v>
      </c>
      <c r="M61" t="s">
        <v>1066</v>
      </c>
    </row>
    <row r="62" spans="1:13" x14ac:dyDescent="0.3">
      <c r="A62">
        <v>61</v>
      </c>
      <c r="B62" t="s">
        <v>5</v>
      </c>
      <c r="C62" t="s">
        <v>28</v>
      </c>
      <c r="D62">
        <v>5000000000</v>
      </c>
      <c r="E62">
        <v>10000000000</v>
      </c>
      <c r="F62" t="s">
        <v>343</v>
      </c>
      <c r="G62">
        <v>109</v>
      </c>
      <c r="H62">
        <v>61</v>
      </c>
      <c r="I62">
        <v>85</v>
      </c>
      <c r="J62" t="s">
        <v>707</v>
      </c>
      <c r="K62" t="s">
        <v>772</v>
      </c>
      <c r="L62">
        <v>3.8</v>
      </c>
      <c r="M62" t="s">
        <v>1066</v>
      </c>
    </row>
    <row r="63" spans="1:13" x14ac:dyDescent="0.3">
      <c r="A63">
        <v>190</v>
      </c>
      <c r="B63" t="s">
        <v>119</v>
      </c>
      <c r="C63" t="s">
        <v>16</v>
      </c>
      <c r="D63">
        <v>10000000000</v>
      </c>
      <c r="E63">
        <v>11000000000</v>
      </c>
      <c r="F63" t="s">
        <v>461</v>
      </c>
      <c r="G63">
        <v>127</v>
      </c>
      <c r="H63">
        <v>69</v>
      </c>
      <c r="I63">
        <v>98</v>
      </c>
      <c r="J63" t="s">
        <v>34</v>
      </c>
      <c r="K63" t="s">
        <v>877</v>
      </c>
      <c r="L63">
        <v>3</v>
      </c>
      <c r="M63" t="s">
        <v>1066</v>
      </c>
    </row>
    <row r="64" spans="1:13" x14ac:dyDescent="0.3">
      <c r="A64">
        <v>183</v>
      </c>
      <c r="B64" t="s">
        <v>112</v>
      </c>
      <c r="C64" t="s">
        <v>10</v>
      </c>
      <c r="D64">
        <v>500000000</v>
      </c>
      <c r="E64">
        <v>1000000000</v>
      </c>
      <c r="F64" t="s">
        <v>452</v>
      </c>
      <c r="G64">
        <v>115</v>
      </c>
      <c r="H64">
        <v>54</v>
      </c>
      <c r="I64">
        <v>84.5</v>
      </c>
      <c r="J64" t="s">
        <v>708</v>
      </c>
      <c r="K64" t="s">
        <v>723</v>
      </c>
      <c r="L64">
        <v>3.3</v>
      </c>
      <c r="M64" t="s">
        <v>1066</v>
      </c>
    </row>
    <row r="65" spans="1:13" x14ac:dyDescent="0.3">
      <c r="A65">
        <v>179</v>
      </c>
      <c r="B65" t="s">
        <v>108</v>
      </c>
      <c r="C65" t="s">
        <v>10</v>
      </c>
      <c r="D65">
        <v>500000000</v>
      </c>
      <c r="E65">
        <v>1000000000</v>
      </c>
      <c r="F65" t="s">
        <v>452</v>
      </c>
      <c r="G65">
        <v>115</v>
      </c>
      <c r="H65">
        <v>54</v>
      </c>
      <c r="I65">
        <v>84.5</v>
      </c>
      <c r="J65" t="s">
        <v>708</v>
      </c>
      <c r="K65" t="s">
        <v>723</v>
      </c>
      <c r="L65">
        <v>3.3</v>
      </c>
      <c r="M65" t="s">
        <v>1066</v>
      </c>
    </row>
    <row r="66" spans="1:13" x14ac:dyDescent="0.3">
      <c r="A66">
        <v>167</v>
      </c>
      <c r="B66" t="s">
        <v>98</v>
      </c>
      <c r="C66" t="s">
        <v>16</v>
      </c>
      <c r="D66">
        <v>10000000000</v>
      </c>
      <c r="E66">
        <v>11000000000</v>
      </c>
      <c r="F66" t="s">
        <v>441</v>
      </c>
      <c r="G66">
        <v>206</v>
      </c>
      <c r="H66">
        <v>117</v>
      </c>
      <c r="I66">
        <v>161.5</v>
      </c>
      <c r="J66" t="s">
        <v>708</v>
      </c>
      <c r="K66" t="s">
        <v>729</v>
      </c>
      <c r="L66">
        <v>3.7</v>
      </c>
      <c r="M66" t="s">
        <v>1066</v>
      </c>
    </row>
    <row r="67" spans="1:13" x14ac:dyDescent="0.3">
      <c r="A67">
        <v>66</v>
      </c>
      <c r="B67" t="s">
        <v>47</v>
      </c>
      <c r="C67" t="s">
        <v>11</v>
      </c>
      <c r="D67">
        <v>0</v>
      </c>
      <c r="E67">
        <v>0</v>
      </c>
      <c r="F67" t="s">
        <v>348</v>
      </c>
      <c r="G67">
        <v>130</v>
      </c>
      <c r="H67">
        <v>65</v>
      </c>
      <c r="I67">
        <v>97.5</v>
      </c>
      <c r="J67" t="s">
        <v>708</v>
      </c>
      <c r="K67" t="s">
        <v>777</v>
      </c>
      <c r="L67">
        <v>4</v>
      </c>
      <c r="M67" t="s">
        <v>1066</v>
      </c>
    </row>
    <row r="68" spans="1:13" x14ac:dyDescent="0.3">
      <c r="A68">
        <v>163</v>
      </c>
      <c r="B68" t="s">
        <v>95</v>
      </c>
      <c r="C68" t="s">
        <v>16</v>
      </c>
      <c r="D68">
        <v>10000000000</v>
      </c>
      <c r="E68">
        <v>11000000000</v>
      </c>
      <c r="F68" t="s">
        <v>437</v>
      </c>
      <c r="G68">
        <v>182</v>
      </c>
      <c r="H68">
        <v>56</v>
      </c>
      <c r="I68">
        <v>119</v>
      </c>
      <c r="J68" t="s">
        <v>708</v>
      </c>
      <c r="K68" t="s">
        <v>729</v>
      </c>
      <c r="L68">
        <v>3.7</v>
      </c>
      <c r="M68" t="s">
        <v>1066</v>
      </c>
    </row>
    <row r="69" spans="1:13" x14ac:dyDescent="0.3">
      <c r="A69">
        <v>68</v>
      </c>
      <c r="B69" t="s">
        <v>49</v>
      </c>
      <c r="C69" t="s">
        <v>16</v>
      </c>
      <c r="D69">
        <v>10000000000</v>
      </c>
      <c r="E69">
        <v>11000000000</v>
      </c>
      <c r="F69" t="s">
        <v>350</v>
      </c>
      <c r="G69">
        <v>220</v>
      </c>
      <c r="H69">
        <v>139</v>
      </c>
      <c r="I69">
        <v>179.5</v>
      </c>
      <c r="J69" t="s">
        <v>710</v>
      </c>
      <c r="K69" t="s">
        <v>779</v>
      </c>
      <c r="L69">
        <v>3.6</v>
      </c>
      <c r="M69" t="s">
        <v>1066</v>
      </c>
    </row>
    <row r="70" spans="1:13" x14ac:dyDescent="0.3">
      <c r="A70">
        <v>161</v>
      </c>
      <c r="B70" t="s">
        <v>94</v>
      </c>
      <c r="C70" t="s">
        <v>16</v>
      </c>
      <c r="D70">
        <v>10000000000</v>
      </c>
      <c r="E70">
        <v>11000000000</v>
      </c>
      <c r="F70" t="s">
        <v>436</v>
      </c>
      <c r="G70">
        <v>198</v>
      </c>
      <c r="H70">
        <v>43</v>
      </c>
      <c r="I70">
        <v>120.5</v>
      </c>
      <c r="J70" t="s">
        <v>708</v>
      </c>
      <c r="K70" t="s">
        <v>729</v>
      </c>
      <c r="L70">
        <v>3.7</v>
      </c>
      <c r="M70" t="s">
        <v>1066</v>
      </c>
    </row>
    <row r="71" spans="1:13" x14ac:dyDescent="0.3">
      <c r="A71">
        <v>151</v>
      </c>
      <c r="B71" t="s">
        <v>87</v>
      </c>
      <c r="C71" t="s">
        <v>11</v>
      </c>
      <c r="D71">
        <v>0</v>
      </c>
      <c r="E71">
        <v>0</v>
      </c>
      <c r="F71" t="s">
        <v>426</v>
      </c>
      <c r="G71">
        <v>140</v>
      </c>
      <c r="H71">
        <v>74</v>
      </c>
      <c r="I71">
        <v>107</v>
      </c>
      <c r="J71" t="s">
        <v>34</v>
      </c>
      <c r="K71" t="s">
        <v>836</v>
      </c>
      <c r="L71">
        <v>4.2</v>
      </c>
      <c r="M71" t="s">
        <v>1066</v>
      </c>
    </row>
    <row r="72" spans="1:13" x14ac:dyDescent="0.3">
      <c r="A72">
        <v>150</v>
      </c>
      <c r="B72" t="s">
        <v>86</v>
      </c>
      <c r="C72" t="s">
        <v>16</v>
      </c>
      <c r="D72">
        <v>10000000000</v>
      </c>
      <c r="E72">
        <v>11000000000</v>
      </c>
      <c r="F72" t="s">
        <v>425</v>
      </c>
      <c r="G72">
        <v>211</v>
      </c>
      <c r="H72">
        <v>132</v>
      </c>
      <c r="I72">
        <v>171.5</v>
      </c>
      <c r="J72" t="s">
        <v>707</v>
      </c>
      <c r="K72" t="s">
        <v>848</v>
      </c>
      <c r="L72">
        <v>3.5</v>
      </c>
      <c r="M72" t="s">
        <v>1066</v>
      </c>
    </row>
    <row r="73" spans="1:13" x14ac:dyDescent="0.3">
      <c r="A73">
        <v>72</v>
      </c>
      <c r="B73" t="s">
        <v>51</v>
      </c>
      <c r="C73" t="s">
        <v>11</v>
      </c>
      <c r="D73">
        <v>0</v>
      </c>
      <c r="E73">
        <v>0</v>
      </c>
      <c r="F73" t="s">
        <v>354</v>
      </c>
      <c r="G73">
        <v>157</v>
      </c>
      <c r="H73">
        <v>99</v>
      </c>
      <c r="I73">
        <v>128</v>
      </c>
      <c r="J73" t="s">
        <v>707</v>
      </c>
      <c r="K73" t="s">
        <v>777</v>
      </c>
      <c r="L73">
        <v>4</v>
      </c>
      <c r="M73" t="s">
        <v>1066</v>
      </c>
    </row>
    <row r="74" spans="1:13" x14ac:dyDescent="0.3">
      <c r="A74">
        <v>148</v>
      </c>
      <c r="B74" t="s">
        <v>84</v>
      </c>
      <c r="C74" t="s">
        <v>16</v>
      </c>
      <c r="D74">
        <v>10000000000</v>
      </c>
      <c r="E74">
        <v>11000000000</v>
      </c>
      <c r="F74" t="s">
        <v>423</v>
      </c>
      <c r="G74">
        <v>101</v>
      </c>
      <c r="H74">
        <v>52</v>
      </c>
      <c r="I74">
        <v>76.5</v>
      </c>
      <c r="J74" t="s">
        <v>708</v>
      </c>
      <c r="K74" t="s">
        <v>729</v>
      </c>
      <c r="L74">
        <v>3.7</v>
      </c>
      <c r="M74" t="s">
        <v>1066</v>
      </c>
    </row>
    <row r="75" spans="1:13" x14ac:dyDescent="0.3">
      <c r="A75">
        <v>146</v>
      </c>
      <c r="B75" t="s">
        <v>83</v>
      </c>
      <c r="C75" t="s">
        <v>16</v>
      </c>
      <c r="D75">
        <v>10000000000</v>
      </c>
      <c r="E75">
        <v>11000000000</v>
      </c>
      <c r="F75" t="s">
        <v>421</v>
      </c>
      <c r="G75">
        <v>207</v>
      </c>
      <c r="H75">
        <v>131</v>
      </c>
      <c r="I75">
        <v>169</v>
      </c>
      <c r="J75" t="s">
        <v>707</v>
      </c>
      <c r="K75" t="s">
        <v>846</v>
      </c>
      <c r="L75">
        <v>3.9</v>
      </c>
      <c r="M75" t="s">
        <v>1066</v>
      </c>
    </row>
    <row r="76" spans="1:13" x14ac:dyDescent="0.3">
      <c r="A76">
        <v>136</v>
      </c>
      <c r="B76" t="s">
        <v>34</v>
      </c>
      <c r="C76" t="s">
        <v>31</v>
      </c>
      <c r="D76">
        <v>2000000000</v>
      </c>
      <c r="E76">
        <v>5000000000</v>
      </c>
      <c r="F76" t="s">
        <v>362</v>
      </c>
      <c r="G76">
        <v>114</v>
      </c>
      <c r="H76">
        <v>60</v>
      </c>
      <c r="I76">
        <v>87</v>
      </c>
      <c r="J76" t="s">
        <v>34</v>
      </c>
      <c r="K76" t="s">
        <v>839</v>
      </c>
      <c r="L76">
        <v>3.9</v>
      </c>
      <c r="M76" t="s">
        <v>1066</v>
      </c>
    </row>
    <row r="77" spans="1:13" x14ac:dyDescent="0.3">
      <c r="A77">
        <v>76</v>
      </c>
      <c r="B77" t="s">
        <v>5</v>
      </c>
      <c r="C77" t="s">
        <v>10</v>
      </c>
      <c r="D77">
        <v>500000000</v>
      </c>
      <c r="E77">
        <v>1000000000</v>
      </c>
      <c r="F77" t="s">
        <v>357</v>
      </c>
      <c r="G77">
        <v>141</v>
      </c>
      <c r="H77">
        <v>86</v>
      </c>
      <c r="I77">
        <v>113.5</v>
      </c>
      <c r="J77" t="s">
        <v>707</v>
      </c>
      <c r="K77" t="s">
        <v>785</v>
      </c>
      <c r="L77">
        <v>4.4000000000000004</v>
      </c>
      <c r="M77" t="s">
        <v>1066</v>
      </c>
    </row>
    <row r="78" spans="1:13" x14ac:dyDescent="0.3">
      <c r="A78">
        <v>132</v>
      </c>
      <c r="B78" t="s">
        <v>74</v>
      </c>
      <c r="C78" t="s">
        <v>11</v>
      </c>
      <c r="D78">
        <v>0</v>
      </c>
      <c r="E78">
        <v>0</v>
      </c>
      <c r="F78" t="s">
        <v>409</v>
      </c>
      <c r="G78">
        <v>115</v>
      </c>
      <c r="H78">
        <v>59</v>
      </c>
      <c r="I78">
        <v>87</v>
      </c>
      <c r="J78" t="s">
        <v>34</v>
      </c>
      <c r="K78" t="s">
        <v>836</v>
      </c>
      <c r="L78">
        <v>4.2</v>
      </c>
      <c r="M78" t="s">
        <v>1066</v>
      </c>
    </row>
    <row r="79" spans="1:13" x14ac:dyDescent="0.3">
      <c r="A79">
        <v>121</v>
      </c>
      <c r="B79" t="s">
        <v>68</v>
      </c>
      <c r="C79" t="s">
        <v>16</v>
      </c>
      <c r="D79">
        <v>10000000000</v>
      </c>
      <c r="E79">
        <v>11000000000</v>
      </c>
      <c r="F79" t="s">
        <v>399</v>
      </c>
      <c r="G79">
        <v>118</v>
      </c>
      <c r="H79">
        <v>61</v>
      </c>
      <c r="I79">
        <v>89.5</v>
      </c>
      <c r="J79" t="s">
        <v>707</v>
      </c>
      <c r="K79" t="s">
        <v>757</v>
      </c>
      <c r="L79">
        <v>3.7</v>
      </c>
      <c r="M79" t="s">
        <v>1066</v>
      </c>
    </row>
    <row r="80" spans="1:13" x14ac:dyDescent="0.3">
      <c r="A80">
        <v>100</v>
      </c>
      <c r="B80" t="s">
        <v>33</v>
      </c>
      <c r="C80" t="s">
        <v>28</v>
      </c>
      <c r="D80">
        <v>5000000000</v>
      </c>
      <c r="E80">
        <v>10000000000</v>
      </c>
      <c r="F80" t="s">
        <v>380</v>
      </c>
      <c r="G80">
        <v>129</v>
      </c>
      <c r="H80">
        <v>80</v>
      </c>
      <c r="I80">
        <v>104.5</v>
      </c>
      <c r="J80" t="s">
        <v>707</v>
      </c>
      <c r="K80" t="s">
        <v>808</v>
      </c>
      <c r="L80">
        <v>3.3</v>
      </c>
      <c r="M80" t="s">
        <v>1066</v>
      </c>
    </row>
    <row r="81" spans="1:13" x14ac:dyDescent="0.3">
      <c r="A81">
        <v>90</v>
      </c>
      <c r="B81" t="s">
        <v>37</v>
      </c>
      <c r="C81" t="s">
        <v>16</v>
      </c>
      <c r="D81">
        <v>10000000000</v>
      </c>
      <c r="E81">
        <v>11000000000</v>
      </c>
      <c r="F81" t="s">
        <v>370</v>
      </c>
      <c r="G81">
        <v>116</v>
      </c>
      <c r="H81">
        <v>55</v>
      </c>
      <c r="I81">
        <v>85.5</v>
      </c>
      <c r="J81" t="s">
        <v>708</v>
      </c>
      <c r="K81" t="s">
        <v>799</v>
      </c>
      <c r="L81">
        <v>3.4</v>
      </c>
      <c r="M81" t="s">
        <v>1066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7BC19-722E-4660-ADF6-472C89B7D595}">
  <dimension ref="A3:B35"/>
  <sheetViews>
    <sheetView zoomScale="82" workbookViewId="0">
      <selection activeCell="X34" sqref="X34"/>
    </sheetView>
  </sheetViews>
  <sheetFormatPr defaultRowHeight="14.4" x14ac:dyDescent="0.3"/>
  <cols>
    <col min="1" max="1" width="12.5546875" bestFit="1" customWidth="1"/>
    <col min="2" max="2" width="21.109375" bestFit="1" customWidth="1"/>
    <col min="3" max="11" width="4" bestFit="1" customWidth="1"/>
    <col min="12" max="12" width="2" bestFit="1" customWidth="1"/>
    <col min="13" max="21" width="4" bestFit="1" customWidth="1"/>
    <col min="22" max="22" width="3" bestFit="1" customWidth="1"/>
    <col min="23" max="30" width="4" bestFit="1" customWidth="1"/>
    <col min="31" max="31" width="2" bestFit="1" customWidth="1"/>
    <col min="32" max="32" width="9" bestFit="1" customWidth="1"/>
    <col min="33" max="33" width="10.77734375" bestFit="1" customWidth="1"/>
    <col min="34" max="34" width="13.5546875" bestFit="1" customWidth="1"/>
    <col min="35" max="35" width="25.6640625" bestFit="1" customWidth="1"/>
    <col min="36" max="36" width="13.109375" bestFit="1" customWidth="1"/>
    <col min="37" max="37" width="15.77734375" bestFit="1" customWidth="1"/>
    <col min="38" max="38" width="10.6640625" bestFit="1" customWidth="1"/>
    <col min="39" max="39" width="7.6640625" bestFit="1" customWidth="1"/>
    <col min="40" max="40" width="22.44140625" bestFit="1" customWidth="1"/>
    <col min="41" max="41" width="12.33203125" bestFit="1" customWidth="1"/>
    <col min="42" max="42" width="35.33203125" bestFit="1" customWidth="1"/>
    <col min="43" max="43" width="30.33203125" bestFit="1" customWidth="1"/>
    <col min="44" max="44" width="17.88671875" bestFit="1" customWidth="1"/>
    <col min="45" max="45" width="10.109375" bestFit="1" customWidth="1"/>
    <col min="46" max="46" width="17.5546875" bestFit="1" customWidth="1"/>
    <col min="47" max="47" width="11.6640625" bestFit="1" customWidth="1"/>
    <col min="48" max="48" width="5.33203125" bestFit="1" customWidth="1"/>
    <col min="49" max="49" width="19.109375" bestFit="1" customWidth="1"/>
    <col min="50" max="50" width="7.33203125" bestFit="1" customWidth="1"/>
    <col min="51" max="51" width="5.44140625" bestFit="1" customWidth="1"/>
    <col min="52" max="52" width="16.5546875" bestFit="1" customWidth="1"/>
    <col min="53" max="53" width="7.5546875" bestFit="1" customWidth="1"/>
    <col min="54" max="54" width="15.44140625" bestFit="1" customWidth="1"/>
    <col min="55" max="55" width="17.44140625" bestFit="1" customWidth="1"/>
    <col min="56" max="56" width="9.88671875" bestFit="1" customWidth="1"/>
    <col min="57" max="57" width="8.21875" bestFit="1" customWidth="1"/>
    <col min="58" max="58" width="6.88671875" bestFit="1" customWidth="1"/>
    <col min="59" max="59" width="12.21875" bestFit="1" customWidth="1"/>
    <col min="60" max="60" width="9.33203125" bestFit="1" customWidth="1"/>
    <col min="61" max="61" width="9.5546875" bestFit="1" customWidth="1"/>
    <col min="62" max="62" width="22.5546875" bestFit="1" customWidth="1"/>
    <col min="63" max="63" width="18.6640625" bestFit="1" customWidth="1"/>
    <col min="64" max="64" width="13.77734375" bestFit="1" customWidth="1"/>
    <col min="65" max="65" width="8.109375" bestFit="1" customWidth="1"/>
    <col min="66" max="66" width="31.77734375" bestFit="1" customWidth="1"/>
    <col min="67" max="67" width="12.109375" bestFit="1" customWidth="1"/>
    <col min="68" max="68" width="6.6640625" bestFit="1" customWidth="1"/>
    <col min="69" max="69" width="16.33203125" bestFit="1" customWidth="1"/>
    <col min="70" max="70" width="16.88671875" bestFit="1" customWidth="1"/>
    <col min="71" max="71" width="15.88671875" bestFit="1" customWidth="1"/>
    <col min="72" max="72" width="15.33203125" bestFit="1" customWidth="1"/>
    <col min="73" max="73" width="24.6640625" bestFit="1" customWidth="1"/>
    <col min="74" max="74" width="3.6640625" bestFit="1" customWidth="1"/>
    <col min="75" max="75" width="16.109375" bestFit="1" customWidth="1"/>
    <col min="76" max="76" width="13.33203125" bestFit="1" customWidth="1"/>
    <col min="77" max="77" width="9.33203125" bestFit="1" customWidth="1"/>
    <col min="78" max="78" width="18.44140625" bestFit="1" customWidth="1"/>
    <col min="79" max="79" width="18.21875" bestFit="1" customWidth="1"/>
    <col min="80" max="80" width="9.5546875" bestFit="1" customWidth="1"/>
    <col min="81" max="81" width="43.5546875" bestFit="1" customWidth="1"/>
    <col min="82" max="82" width="26.5546875" bestFit="1" customWidth="1"/>
    <col min="83" max="83" width="10.5546875" bestFit="1" customWidth="1"/>
    <col min="84" max="84" width="9.33203125" bestFit="1" customWidth="1"/>
    <col min="85" max="85" width="21.6640625" bestFit="1" customWidth="1"/>
    <col min="86" max="86" width="9.33203125" bestFit="1" customWidth="1"/>
    <col min="87" max="87" width="9.5546875" bestFit="1" customWidth="1"/>
    <col min="88" max="88" width="17.21875" bestFit="1" customWidth="1"/>
    <col min="89" max="89" width="7.5546875" bestFit="1" customWidth="1"/>
    <col min="90" max="90" width="12.88671875" bestFit="1" customWidth="1"/>
    <col min="91" max="91" width="15.109375" bestFit="1" customWidth="1"/>
    <col min="92" max="92" width="15.77734375" bestFit="1" customWidth="1"/>
    <col min="93" max="93" width="9.109375" bestFit="1" customWidth="1"/>
    <col min="94" max="94" width="16.21875" bestFit="1" customWidth="1"/>
    <col min="95" max="95" width="21.88671875" bestFit="1" customWidth="1"/>
    <col min="96" max="96" width="29.5546875" bestFit="1" customWidth="1"/>
    <col min="97" max="97" width="12" bestFit="1" customWidth="1"/>
    <col min="98" max="98" width="10.88671875" bestFit="1" customWidth="1"/>
    <col min="99" max="99" width="5.33203125" bestFit="1" customWidth="1"/>
    <col min="100" max="100" width="30.33203125" bestFit="1" customWidth="1"/>
    <col min="101" max="101" width="20.88671875" bestFit="1" customWidth="1"/>
    <col min="102" max="102" width="12" bestFit="1" customWidth="1"/>
    <col min="103" max="103" width="11.77734375" bestFit="1" customWidth="1"/>
    <col min="104" max="104" width="6.33203125" bestFit="1" customWidth="1"/>
    <col min="105" max="105" width="5.44140625" bestFit="1" customWidth="1"/>
    <col min="106" max="106" width="4.33203125" bestFit="1" customWidth="1"/>
    <col min="107" max="107" width="15.44140625" bestFit="1" customWidth="1"/>
    <col min="108" max="108" width="18.5546875" bestFit="1" customWidth="1"/>
    <col min="109" max="109" width="20.5546875" bestFit="1" customWidth="1"/>
    <col min="110" max="110" width="20.33203125" bestFit="1" customWidth="1"/>
    <col min="111" max="111" width="9.77734375" bestFit="1" customWidth="1"/>
    <col min="112" max="112" width="6.44140625" bestFit="1" customWidth="1"/>
    <col min="113" max="113" width="10.109375" bestFit="1" customWidth="1"/>
    <col min="114" max="114" width="16" bestFit="1" customWidth="1"/>
    <col min="115" max="115" width="3.88671875" bestFit="1" customWidth="1"/>
    <col min="116" max="116" width="9.6640625" bestFit="1" customWidth="1"/>
    <col min="117" max="117" width="20.44140625" bestFit="1" customWidth="1"/>
    <col min="118" max="118" width="16.109375" bestFit="1" customWidth="1"/>
    <col min="119" max="119" width="10.21875" bestFit="1" customWidth="1"/>
    <col min="120" max="120" width="6.88671875" bestFit="1" customWidth="1"/>
    <col min="121" max="121" width="4.5546875" bestFit="1" customWidth="1"/>
    <col min="122" max="122" width="7" bestFit="1" customWidth="1"/>
    <col min="123" max="123" width="9.5546875" bestFit="1" customWidth="1"/>
    <col min="124" max="124" width="10.77734375" bestFit="1" customWidth="1"/>
    <col min="125" max="125" width="32.77734375" bestFit="1" customWidth="1"/>
    <col min="126" max="126" width="26.88671875" bestFit="1" customWidth="1"/>
    <col min="127" max="127" width="8.21875" bestFit="1" customWidth="1"/>
    <col min="128" max="128" width="9.33203125" bestFit="1" customWidth="1"/>
    <col min="129" max="129" width="20.6640625" bestFit="1" customWidth="1"/>
    <col min="130" max="130" width="9.6640625" bestFit="1" customWidth="1"/>
    <col min="131" max="131" width="20.33203125" bestFit="1" customWidth="1"/>
    <col min="132" max="132" width="6.33203125" bestFit="1" customWidth="1"/>
    <col min="133" max="133" width="10.109375" bestFit="1" customWidth="1"/>
    <col min="134" max="134" width="37.44140625" bestFit="1" customWidth="1"/>
    <col min="135" max="135" width="7.88671875" bestFit="1" customWidth="1"/>
    <col min="136" max="136" width="7.109375" bestFit="1" customWidth="1"/>
    <col min="137" max="137" width="9.33203125" bestFit="1" customWidth="1"/>
    <col min="138" max="138" width="9.21875" bestFit="1" customWidth="1"/>
    <col min="139" max="139" width="14.109375" bestFit="1" customWidth="1"/>
    <col min="140" max="140" width="23.33203125" bestFit="1" customWidth="1"/>
    <col min="141" max="141" width="6.44140625" bestFit="1" customWidth="1"/>
    <col min="142" max="142" width="8.109375" bestFit="1" customWidth="1"/>
    <col min="143" max="143" width="12.88671875" bestFit="1" customWidth="1"/>
    <col min="144" max="144" width="27.88671875" bestFit="1" customWidth="1"/>
    <col min="145" max="145" width="15.44140625" bestFit="1" customWidth="1"/>
    <col min="146" max="146" width="9.77734375" bestFit="1" customWidth="1"/>
    <col min="147" max="147" width="4.33203125" bestFit="1" customWidth="1"/>
    <col min="148" max="148" width="10.33203125" bestFit="1" customWidth="1"/>
    <col min="149" max="149" width="6.21875" bestFit="1" customWidth="1"/>
    <col min="150" max="150" width="8.77734375" bestFit="1" customWidth="1"/>
    <col min="151" max="151" width="10.33203125" bestFit="1" customWidth="1"/>
    <col min="152" max="152" width="6.88671875" bestFit="1" customWidth="1"/>
    <col min="153" max="153" width="6.33203125" bestFit="1" customWidth="1"/>
    <col min="154" max="154" width="20.5546875" bestFit="1" customWidth="1"/>
    <col min="155" max="155" width="10.109375" bestFit="1" customWidth="1"/>
    <col min="156" max="156" width="9.77734375" bestFit="1" customWidth="1"/>
    <col min="157" max="157" width="18.44140625" bestFit="1" customWidth="1"/>
    <col min="158" max="158" width="7" bestFit="1" customWidth="1"/>
    <col min="159" max="159" width="8.6640625" bestFit="1" customWidth="1"/>
    <col min="160" max="160" width="7.21875" bestFit="1" customWidth="1"/>
    <col min="161" max="161" width="9.109375" bestFit="1" customWidth="1"/>
    <col min="162" max="163" width="5.88671875" bestFit="1" customWidth="1"/>
    <col min="164" max="164" width="10.77734375" bestFit="1" customWidth="1"/>
    <col min="165" max="165" width="4.77734375" bestFit="1" customWidth="1"/>
    <col min="166" max="166" width="23.44140625" bestFit="1" customWidth="1"/>
    <col min="167" max="167" width="46" bestFit="1" customWidth="1"/>
    <col min="168" max="168" width="15.6640625" bestFit="1" customWidth="1"/>
    <col min="169" max="169" width="26.109375" bestFit="1" customWidth="1"/>
    <col min="170" max="170" width="7.88671875" bestFit="1" customWidth="1"/>
    <col min="171" max="171" width="10" bestFit="1" customWidth="1"/>
    <col min="172" max="172" width="14.33203125" bestFit="1" customWidth="1"/>
    <col min="173" max="173" width="11.88671875" bestFit="1" customWidth="1"/>
    <col min="174" max="174" width="18.6640625" bestFit="1" customWidth="1"/>
    <col min="175" max="175" width="15.33203125" bestFit="1" customWidth="1"/>
    <col min="176" max="176" width="21.77734375" bestFit="1" customWidth="1"/>
    <col min="177" max="177" width="6.33203125" bestFit="1" customWidth="1"/>
    <col min="178" max="178" width="22.33203125" bestFit="1" customWidth="1"/>
    <col min="179" max="179" width="4" bestFit="1" customWidth="1"/>
    <col min="180" max="180" width="15.33203125" bestFit="1" customWidth="1"/>
    <col min="181" max="181" width="5.33203125" bestFit="1" customWidth="1"/>
    <col min="182" max="182" width="21.5546875" bestFit="1" customWidth="1"/>
    <col min="183" max="183" width="19.5546875" bestFit="1" customWidth="1"/>
    <col min="185" max="185" width="11.44140625" bestFit="1" customWidth="1"/>
    <col min="186" max="186" width="10.88671875" bestFit="1" customWidth="1"/>
    <col min="187" max="187" width="19.77734375" bestFit="1" customWidth="1"/>
    <col min="188" max="188" width="18" bestFit="1" customWidth="1"/>
    <col min="189" max="189" width="26.109375" bestFit="1" customWidth="1"/>
    <col min="190" max="190" width="17" bestFit="1" customWidth="1"/>
    <col min="191" max="191" width="17.5546875" bestFit="1" customWidth="1"/>
    <col min="192" max="192" width="15.109375" bestFit="1" customWidth="1"/>
    <col min="193" max="193" width="17" bestFit="1" customWidth="1"/>
    <col min="194" max="194" width="6.44140625" bestFit="1" customWidth="1"/>
    <col min="195" max="195" width="28.77734375" bestFit="1" customWidth="1"/>
    <col min="196" max="196" width="14.33203125" bestFit="1" customWidth="1"/>
    <col min="197" max="197" width="22.6640625" bestFit="1" customWidth="1"/>
    <col min="198" max="198" width="15.77734375" bestFit="1" customWidth="1"/>
    <col min="199" max="199" width="17.33203125" bestFit="1" customWidth="1"/>
    <col min="200" max="200" width="5.5546875" bestFit="1" customWidth="1"/>
    <col min="201" max="201" width="5.77734375" bestFit="1" customWidth="1"/>
    <col min="202" max="202" width="3.77734375" bestFit="1" customWidth="1"/>
    <col min="203" max="203" width="16.77734375" bestFit="1" customWidth="1"/>
    <col min="204" max="204" width="28" bestFit="1" customWidth="1"/>
    <col min="205" max="205" width="7.6640625" bestFit="1" customWidth="1"/>
    <col min="206" max="206" width="18.109375" bestFit="1" customWidth="1"/>
    <col min="207" max="207" width="9" bestFit="1" customWidth="1"/>
    <col min="208" max="208" width="18.6640625" bestFit="1" customWidth="1"/>
    <col min="209" max="209" width="14.6640625" bestFit="1" customWidth="1"/>
    <col min="210" max="210" width="17.88671875" bestFit="1" customWidth="1"/>
    <col min="211" max="211" width="8" bestFit="1" customWidth="1"/>
    <col min="212" max="212" width="7.77734375" bestFit="1" customWidth="1"/>
    <col min="213" max="213" width="4.6640625" bestFit="1" customWidth="1"/>
    <col min="214" max="214" width="12" bestFit="1" customWidth="1"/>
    <col min="215" max="215" width="5.5546875" bestFit="1" customWidth="1"/>
    <col min="216" max="216" width="5" bestFit="1" customWidth="1"/>
    <col min="217" max="217" width="14.109375" bestFit="1" customWidth="1"/>
    <col min="218" max="218" width="17.77734375" bestFit="1" customWidth="1"/>
    <col min="219" max="219" width="11.44140625" bestFit="1" customWidth="1"/>
    <col min="220" max="220" width="16.33203125" bestFit="1" customWidth="1"/>
    <col min="221" max="221" width="16.44140625" bestFit="1" customWidth="1"/>
    <col min="222" max="222" width="17.77734375" bestFit="1" customWidth="1"/>
    <col min="223" max="223" width="12.6640625" bestFit="1" customWidth="1"/>
    <col min="224" max="224" width="33.44140625" bestFit="1" customWidth="1"/>
    <col min="225" max="225" width="7.33203125" bestFit="1" customWidth="1"/>
    <col min="226" max="226" width="13.88671875" bestFit="1" customWidth="1"/>
    <col min="227" max="227" width="11.44140625" bestFit="1" customWidth="1"/>
    <col min="228" max="228" width="10" bestFit="1" customWidth="1"/>
    <col min="229" max="229" width="11.77734375" bestFit="1" customWidth="1"/>
    <col min="230" max="230" width="7.6640625" bestFit="1" customWidth="1"/>
    <col min="231" max="231" width="7.44140625" bestFit="1" customWidth="1"/>
    <col min="232" max="232" width="5.6640625" bestFit="1" customWidth="1"/>
    <col min="233" max="233" width="10.6640625" bestFit="1" customWidth="1"/>
    <col min="234" max="234" width="27.33203125" bestFit="1" customWidth="1"/>
    <col min="235" max="235" width="17.44140625" bestFit="1" customWidth="1"/>
    <col min="236" max="236" width="23.109375" bestFit="1" customWidth="1"/>
    <col min="237" max="237" width="5.6640625" bestFit="1" customWidth="1"/>
    <col min="238" max="238" width="5.88671875" bestFit="1" customWidth="1"/>
    <col min="239" max="239" width="9.77734375" bestFit="1" customWidth="1"/>
    <col min="240" max="240" width="14.77734375" bestFit="1" customWidth="1"/>
    <col min="241" max="241" width="14" bestFit="1" customWidth="1"/>
    <col min="242" max="242" width="11.5546875" bestFit="1" customWidth="1"/>
    <col min="243" max="243" width="3.44140625" bestFit="1" customWidth="1"/>
    <col min="244" max="244" width="13.44140625" bestFit="1" customWidth="1"/>
    <col min="245" max="245" width="10.109375" bestFit="1" customWidth="1"/>
    <col min="246" max="246" width="24.44140625" bestFit="1" customWidth="1"/>
    <col min="247" max="247" width="9.109375" bestFit="1" customWidth="1"/>
    <col min="248" max="248" width="23.77734375" bestFit="1" customWidth="1"/>
    <col min="249" max="249" width="12.21875" bestFit="1" customWidth="1"/>
    <col min="250" max="250" width="7.6640625" bestFit="1" customWidth="1"/>
    <col min="251" max="251" width="23.88671875" bestFit="1" customWidth="1"/>
    <col min="252" max="252" width="17.33203125" bestFit="1" customWidth="1"/>
    <col min="253" max="253" width="24.33203125" bestFit="1" customWidth="1"/>
    <col min="254" max="254" width="23.21875" bestFit="1" customWidth="1"/>
    <col min="255" max="255" width="19.33203125" bestFit="1" customWidth="1"/>
    <col min="256" max="256" width="15.44140625" bestFit="1" customWidth="1"/>
    <col min="257" max="257" width="15.109375" bestFit="1" customWidth="1"/>
    <col min="258" max="258" width="18.109375" bestFit="1" customWidth="1"/>
    <col min="259" max="259" width="21.44140625" bestFit="1" customWidth="1"/>
    <col min="260" max="260" width="11.21875" bestFit="1" customWidth="1"/>
    <col min="261" max="261" width="9.44140625" bestFit="1" customWidth="1"/>
    <col min="262" max="262" width="24.33203125" bestFit="1" customWidth="1"/>
    <col min="263" max="263" width="17.21875" bestFit="1" customWidth="1"/>
    <col min="264" max="264" width="9.6640625" bestFit="1" customWidth="1"/>
    <col min="265" max="265" width="14.21875" bestFit="1" customWidth="1"/>
    <col min="266" max="266" width="8.44140625" bestFit="1" customWidth="1"/>
    <col min="267" max="267" width="10.21875" bestFit="1" customWidth="1"/>
    <col min="268" max="268" width="7.5546875" bestFit="1" customWidth="1"/>
    <col min="269" max="269" width="27.5546875" bestFit="1" customWidth="1"/>
    <col min="270" max="270" width="9.88671875" bestFit="1" customWidth="1"/>
    <col min="271" max="271" width="5.33203125" bestFit="1" customWidth="1"/>
    <col min="272" max="272" width="8.21875" bestFit="1" customWidth="1"/>
    <col min="273" max="273" width="8" bestFit="1" customWidth="1"/>
    <col min="274" max="274" width="4.88671875" bestFit="1" customWidth="1"/>
    <col min="275" max="275" width="16.44140625" bestFit="1" customWidth="1"/>
    <col min="276" max="276" width="26.77734375" bestFit="1" customWidth="1"/>
    <col min="277" max="277" width="19.88671875" bestFit="1" customWidth="1"/>
    <col min="278" max="278" width="9.21875" bestFit="1" customWidth="1"/>
    <col min="279" max="279" width="25.77734375" bestFit="1" customWidth="1"/>
    <col min="280" max="280" width="37.44140625" bestFit="1" customWidth="1"/>
    <col min="281" max="281" width="9.88671875" bestFit="1" customWidth="1"/>
    <col min="282" max="282" width="9" bestFit="1" customWidth="1"/>
    <col min="283" max="283" width="32.44140625" bestFit="1" customWidth="1"/>
    <col min="284" max="284" width="15.44140625" bestFit="1" customWidth="1"/>
    <col min="285" max="285" width="27.44140625" bestFit="1" customWidth="1"/>
    <col min="286" max="286" width="24.6640625" bestFit="1" customWidth="1"/>
    <col min="287" max="287" width="29.88671875" bestFit="1" customWidth="1"/>
    <col min="288" max="288" width="12.77734375" bestFit="1" customWidth="1"/>
    <col min="289" max="289" width="10.6640625" bestFit="1" customWidth="1"/>
    <col min="290" max="290" width="9" bestFit="1" customWidth="1"/>
    <col min="291" max="291" width="13.109375" bestFit="1" customWidth="1"/>
    <col min="292" max="292" width="8" bestFit="1" customWidth="1"/>
    <col min="293" max="293" width="7.88671875" bestFit="1" customWidth="1"/>
    <col min="294" max="294" width="28.44140625" bestFit="1" customWidth="1"/>
    <col min="295" max="295" width="19.5546875" bestFit="1" customWidth="1"/>
    <col min="296" max="296" width="21.6640625" bestFit="1" customWidth="1"/>
    <col min="297" max="297" width="6.77734375" bestFit="1" customWidth="1"/>
    <col min="298" max="298" width="18.5546875" bestFit="1" customWidth="1"/>
    <col min="299" max="299" width="11.77734375" bestFit="1" customWidth="1"/>
    <col min="300" max="300" width="16.33203125" bestFit="1" customWidth="1"/>
    <col min="301" max="301" width="14" bestFit="1" customWidth="1"/>
    <col min="302" max="302" width="11.88671875" bestFit="1" customWidth="1"/>
    <col min="303" max="303" width="26.5546875" bestFit="1" customWidth="1"/>
    <col min="304" max="304" width="16.44140625" bestFit="1" customWidth="1"/>
    <col min="305" max="305" width="40.33203125" bestFit="1" customWidth="1"/>
    <col min="306" max="306" width="21.77734375" bestFit="1" customWidth="1"/>
    <col min="307" max="307" width="26.21875" bestFit="1" customWidth="1"/>
    <col min="308" max="308" width="23.77734375" bestFit="1" customWidth="1"/>
    <col min="309" max="309" width="26.44140625" bestFit="1" customWidth="1"/>
    <col min="310" max="310" width="24.88671875" bestFit="1" customWidth="1"/>
    <col min="311" max="311" width="16.33203125" bestFit="1" customWidth="1"/>
    <col min="312" max="312" width="11.44140625" bestFit="1" customWidth="1"/>
    <col min="313" max="313" width="21" bestFit="1" customWidth="1"/>
    <col min="314" max="314" width="12.109375" bestFit="1" customWidth="1"/>
    <col min="315" max="315" width="5.5546875" bestFit="1" customWidth="1"/>
    <col min="316" max="316" width="9.88671875" bestFit="1" customWidth="1"/>
    <col min="317" max="317" width="10.6640625" bestFit="1" customWidth="1"/>
    <col min="318" max="318" width="10" bestFit="1" customWidth="1"/>
    <col min="319" max="319" width="9.21875" bestFit="1" customWidth="1"/>
    <col min="320" max="320" width="6.109375" bestFit="1" customWidth="1"/>
    <col min="321" max="321" width="13.6640625" bestFit="1" customWidth="1"/>
    <col min="322" max="322" width="10.6640625" bestFit="1" customWidth="1"/>
    <col min="323" max="323" width="10.109375" bestFit="1" customWidth="1"/>
    <col min="324" max="324" width="8.109375" bestFit="1" customWidth="1"/>
    <col min="325" max="325" width="15.6640625" bestFit="1" customWidth="1"/>
    <col min="326" max="326" width="34.5546875" bestFit="1" customWidth="1"/>
    <col min="327" max="327" width="20.109375" bestFit="1" customWidth="1"/>
    <col min="328" max="328" width="9.5546875" bestFit="1" customWidth="1"/>
    <col min="329" max="329" width="10" bestFit="1" customWidth="1"/>
    <col min="330" max="330" width="20.88671875" bestFit="1" customWidth="1"/>
    <col min="331" max="331" width="8.21875" bestFit="1" customWidth="1"/>
    <col min="332" max="332" width="42.44140625" bestFit="1" customWidth="1"/>
    <col min="333" max="333" width="25.77734375" bestFit="1" customWidth="1"/>
    <col min="334" max="334" width="11.88671875" bestFit="1" customWidth="1"/>
    <col min="335" max="335" width="7.44140625" bestFit="1" customWidth="1"/>
    <col min="336" max="336" width="8.21875" bestFit="1" customWidth="1"/>
    <col min="337" max="337" width="10.33203125" bestFit="1" customWidth="1"/>
    <col min="338" max="338" width="19.44140625" bestFit="1" customWidth="1"/>
    <col min="339" max="339" width="13.77734375" bestFit="1" customWidth="1"/>
    <col min="340" max="340" width="5.109375" bestFit="1" customWidth="1"/>
    <col min="341" max="341" width="10.88671875" bestFit="1" customWidth="1"/>
    <col min="342" max="342" width="5.88671875" bestFit="1" customWidth="1"/>
    <col min="343" max="343" width="6.6640625" bestFit="1" customWidth="1"/>
    <col min="344" max="344" width="21.44140625" bestFit="1" customWidth="1"/>
    <col min="345" max="345" width="10.77734375" bestFit="1" customWidth="1"/>
  </cols>
  <sheetData>
    <row r="3" spans="1:2" x14ac:dyDescent="0.3">
      <c r="A3" s="5" t="s">
        <v>705</v>
      </c>
      <c r="B3" t="s">
        <v>1063</v>
      </c>
    </row>
    <row r="4" spans="1:2" x14ac:dyDescent="0.3">
      <c r="A4" s="6">
        <v>1.9</v>
      </c>
      <c r="B4">
        <v>2</v>
      </c>
    </row>
    <row r="5" spans="1:2" x14ac:dyDescent="0.3">
      <c r="A5" s="6">
        <v>2.1</v>
      </c>
      <c r="B5">
        <v>2</v>
      </c>
    </row>
    <row r="6" spans="1:2" x14ac:dyDescent="0.3">
      <c r="A6" s="6">
        <v>2.2000000000000002</v>
      </c>
      <c r="B6">
        <v>2</v>
      </c>
    </row>
    <row r="7" spans="1:2" x14ac:dyDescent="0.3">
      <c r="A7" s="6">
        <v>2.2999999999999998</v>
      </c>
      <c r="B7">
        <v>2</v>
      </c>
    </row>
    <row r="8" spans="1:2" x14ac:dyDescent="0.3">
      <c r="A8" s="6">
        <v>2.4</v>
      </c>
      <c r="B8">
        <v>2</v>
      </c>
    </row>
    <row r="9" spans="1:2" x14ac:dyDescent="0.3">
      <c r="A9" s="6">
        <v>2.5</v>
      </c>
      <c r="B9">
        <v>2</v>
      </c>
    </row>
    <row r="10" spans="1:2" x14ac:dyDescent="0.3">
      <c r="A10" s="6">
        <v>2.6</v>
      </c>
      <c r="B10">
        <v>6</v>
      </c>
    </row>
    <row r="11" spans="1:2" x14ac:dyDescent="0.3">
      <c r="A11" s="6">
        <v>2.7</v>
      </c>
      <c r="B11">
        <v>8</v>
      </c>
    </row>
    <row r="12" spans="1:2" x14ac:dyDescent="0.3">
      <c r="A12" s="6">
        <v>2.8</v>
      </c>
      <c r="B12">
        <v>6</v>
      </c>
    </row>
    <row r="13" spans="1:2" x14ac:dyDescent="0.3">
      <c r="A13" s="6">
        <v>2.9</v>
      </c>
      <c r="B13">
        <v>9</v>
      </c>
    </row>
    <row r="14" spans="1:2" x14ac:dyDescent="0.3">
      <c r="A14" s="6">
        <v>3</v>
      </c>
      <c r="B14">
        <v>9</v>
      </c>
    </row>
    <row r="15" spans="1:2" x14ac:dyDescent="0.3">
      <c r="A15" s="6">
        <v>3.1</v>
      </c>
      <c r="B15">
        <v>15</v>
      </c>
    </row>
    <row r="16" spans="1:2" x14ac:dyDescent="0.3">
      <c r="A16" s="6">
        <v>3.2</v>
      </c>
      <c r="B16">
        <v>23</v>
      </c>
    </row>
    <row r="17" spans="1:2" x14ac:dyDescent="0.3">
      <c r="A17" s="6">
        <v>3.3</v>
      </c>
      <c r="B17">
        <v>20</v>
      </c>
    </row>
    <row r="18" spans="1:2" x14ac:dyDescent="0.3">
      <c r="A18" s="6">
        <v>3.4</v>
      </c>
      <c r="B18">
        <v>29</v>
      </c>
    </row>
    <row r="19" spans="1:2" x14ac:dyDescent="0.3">
      <c r="A19" s="6">
        <v>3.5</v>
      </c>
      <c r="B19">
        <v>31</v>
      </c>
    </row>
    <row r="20" spans="1:2" x14ac:dyDescent="0.3">
      <c r="A20" s="6">
        <v>3.6</v>
      </c>
      <c r="B20">
        <v>26</v>
      </c>
    </row>
    <row r="21" spans="1:2" x14ac:dyDescent="0.3">
      <c r="A21" s="6">
        <v>3.7</v>
      </c>
      <c r="B21">
        <v>36</v>
      </c>
    </row>
    <row r="22" spans="1:2" x14ac:dyDescent="0.3">
      <c r="A22" s="6">
        <v>3.8</v>
      </c>
      <c r="B22">
        <v>40</v>
      </c>
    </row>
    <row r="23" spans="1:2" x14ac:dyDescent="0.3">
      <c r="A23" s="6">
        <v>3.9</v>
      </c>
      <c r="B23">
        <v>39</v>
      </c>
    </row>
    <row r="24" spans="1:2" x14ac:dyDescent="0.3">
      <c r="A24" s="6">
        <v>4</v>
      </c>
      <c r="B24">
        <v>31</v>
      </c>
    </row>
    <row r="25" spans="1:2" x14ac:dyDescent="0.3">
      <c r="A25" s="6">
        <v>4.0999999999999996</v>
      </c>
      <c r="B25">
        <v>14</v>
      </c>
    </row>
    <row r="26" spans="1:2" x14ac:dyDescent="0.3">
      <c r="A26" s="6">
        <v>4.2</v>
      </c>
      <c r="B26">
        <v>19</v>
      </c>
    </row>
    <row r="27" spans="1:2" x14ac:dyDescent="0.3">
      <c r="A27" s="6">
        <v>4.3</v>
      </c>
      <c r="B27">
        <v>24</v>
      </c>
    </row>
    <row r="28" spans="1:2" x14ac:dyDescent="0.3">
      <c r="A28" s="6">
        <v>4.4000000000000004</v>
      </c>
      <c r="B28">
        <v>20</v>
      </c>
    </row>
    <row r="29" spans="1:2" x14ac:dyDescent="0.3">
      <c r="A29" s="6">
        <v>4.5</v>
      </c>
      <c r="B29">
        <v>5</v>
      </c>
    </row>
    <row r="30" spans="1:2" x14ac:dyDescent="0.3">
      <c r="A30" s="6">
        <v>4.5999999999999996</v>
      </c>
      <c r="B30">
        <v>8</v>
      </c>
    </row>
    <row r="31" spans="1:2" x14ac:dyDescent="0.3">
      <c r="A31" s="6">
        <v>4.7</v>
      </c>
      <c r="B31">
        <v>21</v>
      </c>
    </row>
    <row r="32" spans="1:2" x14ac:dyDescent="0.3">
      <c r="A32" s="6">
        <v>4.8</v>
      </c>
      <c r="B32">
        <v>5</v>
      </c>
    </row>
    <row r="33" spans="1:2" x14ac:dyDescent="0.3">
      <c r="A33" s="6">
        <v>5</v>
      </c>
      <c r="B33">
        <v>4</v>
      </c>
    </row>
    <row r="34" spans="1:2" x14ac:dyDescent="0.3">
      <c r="A34" s="6" t="s">
        <v>256</v>
      </c>
      <c r="B34">
        <v>7</v>
      </c>
    </row>
    <row r="35" spans="1:2" x14ac:dyDescent="0.3">
      <c r="A35" s="6" t="s">
        <v>706</v>
      </c>
      <c r="B35">
        <v>467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D5B58-E757-46AA-AA69-05FD2D557427}">
  <dimension ref="A1:M47"/>
  <sheetViews>
    <sheetView workbookViewId="0">
      <selection activeCell="P10" sqref="P10"/>
    </sheetView>
  </sheetViews>
  <sheetFormatPr defaultRowHeight="14.4" x14ac:dyDescent="0.3"/>
  <cols>
    <col min="2" max="2" width="9.77734375" customWidth="1"/>
    <col min="3" max="3" width="10.21875" customWidth="1"/>
    <col min="4" max="4" width="14.5546875" customWidth="1"/>
    <col min="5" max="5" width="14.88671875" customWidth="1"/>
    <col min="6" max="6" width="15.6640625" customWidth="1"/>
    <col min="7" max="7" width="12.77734375" customWidth="1"/>
    <col min="8" max="8" width="11.44140625" customWidth="1"/>
    <col min="9" max="9" width="9.5546875" customWidth="1"/>
    <col min="10" max="10" width="19.6640625" customWidth="1"/>
    <col min="11" max="11" width="15" customWidth="1"/>
  </cols>
  <sheetData>
    <row r="1" spans="1:13" x14ac:dyDescent="0.3">
      <c r="A1" t="s">
        <v>0</v>
      </c>
      <c r="B1" t="s">
        <v>1</v>
      </c>
      <c r="C1" t="s">
        <v>2</v>
      </c>
      <c r="D1" t="s">
        <v>3</v>
      </c>
      <c r="E1" t="s">
        <v>4</v>
      </c>
      <c r="F1" t="s">
        <v>284</v>
      </c>
      <c r="G1" t="s">
        <v>285</v>
      </c>
      <c r="H1" t="s">
        <v>286</v>
      </c>
      <c r="I1" t="s">
        <v>287</v>
      </c>
      <c r="J1" t="s">
        <v>713</v>
      </c>
      <c r="K1" t="s">
        <v>714</v>
      </c>
      <c r="L1" t="s">
        <v>1060</v>
      </c>
      <c r="M1" t="s">
        <v>1064</v>
      </c>
    </row>
    <row r="2" spans="1:13" x14ac:dyDescent="0.3">
      <c r="A2">
        <v>461</v>
      </c>
      <c r="B2" t="s">
        <v>280</v>
      </c>
      <c r="C2" t="s">
        <v>12</v>
      </c>
      <c r="D2">
        <v>1000000000</v>
      </c>
      <c r="E2">
        <v>2000000000</v>
      </c>
      <c r="F2" t="s">
        <v>698</v>
      </c>
      <c r="G2">
        <v>132</v>
      </c>
      <c r="H2">
        <v>81</v>
      </c>
      <c r="I2">
        <v>106.5</v>
      </c>
      <c r="J2" t="s">
        <v>707</v>
      </c>
      <c r="K2" t="s">
        <v>800</v>
      </c>
      <c r="L2">
        <v>3.2</v>
      </c>
      <c r="M2" t="s">
        <v>1070</v>
      </c>
    </row>
    <row r="3" spans="1:13" x14ac:dyDescent="0.3">
      <c r="A3">
        <v>428</v>
      </c>
      <c r="B3" t="s">
        <v>34</v>
      </c>
      <c r="C3" t="s">
        <v>31</v>
      </c>
      <c r="D3">
        <v>2000000000</v>
      </c>
      <c r="E3">
        <v>5000000000</v>
      </c>
      <c r="F3" t="s">
        <v>672</v>
      </c>
      <c r="G3">
        <v>137</v>
      </c>
      <c r="H3">
        <v>74</v>
      </c>
      <c r="I3">
        <v>105.5</v>
      </c>
      <c r="J3" t="s">
        <v>34</v>
      </c>
      <c r="K3" t="s">
        <v>1034</v>
      </c>
      <c r="L3">
        <v>3.7</v>
      </c>
      <c r="M3" t="s">
        <v>1070</v>
      </c>
    </row>
    <row r="4" spans="1:13" x14ac:dyDescent="0.3">
      <c r="A4">
        <v>427</v>
      </c>
      <c r="B4" t="s">
        <v>259</v>
      </c>
      <c r="C4" t="s">
        <v>12</v>
      </c>
      <c r="D4">
        <v>1000000000</v>
      </c>
      <c r="E4">
        <v>2000000000</v>
      </c>
      <c r="F4" t="s">
        <v>671</v>
      </c>
      <c r="G4">
        <v>142</v>
      </c>
      <c r="H4">
        <v>72</v>
      </c>
      <c r="I4">
        <v>107</v>
      </c>
      <c r="J4" t="s">
        <v>707</v>
      </c>
      <c r="K4" t="s">
        <v>1033</v>
      </c>
      <c r="L4">
        <v>4.0999999999999996</v>
      </c>
      <c r="M4" t="s">
        <v>1070</v>
      </c>
    </row>
    <row r="5" spans="1:13" x14ac:dyDescent="0.3">
      <c r="A5">
        <v>417</v>
      </c>
      <c r="B5" t="s">
        <v>250</v>
      </c>
      <c r="C5" t="s">
        <v>16</v>
      </c>
      <c r="D5">
        <v>10000000000</v>
      </c>
      <c r="E5">
        <v>11000000000</v>
      </c>
      <c r="F5" t="s">
        <v>663</v>
      </c>
      <c r="G5">
        <v>117</v>
      </c>
      <c r="H5">
        <v>66</v>
      </c>
      <c r="I5">
        <v>91.5</v>
      </c>
      <c r="J5" t="s">
        <v>708</v>
      </c>
      <c r="K5" t="s">
        <v>845</v>
      </c>
      <c r="L5">
        <v>3.6</v>
      </c>
      <c r="M5" t="s">
        <v>1070</v>
      </c>
    </row>
    <row r="6" spans="1:13" x14ac:dyDescent="0.3">
      <c r="A6">
        <v>407</v>
      </c>
      <c r="B6" t="s">
        <v>243</v>
      </c>
      <c r="C6" t="s">
        <v>16</v>
      </c>
      <c r="D6">
        <v>10000000000</v>
      </c>
      <c r="E6">
        <v>11000000000</v>
      </c>
      <c r="F6" t="s">
        <v>655</v>
      </c>
      <c r="G6">
        <v>100</v>
      </c>
      <c r="H6">
        <v>37</v>
      </c>
      <c r="I6">
        <v>68.5</v>
      </c>
      <c r="J6" t="s">
        <v>711</v>
      </c>
      <c r="K6" t="s">
        <v>845</v>
      </c>
      <c r="L6">
        <v>3.6</v>
      </c>
      <c r="M6" t="s">
        <v>1070</v>
      </c>
    </row>
    <row r="7" spans="1:13" x14ac:dyDescent="0.3">
      <c r="A7">
        <v>401</v>
      </c>
      <c r="B7" t="s">
        <v>239</v>
      </c>
      <c r="C7" t="s">
        <v>28</v>
      </c>
      <c r="D7">
        <v>5000000000</v>
      </c>
      <c r="E7">
        <v>10000000000</v>
      </c>
      <c r="F7" t="s">
        <v>649</v>
      </c>
      <c r="G7">
        <v>69</v>
      </c>
      <c r="H7">
        <v>39</v>
      </c>
      <c r="I7">
        <v>54</v>
      </c>
      <c r="J7" t="s">
        <v>709</v>
      </c>
      <c r="K7" t="s">
        <v>742</v>
      </c>
      <c r="L7">
        <v>3.7</v>
      </c>
      <c r="M7" t="s">
        <v>1070</v>
      </c>
    </row>
    <row r="8" spans="1:13" x14ac:dyDescent="0.3">
      <c r="A8">
        <v>397</v>
      </c>
      <c r="B8" t="s">
        <v>33</v>
      </c>
      <c r="C8" t="s">
        <v>12</v>
      </c>
      <c r="D8">
        <v>1000000000</v>
      </c>
      <c r="E8">
        <v>2000000000</v>
      </c>
      <c r="F8" t="s">
        <v>646</v>
      </c>
      <c r="G8">
        <v>165</v>
      </c>
      <c r="H8">
        <v>102</v>
      </c>
      <c r="I8">
        <v>133.5</v>
      </c>
      <c r="J8" t="s">
        <v>707</v>
      </c>
      <c r="K8" t="s">
        <v>750</v>
      </c>
      <c r="L8">
        <v>3.5</v>
      </c>
      <c r="M8" t="s">
        <v>1070</v>
      </c>
    </row>
    <row r="9" spans="1:13" x14ac:dyDescent="0.3">
      <c r="A9">
        <v>384</v>
      </c>
      <c r="B9" t="s">
        <v>231</v>
      </c>
      <c r="C9" t="s">
        <v>12</v>
      </c>
      <c r="D9">
        <v>1000000000</v>
      </c>
      <c r="E9">
        <v>2000000000</v>
      </c>
      <c r="F9" t="s">
        <v>634</v>
      </c>
      <c r="G9">
        <v>89</v>
      </c>
      <c r="H9">
        <v>50</v>
      </c>
      <c r="I9">
        <v>69.5</v>
      </c>
      <c r="J9" t="s">
        <v>707</v>
      </c>
      <c r="K9" t="s">
        <v>800</v>
      </c>
      <c r="L9">
        <v>3.2</v>
      </c>
      <c r="M9" t="s">
        <v>1070</v>
      </c>
    </row>
    <row r="10" spans="1:13" x14ac:dyDescent="0.3">
      <c r="A10">
        <v>341</v>
      </c>
      <c r="B10" t="s">
        <v>221</v>
      </c>
      <c r="C10" t="s">
        <v>16</v>
      </c>
      <c r="D10">
        <v>10000000000</v>
      </c>
      <c r="E10">
        <v>11000000000</v>
      </c>
      <c r="F10" t="s">
        <v>598</v>
      </c>
      <c r="G10">
        <v>96</v>
      </c>
      <c r="H10">
        <v>65</v>
      </c>
      <c r="I10">
        <v>80.5</v>
      </c>
      <c r="J10" t="s">
        <v>708</v>
      </c>
      <c r="K10" t="s">
        <v>931</v>
      </c>
      <c r="L10">
        <v>3.1</v>
      </c>
      <c r="M10" t="s">
        <v>1070</v>
      </c>
    </row>
    <row r="11" spans="1:13" x14ac:dyDescent="0.3">
      <c r="A11">
        <v>333</v>
      </c>
      <c r="B11" t="s">
        <v>215</v>
      </c>
      <c r="C11" t="s">
        <v>16</v>
      </c>
      <c r="D11">
        <v>10000000000</v>
      </c>
      <c r="E11">
        <v>11000000000</v>
      </c>
      <c r="F11" t="s">
        <v>591</v>
      </c>
      <c r="G11">
        <v>101</v>
      </c>
      <c r="H11">
        <v>47</v>
      </c>
      <c r="I11">
        <v>74</v>
      </c>
      <c r="J11" t="s">
        <v>708</v>
      </c>
      <c r="K11" t="s">
        <v>931</v>
      </c>
      <c r="L11">
        <v>3.1</v>
      </c>
      <c r="M11" t="s">
        <v>1070</v>
      </c>
    </row>
    <row r="12" spans="1:13" x14ac:dyDescent="0.3">
      <c r="A12">
        <v>329</v>
      </c>
      <c r="B12" t="s">
        <v>211</v>
      </c>
      <c r="C12" t="s">
        <v>31</v>
      </c>
      <c r="D12">
        <v>2000000000</v>
      </c>
      <c r="E12">
        <v>5000000000</v>
      </c>
      <c r="F12" t="s">
        <v>587</v>
      </c>
      <c r="G12">
        <v>35</v>
      </c>
      <c r="H12">
        <v>21</v>
      </c>
      <c r="I12">
        <v>28</v>
      </c>
      <c r="J12" t="s">
        <v>709</v>
      </c>
      <c r="K12" t="s">
        <v>970</v>
      </c>
      <c r="L12">
        <v>2.7</v>
      </c>
      <c r="M12" t="s">
        <v>1070</v>
      </c>
    </row>
    <row r="13" spans="1:13" x14ac:dyDescent="0.3">
      <c r="A13">
        <v>12</v>
      </c>
      <c r="B13" t="s">
        <v>5</v>
      </c>
      <c r="C13" t="s">
        <v>12</v>
      </c>
      <c r="D13">
        <v>1000000000</v>
      </c>
      <c r="E13">
        <v>2000000000</v>
      </c>
      <c r="F13" t="s">
        <v>299</v>
      </c>
      <c r="G13">
        <v>106</v>
      </c>
      <c r="H13">
        <v>64</v>
      </c>
      <c r="I13">
        <v>85</v>
      </c>
      <c r="J13" t="s">
        <v>707</v>
      </c>
      <c r="K13" t="s">
        <v>726</v>
      </c>
      <c r="L13">
        <v>4.0999999999999996</v>
      </c>
      <c r="M13" t="s">
        <v>1070</v>
      </c>
    </row>
    <row r="14" spans="1:13" x14ac:dyDescent="0.3">
      <c r="A14">
        <v>325</v>
      </c>
      <c r="B14" t="s">
        <v>207</v>
      </c>
      <c r="C14" t="s">
        <v>28</v>
      </c>
      <c r="D14">
        <v>5000000000</v>
      </c>
      <c r="E14">
        <v>10000000000</v>
      </c>
      <c r="F14" t="s">
        <v>583</v>
      </c>
      <c r="G14">
        <v>85</v>
      </c>
      <c r="H14">
        <v>48</v>
      </c>
      <c r="I14">
        <v>66.5</v>
      </c>
      <c r="J14" t="s">
        <v>709</v>
      </c>
      <c r="K14" t="s">
        <v>967</v>
      </c>
      <c r="L14">
        <v>3</v>
      </c>
      <c r="M14" t="s">
        <v>1070</v>
      </c>
    </row>
    <row r="15" spans="1:13" x14ac:dyDescent="0.3">
      <c r="A15">
        <v>316</v>
      </c>
      <c r="B15" t="s">
        <v>198</v>
      </c>
      <c r="C15" t="s">
        <v>16</v>
      </c>
      <c r="D15">
        <v>10000000000</v>
      </c>
      <c r="E15">
        <v>11000000000</v>
      </c>
      <c r="F15" t="s">
        <v>532</v>
      </c>
      <c r="G15">
        <v>139</v>
      </c>
      <c r="H15">
        <v>68</v>
      </c>
      <c r="I15">
        <v>103.5</v>
      </c>
      <c r="J15" t="s">
        <v>708</v>
      </c>
      <c r="K15" t="s">
        <v>931</v>
      </c>
      <c r="L15">
        <v>3.1</v>
      </c>
      <c r="M15" t="s">
        <v>1070</v>
      </c>
    </row>
    <row r="16" spans="1:13" x14ac:dyDescent="0.3">
      <c r="A16">
        <v>302</v>
      </c>
      <c r="B16" t="s">
        <v>65</v>
      </c>
      <c r="C16" t="s">
        <v>12</v>
      </c>
      <c r="D16">
        <v>1000000000</v>
      </c>
      <c r="E16">
        <v>2000000000</v>
      </c>
      <c r="F16" t="s">
        <v>566</v>
      </c>
      <c r="G16">
        <v>147</v>
      </c>
      <c r="H16">
        <v>78</v>
      </c>
      <c r="I16">
        <v>112.5</v>
      </c>
      <c r="J16" t="s">
        <v>34</v>
      </c>
      <c r="K16" t="s">
        <v>951</v>
      </c>
      <c r="L16">
        <v>4.3</v>
      </c>
      <c r="M16" t="s">
        <v>1070</v>
      </c>
    </row>
    <row r="17" spans="1:13" x14ac:dyDescent="0.3">
      <c r="A17">
        <v>297</v>
      </c>
      <c r="B17" t="s">
        <v>184</v>
      </c>
      <c r="C17" t="s">
        <v>16</v>
      </c>
      <c r="D17">
        <v>10000000000</v>
      </c>
      <c r="E17">
        <v>11000000000</v>
      </c>
      <c r="F17" t="s">
        <v>562</v>
      </c>
      <c r="G17">
        <v>158</v>
      </c>
      <c r="H17">
        <v>101</v>
      </c>
      <c r="I17">
        <v>129.5</v>
      </c>
      <c r="J17" t="s">
        <v>708</v>
      </c>
      <c r="K17" t="s">
        <v>845</v>
      </c>
      <c r="L17">
        <v>3.6</v>
      </c>
      <c r="M17" t="s">
        <v>1070</v>
      </c>
    </row>
    <row r="18" spans="1:13" x14ac:dyDescent="0.3">
      <c r="A18">
        <v>289</v>
      </c>
      <c r="B18" t="s">
        <v>176</v>
      </c>
      <c r="C18" t="s">
        <v>16</v>
      </c>
      <c r="D18">
        <v>10000000000</v>
      </c>
      <c r="E18">
        <v>11000000000</v>
      </c>
      <c r="F18" t="s">
        <v>554</v>
      </c>
      <c r="G18">
        <v>155</v>
      </c>
      <c r="H18">
        <v>80</v>
      </c>
      <c r="I18">
        <v>117.5</v>
      </c>
      <c r="J18" t="s">
        <v>708</v>
      </c>
      <c r="K18" t="s">
        <v>931</v>
      </c>
      <c r="L18">
        <v>3.1</v>
      </c>
      <c r="M18" t="s">
        <v>1070</v>
      </c>
    </row>
    <row r="19" spans="1:13" x14ac:dyDescent="0.3">
      <c r="A19">
        <v>287</v>
      </c>
      <c r="B19" t="s">
        <v>174</v>
      </c>
      <c r="C19" t="s">
        <v>12</v>
      </c>
      <c r="D19">
        <v>1000000000</v>
      </c>
      <c r="E19">
        <v>2000000000</v>
      </c>
      <c r="F19" t="s">
        <v>552</v>
      </c>
      <c r="G19">
        <v>99</v>
      </c>
      <c r="H19">
        <v>56</v>
      </c>
      <c r="I19">
        <v>77.5</v>
      </c>
      <c r="J19" t="s">
        <v>708</v>
      </c>
      <c r="K19" t="s">
        <v>800</v>
      </c>
      <c r="L19">
        <v>3.2</v>
      </c>
      <c r="M19" t="s">
        <v>1070</v>
      </c>
    </row>
    <row r="20" spans="1:13" x14ac:dyDescent="0.3">
      <c r="A20">
        <v>286</v>
      </c>
      <c r="B20" t="s">
        <v>173</v>
      </c>
      <c r="C20" t="s">
        <v>12</v>
      </c>
      <c r="D20">
        <v>1000000000</v>
      </c>
      <c r="E20">
        <v>2000000000</v>
      </c>
      <c r="F20" t="s">
        <v>551</v>
      </c>
      <c r="G20">
        <v>173</v>
      </c>
      <c r="H20">
        <v>107</v>
      </c>
      <c r="I20">
        <v>140</v>
      </c>
      <c r="J20" t="s">
        <v>707</v>
      </c>
      <c r="K20" t="s">
        <v>796</v>
      </c>
      <c r="L20">
        <v>3.9</v>
      </c>
      <c r="M20" t="s">
        <v>1070</v>
      </c>
    </row>
    <row r="21" spans="1:13" x14ac:dyDescent="0.3">
      <c r="A21">
        <v>283</v>
      </c>
      <c r="B21" t="s">
        <v>171</v>
      </c>
      <c r="C21" t="s">
        <v>16</v>
      </c>
      <c r="D21">
        <v>10000000000</v>
      </c>
      <c r="E21">
        <v>11000000000</v>
      </c>
      <c r="F21" t="s">
        <v>548</v>
      </c>
      <c r="G21">
        <v>134</v>
      </c>
      <c r="H21">
        <v>65</v>
      </c>
      <c r="I21">
        <v>99.5</v>
      </c>
      <c r="J21" t="s">
        <v>708</v>
      </c>
      <c r="K21" t="s">
        <v>931</v>
      </c>
      <c r="L21">
        <v>3.1</v>
      </c>
      <c r="M21" t="s">
        <v>1070</v>
      </c>
    </row>
    <row r="22" spans="1:13" x14ac:dyDescent="0.3">
      <c r="A22">
        <v>267</v>
      </c>
      <c r="B22" t="s">
        <v>161</v>
      </c>
      <c r="C22" t="s">
        <v>16</v>
      </c>
      <c r="D22">
        <v>10000000000</v>
      </c>
      <c r="E22">
        <v>11000000000</v>
      </c>
      <c r="F22" t="s">
        <v>533</v>
      </c>
      <c r="G22">
        <v>92</v>
      </c>
      <c r="H22">
        <v>34</v>
      </c>
      <c r="I22">
        <v>63</v>
      </c>
      <c r="J22" t="s">
        <v>711</v>
      </c>
      <c r="K22" t="s">
        <v>845</v>
      </c>
      <c r="L22">
        <v>3.6</v>
      </c>
      <c r="M22" t="s">
        <v>1070</v>
      </c>
    </row>
    <row r="23" spans="1:13" x14ac:dyDescent="0.3">
      <c r="A23">
        <v>266</v>
      </c>
      <c r="B23" t="s">
        <v>160</v>
      </c>
      <c r="C23" t="s">
        <v>16</v>
      </c>
      <c r="D23">
        <v>10000000000</v>
      </c>
      <c r="E23">
        <v>11000000000</v>
      </c>
      <c r="F23" t="s">
        <v>532</v>
      </c>
      <c r="G23">
        <v>139</v>
      </c>
      <c r="H23">
        <v>68</v>
      </c>
      <c r="I23">
        <v>103.5</v>
      </c>
      <c r="J23" t="s">
        <v>708</v>
      </c>
      <c r="K23" t="s">
        <v>931</v>
      </c>
      <c r="L23">
        <v>3.1</v>
      </c>
      <c r="M23" t="s">
        <v>1070</v>
      </c>
    </row>
    <row r="24" spans="1:13" x14ac:dyDescent="0.3">
      <c r="A24">
        <v>264</v>
      </c>
      <c r="B24" t="s">
        <v>159</v>
      </c>
      <c r="C24" t="s">
        <v>16</v>
      </c>
      <c r="D24">
        <v>10000000000</v>
      </c>
      <c r="E24">
        <v>11000000000</v>
      </c>
      <c r="F24" t="s">
        <v>530</v>
      </c>
      <c r="G24">
        <v>135</v>
      </c>
      <c r="H24">
        <v>67</v>
      </c>
      <c r="I24">
        <v>101</v>
      </c>
      <c r="J24" t="s">
        <v>710</v>
      </c>
      <c r="K24" t="s">
        <v>845</v>
      </c>
      <c r="L24">
        <v>3.6</v>
      </c>
      <c r="M24" t="s">
        <v>1070</v>
      </c>
    </row>
    <row r="25" spans="1:13" x14ac:dyDescent="0.3">
      <c r="A25">
        <v>253</v>
      </c>
      <c r="B25" t="s">
        <v>34</v>
      </c>
      <c r="C25" t="s">
        <v>16</v>
      </c>
      <c r="D25">
        <v>10000000000</v>
      </c>
      <c r="E25">
        <v>11000000000</v>
      </c>
      <c r="F25" t="s">
        <v>519</v>
      </c>
      <c r="G25">
        <v>119</v>
      </c>
      <c r="H25">
        <v>65</v>
      </c>
      <c r="I25">
        <v>92</v>
      </c>
      <c r="J25" t="s">
        <v>34</v>
      </c>
      <c r="K25" t="s">
        <v>845</v>
      </c>
      <c r="L25">
        <v>3.6</v>
      </c>
      <c r="M25" t="s">
        <v>1070</v>
      </c>
    </row>
    <row r="26" spans="1:13" x14ac:dyDescent="0.3">
      <c r="A26">
        <v>251</v>
      </c>
      <c r="B26" t="s">
        <v>152</v>
      </c>
      <c r="C26" t="s">
        <v>12</v>
      </c>
      <c r="D26">
        <v>1000000000</v>
      </c>
      <c r="E26">
        <v>2000000000</v>
      </c>
      <c r="F26" t="s">
        <v>518</v>
      </c>
      <c r="G26">
        <v>89</v>
      </c>
      <c r="H26">
        <v>52</v>
      </c>
      <c r="I26">
        <v>70.5</v>
      </c>
      <c r="J26" t="s">
        <v>709</v>
      </c>
      <c r="K26" t="s">
        <v>726</v>
      </c>
      <c r="L26">
        <v>4.0999999999999996</v>
      </c>
      <c r="M26" t="s">
        <v>1070</v>
      </c>
    </row>
    <row r="27" spans="1:13" x14ac:dyDescent="0.3">
      <c r="A27">
        <v>246</v>
      </c>
      <c r="B27" t="s">
        <v>148</v>
      </c>
      <c r="C27" t="s">
        <v>31</v>
      </c>
      <c r="D27">
        <v>2000000000</v>
      </c>
      <c r="E27">
        <v>5000000000</v>
      </c>
      <c r="F27" t="s">
        <v>513</v>
      </c>
      <c r="G27">
        <v>209</v>
      </c>
      <c r="H27">
        <v>116</v>
      </c>
      <c r="I27">
        <v>162.5</v>
      </c>
      <c r="J27" t="s">
        <v>34</v>
      </c>
      <c r="K27" t="s">
        <v>815</v>
      </c>
      <c r="L27">
        <v>4</v>
      </c>
      <c r="M27" t="s">
        <v>1070</v>
      </c>
    </row>
    <row r="28" spans="1:13" x14ac:dyDescent="0.3">
      <c r="A28">
        <v>244</v>
      </c>
      <c r="B28" t="s">
        <v>34</v>
      </c>
      <c r="C28" t="s">
        <v>12</v>
      </c>
      <c r="D28">
        <v>1000000000</v>
      </c>
      <c r="E28">
        <v>2000000000</v>
      </c>
      <c r="F28" t="s">
        <v>511</v>
      </c>
      <c r="G28">
        <v>117</v>
      </c>
      <c r="H28">
        <v>67</v>
      </c>
      <c r="I28">
        <v>92</v>
      </c>
      <c r="J28" t="s">
        <v>34</v>
      </c>
      <c r="K28" t="s">
        <v>726</v>
      </c>
      <c r="L28">
        <v>4.0999999999999996</v>
      </c>
      <c r="M28" t="s">
        <v>1070</v>
      </c>
    </row>
    <row r="29" spans="1:13" x14ac:dyDescent="0.3">
      <c r="A29">
        <v>28</v>
      </c>
      <c r="B29" t="s">
        <v>27</v>
      </c>
      <c r="C29" t="s">
        <v>28</v>
      </c>
      <c r="D29">
        <v>5000000000</v>
      </c>
      <c r="E29">
        <v>10000000000</v>
      </c>
      <c r="F29" t="s">
        <v>315</v>
      </c>
      <c r="G29">
        <v>61</v>
      </c>
      <c r="H29">
        <v>34</v>
      </c>
      <c r="I29">
        <v>47.5</v>
      </c>
      <c r="J29" t="s">
        <v>709</v>
      </c>
      <c r="K29" t="s">
        <v>742</v>
      </c>
      <c r="L29">
        <v>3.7</v>
      </c>
      <c r="M29" t="s">
        <v>1070</v>
      </c>
    </row>
    <row r="30" spans="1:13" x14ac:dyDescent="0.3">
      <c r="A30">
        <v>242</v>
      </c>
      <c r="B30" t="s">
        <v>145</v>
      </c>
      <c r="C30" t="s">
        <v>16</v>
      </c>
      <c r="D30">
        <v>10000000000</v>
      </c>
      <c r="E30">
        <v>11000000000</v>
      </c>
      <c r="F30" t="s">
        <v>400</v>
      </c>
      <c r="G30">
        <v>102</v>
      </c>
      <c r="H30">
        <v>60</v>
      </c>
      <c r="I30">
        <v>81</v>
      </c>
      <c r="J30" t="s">
        <v>709</v>
      </c>
      <c r="K30" t="s">
        <v>845</v>
      </c>
      <c r="L30">
        <v>3.6</v>
      </c>
      <c r="M30" t="s">
        <v>1070</v>
      </c>
    </row>
    <row r="31" spans="1:13" x14ac:dyDescent="0.3">
      <c r="A31">
        <v>227</v>
      </c>
      <c r="B31" t="s">
        <v>5</v>
      </c>
      <c r="C31" t="s">
        <v>10</v>
      </c>
      <c r="D31">
        <v>500000000</v>
      </c>
      <c r="E31">
        <v>1000000000</v>
      </c>
      <c r="F31" t="s">
        <v>495</v>
      </c>
      <c r="G31">
        <v>122</v>
      </c>
      <c r="H31">
        <v>70</v>
      </c>
      <c r="I31">
        <v>96</v>
      </c>
      <c r="J31" t="s">
        <v>707</v>
      </c>
      <c r="K31" t="s">
        <v>910</v>
      </c>
      <c r="L31">
        <v>3.5</v>
      </c>
      <c r="M31" t="s">
        <v>1070</v>
      </c>
    </row>
    <row r="32" spans="1:13" x14ac:dyDescent="0.3">
      <c r="A32">
        <v>202</v>
      </c>
      <c r="B32" t="s">
        <v>127</v>
      </c>
      <c r="C32" t="s">
        <v>12</v>
      </c>
      <c r="D32">
        <v>1000000000</v>
      </c>
      <c r="E32">
        <v>2000000000</v>
      </c>
      <c r="F32" t="s">
        <v>471</v>
      </c>
      <c r="G32">
        <v>103</v>
      </c>
      <c r="H32">
        <v>60</v>
      </c>
      <c r="I32">
        <v>81.5</v>
      </c>
      <c r="J32" t="s">
        <v>707</v>
      </c>
      <c r="K32" t="s">
        <v>800</v>
      </c>
      <c r="L32">
        <v>3.2</v>
      </c>
      <c r="M32" t="s">
        <v>1070</v>
      </c>
    </row>
    <row r="33" spans="1:13" x14ac:dyDescent="0.3">
      <c r="A33">
        <v>32</v>
      </c>
      <c r="B33" t="s">
        <v>5</v>
      </c>
      <c r="C33" t="s">
        <v>31</v>
      </c>
      <c r="D33">
        <v>2000000000</v>
      </c>
      <c r="E33">
        <v>5000000000</v>
      </c>
      <c r="F33" t="s">
        <v>317</v>
      </c>
      <c r="G33">
        <v>149</v>
      </c>
      <c r="H33">
        <v>93</v>
      </c>
      <c r="I33">
        <v>121</v>
      </c>
      <c r="J33" t="s">
        <v>707</v>
      </c>
      <c r="K33" t="s">
        <v>745</v>
      </c>
      <c r="L33">
        <v>3.8</v>
      </c>
      <c r="M33" t="s">
        <v>1070</v>
      </c>
    </row>
    <row r="34" spans="1:13" x14ac:dyDescent="0.3">
      <c r="A34">
        <v>174</v>
      </c>
      <c r="B34" t="s">
        <v>104</v>
      </c>
      <c r="C34" t="s">
        <v>28</v>
      </c>
      <c r="D34">
        <v>5000000000</v>
      </c>
      <c r="E34">
        <v>10000000000</v>
      </c>
      <c r="F34" t="s">
        <v>447</v>
      </c>
      <c r="G34">
        <v>179</v>
      </c>
      <c r="H34">
        <v>114</v>
      </c>
      <c r="I34">
        <v>146.5</v>
      </c>
      <c r="J34" t="s">
        <v>707</v>
      </c>
      <c r="K34" t="s">
        <v>742</v>
      </c>
      <c r="L34">
        <v>3.7</v>
      </c>
      <c r="M34" t="s">
        <v>1070</v>
      </c>
    </row>
    <row r="35" spans="1:13" x14ac:dyDescent="0.3">
      <c r="A35">
        <v>157</v>
      </c>
      <c r="B35" t="s">
        <v>33</v>
      </c>
      <c r="C35" t="s">
        <v>31</v>
      </c>
      <c r="D35">
        <v>2000000000</v>
      </c>
      <c r="E35">
        <v>5000000000</v>
      </c>
      <c r="F35" t="s">
        <v>432</v>
      </c>
      <c r="G35">
        <v>185</v>
      </c>
      <c r="H35">
        <v>44</v>
      </c>
      <c r="I35">
        <v>114.5</v>
      </c>
      <c r="J35" t="s">
        <v>707</v>
      </c>
      <c r="K35" t="s">
        <v>815</v>
      </c>
      <c r="L35">
        <v>4</v>
      </c>
      <c r="M35" t="s">
        <v>1070</v>
      </c>
    </row>
    <row r="36" spans="1:13" x14ac:dyDescent="0.3">
      <c r="A36">
        <v>154</v>
      </c>
      <c r="B36" t="s">
        <v>89</v>
      </c>
      <c r="C36" t="s">
        <v>11</v>
      </c>
      <c r="D36">
        <v>0</v>
      </c>
      <c r="E36">
        <v>0</v>
      </c>
      <c r="F36" t="s">
        <v>429</v>
      </c>
      <c r="G36">
        <v>50</v>
      </c>
      <c r="H36">
        <v>73</v>
      </c>
      <c r="I36" t="e">
        <v>#REF!</v>
      </c>
      <c r="J36" t="s">
        <v>708</v>
      </c>
      <c r="K36" t="s">
        <v>851</v>
      </c>
      <c r="L36">
        <v>3.6</v>
      </c>
      <c r="M36" t="s">
        <v>1070</v>
      </c>
    </row>
    <row r="37" spans="1:13" x14ac:dyDescent="0.3">
      <c r="A37">
        <v>147</v>
      </c>
      <c r="B37" t="s">
        <v>33</v>
      </c>
      <c r="C37" t="s">
        <v>31</v>
      </c>
      <c r="D37">
        <v>2000000000</v>
      </c>
      <c r="E37">
        <v>5000000000</v>
      </c>
      <c r="F37" t="s">
        <v>422</v>
      </c>
      <c r="G37">
        <v>174</v>
      </c>
      <c r="H37">
        <v>110</v>
      </c>
      <c r="I37">
        <v>142</v>
      </c>
      <c r="J37" t="s">
        <v>707</v>
      </c>
      <c r="K37" t="s">
        <v>745</v>
      </c>
      <c r="L37">
        <v>3.8</v>
      </c>
      <c r="M37" t="s">
        <v>1070</v>
      </c>
    </row>
    <row r="38" spans="1:13" x14ac:dyDescent="0.3">
      <c r="A38">
        <v>37</v>
      </c>
      <c r="B38" t="s">
        <v>33</v>
      </c>
      <c r="C38" t="s">
        <v>12</v>
      </c>
      <c r="D38">
        <v>1000000000</v>
      </c>
      <c r="E38">
        <v>2000000000</v>
      </c>
      <c r="F38" t="s">
        <v>322</v>
      </c>
      <c r="G38">
        <v>180</v>
      </c>
      <c r="H38">
        <v>115</v>
      </c>
      <c r="I38">
        <v>147.5</v>
      </c>
      <c r="J38" t="s">
        <v>707</v>
      </c>
      <c r="K38" t="s">
        <v>750</v>
      </c>
      <c r="L38">
        <v>3.5</v>
      </c>
      <c r="M38" t="s">
        <v>1070</v>
      </c>
    </row>
    <row r="39" spans="1:13" x14ac:dyDescent="0.3">
      <c r="A39">
        <v>145</v>
      </c>
      <c r="B39" t="s">
        <v>38</v>
      </c>
      <c r="C39" t="s">
        <v>16</v>
      </c>
      <c r="D39">
        <v>10000000000</v>
      </c>
      <c r="E39">
        <v>11000000000</v>
      </c>
      <c r="F39" t="s">
        <v>420</v>
      </c>
      <c r="G39">
        <v>204</v>
      </c>
      <c r="H39">
        <v>124</v>
      </c>
      <c r="I39">
        <v>164</v>
      </c>
      <c r="J39" t="s">
        <v>707</v>
      </c>
      <c r="K39" t="s">
        <v>845</v>
      </c>
      <c r="L39">
        <v>3.6</v>
      </c>
      <c r="M39" t="s">
        <v>1070</v>
      </c>
    </row>
    <row r="40" spans="1:13" x14ac:dyDescent="0.3">
      <c r="A40">
        <v>139</v>
      </c>
      <c r="B40" t="s">
        <v>79</v>
      </c>
      <c r="C40" t="s">
        <v>28</v>
      </c>
      <c r="D40">
        <v>5000000000</v>
      </c>
      <c r="E40">
        <v>10000000000</v>
      </c>
      <c r="F40" t="s">
        <v>414</v>
      </c>
      <c r="G40">
        <v>136</v>
      </c>
      <c r="H40">
        <v>77</v>
      </c>
      <c r="I40">
        <v>106.5</v>
      </c>
      <c r="J40" t="s">
        <v>34</v>
      </c>
      <c r="K40" t="s">
        <v>841</v>
      </c>
      <c r="L40">
        <v>3.8</v>
      </c>
      <c r="M40" t="s">
        <v>1070</v>
      </c>
    </row>
    <row r="41" spans="1:13" x14ac:dyDescent="0.3">
      <c r="A41">
        <v>107</v>
      </c>
      <c r="B41" t="s">
        <v>34</v>
      </c>
      <c r="C41" t="s">
        <v>31</v>
      </c>
      <c r="D41">
        <v>2000000000</v>
      </c>
      <c r="E41">
        <v>5000000000</v>
      </c>
      <c r="F41" t="s">
        <v>386</v>
      </c>
      <c r="G41">
        <v>140</v>
      </c>
      <c r="H41">
        <v>76</v>
      </c>
      <c r="I41">
        <v>108</v>
      </c>
      <c r="J41" t="s">
        <v>34</v>
      </c>
      <c r="K41" t="s">
        <v>815</v>
      </c>
      <c r="L41">
        <v>4</v>
      </c>
      <c r="M41" t="s">
        <v>1070</v>
      </c>
    </row>
    <row r="42" spans="1:13" x14ac:dyDescent="0.3">
      <c r="A42">
        <v>91</v>
      </c>
      <c r="B42" t="s">
        <v>5</v>
      </c>
      <c r="C42" t="s">
        <v>12</v>
      </c>
      <c r="D42">
        <v>1000000000</v>
      </c>
      <c r="E42">
        <v>2000000000</v>
      </c>
      <c r="F42" t="s">
        <v>371</v>
      </c>
      <c r="G42">
        <v>123</v>
      </c>
      <c r="H42">
        <v>72</v>
      </c>
      <c r="I42">
        <v>97.5</v>
      </c>
      <c r="J42" t="s">
        <v>707</v>
      </c>
      <c r="K42" t="s">
        <v>800</v>
      </c>
      <c r="L42">
        <v>3.2</v>
      </c>
      <c r="M42" t="s">
        <v>1070</v>
      </c>
    </row>
    <row r="43" spans="1:13" x14ac:dyDescent="0.3">
      <c r="A43">
        <v>42</v>
      </c>
      <c r="B43" t="s">
        <v>37</v>
      </c>
      <c r="C43" t="s">
        <v>31</v>
      </c>
      <c r="D43">
        <v>2000000000</v>
      </c>
      <c r="E43">
        <v>5000000000</v>
      </c>
      <c r="F43" t="s">
        <v>326</v>
      </c>
      <c r="G43">
        <v>113</v>
      </c>
      <c r="H43">
        <v>52</v>
      </c>
      <c r="I43">
        <v>82.5</v>
      </c>
      <c r="J43" t="s">
        <v>708</v>
      </c>
      <c r="K43" t="s">
        <v>754</v>
      </c>
      <c r="L43">
        <v>3.4</v>
      </c>
      <c r="M43" t="s">
        <v>1070</v>
      </c>
    </row>
    <row r="44" spans="1:13" x14ac:dyDescent="0.3">
      <c r="A44">
        <v>87</v>
      </c>
      <c r="B44" t="s">
        <v>57</v>
      </c>
      <c r="C44" t="s">
        <v>12</v>
      </c>
      <c r="D44">
        <v>1000000000</v>
      </c>
      <c r="E44">
        <v>2000000000</v>
      </c>
      <c r="F44" t="s">
        <v>299</v>
      </c>
      <c r="G44">
        <v>106</v>
      </c>
      <c r="H44">
        <v>64</v>
      </c>
      <c r="I44">
        <v>85</v>
      </c>
      <c r="J44" t="s">
        <v>707</v>
      </c>
      <c r="K44" t="s">
        <v>796</v>
      </c>
      <c r="L44">
        <v>3.9</v>
      </c>
      <c r="M44" t="s">
        <v>1070</v>
      </c>
    </row>
    <row r="45" spans="1:13" x14ac:dyDescent="0.3">
      <c r="A45">
        <v>79</v>
      </c>
      <c r="B45" t="s">
        <v>5</v>
      </c>
      <c r="C45" t="s">
        <v>12</v>
      </c>
      <c r="D45">
        <v>1000000000</v>
      </c>
      <c r="E45">
        <v>2000000000</v>
      </c>
      <c r="F45" t="s">
        <v>360</v>
      </c>
      <c r="G45">
        <v>160</v>
      </c>
      <c r="H45">
        <v>100</v>
      </c>
      <c r="I45">
        <v>130</v>
      </c>
      <c r="J45" t="s">
        <v>707</v>
      </c>
      <c r="K45" t="s">
        <v>788</v>
      </c>
      <c r="L45">
        <v>4.5</v>
      </c>
      <c r="M45" t="s">
        <v>1070</v>
      </c>
    </row>
    <row r="46" spans="1:13" x14ac:dyDescent="0.3">
      <c r="A46">
        <v>54</v>
      </c>
      <c r="B46" t="s">
        <v>5</v>
      </c>
      <c r="C46" t="s">
        <v>12</v>
      </c>
      <c r="D46">
        <v>1000000000</v>
      </c>
      <c r="E46">
        <v>2000000000</v>
      </c>
      <c r="F46" t="s">
        <v>337</v>
      </c>
      <c r="G46">
        <v>95</v>
      </c>
      <c r="H46">
        <v>56</v>
      </c>
      <c r="I46">
        <v>75.5</v>
      </c>
      <c r="J46" t="s">
        <v>707</v>
      </c>
      <c r="K46" t="s">
        <v>750</v>
      </c>
      <c r="L46">
        <v>3.5</v>
      </c>
      <c r="M46" t="s">
        <v>1070</v>
      </c>
    </row>
    <row r="47" spans="1:13" x14ac:dyDescent="0.3">
      <c r="A47">
        <v>46</v>
      </c>
      <c r="B47" t="s">
        <v>27</v>
      </c>
      <c r="C47" t="s">
        <v>31</v>
      </c>
      <c r="D47">
        <v>2000000000</v>
      </c>
      <c r="E47">
        <v>5000000000</v>
      </c>
      <c r="F47" t="s">
        <v>330</v>
      </c>
      <c r="G47">
        <v>39</v>
      </c>
      <c r="H47">
        <v>20</v>
      </c>
      <c r="I47">
        <v>29.5</v>
      </c>
      <c r="J47" t="s">
        <v>709</v>
      </c>
      <c r="K47" t="s">
        <v>758</v>
      </c>
      <c r="L47">
        <v>3.1</v>
      </c>
      <c r="M47" t="s">
        <v>1070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EC90D-EDB3-49D6-A7C1-13310C6E62F6}">
  <dimension ref="A3:D13"/>
  <sheetViews>
    <sheetView workbookViewId="0">
      <selection activeCell="D9" sqref="D9"/>
    </sheetView>
  </sheetViews>
  <sheetFormatPr defaultRowHeight="14.4" x14ac:dyDescent="0.3"/>
  <cols>
    <col min="1" max="1" width="22.21875" bestFit="1" customWidth="1"/>
    <col min="2" max="2" width="21.109375" bestFit="1" customWidth="1"/>
    <col min="3" max="3" width="22.88671875" bestFit="1" customWidth="1"/>
    <col min="4" max="4" width="20.6640625" bestFit="1" customWidth="1"/>
  </cols>
  <sheetData>
    <row r="3" spans="1:4" x14ac:dyDescent="0.3">
      <c r="A3" s="5" t="s">
        <v>705</v>
      </c>
      <c r="B3" t="s">
        <v>1063</v>
      </c>
      <c r="C3" t="s">
        <v>1073</v>
      </c>
      <c r="D3" t="s">
        <v>1061</v>
      </c>
    </row>
    <row r="4" spans="1:4" x14ac:dyDescent="0.3">
      <c r="A4" s="6">
        <v>-1</v>
      </c>
      <c r="B4">
        <v>1</v>
      </c>
      <c r="C4" s="9">
        <v>0</v>
      </c>
      <c r="D4" s="9">
        <v>135</v>
      </c>
    </row>
    <row r="5" spans="1:4" x14ac:dyDescent="0.3">
      <c r="A5" s="6" t="s">
        <v>1071</v>
      </c>
      <c r="B5">
        <v>24</v>
      </c>
      <c r="C5" s="9">
        <v>3708333.3333333335</v>
      </c>
      <c r="D5" s="9">
        <v>136.20833333333334</v>
      </c>
    </row>
    <row r="6" spans="1:4" x14ac:dyDescent="0.3">
      <c r="A6" s="6" t="s">
        <v>1066</v>
      </c>
      <c r="B6">
        <v>80</v>
      </c>
      <c r="C6" s="9">
        <v>8437500000</v>
      </c>
      <c r="D6" s="9">
        <v>139.01249999999999</v>
      </c>
    </row>
    <row r="7" spans="1:4" x14ac:dyDescent="0.3">
      <c r="A7" s="6" t="s">
        <v>1067</v>
      </c>
      <c r="B7">
        <v>93</v>
      </c>
      <c r="C7" s="9">
        <v>1701344086.0215054</v>
      </c>
      <c r="D7" s="9">
        <v>123.35483870967742</v>
      </c>
    </row>
    <row r="8" spans="1:4" x14ac:dyDescent="0.3">
      <c r="A8" s="6" t="s">
        <v>1069</v>
      </c>
      <c r="B8">
        <v>77</v>
      </c>
      <c r="C8" s="9">
        <v>167207792.20779222</v>
      </c>
      <c r="D8" s="9">
        <v>124.96103896103897</v>
      </c>
    </row>
    <row r="9" spans="1:4" x14ac:dyDescent="0.3">
      <c r="A9" s="6" t="s">
        <v>1070</v>
      </c>
      <c r="B9">
        <v>46</v>
      </c>
      <c r="C9" s="9">
        <v>6130434782.608696</v>
      </c>
      <c r="D9" s="9">
        <v>123.91304347826087</v>
      </c>
    </row>
    <row r="10" spans="1:4" x14ac:dyDescent="0.3">
      <c r="A10" s="6" t="s">
        <v>1065</v>
      </c>
      <c r="B10">
        <v>80</v>
      </c>
      <c r="C10" s="9">
        <v>435625000</v>
      </c>
      <c r="D10" s="9">
        <v>120.5</v>
      </c>
    </row>
    <row r="11" spans="1:4" x14ac:dyDescent="0.3">
      <c r="A11" s="6" t="s">
        <v>1068</v>
      </c>
      <c r="B11">
        <v>61</v>
      </c>
      <c r="C11" s="9">
        <v>36803278.688524589</v>
      </c>
      <c r="D11" s="9">
        <v>135.27868852459017</v>
      </c>
    </row>
    <row r="12" spans="1:4" x14ac:dyDescent="0.3">
      <c r="A12" s="6" t="s">
        <v>1072</v>
      </c>
      <c r="B12">
        <v>5</v>
      </c>
      <c r="C12" s="9">
        <v>0</v>
      </c>
      <c r="D12" s="9">
        <v>143</v>
      </c>
    </row>
    <row r="13" spans="1:4" x14ac:dyDescent="0.3">
      <c r="A13" s="6" t="s">
        <v>706</v>
      </c>
      <c r="B13">
        <v>467</v>
      </c>
      <c r="C13" s="2">
        <v>2495254817.9871521</v>
      </c>
      <c r="D13" s="2">
        <v>128.32119914346896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52B78-0DFD-430C-961F-F12F169C84D3}">
  <dimension ref="A3:B64"/>
  <sheetViews>
    <sheetView topLeftCell="A66" zoomScale="62" zoomScaleNormal="70" workbookViewId="0">
      <selection activeCell="B3" sqref="B3"/>
    </sheetView>
  </sheetViews>
  <sheetFormatPr defaultRowHeight="14.4" x14ac:dyDescent="0.3"/>
  <cols>
    <col min="1" max="1" width="38.33203125" bestFit="1" customWidth="1"/>
    <col min="2" max="2" width="13" bestFit="1" customWidth="1"/>
  </cols>
  <sheetData>
    <row r="3" spans="1:2" x14ac:dyDescent="0.3">
      <c r="A3" s="5" t="s">
        <v>705</v>
      </c>
      <c r="B3" t="s">
        <v>1135</v>
      </c>
    </row>
    <row r="4" spans="1:2" x14ac:dyDescent="0.3">
      <c r="A4" s="6" t="s">
        <v>1130</v>
      </c>
      <c r="B4">
        <v>4</v>
      </c>
    </row>
    <row r="5" spans="1:2" x14ac:dyDescent="0.3">
      <c r="A5" s="6" t="s">
        <v>1080</v>
      </c>
      <c r="B5">
        <v>63.4</v>
      </c>
    </row>
    <row r="6" spans="1:2" x14ac:dyDescent="0.3">
      <c r="A6" s="6" t="s">
        <v>1076</v>
      </c>
      <c r="B6">
        <v>80.700000000000017</v>
      </c>
    </row>
    <row r="7" spans="1:2" x14ac:dyDescent="0.3">
      <c r="A7" s="6" t="s">
        <v>1111</v>
      </c>
      <c r="B7">
        <v>13.100000000000001</v>
      </c>
    </row>
    <row r="8" spans="1:2" x14ac:dyDescent="0.3">
      <c r="A8" s="6" t="s">
        <v>1125</v>
      </c>
      <c r="B8">
        <v>3.6</v>
      </c>
    </row>
    <row r="9" spans="1:2" x14ac:dyDescent="0.3">
      <c r="A9" s="6" t="s">
        <v>1082</v>
      </c>
      <c r="B9">
        <v>26.9</v>
      </c>
    </row>
    <row r="10" spans="1:2" x14ac:dyDescent="0.3">
      <c r="A10" s="6" t="s">
        <v>1134</v>
      </c>
      <c r="B10">
        <v>2.2000000000000002</v>
      </c>
    </row>
    <row r="11" spans="1:2" x14ac:dyDescent="0.3">
      <c r="A11" s="6" t="s">
        <v>1088</v>
      </c>
      <c r="B11">
        <v>218.50000000000011</v>
      </c>
    </row>
    <row r="12" spans="1:2" x14ac:dyDescent="0.3">
      <c r="A12" s="6" t="s">
        <v>1112</v>
      </c>
      <c r="B12">
        <v>6.5</v>
      </c>
    </row>
    <row r="13" spans="1:2" x14ac:dyDescent="0.3">
      <c r="A13" s="6" t="s">
        <v>1115</v>
      </c>
      <c r="B13">
        <v>22.200000000000003</v>
      </c>
    </row>
    <row r="14" spans="1:2" x14ac:dyDescent="0.3">
      <c r="A14" s="6" t="s">
        <v>1096</v>
      </c>
      <c r="B14">
        <v>151.30000000000001</v>
      </c>
    </row>
    <row r="15" spans="1:2" x14ac:dyDescent="0.3">
      <c r="A15" s="6" t="s">
        <v>1129</v>
      </c>
      <c r="B15">
        <v>3.3</v>
      </c>
    </row>
    <row r="16" spans="1:2" x14ac:dyDescent="0.3">
      <c r="A16" s="6" t="s">
        <v>1083</v>
      </c>
      <c r="B16">
        <v>84.6</v>
      </c>
    </row>
    <row r="17" spans="1:2" x14ac:dyDescent="0.3">
      <c r="A17" s="6" t="s">
        <v>1133</v>
      </c>
      <c r="B17">
        <v>7.8</v>
      </c>
    </row>
    <row r="18" spans="1:2" x14ac:dyDescent="0.3">
      <c r="A18" s="6" t="s">
        <v>1097</v>
      </c>
      <c r="B18">
        <v>35.200000000000003</v>
      </c>
    </row>
    <row r="19" spans="1:2" x14ac:dyDescent="0.3">
      <c r="A19" s="6" t="s">
        <v>1087</v>
      </c>
      <c r="B19">
        <v>8.7000000000000011</v>
      </c>
    </row>
    <row r="20" spans="1:2" x14ac:dyDescent="0.3">
      <c r="A20" s="6" t="s">
        <v>1107</v>
      </c>
      <c r="B20">
        <v>8.5</v>
      </c>
    </row>
    <row r="21" spans="1:2" x14ac:dyDescent="0.3">
      <c r="A21" s="6" t="s">
        <v>1079</v>
      </c>
      <c r="B21">
        <v>30.7</v>
      </c>
    </row>
    <row r="22" spans="1:2" x14ac:dyDescent="0.3">
      <c r="A22" s="6" t="s">
        <v>1090</v>
      </c>
      <c r="B22">
        <v>130.10000000000002</v>
      </c>
    </row>
    <row r="23" spans="1:2" x14ac:dyDescent="0.3">
      <c r="A23" s="6" t="s">
        <v>1109</v>
      </c>
      <c r="B23">
        <v>4.5999999999999996</v>
      </c>
    </row>
    <row r="24" spans="1:2" x14ac:dyDescent="0.3">
      <c r="A24" s="6" t="s">
        <v>1106</v>
      </c>
      <c r="B24">
        <v>23</v>
      </c>
    </row>
    <row r="25" spans="1:2" x14ac:dyDescent="0.3">
      <c r="A25" s="6" t="s">
        <v>1105</v>
      </c>
      <c r="B25">
        <v>15.6</v>
      </c>
    </row>
    <row r="26" spans="1:2" x14ac:dyDescent="0.3">
      <c r="A26" s="6" t="s">
        <v>1100</v>
      </c>
      <c r="B26">
        <v>6.5</v>
      </c>
    </row>
    <row r="27" spans="1:2" x14ac:dyDescent="0.3">
      <c r="A27" s="6" t="s">
        <v>1119</v>
      </c>
      <c r="B27">
        <v>5.6999999999999993</v>
      </c>
    </row>
    <row r="28" spans="1:2" x14ac:dyDescent="0.3">
      <c r="A28" s="6" t="s">
        <v>1118</v>
      </c>
      <c r="B28">
        <v>3.6</v>
      </c>
    </row>
    <row r="29" spans="1:2" x14ac:dyDescent="0.3">
      <c r="A29" s="6" t="s">
        <v>1120</v>
      </c>
      <c r="B29">
        <v>3</v>
      </c>
    </row>
    <row r="30" spans="1:2" x14ac:dyDescent="0.3">
      <c r="A30" s="6" t="s">
        <v>1131</v>
      </c>
      <c r="B30">
        <v>3.6</v>
      </c>
    </row>
    <row r="31" spans="1:2" x14ac:dyDescent="0.3">
      <c r="A31" s="6" t="s">
        <v>1077</v>
      </c>
      <c r="B31">
        <v>86.40000000000002</v>
      </c>
    </row>
    <row r="32" spans="1:2" x14ac:dyDescent="0.3">
      <c r="A32" s="6" t="s">
        <v>1132</v>
      </c>
      <c r="B32">
        <v>3.5</v>
      </c>
    </row>
    <row r="33" spans="1:2" x14ac:dyDescent="0.3">
      <c r="A33" s="6" t="s">
        <v>1098</v>
      </c>
      <c r="B33">
        <v>11.200000000000001</v>
      </c>
    </row>
    <row r="34" spans="1:2" x14ac:dyDescent="0.3">
      <c r="A34" s="6" t="s">
        <v>1092</v>
      </c>
      <c r="B34">
        <v>14.3</v>
      </c>
    </row>
    <row r="35" spans="1:2" x14ac:dyDescent="0.3">
      <c r="A35" s="6" t="s">
        <v>1091</v>
      </c>
      <c r="B35">
        <v>131.69999999999999</v>
      </c>
    </row>
    <row r="36" spans="1:2" x14ac:dyDescent="0.3">
      <c r="A36" s="6" t="s">
        <v>1084</v>
      </c>
      <c r="B36">
        <v>70.599999999999994</v>
      </c>
    </row>
    <row r="37" spans="1:2" x14ac:dyDescent="0.3">
      <c r="A37" s="6" t="s">
        <v>1116</v>
      </c>
      <c r="B37">
        <v>14.9</v>
      </c>
    </row>
    <row r="38" spans="1:2" x14ac:dyDescent="0.3">
      <c r="A38" s="6" t="s">
        <v>1095</v>
      </c>
      <c r="B38">
        <v>136.50000000000006</v>
      </c>
    </row>
    <row r="39" spans="1:2" x14ac:dyDescent="0.3">
      <c r="A39" s="6" t="s">
        <v>1126</v>
      </c>
      <c r="B39">
        <v>14.799999999999999</v>
      </c>
    </row>
    <row r="40" spans="1:2" x14ac:dyDescent="0.3">
      <c r="A40" s="6" t="s">
        <v>1117</v>
      </c>
      <c r="B40">
        <v>19.700000000000003</v>
      </c>
    </row>
    <row r="41" spans="1:2" x14ac:dyDescent="0.3">
      <c r="A41" s="6" t="s">
        <v>1093</v>
      </c>
      <c r="B41">
        <v>8.1</v>
      </c>
    </row>
    <row r="42" spans="1:2" x14ac:dyDescent="0.3">
      <c r="A42" s="6" t="s">
        <v>1099</v>
      </c>
      <c r="B42">
        <v>4.4000000000000004</v>
      </c>
    </row>
    <row r="43" spans="1:2" x14ac:dyDescent="0.3">
      <c r="A43" s="6" t="s">
        <v>1104</v>
      </c>
      <c r="B43">
        <v>3.1</v>
      </c>
    </row>
    <row r="44" spans="1:2" x14ac:dyDescent="0.3">
      <c r="A44" s="6" t="s">
        <v>1089</v>
      </c>
      <c r="B44">
        <v>3.6</v>
      </c>
    </row>
    <row r="45" spans="1:2" x14ac:dyDescent="0.3">
      <c r="A45" s="6" t="s">
        <v>1085</v>
      </c>
      <c r="B45">
        <v>3.5</v>
      </c>
    </row>
    <row r="46" spans="1:2" x14ac:dyDescent="0.3">
      <c r="A46" s="6" t="s">
        <v>1081</v>
      </c>
      <c r="B46">
        <v>19.900000000000002</v>
      </c>
    </row>
    <row r="47" spans="1:2" x14ac:dyDescent="0.3">
      <c r="A47" s="6" t="s">
        <v>1114</v>
      </c>
      <c r="B47">
        <v>16.8</v>
      </c>
    </row>
    <row r="48" spans="1:2" x14ac:dyDescent="0.3">
      <c r="A48" s="6" t="s">
        <v>1086</v>
      </c>
      <c r="B48">
        <v>53</v>
      </c>
    </row>
    <row r="49" spans="1:2" x14ac:dyDescent="0.3">
      <c r="A49" s="6" t="s">
        <v>1078</v>
      </c>
      <c r="B49">
        <v>19</v>
      </c>
    </row>
    <row r="50" spans="1:2" x14ac:dyDescent="0.3">
      <c r="A50" s="6" t="s">
        <v>1124</v>
      </c>
      <c r="B50">
        <v>10</v>
      </c>
    </row>
    <row r="51" spans="1:2" x14ac:dyDescent="0.3">
      <c r="A51" s="6" t="s">
        <v>1101</v>
      </c>
      <c r="B51">
        <v>3.8</v>
      </c>
    </row>
    <row r="52" spans="1:2" x14ac:dyDescent="0.3">
      <c r="A52" s="6" t="s">
        <v>1102</v>
      </c>
      <c r="B52">
        <v>24.499999999999996</v>
      </c>
    </row>
    <row r="53" spans="1:2" x14ac:dyDescent="0.3">
      <c r="A53" s="6" t="s">
        <v>1128</v>
      </c>
      <c r="B53">
        <v>3.7</v>
      </c>
    </row>
    <row r="54" spans="1:2" x14ac:dyDescent="0.3">
      <c r="A54" s="6" t="s">
        <v>1127</v>
      </c>
      <c r="B54">
        <v>3.4</v>
      </c>
    </row>
    <row r="55" spans="1:2" x14ac:dyDescent="0.3">
      <c r="A55" s="6" t="s">
        <v>1094</v>
      </c>
      <c r="B55">
        <v>7.6</v>
      </c>
    </row>
    <row r="56" spans="1:2" x14ac:dyDescent="0.3">
      <c r="A56" s="6" t="s">
        <v>1108</v>
      </c>
      <c r="B56">
        <v>3.3</v>
      </c>
    </row>
    <row r="57" spans="1:2" x14ac:dyDescent="0.3">
      <c r="A57" s="6" t="s">
        <v>1121</v>
      </c>
      <c r="B57">
        <v>3.4</v>
      </c>
    </row>
    <row r="58" spans="1:2" x14ac:dyDescent="0.3">
      <c r="A58" s="6" t="s">
        <v>1113</v>
      </c>
      <c r="B58">
        <v>18.900000000000002</v>
      </c>
    </row>
    <row r="59" spans="1:2" x14ac:dyDescent="0.3">
      <c r="A59" s="6" t="s">
        <v>1123</v>
      </c>
      <c r="B59">
        <v>4.3</v>
      </c>
    </row>
    <row r="60" spans="1:2" x14ac:dyDescent="0.3">
      <c r="A60" s="6" t="s">
        <v>1110</v>
      </c>
      <c r="B60">
        <v>7</v>
      </c>
    </row>
    <row r="61" spans="1:2" x14ac:dyDescent="0.3">
      <c r="A61" s="6" t="s">
        <v>256</v>
      </c>
      <c r="B61">
        <v>3.6</v>
      </c>
    </row>
    <row r="62" spans="1:2" x14ac:dyDescent="0.3">
      <c r="A62" s="6" t="s">
        <v>1122</v>
      </c>
      <c r="B62">
        <v>6.2</v>
      </c>
    </row>
    <row r="63" spans="1:2" x14ac:dyDescent="0.3">
      <c r="A63" s="6" t="s">
        <v>1103</v>
      </c>
      <c r="B63">
        <v>10.8</v>
      </c>
    </row>
    <row r="64" spans="1:2" x14ac:dyDescent="0.3">
      <c r="A64" s="6" t="s">
        <v>706</v>
      </c>
      <c r="B64">
        <v>1712.4000000000003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1999-7E2A-40C6-BADF-33EC290AEB96}">
  <dimension ref="A1"/>
  <sheetViews>
    <sheetView workbookViewId="0">
      <selection sqref="A1:O2"/>
    </sheetView>
  </sheetViews>
  <sheetFormatPr defaultRowHeight="14.4" x14ac:dyDescent="0.3"/>
  <cols>
    <col min="2" max="2" width="9.77734375" customWidth="1"/>
    <col min="3" max="3" width="10.21875" customWidth="1"/>
    <col min="4" max="4" width="14.5546875" customWidth="1"/>
    <col min="5" max="5" width="14.88671875" customWidth="1"/>
    <col min="6" max="6" width="10.88671875" customWidth="1"/>
    <col min="7" max="7" width="15.6640625" customWidth="1"/>
    <col min="8" max="8" width="12.77734375" customWidth="1"/>
    <col min="9" max="9" width="11.44140625" customWidth="1"/>
    <col min="10" max="10" width="9.5546875" customWidth="1"/>
    <col min="11" max="11" width="19.6640625" customWidth="1"/>
    <col min="12" max="12" width="15" customWidth="1"/>
    <col min="15" max="15" width="9.88671875"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38D1B-42BC-4877-B87E-789A2A52830C}">
  <dimension ref="A1:O1"/>
  <sheetViews>
    <sheetView workbookViewId="0">
      <selection sqref="A1:O2"/>
    </sheetView>
  </sheetViews>
  <sheetFormatPr defaultRowHeight="14.4" x14ac:dyDescent="0.3"/>
  <cols>
    <col min="2" max="2" width="9.77734375" customWidth="1"/>
    <col min="3" max="3" width="10.21875" customWidth="1"/>
    <col min="4" max="4" width="14.5546875" customWidth="1"/>
    <col min="5" max="5" width="14.88671875" customWidth="1"/>
    <col min="6" max="6" width="10.88671875" customWidth="1"/>
    <col min="7" max="7" width="15.6640625" customWidth="1"/>
    <col min="8" max="8" width="12.77734375" customWidth="1"/>
    <col min="9" max="9" width="11.44140625" customWidth="1"/>
    <col min="10" max="10" width="9.5546875" customWidth="1"/>
    <col min="11" max="11" width="19.6640625" customWidth="1"/>
    <col min="12" max="12" width="15" customWidth="1"/>
    <col min="15" max="15" width="9.88671875" customWidth="1"/>
  </cols>
  <sheetData>
    <row r="1" spans="1:15" x14ac:dyDescent="0.3">
      <c r="A1" t="s">
        <v>0</v>
      </c>
      <c r="B1" t="s">
        <v>1</v>
      </c>
      <c r="C1" t="s">
        <v>2</v>
      </c>
      <c r="D1" t="s">
        <v>3</v>
      </c>
      <c r="E1" t="s">
        <v>4</v>
      </c>
      <c r="F1" t="s">
        <v>1074</v>
      </c>
      <c r="G1" t="s">
        <v>284</v>
      </c>
      <c r="H1" t="s">
        <v>285</v>
      </c>
      <c r="I1" t="s">
        <v>286</v>
      </c>
      <c r="J1" t="s">
        <v>287</v>
      </c>
      <c r="K1" t="s">
        <v>713</v>
      </c>
      <c r="L1" t="s">
        <v>714</v>
      </c>
      <c r="M1" t="s">
        <v>1060</v>
      </c>
      <c r="N1" t="s">
        <v>1064</v>
      </c>
      <c r="O1" t="s">
        <v>1075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0515-2C26-402E-8846-2D835D78FA0F}">
  <dimension ref="A3:E113"/>
  <sheetViews>
    <sheetView topLeftCell="B1" workbookViewId="0">
      <selection activeCell="H12" sqref="H12"/>
    </sheetView>
  </sheetViews>
  <sheetFormatPr defaultRowHeight="14.4" x14ac:dyDescent="0.3"/>
  <cols>
    <col min="1" max="1" width="41.6640625" bestFit="1" customWidth="1"/>
    <col min="2" max="2" width="12.6640625" bestFit="1" customWidth="1"/>
    <col min="3" max="3" width="26" bestFit="1" customWidth="1"/>
    <col min="4" max="4" width="17.44140625" bestFit="1" customWidth="1"/>
    <col min="5" max="5" width="21.109375" bestFit="1" customWidth="1"/>
    <col min="6" max="6" width="5.77734375" bestFit="1" customWidth="1"/>
    <col min="7" max="7" width="8.5546875" bestFit="1" customWidth="1"/>
    <col min="8" max="8" width="5.77734375" bestFit="1" customWidth="1"/>
    <col min="9" max="9" width="17.44140625" bestFit="1" customWidth="1"/>
    <col min="10" max="10" width="12.6640625" bestFit="1" customWidth="1"/>
    <col min="11" max="11" width="12.33203125" bestFit="1" customWidth="1"/>
    <col min="12" max="12" width="7.6640625" bestFit="1" customWidth="1"/>
    <col min="13" max="13" width="5.77734375" bestFit="1" customWidth="1"/>
    <col min="14" max="14" width="8.5546875" bestFit="1" customWidth="1"/>
    <col min="15" max="15" width="5.77734375" bestFit="1" customWidth="1"/>
    <col min="16" max="16" width="21.109375" bestFit="1" customWidth="1"/>
    <col min="17" max="17" width="12.6640625" bestFit="1" customWidth="1"/>
    <col min="18" max="18" width="12.33203125" bestFit="1" customWidth="1"/>
    <col min="19" max="19" width="7.6640625" bestFit="1" customWidth="1"/>
    <col min="20" max="20" width="5.77734375" bestFit="1" customWidth="1"/>
    <col min="21" max="21" width="8.5546875" bestFit="1" customWidth="1"/>
    <col min="22" max="22" width="5.77734375" bestFit="1" customWidth="1"/>
    <col min="23" max="23" width="17.5546875" bestFit="1" customWidth="1"/>
    <col min="24" max="24" width="22.21875" bestFit="1" customWidth="1"/>
    <col min="25" max="25" width="26" bestFit="1" customWidth="1"/>
  </cols>
  <sheetData>
    <row r="3" spans="1:5" x14ac:dyDescent="0.3">
      <c r="A3" s="5" t="s">
        <v>705</v>
      </c>
      <c r="B3" t="s">
        <v>1136</v>
      </c>
      <c r="C3" t="s">
        <v>1137</v>
      </c>
      <c r="D3" t="s">
        <v>1059</v>
      </c>
      <c r="E3" t="s">
        <v>1063</v>
      </c>
    </row>
    <row r="4" spans="1:5" x14ac:dyDescent="0.3">
      <c r="A4" s="6" t="s">
        <v>984</v>
      </c>
      <c r="B4">
        <v>2.8</v>
      </c>
      <c r="C4">
        <v>1</v>
      </c>
      <c r="D4">
        <v>98</v>
      </c>
      <c r="E4">
        <v>1</v>
      </c>
    </row>
    <row r="5" spans="1:5" x14ac:dyDescent="0.3">
      <c r="A5" s="6" t="s">
        <v>879</v>
      </c>
      <c r="B5">
        <v>2.7</v>
      </c>
      <c r="C5">
        <v>3</v>
      </c>
      <c r="D5">
        <v>113</v>
      </c>
      <c r="E5">
        <v>3</v>
      </c>
    </row>
    <row r="6" spans="1:5" x14ac:dyDescent="0.3">
      <c r="A6" s="6" t="s">
        <v>719</v>
      </c>
      <c r="B6">
        <v>2.9</v>
      </c>
      <c r="C6">
        <v>2</v>
      </c>
      <c r="D6">
        <v>148</v>
      </c>
      <c r="E6">
        <v>2</v>
      </c>
    </row>
    <row r="7" spans="1:5" x14ac:dyDescent="0.3">
      <c r="A7" s="6" t="s">
        <v>993</v>
      </c>
      <c r="B7">
        <v>0</v>
      </c>
      <c r="C7">
        <v>1</v>
      </c>
      <c r="D7">
        <v>140</v>
      </c>
      <c r="E7">
        <v>1</v>
      </c>
    </row>
    <row r="8" spans="1:5" x14ac:dyDescent="0.3">
      <c r="A8" s="6" t="s">
        <v>808</v>
      </c>
      <c r="B8">
        <v>3.3</v>
      </c>
      <c r="C8">
        <v>1</v>
      </c>
      <c r="D8">
        <v>129</v>
      </c>
      <c r="E8">
        <v>1</v>
      </c>
    </row>
    <row r="9" spans="1:5" x14ac:dyDescent="0.3">
      <c r="A9" s="6" t="s">
        <v>967</v>
      </c>
      <c r="B9">
        <v>3</v>
      </c>
      <c r="C9">
        <v>1</v>
      </c>
      <c r="D9">
        <v>85</v>
      </c>
      <c r="E9">
        <v>1</v>
      </c>
    </row>
    <row r="10" spans="1:5" x14ac:dyDescent="0.3">
      <c r="A10" s="6" t="s">
        <v>905</v>
      </c>
      <c r="B10">
        <v>3</v>
      </c>
      <c r="C10">
        <v>1</v>
      </c>
      <c r="D10">
        <v>117</v>
      </c>
      <c r="E10">
        <v>1</v>
      </c>
    </row>
    <row r="11" spans="1:5" x14ac:dyDescent="0.3">
      <c r="A11" s="6" t="s">
        <v>948</v>
      </c>
      <c r="B11">
        <v>3.4</v>
      </c>
      <c r="C11">
        <v>1</v>
      </c>
      <c r="D11">
        <v>119</v>
      </c>
      <c r="E11">
        <v>1</v>
      </c>
    </row>
    <row r="12" spans="1:5" x14ac:dyDescent="0.3">
      <c r="A12" s="6" t="s">
        <v>861</v>
      </c>
      <c r="B12">
        <v>3.4</v>
      </c>
      <c r="C12">
        <v>1</v>
      </c>
      <c r="D12">
        <v>183</v>
      </c>
      <c r="E12">
        <v>1</v>
      </c>
    </row>
    <row r="13" spans="1:5" x14ac:dyDescent="0.3">
      <c r="A13" s="6" t="s">
        <v>963</v>
      </c>
      <c r="B13">
        <v>3.4</v>
      </c>
      <c r="C13">
        <v>1</v>
      </c>
      <c r="D13">
        <v>140</v>
      </c>
      <c r="E13">
        <v>1</v>
      </c>
    </row>
    <row r="14" spans="1:5" x14ac:dyDescent="0.3">
      <c r="A14" s="6" t="s">
        <v>941</v>
      </c>
      <c r="B14">
        <v>2.9</v>
      </c>
      <c r="C14">
        <v>1</v>
      </c>
      <c r="D14">
        <v>97</v>
      </c>
      <c r="E14">
        <v>1</v>
      </c>
    </row>
    <row r="15" spans="1:5" x14ac:dyDescent="0.3">
      <c r="A15" s="6" t="s">
        <v>773</v>
      </c>
      <c r="B15">
        <v>2.8</v>
      </c>
      <c r="C15">
        <v>1</v>
      </c>
      <c r="D15">
        <v>148</v>
      </c>
      <c r="E15">
        <v>1</v>
      </c>
    </row>
    <row r="16" spans="1:5" x14ac:dyDescent="0.3">
      <c r="A16" s="6" t="s">
        <v>901</v>
      </c>
      <c r="B16">
        <v>3.4</v>
      </c>
      <c r="C16">
        <v>1</v>
      </c>
      <c r="D16">
        <v>126</v>
      </c>
      <c r="E16">
        <v>1</v>
      </c>
    </row>
    <row r="17" spans="1:5" x14ac:dyDescent="0.3">
      <c r="A17" s="6" t="s">
        <v>811</v>
      </c>
      <c r="B17">
        <v>2.9</v>
      </c>
      <c r="C17">
        <v>1</v>
      </c>
      <c r="D17">
        <v>85</v>
      </c>
      <c r="E17">
        <v>1</v>
      </c>
    </row>
    <row r="18" spans="1:5" x14ac:dyDescent="0.3">
      <c r="A18" s="6" t="s">
        <v>1048</v>
      </c>
      <c r="B18">
        <v>2.7</v>
      </c>
      <c r="C18">
        <v>1</v>
      </c>
      <c r="D18">
        <v>135</v>
      </c>
      <c r="E18">
        <v>1</v>
      </c>
    </row>
    <row r="19" spans="1:5" x14ac:dyDescent="0.3">
      <c r="A19" s="6" t="s">
        <v>775</v>
      </c>
      <c r="B19">
        <v>3.1</v>
      </c>
      <c r="C19">
        <v>1</v>
      </c>
      <c r="D19">
        <v>72</v>
      </c>
      <c r="E19">
        <v>1</v>
      </c>
    </row>
    <row r="20" spans="1:5" x14ac:dyDescent="0.3">
      <c r="A20" s="6" t="s">
        <v>859</v>
      </c>
      <c r="B20">
        <v>0</v>
      </c>
      <c r="C20">
        <v>1</v>
      </c>
      <c r="D20">
        <v>250</v>
      </c>
      <c r="E20">
        <v>1</v>
      </c>
    </row>
    <row r="21" spans="1:5" x14ac:dyDescent="0.3">
      <c r="A21" s="6" t="s">
        <v>988</v>
      </c>
      <c r="B21">
        <v>2.5</v>
      </c>
      <c r="C21">
        <v>1</v>
      </c>
      <c r="D21">
        <v>176</v>
      </c>
      <c r="E21">
        <v>1</v>
      </c>
    </row>
    <row r="22" spans="1:5" x14ac:dyDescent="0.3">
      <c r="A22" s="6" t="s">
        <v>782</v>
      </c>
      <c r="B22">
        <v>3.1</v>
      </c>
      <c r="C22">
        <v>1</v>
      </c>
      <c r="D22">
        <v>122</v>
      </c>
      <c r="E22">
        <v>1</v>
      </c>
    </row>
    <row r="23" spans="1:5" x14ac:dyDescent="0.3">
      <c r="A23" s="6" t="s">
        <v>969</v>
      </c>
      <c r="B23">
        <v>3.2</v>
      </c>
      <c r="C23">
        <v>1</v>
      </c>
      <c r="D23">
        <v>60</v>
      </c>
      <c r="E23">
        <v>1</v>
      </c>
    </row>
    <row r="24" spans="1:5" x14ac:dyDescent="0.3">
      <c r="A24" s="6" t="s">
        <v>936</v>
      </c>
      <c r="B24">
        <v>2.1</v>
      </c>
      <c r="C24">
        <v>1</v>
      </c>
      <c r="D24">
        <v>149</v>
      </c>
      <c r="E24">
        <v>1</v>
      </c>
    </row>
    <row r="25" spans="1:5" x14ac:dyDescent="0.3">
      <c r="A25" s="6" t="s">
        <v>981</v>
      </c>
      <c r="B25">
        <v>2.7</v>
      </c>
      <c r="C25">
        <v>1</v>
      </c>
      <c r="D25">
        <v>188</v>
      </c>
      <c r="E25">
        <v>1</v>
      </c>
    </row>
    <row r="26" spans="1:5" x14ac:dyDescent="0.3">
      <c r="A26" s="6" t="s">
        <v>844</v>
      </c>
      <c r="B26">
        <v>3.4</v>
      </c>
      <c r="C26">
        <v>1</v>
      </c>
      <c r="D26">
        <v>134</v>
      </c>
      <c r="E26">
        <v>1</v>
      </c>
    </row>
    <row r="27" spans="1:5" x14ac:dyDescent="0.3">
      <c r="A27" s="6" t="s">
        <v>889</v>
      </c>
      <c r="B27">
        <v>2.8</v>
      </c>
      <c r="C27">
        <v>1</v>
      </c>
      <c r="D27">
        <v>62</v>
      </c>
      <c r="E27">
        <v>1</v>
      </c>
    </row>
    <row r="28" spans="1:5" x14ac:dyDescent="0.3">
      <c r="A28" s="6" t="s">
        <v>1050</v>
      </c>
      <c r="B28">
        <v>3.4</v>
      </c>
      <c r="C28">
        <v>1</v>
      </c>
      <c r="D28">
        <v>121</v>
      </c>
      <c r="E28">
        <v>1</v>
      </c>
    </row>
    <row r="29" spans="1:5" x14ac:dyDescent="0.3">
      <c r="A29" s="6" t="s">
        <v>897</v>
      </c>
      <c r="B29">
        <v>2.5</v>
      </c>
      <c r="C29">
        <v>1</v>
      </c>
      <c r="D29">
        <v>119</v>
      </c>
      <c r="E29">
        <v>1</v>
      </c>
    </row>
    <row r="30" spans="1:5" x14ac:dyDescent="0.3">
      <c r="A30" s="6" t="s">
        <v>945</v>
      </c>
      <c r="B30">
        <v>2.4</v>
      </c>
      <c r="C30">
        <v>1</v>
      </c>
      <c r="D30">
        <v>98</v>
      </c>
      <c r="E30">
        <v>1</v>
      </c>
    </row>
    <row r="31" spans="1:5" x14ac:dyDescent="0.3">
      <c r="A31" s="6" t="s">
        <v>720</v>
      </c>
      <c r="B31">
        <v>3.4</v>
      </c>
      <c r="C31">
        <v>1</v>
      </c>
      <c r="D31">
        <v>119</v>
      </c>
      <c r="E31">
        <v>1</v>
      </c>
    </row>
    <row r="32" spans="1:5" x14ac:dyDescent="0.3">
      <c r="A32" s="6" t="s">
        <v>1055</v>
      </c>
      <c r="B32">
        <v>3.4</v>
      </c>
      <c r="C32">
        <v>1</v>
      </c>
      <c r="D32">
        <v>113</v>
      </c>
      <c r="E32">
        <v>1</v>
      </c>
    </row>
    <row r="33" spans="1:5" x14ac:dyDescent="0.3">
      <c r="A33" s="6" t="s">
        <v>801</v>
      </c>
      <c r="B33">
        <v>3.1</v>
      </c>
      <c r="C33">
        <v>1</v>
      </c>
      <c r="D33">
        <v>73</v>
      </c>
      <c r="E33">
        <v>1</v>
      </c>
    </row>
    <row r="34" spans="1:5" x14ac:dyDescent="0.3">
      <c r="A34" s="6" t="s">
        <v>1044</v>
      </c>
      <c r="B34">
        <v>3.4</v>
      </c>
      <c r="C34">
        <v>1</v>
      </c>
      <c r="D34">
        <v>57</v>
      </c>
      <c r="E34">
        <v>1</v>
      </c>
    </row>
    <row r="35" spans="1:5" x14ac:dyDescent="0.3">
      <c r="A35" s="6" t="s">
        <v>857</v>
      </c>
      <c r="B35">
        <v>2.8</v>
      </c>
      <c r="C35">
        <v>1</v>
      </c>
      <c r="D35">
        <v>100</v>
      </c>
      <c r="E35">
        <v>1</v>
      </c>
    </row>
    <row r="36" spans="1:5" x14ac:dyDescent="0.3">
      <c r="A36" s="6" t="s">
        <v>1041</v>
      </c>
      <c r="B36">
        <v>3.2</v>
      </c>
      <c r="C36">
        <v>1</v>
      </c>
      <c r="D36">
        <v>108</v>
      </c>
      <c r="E36">
        <v>1</v>
      </c>
    </row>
    <row r="37" spans="1:5" x14ac:dyDescent="0.3">
      <c r="A37" s="6" t="s">
        <v>817</v>
      </c>
      <c r="B37">
        <v>2.8</v>
      </c>
      <c r="C37">
        <v>1</v>
      </c>
      <c r="D37">
        <v>133</v>
      </c>
      <c r="E37">
        <v>1</v>
      </c>
    </row>
    <row r="38" spans="1:5" x14ac:dyDescent="0.3">
      <c r="A38" s="6" t="s">
        <v>1039</v>
      </c>
      <c r="B38">
        <v>3.3</v>
      </c>
      <c r="C38">
        <v>1</v>
      </c>
      <c r="D38">
        <v>228</v>
      </c>
      <c r="E38">
        <v>1</v>
      </c>
    </row>
    <row r="39" spans="1:5" x14ac:dyDescent="0.3">
      <c r="A39" s="6" t="s">
        <v>780</v>
      </c>
      <c r="B39">
        <v>2.7</v>
      </c>
      <c r="C39">
        <v>1</v>
      </c>
      <c r="D39">
        <v>102</v>
      </c>
      <c r="E39">
        <v>1</v>
      </c>
    </row>
    <row r="40" spans="1:5" x14ac:dyDescent="0.3">
      <c r="A40" s="6" t="s">
        <v>880</v>
      </c>
      <c r="B40">
        <v>3.4</v>
      </c>
      <c r="C40">
        <v>1</v>
      </c>
      <c r="D40">
        <v>140</v>
      </c>
      <c r="E40">
        <v>1</v>
      </c>
    </row>
    <row r="41" spans="1:5" x14ac:dyDescent="0.3">
      <c r="A41" s="6" t="s">
        <v>754</v>
      </c>
      <c r="B41">
        <v>3.4</v>
      </c>
      <c r="C41">
        <v>1</v>
      </c>
      <c r="D41">
        <v>113</v>
      </c>
      <c r="E41">
        <v>1</v>
      </c>
    </row>
    <row r="42" spans="1:5" x14ac:dyDescent="0.3">
      <c r="A42" s="6" t="s">
        <v>1021</v>
      </c>
      <c r="B42">
        <v>3.2</v>
      </c>
      <c r="C42">
        <v>1</v>
      </c>
      <c r="D42">
        <v>142</v>
      </c>
      <c r="E42">
        <v>1</v>
      </c>
    </row>
    <row r="43" spans="1:5" x14ac:dyDescent="0.3">
      <c r="A43" s="6" t="s">
        <v>1036</v>
      </c>
      <c r="B43">
        <v>3</v>
      </c>
      <c r="C43">
        <v>2</v>
      </c>
      <c r="D43">
        <v>129</v>
      </c>
      <c r="E43">
        <v>2</v>
      </c>
    </row>
    <row r="44" spans="1:5" x14ac:dyDescent="0.3">
      <c r="A44" s="6" t="s">
        <v>829</v>
      </c>
      <c r="B44">
        <v>3.2</v>
      </c>
      <c r="C44">
        <v>1</v>
      </c>
      <c r="D44">
        <v>106</v>
      </c>
      <c r="E44">
        <v>1</v>
      </c>
    </row>
    <row r="45" spans="1:5" x14ac:dyDescent="0.3">
      <c r="A45" s="6" t="s">
        <v>970</v>
      </c>
      <c r="B45">
        <v>2.7</v>
      </c>
      <c r="C45">
        <v>1</v>
      </c>
      <c r="D45">
        <v>35</v>
      </c>
      <c r="E45">
        <v>1</v>
      </c>
    </row>
    <row r="46" spans="1:5" x14ac:dyDescent="0.3">
      <c r="A46" s="6" t="s">
        <v>814</v>
      </c>
      <c r="B46">
        <v>3.2</v>
      </c>
      <c r="C46">
        <v>1</v>
      </c>
      <c r="D46">
        <v>163</v>
      </c>
      <c r="E46">
        <v>1</v>
      </c>
    </row>
    <row r="47" spans="1:5" x14ac:dyDescent="0.3">
      <c r="A47" s="6" t="s">
        <v>799</v>
      </c>
      <c r="B47">
        <v>3.4</v>
      </c>
      <c r="C47">
        <v>2</v>
      </c>
      <c r="D47">
        <v>116</v>
      </c>
      <c r="E47">
        <v>2</v>
      </c>
    </row>
    <row r="48" spans="1:5" x14ac:dyDescent="0.3">
      <c r="A48" s="6" t="s">
        <v>783</v>
      </c>
      <c r="B48">
        <v>1.9</v>
      </c>
      <c r="C48">
        <v>1</v>
      </c>
      <c r="D48">
        <v>118</v>
      </c>
      <c r="E48">
        <v>1</v>
      </c>
    </row>
    <row r="49" spans="1:5" x14ac:dyDescent="0.3">
      <c r="A49" s="6" t="s">
        <v>1023</v>
      </c>
      <c r="B49">
        <v>3</v>
      </c>
      <c r="C49">
        <v>1</v>
      </c>
      <c r="D49">
        <v>48</v>
      </c>
      <c r="E49">
        <v>1</v>
      </c>
    </row>
    <row r="50" spans="1:5" x14ac:dyDescent="0.3">
      <c r="A50" s="6" t="s">
        <v>935</v>
      </c>
      <c r="B50">
        <v>3.2</v>
      </c>
      <c r="C50">
        <v>1</v>
      </c>
      <c r="D50">
        <v>86</v>
      </c>
      <c r="E50">
        <v>1</v>
      </c>
    </row>
    <row r="51" spans="1:5" x14ac:dyDescent="0.3">
      <c r="A51" s="6" t="s">
        <v>1028</v>
      </c>
      <c r="B51">
        <v>3.1</v>
      </c>
      <c r="C51">
        <v>1</v>
      </c>
      <c r="D51">
        <v>61</v>
      </c>
      <c r="E51">
        <v>1</v>
      </c>
    </row>
    <row r="52" spans="1:5" x14ac:dyDescent="0.3">
      <c r="A52" s="6" t="s">
        <v>1035</v>
      </c>
      <c r="B52">
        <v>2.8</v>
      </c>
      <c r="C52">
        <v>1</v>
      </c>
      <c r="D52">
        <v>109</v>
      </c>
      <c r="E52">
        <v>1</v>
      </c>
    </row>
    <row r="53" spans="1:5" x14ac:dyDescent="0.3">
      <c r="A53" s="6" t="s">
        <v>1022</v>
      </c>
      <c r="B53">
        <v>3.2</v>
      </c>
      <c r="C53">
        <v>1</v>
      </c>
      <c r="D53">
        <v>159</v>
      </c>
      <c r="E53">
        <v>1</v>
      </c>
    </row>
    <row r="54" spans="1:5" x14ac:dyDescent="0.3">
      <c r="A54" s="6" t="s">
        <v>932</v>
      </c>
      <c r="B54">
        <v>3</v>
      </c>
      <c r="C54">
        <v>1</v>
      </c>
      <c r="D54">
        <v>71</v>
      </c>
      <c r="E54">
        <v>1</v>
      </c>
    </row>
    <row r="55" spans="1:5" x14ac:dyDescent="0.3">
      <c r="A55" s="6" t="s">
        <v>758</v>
      </c>
      <c r="B55">
        <v>3.1</v>
      </c>
      <c r="C55">
        <v>1</v>
      </c>
      <c r="D55">
        <v>39</v>
      </c>
      <c r="E55">
        <v>1</v>
      </c>
    </row>
    <row r="56" spans="1:5" x14ac:dyDescent="0.3">
      <c r="A56" s="6" t="s">
        <v>1031</v>
      </c>
      <c r="B56">
        <v>3.4</v>
      </c>
      <c r="C56">
        <v>1</v>
      </c>
      <c r="D56">
        <v>79</v>
      </c>
      <c r="E56">
        <v>1</v>
      </c>
    </row>
    <row r="57" spans="1:5" x14ac:dyDescent="0.3">
      <c r="A57" s="6" t="s">
        <v>1045</v>
      </c>
      <c r="B57">
        <v>3.3</v>
      </c>
      <c r="C57">
        <v>1</v>
      </c>
      <c r="D57">
        <v>136</v>
      </c>
      <c r="E57">
        <v>1</v>
      </c>
    </row>
    <row r="58" spans="1:5" x14ac:dyDescent="0.3">
      <c r="A58" s="6" t="s">
        <v>866</v>
      </c>
      <c r="B58">
        <v>2.9</v>
      </c>
      <c r="C58">
        <v>1</v>
      </c>
      <c r="D58">
        <v>123</v>
      </c>
      <c r="E58">
        <v>1</v>
      </c>
    </row>
    <row r="59" spans="1:5" x14ac:dyDescent="0.3">
      <c r="A59" s="6" t="s">
        <v>949</v>
      </c>
      <c r="B59">
        <v>0</v>
      </c>
      <c r="C59">
        <v>3</v>
      </c>
      <c r="D59">
        <v>145</v>
      </c>
      <c r="E59">
        <v>3</v>
      </c>
    </row>
    <row r="60" spans="1:5" x14ac:dyDescent="0.3">
      <c r="A60" s="6" t="s">
        <v>819</v>
      </c>
      <c r="B60">
        <v>3</v>
      </c>
      <c r="C60">
        <v>1</v>
      </c>
      <c r="D60">
        <v>148</v>
      </c>
      <c r="E60">
        <v>1</v>
      </c>
    </row>
    <row r="61" spans="1:5" x14ac:dyDescent="0.3">
      <c r="A61" s="6" t="s">
        <v>990</v>
      </c>
      <c r="B61">
        <v>3.4</v>
      </c>
      <c r="C61">
        <v>1</v>
      </c>
      <c r="D61">
        <v>127</v>
      </c>
      <c r="E61">
        <v>1</v>
      </c>
    </row>
    <row r="62" spans="1:5" x14ac:dyDescent="0.3">
      <c r="A62" s="6" t="s">
        <v>762</v>
      </c>
      <c r="B62">
        <v>3.3</v>
      </c>
      <c r="C62">
        <v>5</v>
      </c>
      <c r="D62">
        <v>306</v>
      </c>
      <c r="E62">
        <v>5</v>
      </c>
    </row>
    <row r="63" spans="1:5" x14ac:dyDescent="0.3">
      <c r="A63" s="6" t="s">
        <v>944</v>
      </c>
      <c r="B63">
        <v>3.3</v>
      </c>
      <c r="C63">
        <v>1</v>
      </c>
      <c r="D63">
        <v>58</v>
      </c>
      <c r="E63">
        <v>1</v>
      </c>
    </row>
    <row r="64" spans="1:5" x14ac:dyDescent="0.3">
      <c r="A64" s="6" t="s">
        <v>940</v>
      </c>
      <c r="B64">
        <v>3.4</v>
      </c>
      <c r="C64">
        <v>1</v>
      </c>
      <c r="D64">
        <v>142</v>
      </c>
      <c r="E64">
        <v>1</v>
      </c>
    </row>
    <row r="65" spans="1:5" x14ac:dyDescent="0.3">
      <c r="A65" s="6" t="s">
        <v>800</v>
      </c>
      <c r="B65">
        <v>3.2</v>
      </c>
      <c r="C65">
        <v>5</v>
      </c>
      <c r="D65">
        <v>132</v>
      </c>
      <c r="E65">
        <v>5</v>
      </c>
    </row>
    <row r="66" spans="1:5" x14ac:dyDescent="0.3">
      <c r="A66" s="6" t="s">
        <v>952</v>
      </c>
      <c r="B66">
        <v>1.9</v>
      </c>
      <c r="C66">
        <v>1</v>
      </c>
      <c r="D66">
        <v>110</v>
      </c>
      <c r="E66">
        <v>1</v>
      </c>
    </row>
    <row r="67" spans="1:5" x14ac:dyDescent="0.3">
      <c r="A67" s="6" t="s">
        <v>1030</v>
      </c>
      <c r="B67">
        <v>0</v>
      </c>
      <c r="C67">
        <v>1</v>
      </c>
      <c r="D67">
        <v>135</v>
      </c>
      <c r="E67">
        <v>1</v>
      </c>
    </row>
    <row r="68" spans="1:5" x14ac:dyDescent="0.3">
      <c r="A68" s="6" t="s">
        <v>921</v>
      </c>
      <c r="B68">
        <v>0</v>
      </c>
      <c r="C68">
        <v>1</v>
      </c>
      <c r="D68">
        <v>90</v>
      </c>
      <c r="E68">
        <v>1</v>
      </c>
    </row>
    <row r="69" spans="1:5" x14ac:dyDescent="0.3">
      <c r="A69" s="6" t="s">
        <v>982</v>
      </c>
      <c r="B69">
        <v>3.4</v>
      </c>
      <c r="C69">
        <v>1</v>
      </c>
      <c r="D69">
        <v>146</v>
      </c>
      <c r="E69">
        <v>1</v>
      </c>
    </row>
    <row r="70" spans="1:5" x14ac:dyDescent="0.3">
      <c r="A70" s="6" t="s">
        <v>942</v>
      </c>
      <c r="B70">
        <v>3.3</v>
      </c>
      <c r="C70">
        <v>1</v>
      </c>
      <c r="D70">
        <v>59</v>
      </c>
      <c r="E70">
        <v>1</v>
      </c>
    </row>
    <row r="71" spans="1:5" x14ac:dyDescent="0.3">
      <c r="A71" s="6" t="s">
        <v>850</v>
      </c>
      <c r="B71">
        <v>2.9</v>
      </c>
      <c r="C71">
        <v>1</v>
      </c>
      <c r="D71">
        <v>80</v>
      </c>
      <c r="E71">
        <v>1</v>
      </c>
    </row>
    <row r="72" spans="1:5" x14ac:dyDescent="0.3">
      <c r="A72" s="6" t="s">
        <v>887</v>
      </c>
      <c r="B72">
        <v>3.1</v>
      </c>
      <c r="C72">
        <v>2</v>
      </c>
      <c r="D72">
        <v>147</v>
      </c>
      <c r="E72">
        <v>2</v>
      </c>
    </row>
    <row r="73" spans="1:5" x14ac:dyDescent="0.3">
      <c r="A73" s="6" t="s">
        <v>776</v>
      </c>
      <c r="B73">
        <v>3.2</v>
      </c>
      <c r="C73">
        <v>5</v>
      </c>
      <c r="D73">
        <v>194</v>
      </c>
      <c r="E73">
        <v>5</v>
      </c>
    </row>
    <row r="74" spans="1:5" x14ac:dyDescent="0.3">
      <c r="A74" s="6" t="s">
        <v>833</v>
      </c>
      <c r="B74">
        <v>3.4</v>
      </c>
      <c r="C74">
        <v>2</v>
      </c>
      <c r="D74">
        <v>134</v>
      </c>
      <c r="E74">
        <v>2</v>
      </c>
    </row>
    <row r="75" spans="1:5" x14ac:dyDescent="0.3">
      <c r="A75" s="6" t="s">
        <v>878</v>
      </c>
      <c r="B75">
        <v>3.3</v>
      </c>
      <c r="C75">
        <v>1</v>
      </c>
      <c r="D75">
        <v>68</v>
      </c>
      <c r="E75">
        <v>1</v>
      </c>
    </row>
    <row r="76" spans="1:5" x14ac:dyDescent="0.3">
      <c r="A76" s="6" t="s">
        <v>863</v>
      </c>
      <c r="B76">
        <v>3.2</v>
      </c>
      <c r="C76">
        <v>2</v>
      </c>
      <c r="D76">
        <v>166</v>
      </c>
      <c r="E76">
        <v>2</v>
      </c>
    </row>
    <row r="77" spans="1:5" x14ac:dyDescent="0.3">
      <c r="A77" s="6" t="s">
        <v>784</v>
      </c>
      <c r="B77">
        <v>3.3</v>
      </c>
      <c r="C77">
        <v>2</v>
      </c>
      <c r="D77">
        <v>153</v>
      </c>
      <c r="E77">
        <v>2</v>
      </c>
    </row>
    <row r="78" spans="1:5" x14ac:dyDescent="0.3">
      <c r="A78" s="6" t="s">
        <v>830</v>
      </c>
      <c r="B78">
        <v>2.9</v>
      </c>
      <c r="C78">
        <v>1</v>
      </c>
      <c r="D78">
        <v>112</v>
      </c>
      <c r="E78">
        <v>1</v>
      </c>
    </row>
    <row r="79" spans="1:5" x14ac:dyDescent="0.3">
      <c r="A79" s="6" t="s">
        <v>877</v>
      </c>
      <c r="B79">
        <v>3</v>
      </c>
      <c r="C79">
        <v>1</v>
      </c>
      <c r="D79">
        <v>127</v>
      </c>
      <c r="E79">
        <v>1</v>
      </c>
    </row>
    <row r="80" spans="1:5" x14ac:dyDescent="0.3">
      <c r="A80" s="6" t="s">
        <v>858</v>
      </c>
      <c r="B80">
        <v>3.3</v>
      </c>
      <c r="C80">
        <v>1</v>
      </c>
      <c r="D80">
        <v>124</v>
      </c>
      <c r="E80">
        <v>1</v>
      </c>
    </row>
    <row r="81" spans="1:5" x14ac:dyDescent="0.3">
      <c r="A81" s="6" t="s">
        <v>735</v>
      </c>
      <c r="B81">
        <v>3.2</v>
      </c>
      <c r="C81">
        <v>1</v>
      </c>
      <c r="D81">
        <v>130</v>
      </c>
      <c r="E81">
        <v>1</v>
      </c>
    </row>
    <row r="82" spans="1:5" x14ac:dyDescent="0.3">
      <c r="A82" s="6" t="s">
        <v>904</v>
      </c>
      <c r="B82">
        <v>3.4</v>
      </c>
      <c r="C82">
        <v>1</v>
      </c>
      <c r="D82">
        <v>119</v>
      </c>
      <c r="E82">
        <v>1</v>
      </c>
    </row>
    <row r="83" spans="1:5" x14ac:dyDescent="0.3">
      <c r="A83" s="6" t="s">
        <v>947</v>
      </c>
      <c r="B83">
        <v>2.9</v>
      </c>
      <c r="C83">
        <v>2</v>
      </c>
      <c r="D83">
        <v>110</v>
      </c>
      <c r="E83">
        <v>2</v>
      </c>
    </row>
    <row r="84" spans="1:5" x14ac:dyDescent="0.3">
      <c r="A84" s="6" t="s">
        <v>820</v>
      </c>
      <c r="B84">
        <v>3.2</v>
      </c>
      <c r="C84">
        <v>1</v>
      </c>
      <c r="D84">
        <v>173</v>
      </c>
      <c r="E84">
        <v>1</v>
      </c>
    </row>
    <row r="85" spans="1:5" x14ac:dyDescent="0.3">
      <c r="A85" s="6" t="s">
        <v>1013</v>
      </c>
      <c r="B85">
        <v>3.4</v>
      </c>
      <c r="C85">
        <v>1</v>
      </c>
      <c r="D85">
        <v>121</v>
      </c>
      <c r="E85">
        <v>1</v>
      </c>
    </row>
    <row r="86" spans="1:5" x14ac:dyDescent="0.3">
      <c r="A86" s="6" t="s">
        <v>931</v>
      </c>
      <c r="B86">
        <v>3.1</v>
      </c>
      <c r="C86">
        <v>6</v>
      </c>
      <c r="D86">
        <v>155</v>
      </c>
      <c r="E86">
        <v>6</v>
      </c>
    </row>
    <row r="87" spans="1:5" x14ac:dyDescent="0.3">
      <c r="A87" s="6" t="s">
        <v>723</v>
      </c>
      <c r="B87">
        <v>3.3</v>
      </c>
      <c r="C87">
        <v>3</v>
      </c>
      <c r="D87">
        <v>115</v>
      </c>
      <c r="E87">
        <v>3</v>
      </c>
    </row>
    <row r="88" spans="1:5" x14ac:dyDescent="0.3">
      <c r="A88" s="6" t="s">
        <v>1043</v>
      </c>
      <c r="B88">
        <v>2.2000000000000002</v>
      </c>
      <c r="C88">
        <v>1</v>
      </c>
      <c r="D88">
        <v>110</v>
      </c>
      <c r="E88">
        <v>1</v>
      </c>
    </row>
    <row r="89" spans="1:5" x14ac:dyDescent="0.3">
      <c r="A89" s="6" t="s">
        <v>923</v>
      </c>
      <c r="B89">
        <v>3.3</v>
      </c>
      <c r="C89">
        <v>1</v>
      </c>
      <c r="D89">
        <v>202</v>
      </c>
      <c r="E89">
        <v>1</v>
      </c>
    </row>
    <row r="90" spans="1:5" x14ac:dyDescent="0.3">
      <c r="A90" s="6" t="s">
        <v>954</v>
      </c>
      <c r="B90">
        <v>3.1</v>
      </c>
      <c r="C90">
        <v>1</v>
      </c>
      <c r="D90">
        <v>82</v>
      </c>
      <c r="E90">
        <v>1</v>
      </c>
    </row>
    <row r="91" spans="1:5" x14ac:dyDescent="0.3">
      <c r="A91" s="6" t="s">
        <v>813</v>
      </c>
      <c r="B91">
        <v>3.4</v>
      </c>
      <c r="C91">
        <v>1</v>
      </c>
      <c r="D91">
        <v>102</v>
      </c>
      <c r="E91">
        <v>1</v>
      </c>
    </row>
    <row r="92" spans="1:5" x14ac:dyDescent="0.3">
      <c r="A92" s="6" t="s">
        <v>838</v>
      </c>
      <c r="B92">
        <v>2.6</v>
      </c>
      <c r="C92">
        <v>5</v>
      </c>
      <c r="D92">
        <v>167</v>
      </c>
      <c r="E92">
        <v>5</v>
      </c>
    </row>
    <row r="93" spans="1:5" x14ac:dyDescent="0.3">
      <c r="A93" s="6" t="s">
        <v>886</v>
      </c>
      <c r="B93">
        <v>3.4</v>
      </c>
      <c r="C93">
        <v>1</v>
      </c>
      <c r="D93">
        <v>111</v>
      </c>
      <c r="E93">
        <v>1</v>
      </c>
    </row>
    <row r="94" spans="1:5" x14ac:dyDescent="0.3">
      <c r="A94" s="6" t="s">
        <v>852</v>
      </c>
      <c r="B94">
        <v>2.7</v>
      </c>
      <c r="C94">
        <v>1</v>
      </c>
      <c r="D94">
        <v>149</v>
      </c>
      <c r="E94">
        <v>1</v>
      </c>
    </row>
    <row r="95" spans="1:5" x14ac:dyDescent="0.3">
      <c r="A95" s="6" t="s">
        <v>1003</v>
      </c>
      <c r="B95">
        <v>3.1</v>
      </c>
      <c r="C95">
        <v>1</v>
      </c>
      <c r="D95">
        <v>77</v>
      </c>
      <c r="E95">
        <v>1</v>
      </c>
    </row>
    <row r="96" spans="1:5" x14ac:dyDescent="0.3">
      <c r="A96" s="6" t="s">
        <v>924</v>
      </c>
      <c r="B96">
        <v>3.4</v>
      </c>
      <c r="C96">
        <v>1</v>
      </c>
      <c r="D96">
        <v>57</v>
      </c>
      <c r="E96">
        <v>1</v>
      </c>
    </row>
    <row r="97" spans="1:5" x14ac:dyDescent="0.3">
      <c r="A97" s="6" t="s">
        <v>824</v>
      </c>
      <c r="B97">
        <v>2.2999999999999998</v>
      </c>
      <c r="C97">
        <v>1</v>
      </c>
      <c r="D97">
        <v>81</v>
      </c>
      <c r="E97">
        <v>1</v>
      </c>
    </row>
    <row r="98" spans="1:5" x14ac:dyDescent="0.3">
      <c r="A98" s="6" t="s">
        <v>875</v>
      </c>
      <c r="B98">
        <v>2.4</v>
      </c>
      <c r="C98">
        <v>1</v>
      </c>
      <c r="D98">
        <v>66</v>
      </c>
      <c r="E98">
        <v>1</v>
      </c>
    </row>
    <row r="99" spans="1:5" x14ac:dyDescent="0.3">
      <c r="A99" s="6" t="s">
        <v>867</v>
      </c>
      <c r="B99">
        <v>3</v>
      </c>
      <c r="C99">
        <v>1</v>
      </c>
      <c r="D99">
        <v>166</v>
      </c>
      <c r="E99">
        <v>1</v>
      </c>
    </row>
    <row r="100" spans="1:5" x14ac:dyDescent="0.3">
      <c r="A100" s="6" t="s">
        <v>1014</v>
      </c>
      <c r="B100">
        <v>3.2</v>
      </c>
      <c r="C100">
        <v>1</v>
      </c>
      <c r="D100">
        <v>238</v>
      </c>
      <c r="E100">
        <v>1</v>
      </c>
    </row>
    <row r="101" spans="1:5" x14ac:dyDescent="0.3">
      <c r="A101" s="6" t="s">
        <v>903</v>
      </c>
      <c r="B101">
        <v>3.3</v>
      </c>
      <c r="C101">
        <v>1</v>
      </c>
      <c r="D101">
        <v>63</v>
      </c>
      <c r="E101">
        <v>1</v>
      </c>
    </row>
    <row r="102" spans="1:5" x14ac:dyDescent="0.3">
      <c r="A102" s="6" t="s">
        <v>922</v>
      </c>
      <c r="B102">
        <v>2.2000000000000002</v>
      </c>
      <c r="C102">
        <v>1</v>
      </c>
      <c r="D102">
        <v>136</v>
      </c>
      <c r="E102">
        <v>1</v>
      </c>
    </row>
    <row r="103" spans="1:5" x14ac:dyDescent="0.3">
      <c r="A103" s="6" t="s">
        <v>955</v>
      </c>
      <c r="B103">
        <v>3.4</v>
      </c>
      <c r="C103">
        <v>1</v>
      </c>
      <c r="D103">
        <v>110</v>
      </c>
      <c r="E103">
        <v>1</v>
      </c>
    </row>
    <row r="104" spans="1:5" x14ac:dyDescent="0.3">
      <c r="A104" s="6" t="s">
        <v>1009</v>
      </c>
      <c r="B104">
        <v>3.4</v>
      </c>
      <c r="C104">
        <v>1</v>
      </c>
      <c r="D104">
        <v>105</v>
      </c>
      <c r="E104">
        <v>1</v>
      </c>
    </row>
    <row r="105" spans="1:5" x14ac:dyDescent="0.3">
      <c r="A105" s="6" t="s">
        <v>1018</v>
      </c>
      <c r="B105">
        <v>3.3</v>
      </c>
      <c r="C105">
        <v>1</v>
      </c>
      <c r="D105">
        <v>157</v>
      </c>
      <c r="E105">
        <v>1</v>
      </c>
    </row>
    <row r="106" spans="1:5" x14ac:dyDescent="0.3">
      <c r="A106" s="6" t="s">
        <v>890</v>
      </c>
      <c r="B106">
        <v>3.4</v>
      </c>
      <c r="C106">
        <v>1</v>
      </c>
      <c r="D106">
        <v>90</v>
      </c>
      <c r="E106">
        <v>1</v>
      </c>
    </row>
    <row r="107" spans="1:5" x14ac:dyDescent="0.3">
      <c r="A107" s="6" t="s">
        <v>975</v>
      </c>
      <c r="B107">
        <v>2.1</v>
      </c>
      <c r="C107">
        <v>1</v>
      </c>
      <c r="D107">
        <v>93</v>
      </c>
      <c r="E107">
        <v>1</v>
      </c>
    </row>
    <row r="108" spans="1:5" x14ac:dyDescent="0.3">
      <c r="A108" s="6" t="s">
        <v>716</v>
      </c>
      <c r="B108">
        <v>3.4</v>
      </c>
      <c r="C108">
        <v>1</v>
      </c>
      <c r="D108">
        <v>112</v>
      </c>
      <c r="E108">
        <v>1</v>
      </c>
    </row>
    <row r="109" spans="1:5" x14ac:dyDescent="0.3">
      <c r="A109" s="6" t="s">
        <v>915</v>
      </c>
      <c r="B109">
        <v>2.2999999999999998</v>
      </c>
      <c r="C109">
        <v>1</v>
      </c>
      <c r="D109">
        <v>126</v>
      </c>
      <c r="E109">
        <v>1</v>
      </c>
    </row>
    <row r="110" spans="1:5" x14ac:dyDescent="0.3">
      <c r="A110" s="6" t="s">
        <v>884</v>
      </c>
      <c r="B110">
        <v>3.4</v>
      </c>
      <c r="C110">
        <v>1</v>
      </c>
      <c r="D110">
        <v>52</v>
      </c>
      <c r="E110">
        <v>1</v>
      </c>
    </row>
    <row r="111" spans="1:5" x14ac:dyDescent="0.3">
      <c r="A111" s="6" t="s">
        <v>727</v>
      </c>
      <c r="B111">
        <v>3.2</v>
      </c>
      <c r="C111">
        <v>1</v>
      </c>
      <c r="D111">
        <v>172</v>
      </c>
      <c r="E111">
        <v>1</v>
      </c>
    </row>
    <row r="112" spans="1:5" x14ac:dyDescent="0.3">
      <c r="A112" s="6" t="s">
        <v>1052</v>
      </c>
      <c r="B112">
        <v>2.6</v>
      </c>
      <c r="C112">
        <v>1</v>
      </c>
      <c r="D112">
        <v>141</v>
      </c>
      <c r="E112">
        <v>1</v>
      </c>
    </row>
    <row r="113" spans="1:5" x14ac:dyDescent="0.3">
      <c r="A113" s="6" t="s">
        <v>706</v>
      </c>
      <c r="B113">
        <v>3.4</v>
      </c>
      <c r="C113">
        <v>144</v>
      </c>
      <c r="D113">
        <v>306</v>
      </c>
      <c r="E113">
        <v>144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C0ECA-521C-46A7-A814-BE88C6D602D2}">
  <dimension ref="A1:M269"/>
  <sheetViews>
    <sheetView workbookViewId="0">
      <selection activeCell="E6" sqref="E6"/>
    </sheetView>
  </sheetViews>
  <sheetFormatPr defaultRowHeight="14.4" x14ac:dyDescent="0.3"/>
  <cols>
    <col min="1" max="1" width="12.77734375" customWidth="1"/>
    <col min="2" max="2" width="11.44140625" customWidth="1"/>
    <col min="3" max="3" width="9.5546875" customWidth="1"/>
    <col min="4" max="4" width="19.6640625" customWidth="1"/>
    <col min="5" max="5" width="15" customWidth="1"/>
    <col min="10" max="11" width="10.109375" customWidth="1"/>
    <col min="12" max="13" width="9.88671875" customWidth="1"/>
  </cols>
  <sheetData>
    <row r="1" spans="1:13" x14ac:dyDescent="0.3">
      <c r="A1" t="s">
        <v>285</v>
      </c>
      <c r="B1" t="s">
        <v>286</v>
      </c>
      <c r="C1" t="s">
        <v>287</v>
      </c>
      <c r="D1" t="s">
        <v>713</v>
      </c>
      <c r="E1" t="s">
        <v>714</v>
      </c>
      <c r="F1" t="s">
        <v>1060</v>
      </c>
      <c r="G1" t="s">
        <v>1138</v>
      </c>
      <c r="H1" t="s">
        <v>1064</v>
      </c>
      <c r="I1" t="s">
        <v>1141</v>
      </c>
      <c r="J1" t="s">
        <v>1139</v>
      </c>
      <c r="K1" t="s">
        <v>1151</v>
      </c>
      <c r="L1" t="s">
        <v>1140</v>
      </c>
      <c r="M1" t="s">
        <v>1075</v>
      </c>
    </row>
    <row r="2" spans="1:13" x14ac:dyDescent="0.3">
      <c r="A2">
        <v>91</v>
      </c>
      <c r="B2">
        <v>53</v>
      </c>
      <c r="C2">
        <v>72</v>
      </c>
      <c r="D2" t="s">
        <v>707</v>
      </c>
      <c r="E2" t="s">
        <v>715</v>
      </c>
      <c r="F2">
        <v>3.8</v>
      </c>
      <c r="G2" t="s">
        <v>1155</v>
      </c>
      <c r="H2" t="s">
        <v>1065</v>
      </c>
      <c r="I2" t="s">
        <v>1142</v>
      </c>
      <c r="J2">
        <v>501</v>
      </c>
      <c r="K2">
        <v>1000</v>
      </c>
      <c r="L2">
        <v>750.5</v>
      </c>
      <c r="M2" t="s">
        <v>1076</v>
      </c>
    </row>
    <row r="3" spans="1:13" x14ac:dyDescent="0.3">
      <c r="A3">
        <v>112</v>
      </c>
      <c r="B3">
        <v>63</v>
      </c>
      <c r="C3">
        <v>87.5</v>
      </c>
      <c r="D3" t="s">
        <v>707</v>
      </c>
      <c r="E3" t="s">
        <v>716</v>
      </c>
      <c r="F3">
        <v>3.4</v>
      </c>
      <c r="G3" t="s">
        <v>1155</v>
      </c>
      <c r="H3" t="s">
        <v>1066</v>
      </c>
      <c r="I3" t="s">
        <v>1143</v>
      </c>
      <c r="J3">
        <v>10000</v>
      </c>
      <c r="K3">
        <v>10000</v>
      </c>
      <c r="L3">
        <v>5500</v>
      </c>
      <c r="M3" t="s">
        <v>1077</v>
      </c>
    </row>
    <row r="4" spans="1:13" x14ac:dyDescent="0.3">
      <c r="A4">
        <v>113</v>
      </c>
      <c r="B4">
        <v>62</v>
      </c>
      <c r="C4">
        <v>87.5</v>
      </c>
      <c r="D4" t="s">
        <v>34</v>
      </c>
      <c r="E4" t="s">
        <v>1057</v>
      </c>
      <c r="F4">
        <v>3.9</v>
      </c>
      <c r="G4" t="s">
        <v>1155</v>
      </c>
      <c r="H4" t="s">
        <v>1069</v>
      </c>
      <c r="I4" t="s">
        <v>1146</v>
      </c>
      <c r="J4">
        <v>201</v>
      </c>
      <c r="K4">
        <v>500</v>
      </c>
      <c r="L4">
        <v>350.5</v>
      </c>
      <c r="M4" t="s">
        <v>1084</v>
      </c>
    </row>
    <row r="5" spans="1:13" x14ac:dyDescent="0.3">
      <c r="A5">
        <v>97</v>
      </c>
      <c r="B5">
        <v>56</v>
      </c>
      <c r="C5">
        <v>76.5</v>
      </c>
      <c r="D5" t="s">
        <v>707</v>
      </c>
      <c r="E5" t="s">
        <v>718</v>
      </c>
      <c r="F5">
        <v>3.8</v>
      </c>
      <c r="G5" t="s">
        <v>1155</v>
      </c>
      <c r="H5" t="s">
        <v>1067</v>
      </c>
      <c r="I5" t="s">
        <v>1144</v>
      </c>
      <c r="J5">
        <v>1001</v>
      </c>
      <c r="K5">
        <v>5000</v>
      </c>
      <c r="L5">
        <v>3000.5</v>
      </c>
      <c r="M5" t="s">
        <v>1079</v>
      </c>
    </row>
    <row r="6" spans="1:13" x14ac:dyDescent="0.3">
      <c r="A6">
        <v>113</v>
      </c>
      <c r="B6">
        <v>65</v>
      </c>
      <c r="C6">
        <v>89</v>
      </c>
      <c r="D6" t="s">
        <v>707</v>
      </c>
      <c r="E6" t="s">
        <v>1055</v>
      </c>
      <c r="F6">
        <v>3.4</v>
      </c>
      <c r="G6" t="s">
        <v>1155</v>
      </c>
      <c r="H6" t="s">
        <v>1068</v>
      </c>
      <c r="I6" t="s">
        <v>1145</v>
      </c>
      <c r="J6">
        <v>51</v>
      </c>
      <c r="K6">
        <v>200</v>
      </c>
      <c r="L6">
        <v>125.5</v>
      </c>
      <c r="M6" t="s">
        <v>1095</v>
      </c>
    </row>
    <row r="7" spans="1:13" x14ac:dyDescent="0.3">
      <c r="A7">
        <v>119</v>
      </c>
      <c r="B7">
        <v>71</v>
      </c>
      <c r="C7">
        <v>95</v>
      </c>
      <c r="D7" t="s">
        <v>707</v>
      </c>
      <c r="E7" t="s">
        <v>720</v>
      </c>
      <c r="F7">
        <v>3.4</v>
      </c>
      <c r="G7" t="s">
        <v>1155</v>
      </c>
      <c r="H7" t="s">
        <v>1069</v>
      </c>
      <c r="I7" t="s">
        <v>1146</v>
      </c>
      <c r="J7">
        <v>201</v>
      </c>
      <c r="K7">
        <v>500</v>
      </c>
      <c r="L7">
        <v>350.5</v>
      </c>
      <c r="M7" t="s">
        <v>1081</v>
      </c>
    </row>
    <row r="8" spans="1:13" x14ac:dyDescent="0.3">
      <c r="A8">
        <v>132</v>
      </c>
      <c r="B8">
        <v>81</v>
      </c>
      <c r="C8">
        <v>106.5</v>
      </c>
      <c r="D8" t="s">
        <v>707</v>
      </c>
      <c r="E8" t="s">
        <v>800</v>
      </c>
      <c r="F8">
        <v>3.2</v>
      </c>
      <c r="G8" t="s">
        <v>1155</v>
      </c>
      <c r="H8" t="s">
        <v>1070</v>
      </c>
      <c r="I8" t="s">
        <v>1147</v>
      </c>
      <c r="J8">
        <v>5001</v>
      </c>
      <c r="K8">
        <v>10000</v>
      </c>
      <c r="L8">
        <v>7500.5</v>
      </c>
      <c r="M8" t="s">
        <v>1106</v>
      </c>
    </row>
    <row r="9" spans="1:13" x14ac:dyDescent="0.3">
      <c r="A9">
        <v>142</v>
      </c>
      <c r="B9">
        <v>86</v>
      </c>
      <c r="C9">
        <v>114</v>
      </c>
      <c r="D9" t="s">
        <v>707</v>
      </c>
      <c r="E9" t="s">
        <v>722</v>
      </c>
      <c r="F9">
        <v>3.8</v>
      </c>
      <c r="G9" t="s">
        <v>1155</v>
      </c>
      <c r="H9" t="s">
        <v>1069</v>
      </c>
      <c r="I9" t="s">
        <v>1146</v>
      </c>
      <c r="J9">
        <v>201</v>
      </c>
      <c r="K9">
        <v>500</v>
      </c>
      <c r="L9">
        <v>350.5</v>
      </c>
      <c r="M9" t="s">
        <v>1083</v>
      </c>
    </row>
    <row r="10" spans="1:13" x14ac:dyDescent="0.3">
      <c r="A10">
        <v>84</v>
      </c>
      <c r="B10">
        <v>38</v>
      </c>
      <c r="C10">
        <v>61</v>
      </c>
      <c r="D10" t="s">
        <v>708</v>
      </c>
      <c r="E10" t="s">
        <v>723</v>
      </c>
      <c r="F10">
        <v>3.3</v>
      </c>
      <c r="G10" t="s">
        <v>1155</v>
      </c>
      <c r="H10" t="s">
        <v>1066</v>
      </c>
      <c r="I10" t="s">
        <v>1143</v>
      </c>
      <c r="J10">
        <v>10000</v>
      </c>
      <c r="L10">
        <v>10000</v>
      </c>
      <c r="M10" t="s">
        <v>1077</v>
      </c>
    </row>
    <row r="11" spans="1:13" x14ac:dyDescent="0.3">
      <c r="A11">
        <v>127</v>
      </c>
      <c r="B11">
        <v>79</v>
      </c>
      <c r="C11">
        <v>103</v>
      </c>
      <c r="D11" t="s">
        <v>707</v>
      </c>
      <c r="E11" t="s">
        <v>1053</v>
      </c>
      <c r="F11">
        <v>3.8</v>
      </c>
      <c r="G11" t="s">
        <v>1155</v>
      </c>
      <c r="H11" t="s">
        <v>1069</v>
      </c>
      <c r="I11" t="s">
        <v>1146</v>
      </c>
      <c r="J11">
        <v>201</v>
      </c>
      <c r="K11">
        <v>500</v>
      </c>
      <c r="L11">
        <v>350.5</v>
      </c>
      <c r="M11" t="s">
        <v>1097</v>
      </c>
    </row>
    <row r="12" spans="1:13" x14ac:dyDescent="0.3">
      <c r="A12">
        <v>201</v>
      </c>
      <c r="B12">
        <v>126</v>
      </c>
      <c r="C12">
        <v>163.5</v>
      </c>
      <c r="D12" t="s">
        <v>707</v>
      </c>
      <c r="E12" t="s">
        <v>725</v>
      </c>
      <c r="F12">
        <v>3.5</v>
      </c>
      <c r="G12" t="s">
        <v>1155</v>
      </c>
      <c r="H12" t="s">
        <v>1065</v>
      </c>
      <c r="I12" t="s">
        <v>1142</v>
      </c>
      <c r="J12">
        <v>501</v>
      </c>
      <c r="K12">
        <v>1000</v>
      </c>
      <c r="L12">
        <v>750.5</v>
      </c>
      <c r="M12" t="s">
        <v>1085</v>
      </c>
    </row>
    <row r="13" spans="1:13" x14ac:dyDescent="0.3">
      <c r="A13">
        <v>121</v>
      </c>
      <c r="B13">
        <v>72</v>
      </c>
      <c r="C13">
        <v>96.5</v>
      </c>
      <c r="D13" t="s">
        <v>707</v>
      </c>
      <c r="E13" t="s">
        <v>1050</v>
      </c>
      <c r="F13">
        <v>3.4</v>
      </c>
      <c r="G13" t="s">
        <v>1155</v>
      </c>
      <c r="H13" t="s">
        <v>1068</v>
      </c>
      <c r="I13" t="s">
        <v>1145</v>
      </c>
      <c r="J13">
        <v>51</v>
      </c>
      <c r="K13">
        <v>200</v>
      </c>
      <c r="L13">
        <v>125.5</v>
      </c>
      <c r="M13" t="s">
        <v>1083</v>
      </c>
    </row>
    <row r="14" spans="1:13" x14ac:dyDescent="0.3">
      <c r="A14">
        <v>172</v>
      </c>
      <c r="B14">
        <v>106</v>
      </c>
      <c r="C14">
        <v>139</v>
      </c>
      <c r="D14" t="s">
        <v>707</v>
      </c>
      <c r="E14" t="s">
        <v>727</v>
      </c>
      <c r="F14">
        <v>3.2</v>
      </c>
      <c r="G14" t="s">
        <v>1155</v>
      </c>
      <c r="H14" t="s">
        <v>1066</v>
      </c>
      <c r="I14" t="s">
        <v>1143</v>
      </c>
      <c r="J14">
        <v>10000</v>
      </c>
      <c r="K14" t="s">
        <v>1152</v>
      </c>
      <c r="L14">
        <v>10000</v>
      </c>
      <c r="M14" t="s">
        <v>1087</v>
      </c>
    </row>
    <row r="15" spans="1:13" x14ac:dyDescent="0.3">
      <c r="A15">
        <v>121</v>
      </c>
      <c r="B15">
        <v>71</v>
      </c>
      <c r="C15">
        <v>96</v>
      </c>
      <c r="D15" t="s">
        <v>707</v>
      </c>
      <c r="E15" t="s">
        <v>1049</v>
      </c>
      <c r="F15">
        <v>3.5</v>
      </c>
      <c r="G15" t="s">
        <v>1155</v>
      </c>
      <c r="H15" t="s">
        <v>1071</v>
      </c>
      <c r="I15" t="s">
        <v>1148</v>
      </c>
      <c r="J15">
        <v>1</v>
      </c>
      <c r="K15">
        <v>50</v>
      </c>
      <c r="L15">
        <v>25.5</v>
      </c>
      <c r="M15" t="s">
        <v>1126</v>
      </c>
    </row>
    <row r="16" spans="1:13" x14ac:dyDescent="0.3">
      <c r="A16">
        <v>144</v>
      </c>
      <c r="B16">
        <v>83</v>
      </c>
      <c r="C16">
        <v>113.5</v>
      </c>
      <c r="D16" t="s">
        <v>707</v>
      </c>
      <c r="E16" t="s">
        <v>729</v>
      </c>
      <c r="F16">
        <v>3.7</v>
      </c>
      <c r="G16" t="s">
        <v>1155</v>
      </c>
      <c r="H16" t="s">
        <v>1066</v>
      </c>
      <c r="I16" t="s">
        <v>1143</v>
      </c>
      <c r="J16">
        <v>10000</v>
      </c>
      <c r="K16" t="s">
        <v>1152</v>
      </c>
      <c r="L16">
        <v>10000</v>
      </c>
      <c r="M16" t="s">
        <v>1088</v>
      </c>
    </row>
    <row r="17" spans="1:13" x14ac:dyDescent="0.3">
      <c r="A17">
        <v>190</v>
      </c>
      <c r="B17">
        <v>102</v>
      </c>
      <c r="C17">
        <v>146</v>
      </c>
      <c r="D17" t="s">
        <v>34</v>
      </c>
      <c r="E17" t="s">
        <v>730</v>
      </c>
      <c r="F17">
        <v>3.6</v>
      </c>
      <c r="G17" t="s">
        <v>1155</v>
      </c>
      <c r="H17" t="s">
        <v>1067</v>
      </c>
      <c r="I17" t="s">
        <v>1144</v>
      </c>
      <c r="J17">
        <v>1001</v>
      </c>
      <c r="K17">
        <v>5000</v>
      </c>
      <c r="L17">
        <v>3000.5</v>
      </c>
      <c r="M17" t="s">
        <v>1089</v>
      </c>
    </row>
    <row r="18" spans="1:13" x14ac:dyDescent="0.3">
      <c r="A18">
        <v>137</v>
      </c>
      <c r="B18">
        <v>67</v>
      </c>
      <c r="C18">
        <v>102</v>
      </c>
      <c r="D18" t="s">
        <v>708</v>
      </c>
      <c r="E18" t="s">
        <v>731</v>
      </c>
      <c r="F18">
        <v>3.9</v>
      </c>
      <c r="G18" t="s">
        <v>1155</v>
      </c>
      <c r="H18" t="s">
        <v>1068</v>
      </c>
      <c r="I18" t="s">
        <v>1145</v>
      </c>
      <c r="J18">
        <v>51</v>
      </c>
      <c r="K18">
        <v>200</v>
      </c>
      <c r="L18">
        <v>125.5</v>
      </c>
      <c r="M18" t="s">
        <v>1088</v>
      </c>
    </row>
    <row r="19" spans="1:13" x14ac:dyDescent="0.3">
      <c r="A19">
        <v>141</v>
      </c>
      <c r="B19">
        <v>87</v>
      </c>
      <c r="C19">
        <v>114</v>
      </c>
      <c r="D19" t="s">
        <v>707</v>
      </c>
      <c r="E19" t="s">
        <v>974</v>
      </c>
      <c r="F19">
        <v>3.6</v>
      </c>
      <c r="G19" t="s">
        <v>1155</v>
      </c>
      <c r="H19" t="s">
        <v>1067</v>
      </c>
      <c r="I19" t="s">
        <v>1144</v>
      </c>
      <c r="J19">
        <v>1001</v>
      </c>
      <c r="K19">
        <v>5000</v>
      </c>
      <c r="L19">
        <v>3000.5</v>
      </c>
      <c r="M19" t="s">
        <v>1080</v>
      </c>
    </row>
    <row r="20" spans="1:13" x14ac:dyDescent="0.3">
      <c r="A20">
        <v>123</v>
      </c>
      <c r="B20">
        <v>61</v>
      </c>
      <c r="C20">
        <v>92</v>
      </c>
      <c r="D20" t="s">
        <v>708</v>
      </c>
      <c r="E20" t="s">
        <v>938</v>
      </c>
      <c r="F20">
        <v>3.9</v>
      </c>
      <c r="G20" t="s">
        <v>1155</v>
      </c>
      <c r="H20" t="s">
        <v>1066</v>
      </c>
      <c r="I20" t="s">
        <v>1143</v>
      </c>
      <c r="J20">
        <v>10000</v>
      </c>
      <c r="K20" t="s">
        <v>1152</v>
      </c>
      <c r="L20">
        <v>10000</v>
      </c>
      <c r="M20" t="s">
        <v>1088</v>
      </c>
    </row>
    <row r="21" spans="1:13" x14ac:dyDescent="0.3">
      <c r="A21">
        <v>67</v>
      </c>
      <c r="B21">
        <v>39</v>
      </c>
      <c r="C21">
        <v>53</v>
      </c>
      <c r="D21" t="s">
        <v>710</v>
      </c>
      <c r="E21" t="s">
        <v>762</v>
      </c>
      <c r="F21">
        <v>3.3</v>
      </c>
      <c r="G21" t="s">
        <v>1155</v>
      </c>
      <c r="H21" t="s">
        <v>1066</v>
      </c>
      <c r="I21" t="s">
        <v>1143</v>
      </c>
      <c r="J21">
        <v>10000</v>
      </c>
      <c r="K21" t="s">
        <v>1152</v>
      </c>
      <c r="L21">
        <v>10000</v>
      </c>
      <c r="M21" t="s">
        <v>1091</v>
      </c>
    </row>
    <row r="22" spans="1:13" x14ac:dyDescent="0.3">
      <c r="A22">
        <v>130</v>
      </c>
      <c r="B22">
        <v>81</v>
      </c>
      <c r="C22">
        <v>105.5</v>
      </c>
      <c r="D22" t="s">
        <v>707</v>
      </c>
      <c r="E22" t="s">
        <v>735</v>
      </c>
      <c r="F22">
        <v>3.2</v>
      </c>
      <c r="G22" t="s">
        <v>1155</v>
      </c>
      <c r="H22" t="s">
        <v>1069</v>
      </c>
      <c r="I22" t="s">
        <v>1146</v>
      </c>
      <c r="J22">
        <v>201</v>
      </c>
      <c r="K22">
        <v>500</v>
      </c>
      <c r="L22">
        <v>350.5</v>
      </c>
      <c r="M22" t="s">
        <v>1084</v>
      </c>
    </row>
    <row r="23" spans="1:13" x14ac:dyDescent="0.3">
      <c r="A23">
        <v>119</v>
      </c>
      <c r="B23">
        <v>73</v>
      </c>
      <c r="C23">
        <v>96</v>
      </c>
      <c r="D23" t="s">
        <v>707</v>
      </c>
      <c r="E23" t="s">
        <v>736</v>
      </c>
      <c r="F23">
        <v>3.9</v>
      </c>
      <c r="G23" t="s">
        <v>1155</v>
      </c>
      <c r="H23" t="s">
        <v>1069</v>
      </c>
      <c r="I23" t="s">
        <v>1146</v>
      </c>
      <c r="J23">
        <v>201</v>
      </c>
      <c r="K23">
        <v>500</v>
      </c>
      <c r="L23">
        <v>350.5</v>
      </c>
      <c r="M23" t="s">
        <v>1092</v>
      </c>
    </row>
    <row r="24" spans="1:13" x14ac:dyDescent="0.3">
      <c r="A24">
        <v>139</v>
      </c>
      <c r="B24">
        <v>86</v>
      </c>
      <c r="C24">
        <v>112.5</v>
      </c>
      <c r="D24" t="s">
        <v>707</v>
      </c>
      <c r="E24" t="s">
        <v>737</v>
      </c>
      <c r="F24">
        <v>3.8</v>
      </c>
      <c r="G24" t="s">
        <v>1155</v>
      </c>
      <c r="H24" t="s">
        <v>1065</v>
      </c>
      <c r="I24" t="s">
        <v>1142</v>
      </c>
      <c r="J24">
        <v>501</v>
      </c>
      <c r="K24">
        <v>1000</v>
      </c>
      <c r="L24">
        <v>750.5</v>
      </c>
      <c r="M24" t="s">
        <v>1093</v>
      </c>
    </row>
    <row r="25" spans="1:13" x14ac:dyDescent="0.3">
      <c r="A25">
        <v>125</v>
      </c>
      <c r="B25">
        <v>68</v>
      </c>
      <c r="C25">
        <v>96.5</v>
      </c>
      <c r="D25" t="s">
        <v>711</v>
      </c>
      <c r="E25" t="s">
        <v>961</v>
      </c>
      <c r="F25">
        <v>3.8</v>
      </c>
      <c r="G25" t="s">
        <v>1155</v>
      </c>
      <c r="H25" t="s">
        <v>1065</v>
      </c>
      <c r="I25" t="s">
        <v>1142</v>
      </c>
      <c r="J25">
        <v>501</v>
      </c>
      <c r="K25">
        <v>1000</v>
      </c>
      <c r="L25">
        <v>750.5</v>
      </c>
      <c r="M25" t="s">
        <v>1088</v>
      </c>
    </row>
    <row r="26" spans="1:13" x14ac:dyDescent="0.3">
      <c r="A26">
        <v>124</v>
      </c>
      <c r="B26">
        <v>74</v>
      </c>
      <c r="C26">
        <v>99</v>
      </c>
      <c r="D26" t="s">
        <v>708</v>
      </c>
      <c r="E26" t="s">
        <v>972</v>
      </c>
      <c r="F26">
        <v>3.7</v>
      </c>
      <c r="G26" t="s">
        <v>1155</v>
      </c>
      <c r="H26" t="s">
        <v>1066</v>
      </c>
      <c r="I26" t="s">
        <v>1143</v>
      </c>
      <c r="J26">
        <v>10000</v>
      </c>
      <c r="K26" t="s">
        <v>1152</v>
      </c>
      <c r="L26">
        <v>10000</v>
      </c>
      <c r="M26" t="s">
        <v>1076</v>
      </c>
    </row>
    <row r="27" spans="1:13" x14ac:dyDescent="0.3">
      <c r="A27">
        <v>98</v>
      </c>
      <c r="B27">
        <v>56</v>
      </c>
      <c r="C27">
        <v>77</v>
      </c>
      <c r="D27" t="s">
        <v>708</v>
      </c>
      <c r="E27" t="s">
        <v>1047</v>
      </c>
      <c r="F27">
        <v>3.8</v>
      </c>
      <c r="G27" t="s">
        <v>1155</v>
      </c>
      <c r="H27" t="s">
        <v>1068</v>
      </c>
      <c r="I27" t="s">
        <v>1145</v>
      </c>
      <c r="J27">
        <v>51</v>
      </c>
      <c r="K27">
        <v>200</v>
      </c>
      <c r="L27">
        <v>125.5</v>
      </c>
      <c r="M27" t="s">
        <v>1088</v>
      </c>
    </row>
    <row r="28" spans="1:13" x14ac:dyDescent="0.3">
      <c r="A28">
        <v>124</v>
      </c>
      <c r="B28">
        <v>75</v>
      </c>
      <c r="C28">
        <v>99.5</v>
      </c>
      <c r="D28" t="s">
        <v>707</v>
      </c>
      <c r="E28" t="s">
        <v>741</v>
      </c>
      <c r="F28">
        <v>3.5</v>
      </c>
      <c r="G28" t="s">
        <v>1155</v>
      </c>
      <c r="H28" t="s">
        <v>1067</v>
      </c>
      <c r="I28" t="s">
        <v>1144</v>
      </c>
      <c r="J28">
        <v>1001</v>
      </c>
      <c r="K28">
        <v>5000</v>
      </c>
      <c r="L28">
        <v>3000.5</v>
      </c>
      <c r="M28" t="s">
        <v>1082</v>
      </c>
    </row>
    <row r="29" spans="1:13" x14ac:dyDescent="0.3">
      <c r="A29">
        <v>61</v>
      </c>
      <c r="B29">
        <v>34</v>
      </c>
      <c r="C29">
        <v>47.5</v>
      </c>
      <c r="D29" t="s">
        <v>709</v>
      </c>
      <c r="E29" t="s">
        <v>742</v>
      </c>
      <c r="F29">
        <v>3.7</v>
      </c>
      <c r="G29" t="s">
        <v>1155</v>
      </c>
      <c r="H29" t="s">
        <v>1070</v>
      </c>
      <c r="I29" t="s">
        <v>1147</v>
      </c>
      <c r="J29">
        <v>5001</v>
      </c>
      <c r="K29">
        <v>10000</v>
      </c>
      <c r="L29">
        <v>7500.5</v>
      </c>
      <c r="M29" t="s">
        <v>1091</v>
      </c>
    </row>
    <row r="30" spans="1:13" x14ac:dyDescent="0.3">
      <c r="A30">
        <v>129</v>
      </c>
      <c r="B30">
        <v>68</v>
      </c>
      <c r="C30">
        <v>98.5</v>
      </c>
      <c r="D30" t="s">
        <v>708</v>
      </c>
      <c r="E30" t="s">
        <v>848</v>
      </c>
      <c r="F30">
        <v>3.5</v>
      </c>
      <c r="G30" t="s">
        <v>1155</v>
      </c>
      <c r="H30" t="s">
        <v>1066</v>
      </c>
      <c r="I30" t="s">
        <v>1143</v>
      </c>
      <c r="J30">
        <v>10000</v>
      </c>
      <c r="K30" t="s">
        <v>1152</v>
      </c>
      <c r="L30">
        <v>10000</v>
      </c>
      <c r="M30" t="s">
        <v>1096</v>
      </c>
    </row>
    <row r="31" spans="1:13" x14ac:dyDescent="0.3">
      <c r="A31">
        <v>120</v>
      </c>
      <c r="B31">
        <v>72</v>
      </c>
      <c r="C31">
        <v>96</v>
      </c>
      <c r="D31" t="s">
        <v>707</v>
      </c>
      <c r="E31" t="s">
        <v>743</v>
      </c>
      <c r="F31">
        <v>3.6</v>
      </c>
      <c r="G31" t="s">
        <v>1155</v>
      </c>
      <c r="H31" t="s">
        <v>1067</v>
      </c>
      <c r="I31" t="s">
        <v>1144</v>
      </c>
      <c r="J31">
        <v>1001</v>
      </c>
      <c r="K31">
        <v>5000</v>
      </c>
      <c r="L31">
        <v>3000.5</v>
      </c>
      <c r="M31" t="s">
        <v>1081</v>
      </c>
    </row>
    <row r="32" spans="1:13" x14ac:dyDescent="0.3">
      <c r="A32">
        <v>143</v>
      </c>
      <c r="B32">
        <v>86</v>
      </c>
      <c r="C32">
        <v>114.5</v>
      </c>
      <c r="D32" t="s">
        <v>707</v>
      </c>
      <c r="E32" t="s">
        <v>744</v>
      </c>
      <c r="F32">
        <v>3.8</v>
      </c>
      <c r="G32" t="s">
        <v>1155</v>
      </c>
      <c r="H32" t="s">
        <v>1066</v>
      </c>
      <c r="I32" t="s">
        <v>1143</v>
      </c>
      <c r="J32">
        <v>10000</v>
      </c>
      <c r="K32" t="s">
        <v>1152</v>
      </c>
      <c r="L32">
        <v>10000</v>
      </c>
      <c r="M32" t="s">
        <v>1088</v>
      </c>
    </row>
    <row r="33" spans="1:13" x14ac:dyDescent="0.3">
      <c r="A33">
        <v>149</v>
      </c>
      <c r="B33">
        <v>93</v>
      </c>
      <c r="C33">
        <v>121</v>
      </c>
      <c r="D33" t="s">
        <v>707</v>
      </c>
      <c r="E33" t="s">
        <v>745</v>
      </c>
      <c r="F33">
        <v>3.8</v>
      </c>
      <c r="G33" t="s">
        <v>1155</v>
      </c>
      <c r="H33" t="s">
        <v>1070</v>
      </c>
      <c r="I33" t="s">
        <v>1147</v>
      </c>
      <c r="J33">
        <v>5001</v>
      </c>
      <c r="K33">
        <v>10000</v>
      </c>
      <c r="L33">
        <v>7500.5</v>
      </c>
      <c r="M33" t="s">
        <v>1094</v>
      </c>
    </row>
    <row r="34" spans="1:13" x14ac:dyDescent="0.3">
      <c r="A34">
        <v>89</v>
      </c>
      <c r="B34">
        <v>50</v>
      </c>
      <c r="C34">
        <v>69.5</v>
      </c>
      <c r="D34" t="s">
        <v>709</v>
      </c>
      <c r="E34" t="s">
        <v>1046</v>
      </c>
      <c r="F34">
        <v>3.7</v>
      </c>
      <c r="G34" t="s">
        <v>1155</v>
      </c>
      <c r="H34" t="s">
        <v>1069</v>
      </c>
      <c r="I34" t="s">
        <v>1146</v>
      </c>
      <c r="J34">
        <v>201</v>
      </c>
      <c r="K34">
        <v>500</v>
      </c>
      <c r="L34">
        <v>350.5</v>
      </c>
      <c r="M34" t="s">
        <v>1077</v>
      </c>
    </row>
    <row r="35" spans="1:13" x14ac:dyDescent="0.3">
      <c r="A35">
        <v>136</v>
      </c>
      <c r="B35">
        <v>79</v>
      </c>
      <c r="C35">
        <v>107.5</v>
      </c>
      <c r="D35" t="s">
        <v>709</v>
      </c>
      <c r="E35" t="s">
        <v>1045</v>
      </c>
      <c r="F35">
        <v>3.3</v>
      </c>
      <c r="G35" t="s">
        <v>1155</v>
      </c>
      <c r="H35" t="s">
        <v>1067</v>
      </c>
      <c r="I35" t="s">
        <v>1144</v>
      </c>
      <c r="J35">
        <v>1001</v>
      </c>
      <c r="K35">
        <v>5000</v>
      </c>
      <c r="L35">
        <v>3000.5</v>
      </c>
      <c r="M35" t="s">
        <v>1077</v>
      </c>
    </row>
    <row r="36" spans="1:13" x14ac:dyDescent="0.3">
      <c r="A36">
        <v>132</v>
      </c>
      <c r="B36">
        <v>82</v>
      </c>
      <c r="C36">
        <v>107</v>
      </c>
      <c r="D36" t="s">
        <v>707</v>
      </c>
      <c r="E36" t="s">
        <v>748</v>
      </c>
      <c r="F36">
        <v>3.5</v>
      </c>
      <c r="G36" t="s">
        <v>1155</v>
      </c>
      <c r="H36" t="s">
        <v>1067</v>
      </c>
      <c r="I36" t="s">
        <v>1144</v>
      </c>
      <c r="J36">
        <v>1001</v>
      </c>
      <c r="K36">
        <v>5000</v>
      </c>
      <c r="L36">
        <v>3000.5</v>
      </c>
      <c r="M36" t="s">
        <v>1096</v>
      </c>
    </row>
    <row r="37" spans="1:13" x14ac:dyDescent="0.3">
      <c r="A37">
        <v>57</v>
      </c>
      <c r="B37">
        <v>32</v>
      </c>
      <c r="C37">
        <v>44.5</v>
      </c>
      <c r="D37" t="s">
        <v>709</v>
      </c>
      <c r="E37" t="s">
        <v>1044</v>
      </c>
      <c r="F37">
        <v>3.4</v>
      </c>
      <c r="G37" t="s">
        <v>1155</v>
      </c>
      <c r="H37" t="s">
        <v>1065</v>
      </c>
      <c r="I37" t="s">
        <v>1142</v>
      </c>
      <c r="J37">
        <v>501</v>
      </c>
      <c r="K37">
        <v>1000</v>
      </c>
      <c r="L37">
        <v>750.5</v>
      </c>
      <c r="M37" t="s">
        <v>1124</v>
      </c>
    </row>
    <row r="38" spans="1:13" x14ac:dyDescent="0.3">
      <c r="A38">
        <v>180</v>
      </c>
      <c r="B38">
        <v>115</v>
      </c>
      <c r="C38">
        <v>147.5</v>
      </c>
      <c r="D38" t="s">
        <v>707</v>
      </c>
      <c r="E38" t="s">
        <v>750</v>
      </c>
      <c r="F38">
        <v>3.5</v>
      </c>
      <c r="G38" t="s">
        <v>1155</v>
      </c>
      <c r="H38" t="s">
        <v>1070</v>
      </c>
      <c r="I38" t="s">
        <v>1147</v>
      </c>
      <c r="J38">
        <v>5001</v>
      </c>
      <c r="K38">
        <v>10000</v>
      </c>
      <c r="L38">
        <v>7500.5</v>
      </c>
      <c r="M38" t="s">
        <v>1088</v>
      </c>
    </row>
    <row r="39" spans="1:13" x14ac:dyDescent="0.3">
      <c r="A39">
        <v>138</v>
      </c>
      <c r="B39">
        <v>74</v>
      </c>
      <c r="C39">
        <v>106</v>
      </c>
      <c r="D39" t="s">
        <v>34</v>
      </c>
      <c r="E39" t="s">
        <v>751</v>
      </c>
      <c r="F39">
        <v>3.5</v>
      </c>
      <c r="G39" t="s">
        <v>1155</v>
      </c>
      <c r="H39" t="s">
        <v>1069</v>
      </c>
      <c r="I39" t="s">
        <v>1146</v>
      </c>
      <c r="J39">
        <v>201</v>
      </c>
      <c r="K39">
        <v>500</v>
      </c>
      <c r="L39">
        <v>350.5</v>
      </c>
      <c r="M39" t="s">
        <v>1091</v>
      </c>
    </row>
    <row r="40" spans="1:13" x14ac:dyDescent="0.3">
      <c r="A40">
        <v>108</v>
      </c>
      <c r="B40">
        <v>58</v>
      </c>
      <c r="C40">
        <v>83</v>
      </c>
      <c r="D40" t="s">
        <v>709</v>
      </c>
      <c r="E40" t="s">
        <v>1041</v>
      </c>
      <c r="F40">
        <v>3.2</v>
      </c>
      <c r="G40" t="s">
        <v>1155</v>
      </c>
      <c r="H40" t="s">
        <v>1069</v>
      </c>
      <c r="I40" t="s">
        <v>1146</v>
      </c>
      <c r="J40">
        <v>201</v>
      </c>
      <c r="K40">
        <v>500</v>
      </c>
      <c r="L40">
        <v>350.5</v>
      </c>
      <c r="M40" t="s">
        <v>1084</v>
      </c>
    </row>
    <row r="41" spans="1:13" x14ac:dyDescent="0.3">
      <c r="A41">
        <v>129</v>
      </c>
      <c r="B41">
        <v>68</v>
      </c>
      <c r="C41">
        <v>98.5</v>
      </c>
      <c r="D41" t="s">
        <v>34</v>
      </c>
      <c r="E41" t="s">
        <v>753</v>
      </c>
      <c r="F41">
        <v>3.6</v>
      </c>
      <c r="G41" t="s">
        <v>1155</v>
      </c>
      <c r="H41" t="s">
        <v>1071</v>
      </c>
      <c r="I41" t="s">
        <v>1148</v>
      </c>
      <c r="J41">
        <v>1</v>
      </c>
      <c r="K41">
        <v>50</v>
      </c>
      <c r="L41">
        <v>25.5</v>
      </c>
      <c r="M41" t="s">
        <v>256</v>
      </c>
    </row>
    <row r="42" spans="1:13" x14ac:dyDescent="0.3">
      <c r="A42">
        <v>104</v>
      </c>
      <c r="B42">
        <v>58</v>
      </c>
      <c r="C42">
        <v>81</v>
      </c>
      <c r="D42" t="s">
        <v>34</v>
      </c>
      <c r="E42" t="s">
        <v>1040</v>
      </c>
      <c r="F42">
        <v>3.7</v>
      </c>
      <c r="G42" t="s">
        <v>1155</v>
      </c>
      <c r="H42" t="s">
        <v>1066</v>
      </c>
      <c r="I42" t="s">
        <v>1143</v>
      </c>
      <c r="J42">
        <v>10000</v>
      </c>
      <c r="K42" t="s">
        <v>1152</v>
      </c>
      <c r="L42">
        <v>10000</v>
      </c>
      <c r="M42" t="s">
        <v>1077</v>
      </c>
    </row>
    <row r="43" spans="1:13" x14ac:dyDescent="0.3">
      <c r="A43">
        <v>113</v>
      </c>
      <c r="B43">
        <v>52</v>
      </c>
      <c r="C43">
        <v>82.5</v>
      </c>
      <c r="D43" t="s">
        <v>708</v>
      </c>
      <c r="E43" t="s">
        <v>754</v>
      </c>
      <c r="F43">
        <v>3.4</v>
      </c>
      <c r="G43" t="s">
        <v>1155</v>
      </c>
      <c r="H43" t="s">
        <v>1070</v>
      </c>
      <c r="I43" t="s">
        <v>1147</v>
      </c>
      <c r="J43">
        <v>5001</v>
      </c>
      <c r="K43">
        <v>10000</v>
      </c>
      <c r="L43">
        <v>7500.5</v>
      </c>
      <c r="M43" t="s">
        <v>1097</v>
      </c>
    </row>
    <row r="44" spans="1:13" x14ac:dyDescent="0.3">
      <c r="A44">
        <v>182</v>
      </c>
      <c r="B44">
        <v>113</v>
      </c>
      <c r="C44">
        <v>147.5</v>
      </c>
      <c r="D44" t="s">
        <v>707</v>
      </c>
      <c r="E44" t="s">
        <v>938</v>
      </c>
      <c r="F44">
        <v>3.9</v>
      </c>
      <c r="G44" t="s">
        <v>1155</v>
      </c>
      <c r="H44" t="s">
        <v>1066</v>
      </c>
      <c r="I44" t="s">
        <v>1143</v>
      </c>
      <c r="J44">
        <v>10000</v>
      </c>
      <c r="K44" t="s">
        <v>1152</v>
      </c>
      <c r="L44">
        <v>10000</v>
      </c>
      <c r="M44" t="s">
        <v>1088</v>
      </c>
    </row>
    <row r="45" spans="1:13" x14ac:dyDescent="0.3">
      <c r="A45">
        <v>228</v>
      </c>
      <c r="B45">
        <v>118</v>
      </c>
      <c r="C45">
        <v>173</v>
      </c>
      <c r="D45" t="s">
        <v>709</v>
      </c>
      <c r="E45" t="s">
        <v>1039</v>
      </c>
      <c r="F45">
        <v>3.3</v>
      </c>
      <c r="G45" t="s">
        <v>1155</v>
      </c>
      <c r="H45" t="s">
        <v>1067</v>
      </c>
      <c r="I45" t="s">
        <v>1144</v>
      </c>
      <c r="J45">
        <v>1001</v>
      </c>
      <c r="K45">
        <v>5000</v>
      </c>
      <c r="L45">
        <v>3000.5</v>
      </c>
      <c r="M45" t="s">
        <v>1112</v>
      </c>
    </row>
    <row r="46" spans="1:13" x14ac:dyDescent="0.3">
      <c r="A46">
        <v>211</v>
      </c>
      <c r="B46">
        <v>158</v>
      </c>
      <c r="C46">
        <v>184.5</v>
      </c>
      <c r="D46" t="s">
        <v>707</v>
      </c>
      <c r="E46" t="s">
        <v>757</v>
      </c>
      <c r="F46">
        <v>3.7</v>
      </c>
      <c r="G46" t="s">
        <v>1155</v>
      </c>
      <c r="H46" t="s">
        <v>1066</v>
      </c>
      <c r="I46" t="s">
        <v>1143</v>
      </c>
      <c r="J46">
        <v>10000</v>
      </c>
      <c r="K46" t="s">
        <v>1152</v>
      </c>
      <c r="L46">
        <v>10000</v>
      </c>
      <c r="M46" t="s">
        <v>1095</v>
      </c>
    </row>
    <row r="47" spans="1:13" x14ac:dyDescent="0.3">
      <c r="A47">
        <v>39</v>
      </c>
      <c r="B47">
        <v>20</v>
      </c>
      <c r="C47">
        <v>29.5</v>
      </c>
      <c r="D47" t="s">
        <v>709</v>
      </c>
      <c r="E47" t="s">
        <v>758</v>
      </c>
      <c r="F47">
        <v>3.1</v>
      </c>
      <c r="G47" t="s">
        <v>1155</v>
      </c>
      <c r="H47" t="s">
        <v>1070</v>
      </c>
      <c r="I47" t="s">
        <v>1147</v>
      </c>
      <c r="J47">
        <v>5001</v>
      </c>
      <c r="K47">
        <v>10000</v>
      </c>
      <c r="L47">
        <v>7500.5</v>
      </c>
      <c r="M47" t="s">
        <v>1090</v>
      </c>
    </row>
    <row r="48" spans="1:13" x14ac:dyDescent="0.3">
      <c r="A48">
        <v>126</v>
      </c>
      <c r="B48">
        <v>65</v>
      </c>
      <c r="C48">
        <v>95.5</v>
      </c>
      <c r="D48" t="s">
        <v>34</v>
      </c>
      <c r="E48" t="s">
        <v>1038</v>
      </c>
      <c r="F48">
        <v>3.5</v>
      </c>
      <c r="G48" t="s">
        <v>1155</v>
      </c>
      <c r="H48" t="s">
        <v>1069</v>
      </c>
      <c r="I48" t="s">
        <v>1146</v>
      </c>
      <c r="J48">
        <v>201</v>
      </c>
      <c r="K48">
        <v>500</v>
      </c>
      <c r="L48">
        <v>350.5</v>
      </c>
      <c r="M48" t="s">
        <v>1083</v>
      </c>
    </row>
    <row r="49" spans="1:13" x14ac:dyDescent="0.3">
      <c r="A49">
        <v>99</v>
      </c>
      <c r="B49">
        <v>63</v>
      </c>
      <c r="C49">
        <v>81</v>
      </c>
      <c r="D49" t="s">
        <v>707</v>
      </c>
      <c r="E49" t="s">
        <v>760</v>
      </c>
      <c r="F49">
        <v>3.7</v>
      </c>
      <c r="G49" t="s">
        <v>1155</v>
      </c>
      <c r="H49" t="s">
        <v>1066</v>
      </c>
      <c r="I49" t="s">
        <v>1143</v>
      </c>
      <c r="J49">
        <v>10000</v>
      </c>
      <c r="K49" t="s">
        <v>1152</v>
      </c>
      <c r="L49">
        <v>10000</v>
      </c>
      <c r="M49" t="s">
        <v>1098</v>
      </c>
    </row>
    <row r="50" spans="1:13" x14ac:dyDescent="0.3">
      <c r="A50">
        <v>114</v>
      </c>
      <c r="B50">
        <v>68</v>
      </c>
      <c r="C50">
        <v>91</v>
      </c>
      <c r="D50" t="s">
        <v>707</v>
      </c>
      <c r="E50" t="s">
        <v>761</v>
      </c>
      <c r="F50">
        <v>3.8</v>
      </c>
      <c r="G50" t="s">
        <v>1155</v>
      </c>
      <c r="H50" t="s">
        <v>1065</v>
      </c>
      <c r="I50" t="s">
        <v>1142</v>
      </c>
      <c r="J50">
        <v>501</v>
      </c>
      <c r="K50">
        <v>1000</v>
      </c>
      <c r="L50">
        <v>750.5</v>
      </c>
      <c r="M50" t="s">
        <v>1080</v>
      </c>
    </row>
    <row r="51" spans="1:13" x14ac:dyDescent="0.3">
      <c r="A51">
        <v>143</v>
      </c>
      <c r="B51">
        <v>86</v>
      </c>
      <c r="C51">
        <v>114.5</v>
      </c>
      <c r="D51" t="s">
        <v>707</v>
      </c>
      <c r="E51" t="s">
        <v>762</v>
      </c>
      <c r="F51">
        <v>3.3</v>
      </c>
      <c r="G51" t="s">
        <v>1155</v>
      </c>
      <c r="H51" t="s">
        <v>1066</v>
      </c>
      <c r="I51" t="s">
        <v>1143</v>
      </c>
      <c r="J51">
        <v>10000</v>
      </c>
      <c r="K51" t="s">
        <v>1152</v>
      </c>
      <c r="L51">
        <v>10000</v>
      </c>
      <c r="M51" t="s">
        <v>1091</v>
      </c>
    </row>
    <row r="52" spans="1:13" x14ac:dyDescent="0.3">
      <c r="A52">
        <v>129</v>
      </c>
      <c r="B52">
        <v>71</v>
      </c>
      <c r="C52">
        <v>100</v>
      </c>
      <c r="D52" t="s">
        <v>708</v>
      </c>
      <c r="E52" t="s">
        <v>1036</v>
      </c>
      <c r="F52">
        <v>3</v>
      </c>
      <c r="G52" t="s">
        <v>1155</v>
      </c>
      <c r="H52" t="s">
        <v>1065</v>
      </c>
      <c r="I52" t="s">
        <v>1142</v>
      </c>
      <c r="J52">
        <v>501</v>
      </c>
      <c r="K52">
        <v>1000</v>
      </c>
      <c r="L52">
        <v>750.5</v>
      </c>
      <c r="M52" t="s">
        <v>1088</v>
      </c>
    </row>
    <row r="53" spans="1:13" x14ac:dyDescent="0.3">
      <c r="A53">
        <v>144</v>
      </c>
      <c r="B53">
        <v>86</v>
      </c>
      <c r="C53">
        <v>115</v>
      </c>
      <c r="D53" t="s">
        <v>707</v>
      </c>
      <c r="E53" t="s">
        <v>764</v>
      </c>
      <c r="F53">
        <v>3.7</v>
      </c>
      <c r="G53" t="s">
        <v>1155</v>
      </c>
      <c r="H53" t="s">
        <v>1066</v>
      </c>
      <c r="I53" t="s">
        <v>1143</v>
      </c>
      <c r="J53">
        <v>10000</v>
      </c>
      <c r="K53" t="s">
        <v>1152</v>
      </c>
      <c r="L53">
        <v>10000</v>
      </c>
      <c r="M53" t="s">
        <v>1092</v>
      </c>
    </row>
    <row r="54" spans="1:13" x14ac:dyDescent="0.3">
      <c r="A54">
        <v>139</v>
      </c>
      <c r="B54">
        <v>80</v>
      </c>
      <c r="C54">
        <v>109.5</v>
      </c>
      <c r="D54" t="s">
        <v>707</v>
      </c>
      <c r="E54" t="s">
        <v>765</v>
      </c>
      <c r="F54">
        <v>3.7</v>
      </c>
      <c r="G54" t="s">
        <v>1155</v>
      </c>
      <c r="H54" t="s">
        <v>1066</v>
      </c>
      <c r="I54" t="s">
        <v>1143</v>
      </c>
      <c r="J54">
        <v>10000</v>
      </c>
      <c r="K54" t="s">
        <v>1152</v>
      </c>
      <c r="L54">
        <v>10000</v>
      </c>
      <c r="M54" t="s">
        <v>1076</v>
      </c>
    </row>
    <row r="55" spans="1:13" x14ac:dyDescent="0.3">
      <c r="A55">
        <v>95</v>
      </c>
      <c r="B55">
        <v>56</v>
      </c>
      <c r="C55">
        <v>75.5</v>
      </c>
      <c r="D55" t="s">
        <v>707</v>
      </c>
      <c r="E55" t="s">
        <v>750</v>
      </c>
      <c r="F55">
        <v>3.5</v>
      </c>
      <c r="G55" t="s">
        <v>1155</v>
      </c>
      <c r="H55" t="s">
        <v>1070</v>
      </c>
      <c r="I55" t="s">
        <v>1147</v>
      </c>
      <c r="J55">
        <v>5001</v>
      </c>
      <c r="K55">
        <v>10000</v>
      </c>
      <c r="L55">
        <v>7500.5</v>
      </c>
      <c r="M55" t="s">
        <v>1088</v>
      </c>
    </row>
    <row r="56" spans="1:13" x14ac:dyDescent="0.3">
      <c r="A56">
        <v>116</v>
      </c>
      <c r="B56">
        <v>59</v>
      </c>
      <c r="C56">
        <v>87.5</v>
      </c>
      <c r="D56" t="s">
        <v>708</v>
      </c>
      <c r="E56" t="s">
        <v>1036</v>
      </c>
      <c r="F56">
        <v>3</v>
      </c>
      <c r="G56" t="s">
        <v>1155</v>
      </c>
      <c r="H56" t="s">
        <v>1065</v>
      </c>
      <c r="I56" t="s">
        <v>1142</v>
      </c>
      <c r="J56">
        <v>501</v>
      </c>
      <c r="K56">
        <v>1000</v>
      </c>
      <c r="L56">
        <v>750.5</v>
      </c>
      <c r="M56" t="s">
        <v>1088</v>
      </c>
    </row>
    <row r="57" spans="1:13" x14ac:dyDescent="0.3">
      <c r="A57">
        <v>137</v>
      </c>
      <c r="B57">
        <v>74</v>
      </c>
      <c r="C57">
        <v>105.5</v>
      </c>
      <c r="D57" t="s">
        <v>34</v>
      </c>
      <c r="E57" t="s">
        <v>1034</v>
      </c>
      <c r="F57">
        <v>3.7</v>
      </c>
      <c r="G57" t="s">
        <v>1155</v>
      </c>
      <c r="H57" t="s">
        <v>1070</v>
      </c>
      <c r="I57" t="s">
        <v>1147</v>
      </c>
      <c r="J57">
        <v>5001</v>
      </c>
      <c r="K57">
        <v>10000</v>
      </c>
      <c r="L57">
        <v>7500.5</v>
      </c>
      <c r="M57" t="s">
        <v>1076</v>
      </c>
    </row>
    <row r="58" spans="1:13" x14ac:dyDescent="0.3">
      <c r="A58">
        <v>87</v>
      </c>
      <c r="B58">
        <v>40</v>
      </c>
      <c r="C58">
        <v>63.5</v>
      </c>
      <c r="D58" t="s">
        <v>711</v>
      </c>
      <c r="E58" t="s">
        <v>871</v>
      </c>
      <c r="F58">
        <v>3.9</v>
      </c>
      <c r="G58" t="s">
        <v>1155</v>
      </c>
      <c r="H58" t="s">
        <v>1069</v>
      </c>
      <c r="I58" t="s">
        <v>1146</v>
      </c>
      <c r="J58">
        <v>201</v>
      </c>
      <c r="K58">
        <v>500</v>
      </c>
      <c r="L58">
        <v>350.5</v>
      </c>
      <c r="M58" t="s">
        <v>1084</v>
      </c>
    </row>
    <row r="59" spans="1:13" x14ac:dyDescent="0.3">
      <c r="A59">
        <v>73</v>
      </c>
      <c r="B59">
        <v>44</v>
      </c>
      <c r="C59">
        <v>58.5</v>
      </c>
      <c r="D59" t="s">
        <v>34</v>
      </c>
      <c r="E59" t="s">
        <v>1032</v>
      </c>
      <c r="F59">
        <v>3.8</v>
      </c>
      <c r="G59" t="s">
        <v>1155</v>
      </c>
      <c r="H59" t="s">
        <v>1067</v>
      </c>
      <c r="I59" t="s">
        <v>1144</v>
      </c>
      <c r="J59">
        <v>1001</v>
      </c>
      <c r="K59">
        <v>5000</v>
      </c>
      <c r="L59">
        <v>3000.5</v>
      </c>
      <c r="M59" t="s">
        <v>1091</v>
      </c>
    </row>
    <row r="60" spans="1:13" x14ac:dyDescent="0.3">
      <c r="A60">
        <v>172</v>
      </c>
      <c r="B60">
        <v>107</v>
      </c>
      <c r="C60">
        <v>139.5</v>
      </c>
      <c r="D60" t="s">
        <v>707</v>
      </c>
      <c r="E60" t="s">
        <v>770</v>
      </c>
      <c r="F60">
        <v>3.8</v>
      </c>
      <c r="G60" t="s">
        <v>1155</v>
      </c>
      <c r="H60" t="s">
        <v>1065</v>
      </c>
      <c r="I60" t="s">
        <v>1142</v>
      </c>
      <c r="J60">
        <v>501</v>
      </c>
      <c r="K60">
        <v>1000</v>
      </c>
      <c r="L60">
        <v>750.5</v>
      </c>
      <c r="M60" t="s">
        <v>1100</v>
      </c>
    </row>
    <row r="61" spans="1:13" x14ac:dyDescent="0.3">
      <c r="A61">
        <v>85</v>
      </c>
      <c r="B61">
        <v>49</v>
      </c>
      <c r="C61">
        <v>67</v>
      </c>
      <c r="D61" t="s">
        <v>707</v>
      </c>
      <c r="E61" t="s">
        <v>771</v>
      </c>
      <c r="F61">
        <v>3.8</v>
      </c>
      <c r="G61" t="s">
        <v>1155</v>
      </c>
      <c r="H61" t="s">
        <v>1067</v>
      </c>
      <c r="I61" t="s">
        <v>1144</v>
      </c>
      <c r="J61">
        <v>1001</v>
      </c>
      <c r="K61">
        <v>5000</v>
      </c>
      <c r="L61">
        <v>3000.5</v>
      </c>
      <c r="M61" t="s">
        <v>1079</v>
      </c>
    </row>
    <row r="62" spans="1:13" x14ac:dyDescent="0.3">
      <c r="A62">
        <v>109</v>
      </c>
      <c r="B62">
        <v>61</v>
      </c>
      <c r="C62">
        <v>85</v>
      </c>
      <c r="D62" t="s">
        <v>707</v>
      </c>
      <c r="E62" t="s">
        <v>772</v>
      </c>
      <c r="F62">
        <v>3.8</v>
      </c>
      <c r="G62" t="s">
        <v>1155</v>
      </c>
      <c r="H62" t="s">
        <v>1066</v>
      </c>
      <c r="I62" t="s">
        <v>1143</v>
      </c>
      <c r="J62">
        <v>10000</v>
      </c>
      <c r="K62" t="s">
        <v>1152</v>
      </c>
      <c r="L62">
        <v>10000</v>
      </c>
      <c r="M62" t="s">
        <v>1101</v>
      </c>
    </row>
    <row r="63" spans="1:13" x14ac:dyDescent="0.3">
      <c r="A63">
        <v>153</v>
      </c>
      <c r="B63">
        <v>84</v>
      </c>
      <c r="C63">
        <v>118.5</v>
      </c>
      <c r="D63" t="s">
        <v>34</v>
      </c>
      <c r="E63" t="s">
        <v>784</v>
      </c>
      <c r="F63">
        <v>3.3</v>
      </c>
      <c r="G63" t="s">
        <v>1155</v>
      </c>
      <c r="H63" t="s">
        <v>1067</v>
      </c>
      <c r="I63" t="s">
        <v>1144</v>
      </c>
      <c r="J63">
        <v>1001</v>
      </c>
      <c r="K63">
        <v>5000</v>
      </c>
      <c r="L63">
        <v>3000.5</v>
      </c>
      <c r="M63" t="s">
        <v>1076</v>
      </c>
    </row>
    <row r="64" spans="1:13" x14ac:dyDescent="0.3">
      <c r="A64">
        <v>79</v>
      </c>
      <c r="B64">
        <v>42</v>
      </c>
      <c r="C64">
        <v>60.5</v>
      </c>
      <c r="D64" t="s">
        <v>34</v>
      </c>
      <c r="E64" t="s">
        <v>1031</v>
      </c>
      <c r="F64">
        <v>3.4</v>
      </c>
      <c r="G64" t="s">
        <v>1155</v>
      </c>
      <c r="H64" t="s">
        <v>1065</v>
      </c>
      <c r="I64" t="s">
        <v>1142</v>
      </c>
      <c r="J64">
        <v>501</v>
      </c>
      <c r="K64">
        <v>1000</v>
      </c>
      <c r="L64">
        <v>750.5</v>
      </c>
      <c r="M64" t="s">
        <v>1095</v>
      </c>
    </row>
    <row r="65" spans="1:13" x14ac:dyDescent="0.3">
      <c r="A65">
        <v>72</v>
      </c>
      <c r="B65">
        <v>41</v>
      </c>
      <c r="C65">
        <v>56.5</v>
      </c>
      <c r="D65" t="s">
        <v>707</v>
      </c>
      <c r="E65" t="s">
        <v>775</v>
      </c>
      <c r="F65">
        <v>3.1</v>
      </c>
      <c r="G65" t="s">
        <v>1155</v>
      </c>
      <c r="H65" t="s">
        <v>1069</v>
      </c>
      <c r="I65" t="s">
        <v>1146</v>
      </c>
      <c r="J65">
        <v>201</v>
      </c>
      <c r="K65">
        <v>500</v>
      </c>
      <c r="L65">
        <v>350.5</v>
      </c>
      <c r="M65" t="s">
        <v>1080</v>
      </c>
    </row>
    <row r="66" spans="1:13" x14ac:dyDescent="0.3">
      <c r="A66">
        <v>161</v>
      </c>
      <c r="B66">
        <v>96</v>
      </c>
      <c r="C66">
        <v>128.5</v>
      </c>
      <c r="D66" t="s">
        <v>707</v>
      </c>
      <c r="E66" t="s">
        <v>776</v>
      </c>
      <c r="F66">
        <v>3.2</v>
      </c>
      <c r="G66" t="s">
        <v>1155</v>
      </c>
      <c r="H66" t="s">
        <v>1071</v>
      </c>
      <c r="I66" t="s">
        <v>1148</v>
      </c>
      <c r="J66">
        <v>1</v>
      </c>
      <c r="K66">
        <v>50</v>
      </c>
      <c r="L66">
        <v>25.5</v>
      </c>
      <c r="M66" t="s">
        <v>1102</v>
      </c>
    </row>
    <row r="67" spans="1:13" x14ac:dyDescent="0.3">
      <c r="A67">
        <v>150</v>
      </c>
      <c r="B67">
        <v>92</v>
      </c>
      <c r="C67">
        <v>121</v>
      </c>
      <c r="D67" t="s">
        <v>707</v>
      </c>
      <c r="E67" t="s">
        <v>744</v>
      </c>
      <c r="F67">
        <v>3.8</v>
      </c>
      <c r="G67" t="s">
        <v>1155</v>
      </c>
      <c r="H67" t="s">
        <v>1066</v>
      </c>
      <c r="I67" t="s">
        <v>1143</v>
      </c>
      <c r="J67">
        <v>10000</v>
      </c>
      <c r="K67" t="s">
        <v>1152</v>
      </c>
      <c r="L67">
        <v>10000</v>
      </c>
      <c r="M67" t="s">
        <v>1088</v>
      </c>
    </row>
    <row r="68" spans="1:13" x14ac:dyDescent="0.3">
      <c r="A68">
        <v>98</v>
      </c>
      <c r="B68">
        <v>50</v>
      </c>
      <c r="C68">
        <v>74</v>
      </c>
      <c r="D68" t="s">
        <v>711</v>
      </c>
      <c r="E68" t="s">
        <v>776</v>
      </c>
      <c r="F68">
        <v>3.2</v>
      </c>
      <c r="G68" t="s">
        <v>1155</v>
      </c>
      <c r="H68" t="s">
        <v>1071</v>
      </c>
      <c r="I68" t="s">
        <v>1148</v>
      </c>
      <c r="J68">
        <v>1</v>
      </c>
      <c r="K68">
        <v>50</v>
      </c>
      <c r="L68">
        <v>25.5</v>
      </c>
      <c r="M68" t="s">
        <v>1102</v>
      </c>
    </row>
    <row r="69" spans="1:13" x14ac:dyDescent="0.3">
      <c r="A69">
        <v>220</v>
      </c>
      <c r="B69">
        <v>139</v>
      </c>
      <c r="C69">
        <v>179.5</v>
      </c>
      <c r="D69" t="s">
        <v>710</v>
      </c>
      <c r="E69" t="s">
        <v>779</v>
      </c>
      <c r="F69">
        <v>3.6</v>
      </c>
      <c r="G69" t="s">
        <v>1155</v>
      </c>
      <c r="H69" t="s">
        <v>1066</v>
      </c>
      <c r="I69" t="s">
        <v>1143</v>
      </c>
      <c r="J69">
        <v>10000</v>
      </c>
      <c r="K69" t="s">
        <v>1152</v>
      </c>
      <c r="L69">
        <v>10000</v>
      </c>
      <c r="M69" t="s">
        <v>1103</v>
      </c>
    </row>
    <row r="70" spans="1:13" x14ac:dyDescent="0.3">
      <c r="A70">
        <v>143</v>
      </c>
      <c r="B70">
        <v>86</v>
      </c>
      <c r="C70">
        <v>114.5</v>
      </c>
      <c r="D70" t="s">
        <v>707</v>
      </c>
      <c r="E70" t="s">
        <v>744</v>
      </c>
      <c r="F70">
        <v>3.8</v>
      </c>
      <c r="G70" t="s">
        <v>1155</v>
      </c>
      <c r="H70" t="s">
        <v>1066</v>
      </c>
      <c r="I70" t="s">
        <v>1143</v>
      </c>
      <c r="J70">
        <v>10000</v>
      </c>
      <c r="K70" t="s">
        <v>1152</v>
      </c>
      <c r="L70">
        <v>10000</v>
      </c>
      <c r="M70" t="s">
        <v>1088</v>
      </c>
    </row>
    <row r="71" spans="1:13" x14ac:dyDescent="0.3">
      <c r="A71">
        <v>139</v>
      </c>
      <c r="B71">
        <v>85</v>
      </c>
      <c r="C71">
        <v>112</v>
      </c>
      <c r="D71" t="s">
        <v>707</v>
      </c>
      <c r="E71" t="s">
        <v>781</v>
      </c>
      <c r="F71">
        <v>3.9</v>
      </c>
      <c r="G71" t="s">
        <v>1155</v>
      </c>
      <c r="H71" t="s">
        <v>1065</v>
      </c>
      <c r="I71" t="s">
        <v>1142</v>
      </c>
      <c r="J71">
        <v>501</v>
      </c>
      <c r="K71">
        <v>1000</v>
      </c>
      <c r="L71">
        <v>750.5</v>
      </c>
      <c r="M71" t="s">
        <v>1095</v>
      </c>
    </row>
    <row r="72" spans="1:13" x14ac:dyDescent="0.3">
      <c r="A72">
        <v>122</v>
      </c>
      <c r="B72">
        <v>74</v>
      </c>
      <c r="C72">
        <v>98</v>
      </c>
      <c r="D72" t="s">
        <v>707</v>
      </c>
      <c r="E72" t="s">
        <v>782</v>
      </c>
      <c r="F72">
        <v>3.1</v>
      </c>
      <c r="G72" t="s">
        <v>1155</v>
      </c>
      <c r="H72" t="s">
        <v>1067</v>
      </c>
      <c r="I72" t="s">
        <v>1144</v>
      </c>
      <c r="J72">
        <v>1001</v>
      </c>
      <c r="K72">
        <v>5000</v>
      </c>
      <c r="L72">
        <v>3000.5</v>
      </c>
      <c r="M72" t="s">
        <v>1104</v>
      </c>
    </row>
    <row r="73" spans="1:13" x14ac:dyDescent="0.3">
      <c r="A73">
        <v>117</v>
      </c>
      <c r="B73">
        <v>66</v>
      </c>
      <c r="C73">
        <v>91.5</v>
      </c>
      <c r="D73" t="s">
        <v>708</v>
      </c>
      <c r="E73" t="s">
        <v>845</v>
      </c>
      <c r="F73">
        <v>3.6</v>
      </c>
      <c r="G73" t="s">
        <v>1155</v>
      </c>
      <c r="H73" t="s">
        <v>1070</v>
      </c>
      <c r="I73" t="s">
        <v>1147</v>
      </c>
      <c r="J73">
        <v>5001</v>
      </c>
      <c r="K73">
        <v>10000</v>
      </c>
      <c r="L73">
        <v>7500.5</v>
      </c>
      <c r="M73" t="s">
        <v>1091</v>
      </c>
    </row>
    <row r="74" spans="1:13" x14ac:dyDescent="0.3">
      <c r="A74">
        <v>86</v>
      </c>
      <c r="B74">
        <v>44</v>
      </c>
      <c r="C74">
        <v>65</v>
      </c>
      <c r="D74" t="s">
        <v>34</v>
      </c>
      <c r="E74" t="s">
        <v>1029</v>
      </c>
      <c r="F74">
        <v>3.8</v>
      </c>
      <c r="G74" t="s">
        <v>1155</v>
      </c>
      <c r="H74" t="s">
        <v>1065</v>
      </c>
      <c r="I74" t="s">
        <v>1142</v>
      </c>
      <c r="J74">
        <v>501</v>
      </c>
      <c r="K74">
        <v>1000</v>
      </c>
      <c r="L74">
        <v>750.5</v>
      </c>
      <c r="M74" t="s">
        <v>1133</v>
      </c>
    </row>
    <row r="75" spans="1:13" x14ac:dyDescent="0.3">
      <c r="A75">
        <v>61</v>
      </c>
      <c r="B75">
        <v>33</v>
      </c>
      <c r="C75">
        <v>47</v>
      </c>
      <c r="D75" t="s">
        <v>709</v>
      </c>
      <c r="E75" t="s">
        <v>1028</v>
      </c>
      <c r="F75">
        <v>3.1</v>
      </c>
      <c r="G75" t="s">
        <v>1155</v>
      </c>
      <c r="H75" t="s">
        <v>1067</v>
      </c>
      <c r="I75" t="s">
        <v>1144</v>
      </c>
      <c r="J75">
        <v>1001</v>
      </c>
      <c r="K75">
        <v>5000</v>
      </c>
      <c r="L75">
        <v>3000.5</v>
      </c>
      <c r="M75" t="s">
        <v>1097</v>
      </c>
    </row>
    <row r="76" spans="1:13" x14ac:dyDescent="0.3">
      <c r="A76">
        <v>137</v>
      </c>
      <c r="B76">
        <v>83</v>
      </c>
      <c r="C76">
        <v>110</v>
      </c>
      <c r="D76" t="s">
        <v>707</v>
      </c>
      <c r="E76" t="s">
        <v>784</v>
      </c>
      <c r="F76">
        <v>3.3</v>
      </c>
      <c r="G76" t="s">
        <v>1155</v>
      </c>
      <c r="H76" t="s">
        <v>1067</v>
      </c>
      <c r="I76" t="s">
        <v>1144</v>
      </c>
      <c r="J76">
        <v>1001</v>
      </c>
      <c r="K76">
        <v>5000</v>
      </c>
      <c r="L76">
        <v>3000.5</v>
      </c>
      <c r="M76" t="s">
        <v>1076</v>
      </c>
    </row>
    <row r="77" spans="1:13" x14ac:dyDescent="0.3">
      <c r="A77">
        <v>160</v>
      </c>
      <c r="B77">
        <v>95</v>
      </c>
      <c r="C77">
        <v>127.5</v>
      </c>
      <c r="D77" t="s">
        <v>711</v>
      </c>
      <c r="E77" t="s">
        <v>776</v>
      </c>
      <c r="F77">
        <v>3.2</v>
      </c>
      <c r="G77" t="s">
        <v>1155</v>
      </c>
      <c r="H77" t="s">
        <v>1071</v>
      </c>
      <c r="I77" t="s">
        <v>1148</v>
      </c>
      <c r="J77">
        <v>1</v>
      </c>
      <c r="K77">
        <v>50</v>
      </c>
      <c r="L77">
        <v>25.5</v>
      </c>
      <c r="M77" t="s">
        <v>1102</v>
      </c>
    </row>
    <row r="78" spans="1:13" x14ac:dyDescent="0.3">
      <c r="A78">
        <v>154</v>
      </c>
      <c r="B78">
        <v>94</v>
      </c>
      <c r="C78">
        <v>124</v>
      </c>
      <c r="D78" t="s">
        <v>707</v>
      </c>
      <c r="E78" t="s">
        <v>786</v>
      </c>
      <c r="F78">
        <v>3.9</v>
      </c>
      <c r="G78" t="s">
        <v>1155</v>
      </c>
      <c r="H78" t="s">
        <v>1068</v>
      </c>
      <c r="I78" t="s">
        <v>1145</v>
      </c>
      <c r="J78">
        <v>51</v>
      </c>
      <c r="K78">
        <v>200</v>
      </c>
      <c r="L78">
        <v>125.5</v>
      </c>
      <c r="M78" t="s">
        <v>1077</v>
      </c>
    </row>
    <row r="79" spans="1:13" x14ac:dyDescent="0.3">
      <c r="A79">
        <v>126</v>
      </c>
      <c r="B79">
        <v>61</v>
      </c>
      <c r="C79">
        <v>93.5</v>
      </c>
      <c r="D79" t="s">
        <v>708</v>
      </c>
      <c r="E79" t="s">
        <v>1027</v>
      </c>
      <c r="F79">
        <v>3.6</v>
      </c>
      <c r="G79" t="s">
        <v>1155</v>
      </c>
      <c r="H79" t="s">
        <v>1065</v>
      </c>
      <c r="I79" t="s">
        <v>1142</v>
      </c>
      <c r="J79">
        <v>501</v>
      </c>
      <c r="K79">
        <v>1000</v>
      </c>
      <c r="L79">
        <v>750.5</v>
      </c>
      <c r="M79" t="s">
        <v>1106</v>
      </c>
    </row>
    <row r="80" spans="1:13" x14ac:dyDescent="0.3">
      <c r="A80">
        <v>111</v>
      </c>
      <c r="B80">
        <v>58</v>
      </c>
      <c r="C80">
        <v>84.5</v>
      </c>
      <c r="D80" t="s">
        <v>708</v>
      </c>
      <c r="E80" t="s">
        <v>1016</v>
      </c>
      <c r="F80">
        <v>3.9</v>
      </c>
      <c r="G80" t="s">
        <v>1155</v>
      </c>
      <c r="H80" t="s">
        <v>1066</v>
      </c>
      <c r="I80" t="s">
        <v>1143</v>
      </c>
      <c r="J80">
        <v>10000</v>
      </c>
      <c r="K80" t="s">
        <v>1152</v>
      </c>
      <c r="L80">
        <v>10000</v>
      </c>
      <c r="M80" t="s">
        <v>1088</v>
      </c>
    </row>
    <row r="81" spans="1:13" x14ac:dyDescent="0.3">
      <c r="A81">
        <v>100</v>
      </c>
      <c r="B81">
        <v>37</v>
      </c>
      <c r="C81">
        <v>68.5</v>
      </c>
      <c r="D81" t="s">
        <v>711</v>
      </c>
      <c r="E81" t="s">
        <v>845</v>
      </c>
      <c r="F81">
        <v>3.6</v>
      </c>
      <c r="G81" t="s">
        <v>1155</v>
      </c>
      <c r="H81" t="s">
        <v>1070</v>
      </c>
      <c r="I81" t="s">
        <v>1147</v>
      </c>
      <c r="J81">
        <v>5001</v>
      </c>
      <c r="K81">
        <v>10000</v>
      </c>
      <c r="L81">
        <v>7500.5</v>
      </c>
      <c r="M81" t="s">
        <v>1091</v>
      </c>
    </row>
    <row r="82" spans="1:13" x14ac:dyDescent="0.3">
      <c r="A82">
        <v>137</v>
      </c>
      <c r="B82">
        <v>86</v>
      </c>
      <c r="C82">
        <v>111.5</v>
      </c>
      <c r="D82" t="s">
        <v>708</v>
      </c>
      <c r="E82" t="s">
        <v>1026</v>
      </c>
      <c r="F82">
        <v>3.6</v>
      </c>
      <c r="G82" t="s">
        <v>1155</v>
      </c>
      <c r="H82" t="s">
        <v>1066</v>
      </c>
      <c r="I82" t="s">
        <v>1143</v>
      </c>
      <c r="J82">
        <v>10000</v>
      </c>
      <c r="K82" t="s">
        <v>1152</v>
      </c>
      <c r="L82">
        <v>10000</v>
      </c>
      <c r="M82" t="s">
        <v>1088</v>
      </c>
    </row>
    <row r="83" spans="1:13" x14ac:dyDescent="0.3">
      <c r="A83">
        <v>178</v>
      </c>
      <c r="B83">
        <v>99</v>
      </c>
      <c r="C83">
        <v>138.5</v>
      </c>
      <c r="D83" t="s">
        <v>709</v>
      </c>
      <c r="E83" t="s">
        <v>1025</v>
      </c>
      <c r="F83">
        <v>3.9</v>
      </c>
      <c r="G83" t="s">
        <v>1155</v>
      </c>
      <c r="H83" t="s">
        <v>1068</v>
      </c>
      <c r="I83" t="s">
        <v>1145</v>
      </c>
      <c r="J83">
        <v>51</v>
      </c>
      <c r="K83">
        <v>200</v>
      </c>
      <c r="L83">
        <v>125.5</v>
      </c>
      <c r="M83" t="s">
        <v>1096</v>
      </c>
    </row>
    <row r="84" spans="1:13" x14ac:dyDescent="0.3">
      <c r="A84">
        <v>71</v>
      </c>
      <c r="B84">
        <v>36</v>
      </c>
      <c r="C84">
        <v>53.5</v>
      </c>
      <c r="D84" t="s">
        <v>709</v>
      </c>
      <c r="E84" t="s">
        <v>883</v>
      </c>
      <c r="F84">
        <v>3.8</v>
      </c>
      <c r="G84" t="s">
        <v>1155</v>
      </c>
      <c r="H84" t="s">
        <v>1067</v>
      </c>
      <c r="I84" t="s">
        <v>1144</v>
      </c>
      <c r="J84">
        <v>1001</v>
      </c>
      <c r="K84">
        <v>5000</v>
      </c>
      <c r="L84">
        <v>3000.5</v>
      </c>
      <c r="M84" t="s">
        <v>1113</v>
      </c>
    </row>
    <row r="85" spans="1:13" x14ac:dyDescent="0.3">
      <c r="A85">
        <v>48</v>
      </c>
      <c r="B85">
        <v>27</v>
      </c>
      <c r="C85">
        <v>37.5</v>
      </c>
      <c r="D85" t="s">
        <v>709</v>
      </c>
      <c r="E85" t="s">
        <v>1023</v>
      </c>
      <c r="F85">
        <v>3</v>
      </c>
      <c r="G85" t="s">
        <v>1155</v>
      </c>
      <c r="H85" t="s">
        <v>1067</v>
      </c>
      <c r="I85" t="s">
        <v>1144</v>
      </c>
      <c r="J85">
        <v>1001</v>
      </c>
      <c r="K85">
        <v>5000</v>
      </c>
      <c r="L85">
        <v>3000.5</v>
      </c>
      <c r="M85" t="s">
        <v>1090</v>
      </c>
    </row>
    <row r="86" spans="1:13" x14ac:dyDescent="0.3">
      <c r="A86">
        <v>62</v>
      </c>
      <c r="B86">
        <v>34</v>
      </c>
      <c r="C86">
        <v>48</v>
      </c>
      <c r="D86" t="s">
        <v>709</v>
      </c>
      <c r="E86" t="s">
        <v>794</v>
      </c>
      <c r="F86">
        <v>3.5</v>
      </c>
      <c r="G86" t="s">
        <v>1155</v>
      </c>
      <c r="H86" t="s">
        <v>1068</v>
      </c>
      <c r="I86" t="s">
        <v>1145</v>
      </c>
      <c r="J86">
        <v>51</v>
      </c>
      <c r="K86">
        <v>200</v>
      </c>
      <c r="L86">
        <v>125.5</v>
      </c>
      <c r="M86" t="s">
        <v>1090</v>
      </c>
    </row>
    <row r="87" spans="1:13" x14ac:dyDescent="0.3">
      <c r="A87">
        <v>231</v>
      </c>
      <c r="B87">
        <v>117</v>
      </c>
      <c r="C87">
        <v>174</v>
      </c>
      <c r="D87" t="s">
        <v>708</v>
      </c>
      <c r="E87" t="s">
        <v>795</v>
      </c>
      <c r="F87">
        <v>3.5</v>
      </c>
      <c r="G87" t="s">
        <v>1155</v>
      </c>
      <c r="H87" t="s">
        <v>1069</v>
      </c>
      <c r="I87" t="s">
        <v>1146</v>
      </c>
      <c r="J87">
        <v>201</v>
      </c>
      <c r="K87">
        <v>500</v>
      </c>
      <c r="L87">
        <v>350.5</v>
      </c>
      <c r="M87" t="s">
        <v>1088</v>
      </c>
    </row>
    <row r="88" spans="1:13" x14ac:dyDescent="0.3">
      <c r="A88">
        <v>106</v>
      </c>
      <c r="B88">
        <v>64</v>
      </c>
      <c r="C88">
        <v>85</v>
      </c>
      <c r="D88" t="s">
        <v>707</v>
      </c>
      <c r="E88" t="s">
        <v>796</v>
      </c>
      <c r="F88">
        <v>3.9</v>
      </c>
      <c r="G88" t="s">
        <v>1155</v>
      </c>
      <c r="H88" t="s">
        <v>1070</v>
      </c>
      <c r="I88" t="s">
        <v>1147</v>
      </c>
      <c r="J88">
        <v>5001</v>
      </c>
      <c r="K88">
        <v>10000</v>
      </c>
      <c r="L88">
        <v>7500.5</v>
      </c>
      <c r="M88" t="s">
        <v>1105</v>
      </c>
    </row>
    <row r="89" spans="1:13" x14ac:dyDescent="0.3">
      <c r="A89">
        <v>69</v>
      </c>
      <c r="B89">
        <v>39</v>
      </c>
      <c r="C89">
        <v>54</v>
      </c>
      <c r="D89" t="s">
        <v>709</v>
      </c>
      <c r="E89" t="s">
        <v>742</v>
      </c>
      <c r="F89">
        <v>3.7</v>
      </c>
      <c r="G89" t="s">
        <v>1155</v>
      </c>
      <c r="H89" t="s">
        <v>1070</v>
      </c>
      <c r="I89" t="s">
        <v>1147</v>
      </c>
      <c r="J89">
        <v>5001</v>
      </c>
      <c r="K89">
        <v>10000</v>
      </c>
      <c r="L89">
        <v>7500.5</v>
      </c>
      <c r="M89" t="s">
        <v>1091</v>
      </c>
    </row>
    <row r="90" spans="1:13" x14ac:dyDescent="0.3">
      <c r="A90">
        <v>133</v>
      </c>
      <c r="B90">
        <v>80</v>
      </c>
      <c r="C90">
        <v>106.5</v>
      </c>
      <c r="D90" t="s">
        <v>708</v>
      </c>
      <c r="E90" t="s">
        <v>744</v>
      </c>
      <c r="F90">
        <v>3.8</v>
      </c>
      <c r="G90" t="s">
        <v>1155</v>
      </c>
      <c r="H90" t="s">
        <v>1066</v>
      </c>
      <c r="I90" t="s">
        <v>1143</v>
      </c>
      <c r="J90">
        <v>10000</v>
      </c>
      <c r="K90" t="s">
        <v>1152</v>
      </c>
      <c r="L90">
        <v>10000</v>
      </c>
      <c r="M90" t="s">
        <v>1088</v>
      </c>
    </row>
    <row r="91" spans="1:13" x14ac:dyDescent="0.3">
      <c r="A91">
        <v>116</v>
      </c>
      <c r="B91">
        <v>55</v>
      </c>
      <c r="C91">
        <v>85.5</v>
      </c>
      <c r="D91" t="s">
        <v>708</v>
      </c>
      <c r="E91" t="s">
        <v>799</v>
      </c>
      <c r="F91">
        <v>3.4</v>
      </c>
      <c r="G91" t="s">
        <v>1155</v>
      </c>
      <c r="H91" t="s">
        <v>1066</v>
      </c>
      <c r="I91" t="s">
        <v>1143</v>
      </c>
      <c r="J91">
        <v>10000</v>
      </c>
      <c r="K91" t="s">
        <v>1152</v>
      </c>
      <c r="L91">
        <v>10000</v>
      </c>
      <c r="M91" t="s">
        <v>1095</v>
      </c>
    </row>
    <row r="92" spans="1:13" x14ac:dyDescent="0.3">
      <c r="A92">
        <v>123</v>
      </c>
      <c r="B92">
        <v>72</v>
      </c>
      <c r="C92">
        <v>97.5</v>
      </c>
      <c r="D92" t="s">
        <v>707</v>
      </c>
      <c r="E92" t="s">
        <v>800</v>
      </c>
      <c r="F92">
        <v>3.2</v>
      </c>
      <c r="G92" t="s">
        <v>1155</v>
      </c>
      <c r="H92" t="s">
        <v>1070</v>
      </c>
      <c r="I92" t="s">
        <v>1147</v>
      </c>
      <c r="J92">
        <v>5001</v>
      </c>
      <c r="K92">
        <v>10000</v>
      </c>
      <c r="L92">
        <v>7500.5</v>
      </c>
      <c r="M92" t="s">
        <v>1106</v>
      </c>
    </row>
    <row r="93" spans="1:13" x14ac:dyDescent="0.3">
      <c r="A93">
        <v>124</v>
      </c>
      <c r="B93">
        <v>74</v>
      </c>
      <c r="C93">
        <v>99</v>
      </c>
      <c r="D93" t="s">
        <v>707</v>
      </c>
      <c r="E93" t="s">
        <v>781</v>
      </c>
      <c r="F93">
        <v>3.9</v>
      </c>
      <c r="G93" t="s">
        <v>1155</v>
      </c>
      <c r="H93" t="s">
        <v>1065</v>
      </c>
      <c r="I93" t="s">
        <v>1142</v>
      </c>
      <c r="J93">
        <v>501</v>
      </c>
      <c r="K93">
        <v>1000</v>
      </c>
      <c r="L93">
        <v>750.5</v>
      </c>
      <c r="M93" t="s">
        <v>1095</v>
      </c>
    </row>
    <row r="94" spans="1:13" x14ac:dyDescent="0.3">
      <c r="A94">
        <v>73</v>
      </c>
      <c r="B94">
        <v>40</v>
      </c>
      <c r="C94">
        <v>56.5</v>
      </c>
      <c r="D94" t="s">
        <v>709</v>
      </c>
      <c r="E94" t="s">
        <v>801</v>
      </c>
      <c r="F94">
        <v>3.1</v>
      </c>
      <c r="G94" t="s">
        <v>1155</v>
      </c>
      <c r="H94" t="s">
        <v>1067</v>
      </c>
      <c r="I94" t="s">
        <v>1144</v>
      </c>
      <c r="J94">
        <v>1001</v>
      </c>
      <c r="K94">
        <v>5000</v>
      </c>
      <c r="L94">
        <v>3000.5</v>
      </c>
      <c r="M94" t="s">
        <v>1091</v>
      </c>
    </row>
    <row r="95" spans="1:13" x14ac:dyDescent="0.3">
      <c r="A95">
        <v>159</v>
      </c>
      <c r="B95">
        <v>91</v>
      </c>
      <c r="C95">
        <v>125</v>
      </c>
      <c r="D95" t="s">
        <v>712</v>
      </c>
      <c r="E95" t="s">
        <v>1022</v>
      </c>
      <c r="F95">
        <v>3.2</v>
      </c>
      <c r="G95" t="s">
        <v>1155</v>
      </c>
      <c r="H95" t="s">
        <v>1067</v>
      </c>
      <c r="I95" t="s">
        <v>1144</v>
      </c>
      <c r="J95">
        <v>1001</v>
      </c>
      <c r="K95">
        <v>5000</v>
      </c>
      <c r="L95">
        <v>3000.5</v>
      </c>
      <c r="M95" t="s">
        <v>1096</v>
      </c>
    </row>
    <row r="96" spans="1:13" x14ac:dyDescent="0.3">
      <c r="A96">
        <v>153</v>
      </c>
      <c r="B96">
        <v>89</v>
      </c>
      <c r="C96">
        <v>121</v>
      </c>
      <c r="D96" t="s">
        <v>707</v>
      </c>
      <c r="E96" t="s">
        <v>803</v>
      </c>
      <c r="F96">
        <v>3.8</v>
      </c>
      <c r="G96" t="s">
        <v>1155</v>
      </c>
      <c r="H96" t="s">
        <v>1068</v>
      </c>
      <c r="I96" t="s">
        <v>1145</v>
      </c>
      <c r="J96">
        <v>51</v>
      </c>
      <c r="K96">
        <v>200</v>
      </c>
      <c r="L96">
        <v>125.5</v>
      </c>
      <c r="M96" t="s">
        <v>1086</v>
      </c>
    </row>
    <row r="97" spans="1:13" x14ac:dyDescent="0.3">
      <c r="A97">
        <v>142</v>
      </c>
      <c r="B97">
        <v>76</v>
      </c>
      <c r="C97">
        <v>109</v>
      </c>
      <c r="D97" t="s">
        <v>34</v>
      </c>
      <c r="E97" t="s">
        <v>1021</v>
      </c>
      <c r="F97">
        <v>3.2</v>
      </c>
      <c r="G97" t="s">
        <v>1155</v>
      </c>
      <c r="H97" t="s">
        <v>1067</v>
      </c>
      <c r="I97" t="s">
        <v>1144</v>
      </c>
      <c r="J97">
        <v>1001</v>
      </c>
      <c r="K97">
        <v>5000</v>
      </c>
      <c r="L97">
        <v>3000.5</v>
      </c>
      <c r="M97" t="s">
        <v>1077</v>
      </c>
    </row>
    <row r="98" spans="1:13" x14ac:dyDescent="0.3">
      <c r="A98">
        <v>165</v>
      </c>
      <c r="B98">
        <v>102</v>
      </c>
      <c r="C98">
        <v>133.5</v>
      </c>
      <c r="D98" t="s">
        <v>707</v>
      </c>
      <c r="E98" t="s">
        <v>750</v>
      </c>
      <c r="F98">
        <v>3.5</v>
      </c>
      <c r="G98" t="s">
        <v>1155</v>
      </c>
      <c r="H98" t="s">
        <v>1070</v>
      </c>
      <c r="I98" t="s">
        <v>1147</v>
      </c>
      <c r="J98">
        <v>5001</v>
      </c>
      <c r="K98">
        <v>10000</v>
      </c>
      <c r="L98">
        <v>7500.5</v>
      </c>
      <c r="M98" t="s">
        <v>1088</v>
      </c>
    </row>
    <row r="99" spans="1:13" x14ac:dyDescent="0.3">
      <c r="A99">
        <v>62</v>
      </c>
      <c r="B99">
        <v>32</v>
      </c>
      <c r="C99">
        <v>47</v>
      </c>
      <c r="D99" t="s">
        <v>709</v>
      </c>
      <c r="E99" t="s">
        <v>1019</v>
      </c>
      <c r="F99">
        <v>3.9</v>
      </c>
      <c r="G99" t="s">
        <v>1155</v>
      </c>
      <c r="H99" t="s">
        <v>1069</v>
      </c>
      <c r="I99" t="s">
        <v>1146</v>
      </c>
      <c r="J99">
        <v>201</v>
      </c>
      <c r="K99">
        <v>500</v>
      </c>
      <c r="L99">
        <v>350.5</v>
      </c>
      <c r="M99" t="s">
        <v>1084</v>
      </c>
    </row>
    <row r="100" spans="1:13" x14ac:dyDescent="0.3">
      <c r="A100">
        <v>123</v>
      </c>
      <c r="B100">
        <v>68</v>
      </c>
      <c r="C100">
        <v>95.5</v>
      </c>
      <c r="D100" t="s">
        <v>34</v>
      </c>
      <c r="E100" t="s">
        <v>807</v>
      </c>
      <c r="F100">
        <v>3.9</v>
      </c>
      <c r="G100" t="s">
        <v>1155</v>
      </c>
      <c r="H100" t="s">
        <v>1067</v>
      </c>
      <c r="I100" t="s">
        <v>1144</v>
      </c>
      <c r="J100">
        <v>1001</v>
      </c>
      <c r="K100">
        <v>5000</v>
      </c>
      <c r="L100">
        <v>3000.5</v>
      </c>
      <c r="M100" t="s">
        <v>1095</v>
      </c>
    </row>
    <row r="101" spans="1:13" x14ac:dyDescent="0.3">
      <c r="A101">
        <v>129</v>
      </c>
      <c r="B101">
        <v>80</v>
      </c>
      <c r="C101">
        <v>104.5</v>
      </c>
      <c r="D101" t="s">
        <v>707</v>
      </c>
      <c r="E101" t="s">
        <v>808</v>
      </c>
      <c r="F101">
        <v>3.3</v>
      </c>
      <c r="G101" t="s">
        <v>1155</v>
      </c>
      <c r="H101" t="s">
        <v>1066</v>
      </c>
      <c r="I101" t="s">
        <v>1143</v>
      </c>
      <c r="J101">
        <v>10000</v>
      </c>
      <c r="K101" t="s">
        <v>1152</v>
      </c>
      <c r="L101">
        <v>10000</v>
      </c>
      <c r="M101" t="s">
        <v>1108</v>
      </c>
    </row>
    <row r="102" spans="1:13" x14ac:dyDescent="0.3">
      <c r="A102">
        <v>157</v>
      </c>
      <c r="B102">
        <v>90</v>
      </c>
      <c r="C102">
        <v>123.5</v>
      </c>
      <c r="D102" t="s">
        <v>709</v>
      </c>
      <c r="E102" t="s">
        <v>1018</v>
      </c>
      <c r="F102">
        <v>3.3</v>
      </c>
      <c r="G102" t="s">
        <v>1155</v>
      </c>
      <c r="H102" t="s">
        <v>1067</v>
      </c>
      <c r="I102" t="s">
        <v>1144</v>
      </c>
      <c r="J102">
        <v>1001</v>
      </c>
      <c r="K102">
        <v>5000</v>
      </c>
      <c r="L102">
        <v>3000.5</v>
      </c>
      <c r="M102" t="s">
        <v>1083</v>
      </c>
    </row>
    <row r="103" spans="1:13" x14ac:dyDescent="0.3">
      <c r="A103">
        <v>119</v>
      </c>
      <c r="B103">
        <v>62</v>
      </c>
      <c r="C103">
        <v>90.5</v>
      </c>
      <c r="D103" t="s">
        <v>708</v>
      </c>
      <c r="E103" t="s">
        <v>1016</v>
      </c>
      <c r="F103">
        <v>3.9</v>
      </c>
      <c r="G103" t="s">
        <v>1155</v>
      </c>
      <c r="H103" t="s">
        <v>1066</v>
      </c>
      <c r="I103" t="s">
        <v>1143</v>
      </c>
      <c r="J103">
        <v>10000</v>
      </c>
      <c r="K103" t="s">
        <v>1152</v>
      </c>
      <c r="L103">
        <v>10000</v>
      </c>
      <c r="M103" t="s">
        <v>1088</v>
      </c>
    </row>
    <row r="104" spans="1:13" x14ac:dyDescent="0.3">
      <c r="A104">
        <v>147</v>
      </c>
      <c r="B104">
        <v>79</v>
      </c>
      <c r="C104">
        <v>113</v>
      </c>
      <c r="D104" t="s">
        <v>34</v>
      </c>
      <c r="E104" t="s">
        <v>887</v>
      </c>
      <c r="F104">
        <v>3.1</v>
      </c>
      <c r="G104" t="s">
        <v>1155</v>
      </c>
      <c r="H104" t="s">
        <v>1067</v>
      </c>
      <c r="I104" t="s">
        <v>1144</v>
      </c>
      <c r="J104">
        <v>1001</v>
      </c>
      <c r="K104">
        <v>5000</v>
      </c>
      <c r="L104">
        <v>3000.5</v>
      </c>
      <c r="M104" t="s">
        <v>1122</v>
      </c>
    </row>
    <row r="105" spans="1:13" x14ac:dyDescent="0.3">
      <c r="A105">
        <v>132</v>
      </c>
      <c r="B105">
        <v>77</v>
      </c>
      <c r="C105">
        <v>104.5</v>
      </c>
      <c r="D105" t="s">
        <v>707</v>
      </c>
      <c r="E105" t="s">
        <v>1015</v>
      </c>
      <c r="F105">
        <v>3.5</v>
      </c>
      <c r="G105" t="s">
        <v>1155</v>
      </c>
      <c r="H105" t="s">
        <v>1069</v>
      </c>
      <c r="I105" t="s">
        <v>1146</v>
      </c>
      <c r="J105">
        <v>201</v>
      </c>
      <c r="K105">
        <v>500</v>
      </c>
      <c r="L105">
        <v>350.5</v>
      </c>
      <c r="M105" t="s">
        <v>1080</v>
      </c>
    </row>
    <row r="106" spans="1:13" x14ac:dyDescent="0.3">
      <c r="A106">
        <v>102</v>
      </c>
      <c r="B106">
        <v>54</v>
      </c>
      <c r="C106">
        <v>78</v>
      </c>
      <c r="D106" t="s">
        <v>34</v>
      </c>
      <c r="E106" t="s">
        <v>813</v>
      </c>
      <c r="F106">
        <v>3.4</v>
      </c>
      <c r="G106" t="s">
        <v>1155</v>
      </c>
      <c r="H106" t="s">
        <v>1069</v>
      </c>
      <c r="I106" t="s">
        <v>1146</v>
      </c>
      <c r="J106">
        <v>201</v>
      </c>
      <c r="K106">
        <v>500</v>
      </c>
      <c r="L106">
        <v>350.5</v>
      </c>
      <c r="M106" t="s">
        <v>1084</v>
      </c>
    </row>
    <row r="107" spans="1:13" x14ac:dyDescent="0.3">
      <c r="A107">
        <v>163</v>
      </c>
      <c r="B107">
        <v>102</v>
      </c>
      <c r="C107">
        <v>132.5</v>
      </c>
      <c r="D107" t="s">
        <v>707</v>
      </c>
      <c r="E107" t="s">
        <v>814</v>
      </c>
      <c r="F107">
        <v>3.2</v>
      </c>
      <c r="G107" t="s">
        <v>1155</v>
      </c>
      <c r="H107" t="s">
        <v>1068</v>
      </c>
      <c r="I107" t="s">
        <v>1145</v>
      </c>
      <c r="J107">
        <v>51</v>
      </c>
      <c r="K107">
        <v>200</v>
      </c>
      <c r="L107">
        <v>125.5</v>
      </c>
      <c r="M107" t="s">
        <v>1090</v>
      </c>
    </row>
    <row r="108" spans="1:13" x14ac:dyDescent="0.3">
      <c r="A108">
        <v>238</v>
      </c>
      <c r="B108">
        <v>150</v>
      </c>
      <c r="C108">
        <v>194</v>
      </c>
      <c r="D108" t="s">
        <v>707</v>
      </c>
      <c r="E108" t="s">
        <v>1014</v>
      </c>
      <c r="F108">
        <v>3.2</v>
      </c>
      <c r="G108" t="s">
        <v>1155</v>
      </c>
      <c r="H108" t="s">
        <v>1065</v>
      </c>
      <c r="I108" t="s">
        <v>1142</v>
      </c>
      <c r="J108">
        <v>501</v>
      </c>
      <c r="K108">
        <v>1000</v>
      </c>
      <c r="L108">
        <v>750.5</v>
      </c>
      <c r="M108" t="s">
        <v>1090</v>
      </c>
    </row>
    <row r="109" spans="1:13" x14ac:dyDescent="0.3">
      <c r="A109">
        <v>121</v>
      </c>
      <c r="B109">
        <v>69</v>
      </c>
      <c r="C109">
        <v>95</v>
      </c>
      <c r="D109" t="s">
        <v>707</v>
      </c>
      <c r="E109" t="s">
        <v>1013</v>
      </c>
      <c r="F109">
        <v>3.4</v>
      </c>
      <c r="G109" t="s">
        <v>1155</v>
      </c>
      <c r="H109" t="s">
        <v>1069</v>
      </c>
      <c r="I109" t="s">
        <v>1146</v>
      </c>
      <c r="J109">
        <v>201</v>
      </c>
      <c r="K109">
        <v>500</v>
      </c>
      <c r="L109">
        <v>350.5</v>
      </c>
      <c r="M109" t="s">
        <v>1077</v>
      </c>
    </row>
    <row r="110" spans="1:13" x14ac:dyDescent="0.3">
      <c r="A110">
        <v>89</v>
      </c>
      <c r="B110">
        <v>50</v>
      </c>
      <c r="C110">
        <v>69.5</v>
      </c>
      <c r="D110" t="s">
        <v>707</v>
      </c>
      <c r="E110" t="s">
        <v>800</v>
      </c>
      <c r="F110">
        <v>3.2</v>
      </c>
      <c r="G110" t="s">
        <v>1155</v>
      </c>
      <c r="H110" t="s">
        <v>1070</v>
      </c>
      <c r="I110" t="s">
        <v>1147</v>
      </c>
      <c r="J110">
        <v>5001</v>
      </c>
      <c r="K110">
        <v>10000</v>
      </c>
      <c r="L110">
        <v>7500.5</v>
      </c>
      <c r="M110" t="s">
        <v>1106</v>
      </c>
    </row>
    <row r="111" spans="1:13" x14ac:dyDescent="0.3">
      <c r="A111">
        <v>127</v>
      </c>
      <c r="B111">
        <v>63</v>
      </c>
      <c r="C111">
        <v>95</v>
      </c>
      <c r="D111" t="s">
        <v>708</v>
      </c>
      <c r="E111" t="s">
        <v>938</v>
      </c>
      <c r="F111">
        <v>3.9</v>
      </c>
      <c r="G111" t="s">
        <v>1155</v>
      </c>
      <c r="H111" t="s">
        <v>1066</v>
      </c>
      <c r="I111" t="s">
        <v>1143</v>
      </c>
      <c r="J111">
        <v>10000</v>
      </c>
      <c r="K111" t="s">
        <v>1152</v>
      </c>
      <c r="L111">
        <v>10000</v>
      </c>
      <c r="M111" t="s">
        <v>1088</v>
      </c>
    </row>
    <row r="112" spans="1:13" x14ac:dyDescent="0.3">
      <c r="A112">
        <v>148</v>
      </c>
      <c r="B112">
        <v>91</v>
      </c>
      <c r="C112">
        <v>119.5</v>
      </c>
      <c r="D112" t="s">
        <v>707</v>
      </c>
      <c r="E112" t="s">
        <v>819</v>
      </c>
      <c r="F112">
        <v>3</v>
      </c>
      <c r="G112" t="s">
        <v>1155</v>
      </c>
      <c r="H112" t="s">
        <v>1067</v>
      </c>
      <c r="I112" t="s">
        <v>1144</v>
      </c>
      <c r="J112">
        <v>1001</v>
      </c>
      <c r="K112">
        <v>5000</v>
      </c>
      <c r="L112">
        <v>3000.5</v>
      </c>
      <c r="M112" t="s">
        <v>1077</v>
      </c>
    </row>
    <row r="113" spans="1:13" x14ac:dyDescent="0.3">
      <c r="A113">
        <v>173</v>
      </c>
      <c r="B113">
        <v>95</v>
      </c>
      <c r="C113">
        <v>134</v>
      </c>
      <c r="D113" t="s">
        <v>34</v>
      </c>
      <c r="E113" t="s">
        <v>820</v>
      </c>
      <c r="F113">
        <v>3.2</v>
      </c>
      <c r="G113" t="s">
        <v>1155</v>
      </c>
      <c r="H113" t="s">
        <v>1067</v>
      </c>
      <c r="I113" t="s">
        <v>1144</v>
      </c>
      <c r="J113">
        <v>1001</v>
      </c>
      <c r="K113">
        <v>5000</v>
      </c>
      <c r="L113">
        <v>3000.5</v>
      </c>
      <c r="M113" t="s">
        <v>1080</v>
      </c>
    </row>
    <row r="114" spans="1:13" x14ac:dyDescent="0.3">
      <c r="A114">
        <v>80</v>
      </c>
      <c r="B114">
        <v>57</v>
      </c>
      <c r="C114">
        <v>68.5</v>
      </c>
      <c r="D114" t="s">
        <v>34</v>
      </c>
      <c r="E114" t="s">
        <v>1010</v>
      </c>
      <c r="F114">
        <v>3.5</v>
      </c>
      <c r="G114" t="s">
        <v>1155</v>
      </c>
      <c r="H114" t="s">
        <v>1065</v>
      </c>
      <c r="I114" t="s">
        <v>1142</v>
      </c>
      <c r="J114">
        <v>501</v>
      </c>
      <c r="K114">
        <v>1000</v>
      </c>
      <c r="L114">
        <v>750.5</v>
      </c>
      <c r="M114" t="s">
        <v>1088</v>
      </c>
    </row>
    <row r="115" spans="1:13" x14ac:dyDescent="0.3">
      <c r="A115">
        <v>135</v>
      </c>
      <c r="B115">
        <v>80</v>
      </c>
      <c r="C115">
        <v>107.5</v>
      </c>
      <c r="D115" t="s">
        <v>707</v>
      </c>
      <c r="E115" t="s">
        <v>822</v>
      </c>
      <c r="F115">
        <v>3.5</v>
      </c>
      <c r="G115" t="s">
        <v>1155</v>
      </c>
      <c r="H115" t="s">
        <v>1067</v>
      </c>
      <c r="I115" t="s">
        <v>1144</v>
      </c>
      <c r="J115">
        <v>1001</v>
      </c>
      <c r="K115">
        <v>5000</v>
      </c>
      <c r="L115">
        <v>3000.5</v>
      </c>
      <c r="M115" t="s">
        <v>1110</v>
      </c>
    </row>
    <row r="116" spans="1:13" x14ac:dyDescent="0.3">
      <c r="A116">
        <v>211</v>
      </c>
      <c r="B116">
        <v>135</v>
      </c>
      <c r="C116">
        <v>173</v>
      </c>
      <c r="D116" t="s">
        <v>707</v>
      </c>
      <c r="E116" t="s">
        <v>765</v>
      </c>
      <c r="F116">
        <v>3.7</v>
      </c>
      <c r="G116" t="s">
        <v>1155</v>
      </c>
      <c r="H116" t="s">
        <v>1066</v>
      </c>
      <c r="I116" t="s">
        <v>1143</v>
      </c>
      <c r="J116">
        <v>10000</v>
      </c>
      <c r="K116" t="s">
        <v>1152</v>
      </c>
      <c r="L116">
        <v>10000</v>
      </c>
      <c r="M116" t="s">
        <v>1076</v>
      </c>
    </row>
    <row r="117" spans="1:13" x14ac:dyDescent="0.3">
      <c r="A117">
        <v>105</v>
      </c>
      <c r="B117">
        <v>55</v>
      </c>
      <c r="C117">
        <v>80</v>
      </c>
      <c r="D117" t="s">
        <v>34</v>
      </c>
      <c r="E117" t="s">
        <v>1009</v>
      </c>
      <c r="F117">
        <v>3.4</v>
      </c>
      <c r="G117" t="s">
        <v>1155</v>
      </c>
      <c r="H117" t="s">
        <v>1065</v>
      </c>
      <c r="I117" t="s">
        <v>1142</v>
      </c>
      <c r="J117">
        <v>501</v>
      </c>
      <c r="K117">
        <v>1000</v>
      </c>
      <c r="L117">
        <v>750.5</v>
      </c>
      <c r="M117" t="s">
        <v>1095</v>
      </c>
    </row>
    <row r="118" spans="1:13" x14ac:dyDescent="0.3">
      <c r="A118">
        <v>108</v>
      </c>
      <c r="B118">
        <v>64</v>
      </c>
      <c r="C118">
        <v>86</v>
      </c>
      <c r="D118" t="s">
        <v>707</v>
      </c>
      <c r="E118" t="s">
        <v>1007</v>
      </c>
      <c r="F118">
        <v>3.7</v>
      </c>
      <c r="G118" t="s">
        <v>1155</v>
      </c>
      <c r="H118" t="s">
        <v>1069</v>
      </c>
      <c r="I118" t="s">
        <v>1146</v>
      </c>
      <c r="J118">
        <v>201</v>
      </c>
      <c r="K118">
        <v>500</v>
      </c>
      <c r="L118">
        <v>350.5</v>
      </c>
      <c r="M118" t="s">
        <v>1095</v>
      </c>
    </row>
    <row r="119" spans="1:13" x14ac:dyDescent="0.3">
      <c r="A119">
        <v>173</v>
      </c>
      <c r="B119">
        <v>107</v>
      </c>
      <c r="C119">
        <v>140</v>
      </c>
      <c r="D119" t="s">
        <v>707</v>
      </c>
      <c r="E119" t="s">
        <v>938</v>
      </c>
      <c r="F119">
        <v>3.9</v>
      </c>
      <c r="G119" t="s">
        <v>1155</v>
      </c>
      <c r="H119" t="s">
        <v>1066</v>
      </c>
      <c r="I119" t="s">
        <v>1143</v>
      </c>
      <c r="J119">
        <v>10000</v>
      </c>
      <c r="K119" t="s">
        <v>1152</v>
      </c>
      <c r="L119">
        <v>10000</v>
      </c>
      <c r="M119" t="s">
        <v>1088</v>
      </c>
    </row>
    <row r="120" spans="1:13" x14ac:dyDescent="0.3">
      <c r="A120">
        <v>133</v>
      </c>
      <c r="B120">
        <v>82</v>
      </c>
      <c r="C120">
        <v>107.5</v>
      </c>
      <c r="D120" t="s">
        <v>707</v>
      </c>
      <c r="E120" t="s">
        <v>826</v>
      </c>
      <c r="F120">
        <v>3.6</v>
      </c>
      <c r="G120" t="s">
        <v>1155</v>
      </c>
      <c r="H120" t="s">
        <v>1067</v>
      </c>
      <c r="I120" t="s">
        <v>1144</v>
      </c>
      <c r="J120">
        <v>1001</v>
      </c>
      <c r="K120">
        <v>5000</v>
      </c>
      <c r="L120">
        <v>3000.5</v>
      </c>
      <c r="M120" t="s">
        <v>1098</v>
      </c>
    </row>
    <row r="121" spans="1:13" x14ac:dyDescent="0.3">
      <c r="A121">
        <v>55</v>
      </c>
      <c r="B121">
        <v>26</v>
      </c>
      <c r="C121">
        <v>40.5</v>
      </c>
      <c r="D121" t="s">
        <v>711</v>
      </c>
      <c r="E121" t="s">
        <v>827</v>
      </c>
      <c r="F121">
        <v>3.8</v>
      </c>
      <c r="G121" t="s">
        <v>1155</v>
      </c>
      <c r="H121" t="s">
        <v>1065</v>
      </c>
      <c r="I121" t="s">
        <v>1142</v>
      </c>
      <c r="J121">
        <v>501</v>
      </c>
      <c r="K121">
        <v>1000</v>
      </c>
      <c r="L121">
        <v>750.5</v>
      </c>
      <c r="M121" t="s">
        <v>1102</v>
      </c>
    </row>
    <row r="122" spans="1:13" x14ac:dyDescent="0.3">
      <c r="A122">
        <v>118</v>
      </c>
      <c r="B122">
        <v>61</v>
      </c>
      <c r="C122">
        <v>89.5</v>
      </c>
      <c r="D122" t="s">
        <v>707</v>
      </c>
      <c r="E122" t="s">
        <v>757</v>
      </c>
      <c r="F122">
        <v>3.7</v>
      </c>
      <c r="G122" t="s">
        <v>1155</v>
      </c>
      <c r="H122" t="s">
        <v>1066</v>
      </c>
      <c r="I122" t="s">
        <v>1143</v>
      </c>
      <c r="J122">
        <v>10000</v>
      </c>
      <c r="K122" t="s">
        <v>1152</v>
      </c>
      <c r="L122">
        <v>10000</v>
      </c>
      <c r="M122" t="s">
        <v>1095</v>
      </c>
    </row>
    <row r="123" spans="1:13" x14ac:dyDescent="0.3">
      <c r="A123">
        <v>85</v>
      </c>
      <c r="B123">
        <v>47</v>
      </c>
      <c r="C123">
        <v>66</v>
      </c>
      <c r="D123" t="s">
        <v>709</v>
      </c>
      <c r="E123" t="s">
        <v>1004</v>
      </c>
      <c r="F123">
        <v>3.6</v>
      </c>
      <c r="G123" t="s">
        <v>1155</v>
      </c>
      <c r="H123" t="s">
        <v>1071</v>
      </c>
      <c r="I123" t="s">
        <v>1148</v>
      </c>
      <c r="J123">
        <v>1</v>
      </c>
      <c r="K123">
        <v>50</v>
      </c>
      <c r="L123">
        <v>25.5</v>
      </c>
      <c r="M123" t="s">
        <v>1077</v>
      </c>
    </row>
    <row r="124" spans="1:13" x14ac:dyDescent="0.3">
      <c r="A124">
        <v>77</v>
      </c>
      <c r="B124">
        <v>42</v>
      </c>
      <c r="C124">
        <v>59.5</v>
      </c>
      <c r="D124" t="s">
        <v>709</v>
      </c>
      <c r="E124" t="s">
        <v>1003</v>
      </c>
      <c r="F124">
        <v>3.1</v>
      </c>
      <c r="G124" t="s">
        <v>1155</v>
      </c>
      <c r="H124" t="s">
        <v>1067</v>
      </c>
      <c r="I124" t="s">
        <v>1144</v>
      </c>
      <c r="J124">
        <v>1001</v>
      </c>
      <c r="K124">
        <v>5000</v>
      </c>
      <c r="L124">
        <v>3000.5</v>
      </c>
      <c r="M124" t="s">
        <v>1126</v>
      </c>
    </row>
    <row r="125" spans="1:13" x14ac:dyDescent="0.3">
      <c r="A125">
        <v>106</v>
      </c>
      <c r="B125">
        <v>64</v>
      </c>
      <c r="C125">
        <v>85</v>
      </c>
      <c r="D125" t="s">
        <v>707</v>
      </c>
      <c r="E125" t="s">
        <v>829</v>
      </c>
      <c r="F125">
        <v>3.2</v>
      </c>
      <c r="G125" t="s">
        <v>1155</v>
      </c>
      <c r="H125" t="s">
        <v>1067</v>
      </c>
      <c r="I125" t="s">
        <v>1144</v>
      </c>
      <c r="J125">
        <v>1001</v>
      </c>
      <c r="K125">
        <v>5000</v>
      </c>
      <c r="L125">
        <v>3000.5</v>
      </c>
      <c r="M125" t="s">
        <v>1112</v>
      </c>
    </row>
    <row r="126" spans="1:13" x14ac:dyDescent="0.3">
      <c r="A126">
        <v>180</v>
      </c>
      <c r="B126">
        <v>150</v>
      </c>
      <c r="C126">
        <v>165</v>
      </c>
      <c r="D126" t="s">
        <v>707</v>
      </c>
      <c r="E126" t="s">
        <v>1002</v>
      </c>
      <c r="F126">
        <v>3.9</v>
      </c>
      <c r="G126" t="s">
        <v>1155</v>
      </c>
      <c r="H126" t="s">
        <v>1069</v>
      </c>
      <c r="I126" t="s">
        <v>1146</v>
      </c>
      <c r="J126">
        <v>201</v>
      </c>
      <c r="K126">
        <v>500</v>
      </c>
      <c r="L126">
        <v>350.5</v>
      </c>
      <c r="M126" t="s">
        <v>1090</v>
      </c>
    </row>
    <row r="127" spans="1:13" x14ac:dyDescent="0.3">
      <c r="A127">
        <v>223</v>
      </c>
      <c r="B127">
        <v>113</v>
      </c>
      <c r="C127">
        <v>168</v>
      </c>
      <c r="D127" t="s">
        <v>708</v>
      </c>
      <c r="E127" t="s">
        <v>831</v>
      </c>
      <c r="F127">
        <v>3.8</v>
      </c>
      <c r="G127" t="s">
        <v>1155</v>
      </c>
      <c r="H127" t="s">
        <v>1067</v>
      </c>
      <c r="I127" t="s">
        <v>1144</v>
      </c>
      <c r="J127">
        <v>1001</v>
      </c>
      <c r="K127">
        <v>5000</v>
      </c>
      <c r="L127">
        <v>3000.5</v>
      </c>
      <c r="M127" t="s">
        <v>1088</v>
      </c>
    </row>
    <row r="128" spans="1:13" x14ac:dyDescent="0.3">
      <c r="A128">
        <v>145</v>
      </c>
      <c r="B128">
        <v>76</v>
      </c>
      <c r="C128">
        <v>110.5</v>
      </c>
      <c r="D128" t="s">
        <v>34</v>
      </c>
      <c r="E128" t="s">
        <v>999</v>
      </c>
      <c r="F128">
        <v>3.7</v>
      </c>
      <c r="G128" t="s">
        <v>1155</v>
      </c>
      <c r="H128" t="s">
        <v>1069</v>
      </c>
      <c r="I128" t="s">
        <v>1146</v>
      </c>
      <c r="J128">
        <v>201</v>
      </c>
      <c r="K128">
        <v>500</v>
      </c>
      <c r="L128">
        <v>350.5</v>
      </c>
      <c r="M128" t="s">
        <v>1091</v>
      </c>
    </row>
    <row r="129" spans="1:13" x14ac:dyDescent="0.3">
      <c r="A129">
        <v>123</v>
      </c>
      <c r="B129">
        <v>71</v>
      </c>
      <c r="C129">
        <v>97</v>
      </c>
      <c r="D129" t="s">
        <v>707</v>
      </c>
      <c r="E129" t="s">
        <v>833</v>
      </c>
      <c r="F129">
        <v>3.4</v>
      </c>
      <c r="G129" t="s">
        <v>1155</v>
      </c>
      <c r="H129" t="s">
        <v>1067</v>
      </c>
      <c r="I129" t="s">
        <v>1144</v>
      </c>
      <c r="J129">
        <v>1001</v>
      </c>
      <c r="K129">
        <v>5000</v>
      </c>
      <c r="L129">
        <v>3000.5</v>
      </c>
      <c r="M129" t="s">
        <v>1083</v>
      </c>
    </row>
    <row r="130" spans="1:13" x14ac:dyDescent="0.3">
      <c r="A130">
        <v>184</v>
      </c>
      <c r="B130">
        <v>110</v>
      </c>
      <c r="C130">
        <v>147</v>
      </c>
      <c r="D130" t="s">
        <v>707</v>
      </c>
      <c r="E130" t="s">
        <v>998</v>
      </c>
      <c r="F130">
        <v>3.8</v>
      </c>
      <c r="G130" t="s">
        <v>1155</v>
      </c>
      <c r="H130" t="s">
        <v>1066</v>
      </c>
      <c r="I130" t="s">
        <v>1143</v>
      </c>
      <c r="J130">
        <v>10000</v>
      </c>
      <c r="K130" t="s">
        <v>1152</v>
      </c>
      <c r="L130">
        <v>10000</v>
      </c>
      <c r="M130" t="s">
        <v>1090</v>
      </c>
    </row>
    <row r="131" spans="1:13" x14ac:dyDescent="0.3">
      <c r="A131">
        <v>171</v>
      </c>
      <c r="B131">
        <v>108</v>
      </c>
      <c r="C131">
        <v>139.5</v>
      </c>
      <c r="D131" t="s">
        <v>707</v>
      </c>
      <c r="E131" t="s">
        <v>994</v>
      </c>
      <c r="F131">
        <v>3.5</v>
      </c>
      <c r="G131" t="s">
        <v>1155</v>
      </c>
      <c r="H131" t="s">
        <v>1068</v>
      </c>
      <c r="I131" t="s">
        <v>1145</v>
      </c>
      <c r="J131">
        <v>51</v>
      </c>
      <c r="K131">
        <v>200</v>
      </c>
      <c r="L131">
        <v>125.5</v>
      </c>
      <c r="M131" t="s">
        <v>1132</v>
      </c>
    </row>
    <row r="132" spans="1:13" x14ac:dyDescent="0.3">
      <c r="A132">
        <v>130</v>
      </c>
      <c r="B132">
        <v>80</v>
      </c>
      <c r="C132">
        <v>105</v>
      </c>
      <c r="D132" t="s">
        <v>707</v>
      </c>
      <c r="E132" t="s">
        <v>835</v>
      </c>
      <c r="F132">
        <v>3.7</v>
      </c>
      <c r="G132" t="s">
        <v>1155</v>
      </c>
      <c r="H132" t="s">
        <v>1069</v>
      </c>
      <c r="I132" t="s">
        <v>1146</v>
      </c>
      <c r="J132">
        <v>201</v>
      </c>
      <c r="K132">
        <v>500</v>
      </c>
      <c r="L132">
        <v>350.5</v>
      </c>
      <c r="M132" t="s">
        <v>1113</v>
      </c>
    </row>
    <row r="133" spans="1:13" x14ac:dyDescent="0.3">
      <c r="A133">
        <v>100</v>
      </c>
      <c r="B133">
        <v>61</v>
      </c>
      <c r="C133">
        <v>80.5</v>
      </c>
      <c r="D133" t="s">
        <v>707</v>
      </c>
      <c r="E133" t="s">
        <v>992</v>
      </c>
      <c r="F133">
        <v>3.5</v>
      </c>
      <c r="G133" t="s">
        <v>1155</v>
      </c>
      <c r="H133" t="s">
        <v>1066</v>
      </c>
      <c r="I133" t="s">
        <v>1143</v>
      </c>
      <c r="J133">
        <v>10000</v>
      </c>
      <c r="K133" t="s">
        <v>1152</v>
      </c>
      <c r="L133">
        <v>10000</v>
      </c>
      <c r="M133" t="s">
        <v>1083</v>
      </c>
    </row>
    <row r="134" spans="1:13" x14ac:dyDescent="0.3">
      <c r="A134">
        <v>92</v>
      </c>
      <c r="B134">
        <v>54</v>
      </c>
      <c r="C134">
        <v>73</v>
      </c>
      <c r="D134" t="s">
        <v>709</v>
      </c>
      <c r="E134" t="s">
        <v>991</v>
      </c>
      <c r="F134">
        <v>3.6</v>
      </c>
      <c r="G134" t="s">
        <v>1155</v>
      </c>
      <c r="H134" t="s">
        <v>1066</v>
      </c>
      <c r="I134" t="s">
        <v>1143</v>
      </c>
      <c r="J134">
        <v>10000</v>
      </c>
      <c r="K134" t="s">
        <v>1152</v>
      </c>
      <c r="L134">
        <v>10000</v>
      </c>
      <c r="M134" t="s">
        <v>1131</v>
      </c>
    </row>
    <row r="135" spans="1:13" x14ac:dyDescent="0.3">
      <c r="A135">
        <v>127</v>
      </c>
      <c r="B135">
        <v>76</v>
      </c>
      <c r="C135">
        <v>101.5</v>
      </c>
      <c r="D135" t="s">
        <v>707</v>
      </c>
      <c r="E135" t="s">
        <v>990</v>
      </c>
      <c r="F135">
        <v>3.4</v>
      </c>
      <c r="G135" t="s">
        <v>1155</v>
      </c>
      <c r="H135" t="s">
        <v>1066</v>
      </c>
      <c r="I135" t="s">
        <v>1143</v>
      </c>
      <c r="J135">
        <v>10000</v>
      </c>
      <c r="K135" t="s">
        <v>1152</v>
      </c>
      <c r="L135">
        <v>10000</v>
      </c>
      <c r="M135" t="s">
        <v>1076</v>
      </c>
    </row>
    <row r="136" spans="1:13" x14ac:dyDescent="0.3">
      <c r="A136">
        <v>85</v>
      </c>
      <c r="B136">
        <v>49</v>
      </c>
      <c r="C136">
        <v>67</v>
      </c>
      <c r="D136" t="s">
        <v>707</v>
      </c>
      <c r="E136" t="s">
        <v>718</v>
      </c>
      <c r="F136">
        <v>3.8</v>
      </c>
      <c r="G136" t="s">
        <v>1155</v>
      </c>
      <c r="H136" t="s">
        <v>1067</v>
      </c>
      <c r="I136" t="s">
        <v>1144</v>
      </c>
      <c r="J136">
        <v>1001</v>
      </c>
      <c r="K136">
        <v>5000</v>
      </c>
      <c r="L136">
        <v>3000.5</v>
      </c>
      <c r="M136" t="s">
        <v>1079</v>
      </c>
    </row>
    <row r="137" spans="1:13" x14ac:dyDescent="0.3">
      <c r="A137">
        <v>114</v>
      </c>
      <c r="B137">
        <v>60</v>
      </c>
      <c r="C137">
        <v>87</v>
      </c>
      <c r="D137" t="s">
        <v>34</v>
      </c>
      <c r="E137" t="s">
        <v>839</v>
      </c>
      <c r="F137">
        <v>3.9</v>
      </c>
      <c r="G137" t="s">
        <v>1155</v>
      </c>
      <c r="H137" t="s">
        <v>1066</v>
      </c>
      <c r="I137" t="s">
        <v>1143</v>
      </c>
      <c r="J137">
        <v>10000</v>
      </c>
      <c r="K137" t="s">
        <v>1152</v>
      </c>
      <c r="L137">
        <v>10000</v>
      </c>
      <c r="M137" t="s">
        <v>1095</v>
      </c>
    </row>
    <row r="138" spans="1:13" x14ac:dyDescent="0.3">
      <c r="A138">
        <v>140</v>
      </c>
      <c r="B138">
        <v>87</v>
      </c>
      <c r="C138">
        <v>113.5</v>
      </c>
      <c r="D138" t="s">
        <v>707</v>
      </c>
      <c r="E138" t="s">
        <v>989</v>
      </c>
      <c r="F138">
        <v>3.9</v>
      </c>
      <c r="G138" t="s">
        <v>1155</v>
      </c>
      <c r="H138" t="s">
        <v>1071</v>
      </c>
      <c r="I138" t="s">
        <v>1148</v>
      </c>
      <c r="J138">
        <v>1</v>
      </c>
      <c r="K138">
        <v>50</v>
      </c>
      <c r="L138">
        <v>25.5</v>
      </c>
      <c r="M138" t="s">
        <v>1095</v>
      </c>
    </row>
    <row r="139" spans="1:13" x14ac:dyDescent="0.3">
      <c r="A139">
        <v>125</v>
      </c>
      <c r="B139">
        <v>75</v>
      </c>
      <c r="C139">
        <v>100</v>
      </c>
      <c r="D139" t="s">
        <v>707</v>
      </c>
      <c r="E139" t="s">
        <v>840</v>
      </c>
      <c r="F139">
        <v>3.8</v>
      </c>
      <c r="G139" t="s">
        <v>1155</v>
      </c>
      <c r="H139" t="s">
        <v>1069</v>
      </c>
      <c r="I139" t="s">
        <v>1146</v>
      </c>
      <c r="J139">
        <v>201</v>
      </c>
      <c r="K139">
        <v>500</v>
      </c>
      <c r="L139">
        <v>350.5</v>
      </c>
      <c r="M139" t="s">
        <v>1080</v>
      </c>
    </row>
    <row r="140" spans="1:13" x14ac:dyDescent="0.3">
      <c r="A140">
        <v>136</v>
      </c>
      <c r="B140">
        <v>77</v>
      </c>
      <c r="C140">
        <v>106.5</v>
      </c>
      <c r="D140" t="s">
        <v>34</v>
      </c>
      <c r="E140" t="s">
        <v>841</v>
      </c>
      <c r="F140">
        <v>3.8</v>
      </c>
      <c r="G140" t="s">
        <v>1155</v>
      </c>
      <c r="H140" t="s">
        <v>1070</v>
      </c>
      <c r="I140" t="s">
        <v>1147</v>
      </c>
      <c r="J140">
        <v>5001</v>
      </c>
      <c r="K140">
        <v>10000</v>
      </c>
      <c r="L140">
        <v>7500.5</v>
      </c>
      <c r="M140" t="s">
        <v>1091</v>
      </c>
    </row>
    <row r="141" spans="1:13" x14ac:dyDescent="0.3">
      <c r="A141">
        <v>123</v>
      </c>
      <c r="B141">
        <v>74</v>
      </c>
      <c r="C141">
        <v>98.5</v>
      </c>
      <c r="D141" t="s">
        <v>707</v>
      </c>
      <c r="E141" t="s">
        <v>718</v>
      </c>
      <c r="F141">
        <v>3.8</v>
      </c>
      <c r="G141" t="s">
        <v>1155</v>
      </c>
      <c r="H141" t="s">
        <v>1067</v>
      </c>
      <c r="I141" t="s">
        <v>1144</v>
      </c>
      <c r="J141">
        <v>1001</v>
      </c>
      <c r="K141">
        <v>5000</v>
      </c>
      <c r="L141">
        <v>3000.5</v>
      </c>
      <c r="M141" t="s">
        <v>1079</v>
      </c>
    </row>
    <row r="142" spans="1:13" x14ac:dyDescent="0.3">
      <c r="A142">
        <v>228</v>
      </c>
      <c r="B142">
        <v>126</v>
      </c>
      <c r="C142">
        <v>177</v>
      </c>
      <c r="D142" t="s">
        <v>34</v>
      </c>
      <c r="E142" t="s">
        <v>986</v>
      </c>
      <c r="F142">
        <v>3.7</v>
      </c>
      <c r="G142" t="s">
        <v>1155</v>
      </c>
      <c r="H142" t="s">
        <v>1067</v>
      </c>
      <c r="I142" t="s">
        <v>1144</v>
      </c>
      <c r="J142">
        <v>1001</v>
      </c>
      <c r="K142">
        <v>5000</v>
      </c>
      <c r="L142">
        <v>3000.5</v>
      </c>
      <c r="M142" t="s">
        <v>1096</v>
      </c>
    </row>
    <row r="143" spans="1:13" x14ac:dyDescent="0.3">
      <c r="A143">
        <v>120</v>
      </c>
      <c r="B143">
        <v>63</v>
      </c>
      <c r="C143">
        <v>91.5</v>
      </c>
      <c r="D143" t="s">
        <v>34</v>
      </c>
      <c r="E143" t="s">
        <v>776</v>
      </c>
      <c r="F143">
        <v>3.2</v>
      </c>
      <c r="G143" t="s">
        <v>1155</v>
      </c>
      <c r="H143" t="s">
        <v>1071</v>
      </c>
      <c r="I143" t="s">
        <v>1148</v>
      </c>
      <c r="J143">
        <v>1</v>
      </c>
      <c r="K143">
        <v>50</v>
      </c>
      <c r="L143">
        <v>25.5</v>
      </c>
      <c r="M143" t="s">
        <v>1102</v>
      </c>
    </row>
    <row r="144" spans="1:13" x14ac:dyDescent="0.3">
      <c r="A144">
        <v>110</v>
      </c>
      <c r="B144">
        <v>59</v>
      </c>
      <c r="C144">
        <v>84.5</v>
      </c>
      <c r="D144" t="s">
        <v>34</v>
      </c>
      <c r="E144" t="s">
        <v>843</v>
      </c>
      <c r="F144">
        <v>3.9</v>
      </c>
      <c r="G144" t="s">
        <v>1155</v>
      </c>
      <c r="H144" t="s">
        <v>1068</v>
      </c>
      <c r="I144" t="s">
        <v>1145</v>
      </c>
      <c r="J144">
        <v>51</v>
      </c>
      <c r="K144">
        <v>200</v>
      </c>
      <c r="L144">
        <v>125.5</v>
      </c>
      <c r="M144" t="s">
        <v>1084</v>
      </c>
    </row>
    <row r="145" spans="1:13" x14ac:dyDescent="0.3">
      <c r="A145">
        <v>134</v>
      </c>
      <c r="B145">
        <v>85</v>
      </c>
      <c r="C145">
        <v>109.5</v>
      </c>
      <c r="D145" t="s">
        <v>711</v>
      </c>
      <c r="E145" t="s">
        <v>844</v>
      </c>
      <c r="F145">
        <v>3.4</v>
      </c>
      <c r="G145" t="s">
        <v>1155</v>
      </c>
      <c r="H145" t="s">
        <v>1067</v>
      </c>
      <c r="I145" t="s">
        <v>1144</v>
      </c>
      <c r="J145">
        <v>1001</v>
      </c>
      <c r="K145">
        <v>5000</v>
      </c>
      <c r="L145">
        <v>3000.5</v>
      </c>
      <c r="M145" t="s">
        <v>1097</v>
      </c>
    </row>
    <row r="146" spans="1:13" x14ac:dyDescent="0.3">
      <c r="A146">
        <v>204</v>
      </c>
      <c r="B146">
        <v>124</v>
      </c>
      <c r="C146">
        <v>164</v>
      </c>
      <c r="D146" t="s">
        <v>707</v>
      </c>
      <c r="E146" t="s">
        <v>845</v>
      </c>
      <c r="F146">
        <v>3.6</v>
      </c>
      <c r="G146" t="s">
        <v>1155</v>
      </c>
      <c r="H146" t="s">
        <v>1070</v>
      </c>
      <c r="I146" t="s">
        <v>1147</v>
      </c>
      <c r="J146">
        <v>5001</v>
      </c>
      <c r="K146">
        <v>10000</v>
      </c>
      <c r="L146">
        <v>7500.5</v>
      </c>
      <c r="M146" t="s">
        <v>1091</v>
      </c>
    </row>
    <row r="147" spans="1:13" x14ac:dyDescent="0.3">
      <c r="A147">
        <v>207</v>
      </c>
      <c r="B147">
        <v>131</v>
      </c>
      <c r="C147">
        <v>169</v>
      </c>
      <c r="D147" t="s">
        <v>707</v>
      </c>
      <c r="E147" t="s">
        <v>846</v>
      </c>
      <c r="F147">
        <v>3.9</v>
      </c>
      <c r="G147" t="s">
        <v>1155</v>
      </c>
      <c r="H147" t="s">
        <v>1066</v>
      </c>
      <c r="I147" t="s">
        <v>1143</v>
      </c>
      <c r="J147">
        <v>10000</v>
      </c>
      <c r="K147" t="s">
        <v>1152</v>
      </c>
      <c r="L147">
        <v>10000</v>
      </c>
      <c r="M147" t="s">
        <v>1088</v>
      </c>
    </row>
    <row r="148" spans="1:13" x14ac:dyDescent="0.3">
      <c r="A148">
        <v>174</v>
      </c>
      <c r="B148">
        <v>110</v>
      </c>
      <c r="C148">
        <v>142</v>
      </c>
      <c r="D148" t="s">
        <v>707</v>
      </c>
      <c r="E148" t="s">
        <v>745</v>
      </c>
      <c r="F148">
        <v>3.8</v>
      </c>
      <c r="G148" t="s">
        <v>1155</v>
      </c>
      <c r="H148" t="s">
        <v>1070</v>
      </c>
      <c r="I148" t="s">
        <v>1147</v>
      </c>
      <c r="J148">
        <v>5001</v>
      </c>
      <c r="K148">
        <v>10000</v>
      </c>
      <c r="L148">
        <v>7500.5</v>
      </c>
      <c r="M148" t="s">
        <v>1094</v>
      </c>
    </row>
    <row r="149" spans="1:13" x14ac:dyDescent="0.3">
      <c r="A149">
        <v>101</v>
      </c>
      <c r="B149">
        <v>52</v>
      </c>
      <c r="C149">
        <v>76.5</v>
      </c>
      <c r="D149" t="s">
        <v>708</v>
      </c>
      <c r="E149" t="s">
        <v>729</v>
      </c>
      <c r="F149">
        <v>3.7</v>
      </c>
      <c r="G149" t="s">
        <v>1155</v>
      </c>
      <c r="H149" t="s">
        <v>1066</v>
      </c>
      <c r="I149" t="s">
        <v>1143</v>
      </c>
      <c r="J149">
        <v>10000</v>
      </c>
      <c r="K149" t="s">
        <v>1152</v>
      </c>
      <c r="L149">
        <v>10000</v>
      </c>
      <c r="M149" t="s">
        <v>1088</v>
      </c>
    </row>
    <row r="150" spans="1:13" x14ac:dyDescent="0.3">
      <c r="A150">
        <v>133</v>
      </c>
      <c r="B150">
        <v>81</v>
      </c>
      <c r="C150">
        <v>107</v>
      </c>
      <c r="D150" t="s">
        <v>707</v>
      </c>
      <c r="E150" t="s">
        <v>847</v>
      </c>
      <c r="F150">
        <v>3.8</v>
      </c>
      <c r="G150" t="s">
        <v>1155</v>
      </c>
      <c r="H150" t="s">
        <v>1065</v>
      </c>
      <c r="I150" t="s">
        <v>1142</v>
      </c>
      <c r="J150">
        <v>501</v>
      </c>
      <c r="K150">
        <v>1000</v>
      </c>
      <c r="L150">
        <v>750.5</v>
      </c>
      <c r="M150" t="s">
        <v>1091</v>
      </c>
    </row>
    <row r="151" spans="1:13" x14ac:dyDescent="0.3">
      <c r="A151">
        <v>211</v>
      </c>
      <c r="B151">
        <v>132</v>
      </c>
      <c r="C151">
        <v>171.5</v>
      </c>
      <c r="D151" t="s">
        <v>707</v>
      </c>
      <c r="E151" t="s">
        <v>848</v>
      </c>
      <c r="F151">
        <v>3.5</v>
      </c>
      <c r="G151" t="s">
        <v>1155</v>
      </c>
      <c r="H151" t="s">
        <v>1066</v>
      </c>
      <c r="I151" t="s">
        <v>1143</v>
      </c>
      <c r="J151">
        <v>10000</v>
      </c>
      <c r="K151" t="s">
        <v>1152</v>
      </c>
      <c r="L151">
        <v>10000</v>
      </c>
      <c r="M151" t="s">
        <v>1096</v>
      </c>
    </row>
    <row r="152" spans="1:13" x14ac:dyDescent="0.3">
      <c r="A152">
        <v>162</v>
      </c>
      <c r="B152">
        <v>94</v>
      </c>
      <c r="C152">
        <v>128</v>
      </c>
      <c r="D152" t="s">
        <v>707</v>
      </c>
      <c r="E152" t="s">
        <v>985</v>
      </c>
      <c r="F152">
        <v>3.5</v>
      </c>
      <c r="G152" t="s">
        <v>1155</v>
      </c>
      <c r="H152" t="s">
        <v>1067</v>
      </c>
      <c r="I152" t="s">
        <v>1144</v>
      </c>
      <c r="J152">
        <v>1001</v>
      </c>
      <c r="K152">
        <v>5000</v>
      </c>
      <c r="L152">
        <v>3000.5</v>
      </c>
      <c r="M152" t="s">
        <v>1110</v>
      </c>
    </row>
    <row r="153" spans="1:13" x14ac:dyDescent="0.3">
      <c r="A153">
        <v>190</v>
      </c>
      <c r="B153">
        <v>100</v>
      </c>
      <c r="C153">
        <v>145</v>
      </c>
      <c r="D153" t="s">
        <v>708</v>
      </c>
      <c r="E153" t="s">
        <v>849</v>
      </c>
      <c r="F153">
        <v>3.5</v>
      </c>
      <c r="G153" t="s">
        <v>1155</v>
      </c>
      <c r="H153" t="s">
        <v>1067</v>
      </c>
      <c r="I153" t="s">
        <v>1144</v>
      </c>
      <c r="J153">
        <v>1001</v>
      </c>
      <c r="K153">
        <v>5000</v>
      </c>
      <c r="L153">
        <v>3000.5</v>
      </c>
      <c r="M153" t="s">
        <v>1088</v>
      </c>
    </row>
    <row r="154" spans="1:13" x14ac:dyDescent="0.3">
      <c r="A154">
        <v>146</v>
      </c>
      <c r="B154">
        <v>108</v>
      </c>
      <c r="C154">
        <v>127</v>
      </c>
      <c r="D154" t="s">
        <v>707</v>
      </c>
      <c r="E154" t="s">
        <v>982</v>
      </c>
      <c r="F154">
        <v>3.4</v>
      </c>
      <c r="G154" t="s">
        <v>1155</v>
      </c>
      <c r="H154" t="s">
        <v>1065</v>
      </c>
      <c r="I154" t="s">
        <v>1142</v>
      </c>
      <c r="J154">
        <v>501</v>
      </c>
      <c r="K154">
        <v>1000</v>
      </c>
      <c r="L154">
        <v>750.5</v>
      </c>
      <c r="M154" t="s">
        <v>1084</v>
      </c>
    </row>
    <row r="155" spans="1:13" x14ac:dyDescent="0.3">
      <c r="A155">
        <v>50</v>
      </c>
      <c r="B155">
        <v>73</v>
      </c>
      <c r="C155" t="e">
        <v>#REF!</v>
      </c>
      <c r="D155" t="s">
        <v>708</v>
      </c>
      <c r="E155" t="s">
        <v>851</v>
      </c>
      <c r="F155">
        <v>3.6</v>
      </c>
      <c r="G155" t="s">
        <v>1155</v>
      </c>
      <c r="H155" t="s">
        <v>1070</v>
      </c>
      <c r="I155" t="s">
        <v>1147</v>
      </c>
      <c r="J155">
        <v>5001</v>
      </c>
      <c r="K155">
        <v>10000</v>
      </c>
      <c r="L155">
        <v>7500.5</v>
      </c>
      <c r="M155" t="s">
        <v>1077</v>
      </c>
    </row>
    <row r="156" spans="1:13" x14ac:dyDescent="0.3">
      <c r="A156">
        <v>149</v>
      </c>
      <c r="B156">
        <v>92</v>
      </c>
      <c r="C156">
        <v>120.5</v>
      </c>
      <c r="D156" t="s">
        <v>707</v>
      </c>
      <c r="E156" t="s">
        <v>980</v>
      </c>
      <c r="F156">
        <v>3.5</v>
      </c>
      <c r="G156" t="s">
        <v>1155</v>
      </c>
      <c r="H156" t="s">
        <v>1068</v>
      </c>
      <c r="I156" t="s">
        <v>1145</v>
      </c>
      <c r="J156">
        <v>51</v>
      </c>
      <c r="K156">
        <v>200</v>
      </c>
      <c r="L156">
        <v>125.5</v>
      </c>
      <c r="M156" t="s">
        <v>1090</v>
      </c>
    </row>
    <row r="157" spans="1:13" x14ac:dyDescent="0.3">
      <c r="A157">
        <v>139</v>
      </c>
      <c r="B157">
        <v>94</v>
      </c>
      <c r="C157">
        <v>116.5</v>
      </c>
      <c r="D157" t="s">
        <v>707</v>
      </c>
      <c r="E157" t="s">
        <v>978</v>
      </c>
      <c r="F157">
        <v>3.6</v>
      </c>
      <c r="G157" t="s">
        <v>1155</v>
      </c>
      <c r="H157" t="s">
        <v>1066</v>
      </c>
      <c r="I157" t="s">
        <v>1143</v>
      </c>
      <c r="J157">
        <v>10000</v>
      </c>
      <c r="K157" t="s">
        <v>1152</v>
      </c>
      <c r="L157">
        <v>10000</v>
      </c>
      <c r="M157" t="s">
        <v>1116</v>
      </c>
    </row>
    <row r="158" spans="1:13" x14ac:dyDescent="0.3">
      <c r="A158">
        <v>96</v>
      </c>
      <c r="B158">
        <v>65</v>
      </c>
      <c r="C158">
        <v>80.5</v>
      </c>
      <c r="D158" t="s">
        <v>708</v>
      </c>
      <c r="E158" t="s">
        <v>931</v>
      </c>
      <c r="F158">
        <v>3.1</v>
      </c>
      <c r="G158" t="s">
        <v>1155</v>
      </c>
      <c r="H158" t="s">
        <v>1070</v>
      </c>
      <c r="I158" t="s">
        <v>1147</v>
      </c>
      <c r="J158">
        <v>5001</v>
      </c>
      <c r="K158">
        <v>10000</v>
      </c>
      <c r="L158">
        <v>7500.5</v>
      </c>
      <c r="M158" t="s">
        <v>1097</v>
      </c>
    </row>
    <row r="159" spans="1:13" x14ac:dyDescent="0.3">
      <c r="A159">
        <v>96</v>
      </c>
      <c r="B159">
        <v>53</v>
      </c>
      <c r="C159">
        <v>74.5</v>
      </c>
      <c r="D159" t="s">
        <v>707</v>
      </c>
      <c r="E159" t="s">
        <v>883</v>
      </c>
      <c r="F159">
        <v>3.8</v>
      </c>
      <c r="G159" t="s">
        <v>1155</v>
      </c>
      <c r="H159" t="s">
        <v>1067</v>
      </c>
      <c r="I159" t="s">
        <v>1144</v>
      </c>
      <c r="J159">
        <v>1001</v>
      </c>
      <c r="K159">
        <v>5000</v>
      </c>
      <c r="L159">
        <v>3000.5</v>
      </c>
      <c r="M159" t="s">
        <v>1113</v>
      </c>
    </row>
    <row r="160" spans="1:13" x14ac:dyDescent="0.3">
      <c r="A160">
        <v>173</v>
      </c>
      <c r="B160">
        <v>100</v>
      </c>
      <c r="C160">
        <v>136.5</v>
      </c>
      <c r="D160" t="s">
        <v>34</v>
      </c>
      <c r="E160" t="s">
        <v>871</v>
      </c>
      <c r="F160">
        <v>3.9</v>
      </c>
      <c r="G160" t="s">
        <v>1155</v>
      </c>
      <c r="H160" t="s">
        <v>1069</v>
      </c>
      <c r="I160" t="s">
        <v>1146</v>
      </c>
      <c r="J160">
        <v>201</v>
      </c>
      <c r="K160">
        <v>500</v>
      </c>
      <c r="L160">
        <v>350.5</v>
      </c>
      <c r="M160" t="s">
        <v>1084</v>
      </c>
    </row>
    <row r="161" spans="1:13" x14ac:dyDescent="0.3">
      <c r="A161">
        <v>72</v>
      </c>
      <c r="B161">
        <v>52</v>
      </c>
      <c r="C161">
        <v>62</v>
      </c>
      <c r="D161" t="s">
        <v>709</v>
      </c>
      <c r="E161" t="s">
        <v>856</v>
      </c>
      <c r="F161">
        <v>3.6</v>
      </c>
      <c r="G161" t="s">
        <v>1155</v>
      </c>
      <c r="H161" t="s">
        <v>1068</v>
      </c>
      <c r="I161" t="s">
        <v>1145</v>
      </c>
      <c r="J161">
        <v>51</v>
      </c>
      <c r="K161">
        <v>200</v>
      </c>
      <c r="L161">
        <v>125.5</v>
      </c>
      <c r="M161" t="s">
        <v>1087</v>
      </c>
    </row>
    <row r="162" spans="1:13" x14ac:dyDescent="0.3">
      <c r="A162">
        <v>198</v>
      </c>
      <c r="B162">
        <v>43</v>
      </c>
      <c r="C162">
        <v>120.5</v>
      </c>
      <c r="D162" t="s">
        <v>708</v>
      </c>
      <c r="E162" t="s">
        <v>729</v>
      </c>
      <c r="F162">
        <v>3.7</v>
      </c>
      <c r="G162" t="s">
        <v>1155</v>
      </c>
      <c r="H162" t="s">
        <v>1066</v>
      </c>
      <c r="I162" t="s">
        <v>1143</v>
      </c>
      <c r="J162">
        <v>10000</v>
      </c>
      <c r="K162" t="s">
        <v>1152</v>
      </c>
      <c r="L162">
        <v>10000</v>
      </c>
      <c r="M162" t="s">
        <v>1088</v>
      </c>
    </row>
    <row r="163" spans="1:13" x14ac:dyDescent="0.3">
      <c r="A163">
        <v>181</v>
      </c>
      <c r="B163">
        <v>97</v>
      </c>
      <c r="C163">
        <v>139</v>
      </c>
      <c r="D163" t="s">
        <v>34</v>
      </c>
      <c r="E163" t="s">
        <v>976</v>
      </c>
      <c r="F163">
        <v>3.9</v>
      </c>
      <c r="G163" t="s">
        <v>1155</v>
      </c>
      <c r="H163" t="s">
        <v>1068</v>
      </c>
      <c r="I163" t="s">
        <v>1145</v>
      </c>
      <c r="J163">
        <v>51</v>
      </c>
      <c r="K163">
        <v>200</v>
      </c>
      <c r="L163">
        <v>125.5</v>
      </c>
      <c r="M163" t="s">
        <v>1096</v>
      </c>
    </row>
    <row r="164" spans="1:13" x14ac:dyDescent="0.3">
      <c r="A164">
        <v>182</v>
      </c>
      <c r="B164">
        <v>56</v>
      </c>
      <c r="C164">
        <v>119</v>
      </c>
      <c r="D164" t="s">
        <v>708</v>
      </c>
      <c r="E164" t="s">
        <v>729</v>
      </c>
      <c r="F164">
        <v>3.7</v>
      </c>
      <c r="G164" t="s">
        <v>1155</v>
      </c>
      <c r="H164" t="s">
        <v>1066</v>
      </c>
      <c r="I164" t="s">
        <v>1143</v>
      </c>
      <c r="J164">
        <v>10000</v>
      </c>
      <c r="K164" t="s">
        <v>1152</v>
      </c>
      <c r="L164">
        <v>10000</v>
      </c>
      <c r="M164" t="s">
        <v>1088</v>
      </c>
    </row>
    <row r="165" spans="1:13" x14ac:dyDescent="0.3">
      <c r="A165">
        <v>124</v>
      </c>
      <c r="B165">
        <v>73</v>
      </c>
      <c r="C165">
        <v>98.5</v>
      </c>
      <c r="D165" t="s">
        <v>707</v>
      </c>
      <c r="E165" t="s">
        <v>858</v>
      </c>
      <c r="F165">
        <v>3.3</v>
      </c>
      <c r="G165" t="s">
        <v>1155</v>
      </c>
      <c r="H165" t="s">
        <v>1067</v>
      </c>
      <c r="I165" t="s">
        <v>1144</v>
      </c>
      <c r="J165">
        <v>1001</v>
      </c>
      <c r="K165">
        <v>5000</v>
      </c>
      <c r="L165">
        <v>3000.5</v>
      </c>
      <c r="M165" t="s">
        <v>1091</v>
      </c>
    </row>
    <row r="166" spans="1:13" x14ac:dyDescent="0.3">
      <c r="A166">
        <v>199</v>
      </c>
      <c r="B166">
        <v>124</v>
      </c>
      <c r="C166">
        <v>161.5</v>
      </c>
      <c r="D166" t="s">
        <v>710</v>
      </c>
      <c r="E166" t="s">
        <v>974</v>
      </c>
      <c r="F166">
        <v>3.6</v>
      </c>
      <c r="G166" t="s">
        <v>1155</v>
      </c>
      <c r="H166" t="s">
        <v>1067</v>
      </c>
      <c r="I166" t="s">
        <v>1144</v>
      </c>
      <c r="J166">
        <v>1001</v>
      </c>
      <c r="K166">
        <v>5000</v>
      </c>
      <c r="L166">
        <v>3000.5</v>
      </c>
      <c r="M166" t="s">
        <v>1080</v>
      </c>
    </row>
    <row r="167" spans="1:13" x14ac:dyDescent="0.3">
      <c r="A167">
        <v>71</v>
      </c>
      <c r="B167">
        <v>44</v>
      </c>
      <c r="C167" t="e">
        <v>#REF!</v>
      </c>
      <c r="D167" t="s">
        <v>708</v>
      </c>
      <c r="E167" t="s">
        <v>860</v>
      </c>
      <c r="F167">
        <v>3.6</v>
      </c>
      <c r="G167" t="s">
        <v>1155</v>
      </c>
      <c r="H167" t="s">
        <v>1067</v>
      </c>
      <c r="I167" t="s">
        <v>1144</v>
      </c>
      <c r="J167">
        <v>1001</v>
      </c>
      <c r="K167">
        <v>5000</v>
      </c>
      <c r="L167">
        <v>3000.5</v>
      </c>
      <c r="M167" t="s">
        <v>1077</v>
      </c>
    </row>
    <row r="168" spans="1:13" x14ac:dyDescent="0.3">
      <c r="A168">
        <v>206</v>
      </c>
      <c r="B168">
        <v>117</v>
      </c>
      <c r="C168">
        <v>161.5</v>
      </c>
      <c r="D168" t="s">
        <v>708</v>
      </c>
      <c r="E168" t="s">
        <v>729</v>
      </c>
      <c r="F168">
        <v>3.7</v>
      </c>
      <c r="G168" t="s">
        <v>1155</v>
      </c>
      <c r="H168" t="s">
        <v>1066</v>
      </c>
      <c r="I168" t="s">
        <v>1143</v>
      </c>
      <c r="J168">
        <v>10000</v>
      </c>
      <c r="K168" t="s">
        <v>1152</v>
      </c>
      <c r="L168">
        <v>10000</v>
      </c>
      <c r="M168" t="s">
        <v>1088</v>
      </c>
    </row>
    <row r="169" spans="1:13" x14ac:dyDescent="0.3">
      <c r="A169">
        <v>183</v>
      </c>
      <c r="B169">
        <v>111</v>
      </c>
      <c r="C169">
        <v>147</v>
      </c>
      <c r="D169" t="s">
        <v>707</v>
      </c>
      <c r="E169" t="s">
        <v>861</v>
      </c>
      <c r="F169">
        <v>3.4</v>
      </c>
      <c r="G169" t="s">
        <v>1155</v>
      </c>
      <c r="H169" t="s">
        <v>1067</v>
      </c>
      <c r="I169" t="s">
        <v>1144</v>
      </c>
      <c r="J169">
        <v>1001</v>
      </c>
      <c r="K169">
        <v>5000</v>
      </c>
      <c r="L169">
        <v>3000.5</v>
      </c>
      <c r="M169" t="s">
        <v>1091</v>
      </c>
    </row>
    <row r="170" spans="1:13" x14ac:dyDescent="0.3">
      <c r="A170">
        <v>76</v>
      </c>
      <c r="B170">
        <v>49</v>
      </c>
      <c r="C170">
        <v>62.5</v>
      </c>
      <c r="D170" t="s">
        <v>709</v>
      </c>
      <c r="E170" t="s">
        <v>972</v>
      </c>
      <c r="F170">
        <v>3.7</v>
      </c>
      <c r="G170" t="s">
        <v>1155</v>
      </c>
      <c r="H170" t="s">
        <v>1066</v>
      </c>
      <c r="I170" t="s">
        <v>1143</v>
      </c>
      <c r="J170">
        <v>10000</v>
      </c>
      <c r="K170" t="s">
        <v>1152</v>
      </c>
      <c r="L170">
        <v>10000</v>
      </c>
      <c r="M170" t="s">
        <v>1076</v>
      </c>
    </row>
    <row r="171" spans="1:13" x14ac:dyDescent="0.3">
      <c r="A171">
        <v>101</v>
      </c>
      <c r="B171">
        <v>47</v>
      </c>
      <c r="C171">
        <v>74</v>
      </c>
      <c r="D171" t="s">
        <v>708</v>
      </c>
      <c r="E171" t="s">
        <v>931</v>
      </c>
      <c r="F171">
        <v>3.1</v>
      </c>
      <c r="G171" t="s">
        <v>1155</v>
      </c>
      <c r="H171" t="s">
        <v>1070</v>
      </c>
      <c r="I171" t="s">
        <v>1147</v>
      </c>
      <c r="J171">
        <v>5001</v>
      </c>
      <c r="K171">
        <v>10000</v>
      </c>
      <c r="L171">
        <v>7500.5</v>
      </c>
      <c r="M171" t="s">
        <v>1097</v>
      </c>
    </row>
    <row r="172" spans="1:13" x14ac:dyDescent="0.3">
      <c r="A172">
        <v>166</v>
      </c>
      <c r="B172">
        <v>83</v>
      </c>
      <c r="C172">
        <v>124.5</v>
      </c>
      <c r="D172" t="s">
        <v>708</v>
      </c>
      <c r="E172" t="s">
        <v>863</v>
      </c>
      <c r="F172">
        <v>3.2</v>
      </c>
      <c r="G172" t="s">
        <v>1155</v>
      </c>
      <c r="H172" t="s">
        <v>1067</v>
      </c>
      <c r="I172" t="s">
        <v>1144</v>
      </c>
      <c r="J172">
        <v>1001</v>
      </c>
      <c r="K172">
        <v>5000</v>
      </c>
      <c r="L172">
        <v>3000.5</v>
      </c>
      <c r="M172" t="s">
        <v>1117</v>
      </c>
    </row>
    <row r="173" spans="1:13" x14ac:dyDescent="0.3">
      <c r="A173">
        <v>182</v>
      </c>
      <c r="B173">
        <v>114</v>
      </c>
      <c r="C173">
        <v>148</v>
      </c>
      <c r="D173" t="s">
        <v>707</v>
      </c>
      <c r="E173" t="s">
        <v>864</v>
      </c>
      <c r="F173">
        <v>3.9</v>
      </c>
      <c r="G173" t="s">
        <v>1155</v>
      </c>
      <c r="H173" t="s">
        <v>1068</v>
      </c>
      <c r="I173" t="s">
        <v>1145</v>
      </c>
      <c r="J173">
        <v>51</v>
      </c>
      <c r="K173">
        <v>200</v>
      </c>
      <c r="L173">
        <v>125.5</v>
      </c>
      <c r="M173" t="s">
        <v>1105</v>
      </c>
    </row>
    <row r="174" spans="1:13" x14ac:dyDescent="0.3">
      <c r="A174">
        <v>129</v>
      </c>
      <c r="B174">
        <v>82</v>
      </c>
      <c r="C174">
        <v>105.5</v>
      </c>
      <c r="D174" t="s">
        <v>707</v>
      </c>
      <c r="E174" t="s">
        <v>971</v>
      </c>
      <c r="F174">
        <v>3.7</v>
      </c>
      <c r="G174" t="s">
        <v>1155</v>
      </c>
      <c r="H174" t="s">
        <v>1065</v>
      </c>
      <c r="I174" t="s">
        <v>1142</v>
      </c>
      <c r="J174">
        <v>501</v>
      </c>
      <c r="K174">
        <v>1000</v>
      </c>
      <c r="L174">
        <v>750.5</v>
      </c>
      <c r="M174" t="s">
        <v>1115</v>
      </c>
    </row>
    <row r="175" spans="1:13" x14ac:dyDescent="0.3">
      <c r="A175">
        <v>179</v>
      </c>
      <c r="B175">
        <v>114</v>
      </c>
      <c r="C175">
        <v>146.5</v>
      </c>
      <c r="D175" t="s">
        <v>707</v>
      </c>
      <c r="E175" t="s">
        <v>742</v>
      </c>
      <c r="F175">
        <v>3.7</v>
      </c>
      <c r="G175" t="s">
        <v>1155</v>
      </c>
      <c r="H175" t="s">
        <v>1070</v>
      </c>
      <c r="I175" t="s">
        <v>1147</v>
      </c>
      <c r="J175">
        <v>5001</v>
      </c>
      <c r="K175">
        <v>10000</v>
      </c>
      <c r="L175">
        <v>7500.5</v>
      </c>
      <c r="M175" t="s">
        <v>1091</v>
      </c>
    </row>
    <row r="176" spans="1:13" x14ac:dyDescent="0.3">
      <c r="A176">
        <v>91</v>
      </c>
      <c r="B176">
        <v>52</v>
      </c>
      <c r="C176">
        <v>71.5</v>
      </c>
      <c r="D176" t="s">
        <v>708</v>
      </c>
      <c r="E176" t="s">
        <v>920</v>
      </c>
      <c r="F176">
        <v>3.9</v>
      </c>
      <c r="G176" t="s">
        <v>1155</v>
      </c>
      <c r="H176" t="s">
        <v>1067</v>
      </c>
      <c r="I176" t="s">
        <v>1144</v>
      </c>
      <c r="J176">
        <v>1001</v>
      </c>
      <c r="K176">
        <v>5000</v>
      </c>
      <c r="L176">
        <v>3000.5</v>
      </c>
      <c r="M176" t="s">
        <v>1086</v>
      </c>
    </row>
    <row r="177" spans="1:13" x14ac:dyDescent="0.3">
      <c r="A177">
        <v>166</v>
      </c>
      <c r="B177">
        <v>100</v>
      </c>
      <c r="C177">
        <v>133</v>
      </c>
      <c r="D177" t="s">
        <v>712</v>
      </c>
      <c r="E177" t="s">
        <v>867</v>
      </c>
      <c r="F177">
        <v>3</v>
      </c>
      <c r="G177" t="s">
        <v>1155</v>
      </c>
      <c r="H177" t="s">
        <v>1065</v>
      </c>
      <c r="I177" t="s">
        <v>1142</v>
      </c>
      <c r="J177">
        <v>501</v>
      </c>
      <c r="K177">
        <v>1000</v>
      </c>
      <c r="L177">
        <v>750.5</v>
      </c>
      <c r="M177" t="s">
        <v>1088</v>
      </c>
    </row>
    <row r="178" spans="1:13" x14ac:dyDescent="0.3">
      <c r="A178">
        <v>239</v>
      </c>
      <c r="B178">
        <v>150</v>
      </c>
      <c r="C178">
        <v>194.5</v>
      </c>
      <c r="D178" t="s">
        <v>710</v>
      </c>
      <c r="E178" t="s">
        <v>762</v>
      </c>
      <c r="F178">
        <v>3.3</v>
      </c>
      <c r="G178" t="s">
        <v>1155</v>
      </c>
      <c r="H178" t="s">
        <v>1066</v>
      </c>
      <c r="I178" t="s">
        <v>1143</v>
      </c>
      <c r="J178">
        <v>10000</v>
      </c>
      <c r="K178" t="s">
        <v>1152</v>
      </c>
      <c r="L178">
        <v>10000</v>
      </c>
      <c r="M178" t="s">
        <v>1091</v>
      </c>
    </row>
    <row r="179" spans="1:13" x14ac:dyDescent="0.3">
      <c r="A179">
        <v>93</v>
      </c>
      <c r="B179">
        <v>48</v>
      </c>
      <c r="C179">
        <v>70.5</v>
      </c>
      <c r="D179" t="s">
        <v>34</v>
      </c>
      <c r="E179" t="s">
        <v>869</v>
      </c>
      <c r="F179">
        <v>3.7</v>
      </c>
      <c r="G179" t="s">
        <v>1155</v>
      </c>
      <c r="H179" t="s">
        <v>1065</v>
      </c>
      <c r="I179" t="s">
        <v>1142</v>
      </c>
      <c r="J179">
        <v>501</v>
      </c>
      <c r="K179">
        <v>1000</v>
      </c>
      <c r="L179">
        <v>750.5</v>
      </c>
      <c r="M179" t="s">
        <v>1096</v>
      </c>
    </row>
    <row r="180" spans="1:13" x14ac:dyDescent="0.3">
      <c r="A180">
        <v>115</v>
      </c>
      <c r="B180">
        <v>54</v>
      </c>
      <c r="C180">
        <v>84.5</v>
      </c>
      <c r="D180" t="s">
        <v>708</v>
      </c>
      <c r="E180" t="s">
        <v>723</v>
      </c>
      <c r="F180">
        <v>3.3</v>
      </c>
      <c r="G180" t="s">
        <v>1155</v>
      </c>
      <c r="H180" t="s">
        <v>1066</v>
      </c>
      <c r="I180" t="s">
        <v>1143</v>
      </c>
      <c r="J180">
        <v>10000</v>
      </c>
      <c r="K180" t="s">
        <v>1152</v>
      </c>
      <c r="L180">
        <v>10000</v>
      </c>
      <c r="M180" t="s">
        <v>1077</v>
      </c>
    </row>
    <row r="181" spans="1:13" x14ac:dyDescent="0.3">
      <c r="A181">
        <v>60</v>
      </c>
      <c r="B181">
        <v>43</v>
      </c>
      <c r="C181">
        <v>51.5</v>
      </c>
      <c r="D181" t="s">
        <v>708</v>
      </c>
      <c r="E181" t="s">
        <v>969</v>
      </c>
      <c r="F181">
        <v>3.2</v>
      </c>
      <c r="G181" t="s">
        <v>1155</v>
      </c>
      <c r="H181" t="s">
        <v>1066</v>
      </c>
      <c r="I181" t="s">
        <v>1143</v>
      </c>
      <c r="J181">
        <v>10000</v>
      </c>
      <c r="K181" t="s">
        <v>1152</v>
      </c>
      <c r="L181">
        <v>10000</v>
      </c>
      <c r="M181" t="s">
        <v>1077</v>
      </c>
    </row>
    <row r="182" spans="1:13" x14ac:dyDescent="0.3">
      <c r="A182">
        <v>146</v>
      </c>
      <c r="B182">
        <v>92</v>
      </c>
      <c r="C182">
        <v>119</v>
      </c>
      <c r="D182" t="s">
        <v>707</v>
      </c>
      <c r="E182" t="s">
        <v>718</v>
      </c>
      <c r="F182">
        <v>3.8</v>
      </c>
      <c r="G182" t="s">
        <v>1155</v>
      </c>
      <c r="H182" t="s">
        <v>1067</v>
      </c>
      <c r="I182" t="s">
        <v>1144</v>
      </c>
      <c r="J182">
        <v>1001</v>
      </c>
      <c r="K182">
        <v>5000</v>
      </c>
      <c r="L182">
        <v>3000.5</v>
      </c>
      <c r="M182" t="s">
        <v>1079</v>
      </c>
    </row>
    <row r="183" spans="1:13" x14ac:dyDescent="0.3">
      <c r="A183">
        <v>224</v>
      </c>
      <c r="B183">
        <v>138</v>
      </c>
      <c r="C183">
        <v>181</v>
      </c>
      <c r="D183" t="s">
        <v>712</v>
      </c>
      <c r="E183" t="s">
        <v>871</v>
      </c>
      <c r="F183">
        <v>3.9</v>
      </c>
      <c r="G183" t="s">
        <v>1155</v>
      </c>
      <c r="H183" t="s">
        <v>1069</v>
      </c>
      <c r="I183" t="s">
        <v>1146</v>
      </c>
      <c r="J183">
        <v>201</v>
      </c>
      <c r="K183">
        <v>500</v>
      </c>
      <c r="L183">
        <v>350.5</v>
      </c>
      <c r="M183" t="s">
        <v>1084</v>
      </c>
    </row>
    <row r="184" spans="1:13" x14ac:dyDescent="0.3">
      <c r="A184">
        <v>115</v>
      </c>
      <c r="B184">
        <v>54</v>
      </c>
      <c r="C184">
        <v>84.5</v>
      </c>
      <c r="D184" t="s">
        <v>708</v>
      </c>
      <c r="E184" t="s">
        <v>723</v>
      </c>
      <c r="F184">
        <v>3.3</v>
      </c>
      <c r="G184" t="s">
        <v>1155</v>
      </c>
      <c r="H184" t="s">
        <v>1066</v>
      </c>
      <c r="I184" t="s">
        <v>1143</v>
      </c>
      <c r="J184">
        <v>10000</v>
      </c>
      <c r="K184" t="s">
        <v>1152</v>
      </c>
      <c r="L184">
        <v>10000</v>
      </c>
      <c r="M184" t="s">
        <v>1077</v>
      </c>
    </row>
    <row r="185" spans="1:13" x14ac:dyDescent="0.3">
      <c r="A185">
        <v>85</v>
      </c>
      <c r="B185">
        <v>48</v>
      </c>
      <c r="C185">
        <v>66.5</v>
      </c>
      <c r="D185" t="s">
        <v>709</v>
      </c>
      <c r="E185" t="s">
        <v>967</v>
      </c>
      <c r="F185">
        <v>3</v>
      </c>
      <c r="G185" t="s">
        <v>1155</v>
      </c>
      <c r="H185" t="s">
        <v>1070</v>
      </c>
      <c r="I185" t="s">
        <v>1147</v>
      </c>
      <c r="J185">
        <v>5001</v>
      </c>
      <c r="K185">
        <v>10000</v>
      </c>
      <c r="L185">
        <v>7500.5</v>
      </c>
      <c r="M185" t="s">
        <v>1091</v>
      </c>
    </row>
    <row r="186" spans="1:13" x14ac:dyDescent="0.3">
      <c r="A186">
        <v>62</v>
      </c>
      <c r="B186">
        <v>35</v>
      </c>
      <c r="C186">
        <v>48.5</v>
      </c>
      <c r="D186" t="s">
        <v>709</v>
      </c>
      <c r="E186" t="s">
        <v>873</v>
      </c>
      <c r="F186">
        <v>3.6</v>
      </c>
      <c r="G186" t="s">
        <v>1155</v>
      </c>
      <c r="H186" t="s">
        <v>1067</v>
      </c>
      <c r="I186" t="s">
        <v>1144</v>
      </c>
      <c r="J186">
        <v>1001</v>
      </c>
      <c r="K186">
        <v>5000</v>
      </c>
      <c r="L186">
        <v>3000.5</v>
      </c>
      <c r="M186" t="s">
        <v>1118</v>
      </c>
    </row>
    <row r="187" spans="1:13" x14ac:dyDescent="0.3">
      <c r="A187">
        <v>101</v>
      </c>
      <c r="B187">
        <v>60</v>
      </c>
      <c r="C187">
        <v>80.5</v>
      </c>
      <c r="D187" t="s">
        <v>707</v>
      </c>
      <c r="E187" t="s">
        <v>718</v>
      </c>
      <c r="F187">
        <v>3.8</v>
      </c>
      <c r="G187" t="s">
        <v>1155</v>
      </c>
      <c r="H187" t="s">
        <v>1067</v>
      </c>
      <c r="I187" t="s">
        <v>1144</v>
      </c>
      <c r="J187">
        <v>1001</v>
      </c>
      <c r="K187">
        <v>5000</v>
      </c>
      <c r="L187">
        <v>3000.5</v>
      </c>
      <c r="M187" t="s">
        <v>1079</v>
      </c>
    </row>
    <row r="188" spans="1:13" x14ac:dyDescent="0.3">
      <c r="A188">
        <v>148</v>
      </c>
      <c r="B188">
        <v>83</v>
      </c>
      <c r="C188">
        <v>115.5</v>
      </c>
      <c r="D188" t="s">
        <v>34</v>
      </c>
      <c r="E188" t="s">
        <v>964</v>
      </c>
      <c r="F188">
        <v>3.7</v>
      </c>
      <c r="G188" t="s">
        <v>1155</v>
      </c>
      <c r="H188" t="s">
        <v>1069</v>
      </c>
      <c r="I188" t="s">
        <v>1146</v>
      </c>
      <c r="J188">
        <v>201</v>
      </c>
      <c r="K188">
        <v>500</v>
      </c>
      <c r="L188">
        <v>350.5</v>
      </c>
      <c r="M188" t="s">
        <v>1091</v>
      </c>
    </row>
    <row r="189" spans="1:13" x14ac:dyDescent="0.3">
      <c r="A189">
        <v>140</v>
      </c>
      <c r="B189">
        <v>81</v>
      </c>
      <c r="C189">
        <v>110.5</v>
      </c>
      <c r="D189" t="s">
        <v>707</v>
      </c>
      <c r="E189" t="s">
        <v>963</v>
      </c>
      <c r="F189">
        <v>3.4</v>
      </c>
      <c r="G189" t="s">
        <v>1155</v>
      </c>
      <c r="H189" t="s">
        <v>1066</v>
      </c>
      <c r="I189" t="s">
        <v>1143</v>
      </c>
      <c r="J189">
        <v>10000</v>
      </c>
      <c r="K189" t="s">
        <v>1152</v>
      </c>
      <c r="L189">
        <v>10000</v>
      </c>
      <c r="M189" t="s">
        <v>1091</v>
      </c>
    </row>
    <row r="190" spans="1:13" x14ac:dyDescent="0.3">
      <c r="A190">
        <v>86</v>
      </c>
      <c r="B190">
        <v>42</v>
      </c>
      <c r="C190">
        <v>64</v>
      </c>
      <c r="D190" t="s">
        <v>711</v>
      </c>
      <c r="E190" t="s">
        <v>876</v>
      </c>
      <c r="F190">
        <v>3.5</v>
      </c>
      <c r="G190" t="s">
        <v>1155</v>
      </c>
      <c r="H190" t="s">
        <v>1065</v>
      </c>
      <c r="I190" t="s">
        <v>1142</v>
      </c>
      <c r="J190">
        <v>501</v>
      </c>
      <c r="K190">
        <v>1000</v>
      </c>
      <c r="L190">
        <v>750.5</v>
      </c>
      <c r="M190" t="s">
        <v>1077</v>
      </c>
    </row>
    <row r="191" spans="1:13" x14ac:dyDescent="0.3">
      <c r="A191">
        <v>127</v>
      </c>
      <c r="B191">
        <v>69</v>
      </c>
      <c r="C191">
        <v>98</v>
      </c>
      <c r="D191" t="s">
        <v>34</v>
      </c>
      <c r="E191" t="s">
        <v>877</v>
      </c>
      <c r="F191">
        <v>3</v>
      </c>
      <c r="G191" t="s">
        <v>1155</v>
      </c>
      <c r="H191" t="s">
        <v>1066</v>
      </c>
      <c r="I191" t="s">
        <v>1143</v>
      </c>
      <c r="J191">
        <v>10000</v>
      </c>
      <c r="K191" t="s">
        <v>1152</v>
      </c>
      <c r="L191">
        <v>10000</v>
      </c>
      <c r="M191" t="s">
        <v>1120</v>
      </c>
    </row>
    <row r="192" spans="1:13" x14ac:dyDescent="0.3">
      <c r="A192">
        <v>71</v>
      </c>
      <c r="B192">
        <v>44</v>
      </c>
      <c r="C192">
        <v>57.5</v>
      </c>
      <c r="D192" t="s">
        <v>708</v>
      </c>
      <c r="E192" t="s">
        <v>860</v>
      </c>
      <c r="F192">
        <v>3.6</v>
      </c>
      <c r="G192" t="s">
        <v>1155</v>
      </c>
      <c r="H192" t="s">
        <v>1067</v>
      </c>
      <c r="I192" t="s">
        <v>1144</v>
      </c>
      <c r="J192">
        <v>1001</v>
      </c>
      <c r="K192">
        <v>5000</v>
      </c>
      <c r="L192">
        <v>3000.5</v>
      </c>
      <c r="M192" t="s">
        <v>1077</v>
      </c>
    </row>
    <row r="193" spans="1:13" x14ac:dyDescent="0.3">
      <c r="A193">
        <v>68</v>
      </c>
      <c r="B193">
        <v>40</v>
      </c>
      <c r="C193">
        <v>54</v>
      </c>
      <c r="D193" t="s">
        <v>708</v>
      </c>
      <c r="E193" t="s">
        <v>878</v>
      </c>
      <c r="F193">
        <v>3.3</v>
      </c>
      <c r="G193" t="s">
        <v>1155</v>
      </c>
      <c r="H193" t="s">
        <v>1065</v>
      </c>
      <c r="I193" t="s">
        <v>1142</v>
      </c>
      <c r="J193">
        <v>501</v>
      </c>
      <c r="K193">
        <v>1000</v>
      </c>
      <c r="L193">
        <v>750.5</v>
      </c>
      <c r="M193" t="s">
        <v>1119</v>
      </c>
    </row>
    <row r="194" spans="1:13" x14ac:dyDescent="0.3">
      <c r="A194">
        <v>85</v>
      </c>
      <c r="B194">
        <v>52</v>
      </c>
      <c r="C194">
        <v>68.5</v>
      </c>
      <c r="D194" t="s">
        <v>708</v>
      </c>
      <c r="E194" t="s">
        <v>748</v>
      </c>
      <c r="F194">
        <v>3.5</v>
      </c>
      <c r="G194" t="s">
        <v>1155</v>
      </c>
      <c r="H194" t="s">
        <v>1067</v>
      </c>
      <c r="I194" t="s">
        <v>1144</v>
      </c>
      <c r="J194">
        <v>1001</v>
      </c>
      <c r="K194">
        <v>5000</v>
      </c>
      <c r="L194">
        <v>3000.5</v>
      </c>
      <c r="M194" t="s">
        <v>1096</v>
      </c>
    </row>
    <row r="195" spans="1:13" x14ac:dyDescent="0.3">
      <c r="A195">
        <v>140</v>
      </c>
      <c r="B195">
        <v>75</v>
      </c>
      <c r="C195">
        <v>107.5</v>
      </c>
      <c r="D195" t="s">
        <v>34</v>
      </c>
      <c r="E195" t="s">
        <v>880</v>
      </c>
      <c r="F195">
        <v>3.4</v>
      </c>
      <c r="G195" t="s">
        <v>1155</v>
      </c>
      <c r="H195" t="s">
        <v>1067</v>
      </c>
      <c r="I195" t="s">
        <v>1144</v>
      </c>
      <c r="J195">
        <v>1001</v>
      </c>
      <c r="K195">
        <v>5000</v>
      </c>
      <c r="L195">
        <v>3000.5</v>
      </c>
      <c r="M195" t="s">
        <v>1121</v>
      </c>
    </row>
    <row r="196" spans="1:13" x14ac:dyDescent="0.3">
      <c r="A196">
        <v>112</v>
      </c>
      <c r="B196">
        <v>66</v>
      </c>
      <c r="C196">
        <v>89</v>
      </c>
      <c r="D196" t="s">
        <v>707</v>
      </c>
      <c r="E196" t="s">
        <v>881</v>
      </c>
      <c r="F196">
        <v>3.7</v>
      </c>
      <c r="G196" t="s">
        <v>1155</v>
      </c>
      <c r="H196" t="s">
        <v>1066</v>
      </c>
      <c r="I196" t="s">
        <v>1143</v>
      </c>
      <c r="J196">
        <v>10000</v>
      </c>
      <c r="K196" t="s">
        <v>1152</v>
      </c>
      <c r="L196">
        <v>10000</v>
      </c>
      <c r="M196" t="s">
        <v>1076</v>
      </c>
    </row>
    <row r="197" spans="1:13" x14ac:dyDescent="0.3">
      <c r="A197">
        <v>139</v>
      </c>
      <c r="B197">
        <v>68</v>
      </c>
      <c r="C197">
        <v>103.5</v>
      </c>
      <c r="D197" t="s">
        <v>708</v>
      </c>
      <c r="E197" t="s">
        <v>931</v>
      </c>
      <c r="F197">
        <v>3.1</v>
      </c>
      <c r="G197" t="s">
        <v>1155</v>
      </c>
      <c r="H197" t="s">
        <v>1070</v>
      </c>
      <c r="I197" t="s">
        <v>1147</v>
      </c>
      <c r="J197">
        <v>5001</v>
      </c>
      <c r="K197">
        <v>10000</v>
      </c>
      <c r="L197">
        <v>7500.5</v>
      </c>
      <c r="M197" t="s">
        <v>1097</v>
      </c>
    </row>
    <row r="198" spans="1:13" x14ac:dyDescent="0.3">
      <c r="A198">
        <v>86</v>
      </c>
      <c r="B198">
        <v>44</v>
      </c>
      <c r="C198">
        <v>65</v>
      </c>
      <c r="D198" t="s">
        <v>709</v>
      </c>
      <c r="E198" t="s">
        <v>883</v>
      </c>
      <c r="F198">
        <v>3.8</v>
      </c>
      <c r="G198" t="s">
        <v>1155</v>
      </c>
      <c r="H198" t="s">
        <v>1067</v>
      </c>
      <c r="I198" t="s">
        <v>1144</v>
      </c>
      <c r="J198">
        <v>1001</v>
      </c>
      <c r="K198">
        <v>5000</v>
      </c>
      <c r="L198">
        <v>3000.5</v>
      </c>
      <c r="M198" t="s">
        <v>1113</v>
      </c>
    </row>
    <row r="199" spans="1:13" x14ac:dyDescent="0.3">
      <c r="A199">
        <v>52</v>
      </c>
      <c r="B199">
        <v>31</v>
      </c>
      <c r="C199">
        <v>41.5</v>
      </c>
      <c r="D199" t="s">
        <v>708</v>
      </c>
      <c r="E199" t="s">
        <v>884</v>
      </c>
      <c r="F199">
        <v>3.4</v>
      </c>
      <c r="G199" t="s">
        <v>1155</v>
      </c>
      <c r="H199" t="s">
        <v>1066</v>
      </c>
      <c r="I199" t="s">
        <v>1143</v>
      </c>
      <c r="J199">
        <v>10000</v>
      </c>
      <c r="K199" t="s">
        <v>1152</v>
      </c>
      <c r="L199">
        <v>10000</v>
      </c>
      <c r="M199" t="s">
        <v>1106</v>
      </c>
    </row>
    <row r="200" spans="1:13" x14ac:dyDescent="0.3">
      <c r="A200">
        <v>157</v>
      </c>
      <c r="B200">
        <v>84</v>
      </c>
      <c r="C200">
        <v>120.5</v>
      </c>
      <c r="D200" t="s">
        <v>708</v>
      </c>
      <c r="E200" t="s">
        <v>961</v>
      </c>
      <c r="F200">
        <v>3.8</v>
      </c>
      <c r="G200" t="s">
        <v>1155</v>
      </c>
      <c r="H200" t="s">
        <v>1065</v>
      </c>
      <c r="I200" t="s">
        <v>1142</v>
      </c>
      <c r="J200">
        <v>501</v>
      </c>
      <c r="K200">
        <v>1000</v>
      </c>
      <c r="L200">
        <v>750.5</v>
      </c>
      <c r="M200" t="s">
        <v>1088</v>
      </c>
    </row>
    <row r="201" spans="1:13" x14ac:dyDescent="0.3">
      <c r="A201">
        <v>111</v>
      </c>
      <c r="B201">
        <v>64</v>
      </c>
      <c r="C201">
        <v>87.5</v>
      </c>
      <c r="D201" t="s">
        <v>707</v>
      </c>
      <c r="E201" t="s">
        <v>886</v>
      </c>
      <c r="F201">
        <v>3.4</v>
      </c>
      <c r="G201" t="s">
        <v>1155</v>
      </c>
      <c r="H201" t="s">
        <v>1068</v>
      </c>
      <c r="I201" t="s">
        <v>1145</v>
      </c>
      <c r="J201">
        <v>51</v>
      </c>
      <c r="K201">
        <v>200</v>
      </c>
      <c r="L201">
        <v>125.5</v>
      </c>
      <c r="M201" t="s">
        <v>1080</v>
      </c>
    </row>
    <row r="202" spans="1:13" x14ac:dyDescent="0.3">
      <c r="A202">
        <v>120</v>
      </c>
      <c r="B202">
        <v>65</v>
      </c>
      <c r="C202">
        <v>92.5</v>
      </c>
      <c r="D202" t="s">
        <v>709</v>
      </c>
      <c r="E202" t="s">
        <v>887</v>
      </c>
      <c r="F202">
        <v>3.1</v>
      </c>
      <c r="G202" t="s">
        <v>1155</v>
      </c>
      <c r="H202" t="s">
        <v>1067</v>
      </c>
      <c r="I202" t="s">
        <v>1144</v>
      </c>
      <c r="J202">
        <v>1001</v>
      </c>
      <c r="K202">
        <v>5000</v>
      </c>
      <c r="L202">
        <v>3000.5</v>
      </c>
      <c r="M202" t="s">
        <v>1122</v>
      </c>
    </row>
    <row r="203" spans="1:13" x14ac:dyDescent="0.3">
      <c r="A203">
        <v>103</v>
      </c>
      <c r="B203">
        <v>60</v>
      </c>
      <c r="C203">
        <v>81.5</v>
      </c>
      <c r="D203" t="s">
        <v>707</v>
      </c>
      <c r="E203" t="s">
        <v>800</v>
      </c>
      <c r="F203">
        <v>3.2</v>
      </c>
      <c r="G203" t="s">
        <v>1155</v>
      </c>
      <c r="H203" t="s">
        <v>1070</v>
      </c>
      <c r="I203" t="s">
        <v>1147</v>
      </c>
      <c r="J203">
        <v>5001</v>
      </c>
      <c r="K203">
        <v>10000</v>
      </c>
      <c r="L203">
        <v>7500.5</v>
      </c>
      <c r="M203" t="s">
        <v>1106</v>
      </c>
    </row>
    <row r="204" spans="1:13" x14ac:dyDescent="0.3">
      <c r="A204">
        <v>134</v>
      </c>
      <c r="B204">
        <v>81</v>
      </c>
      <c r="C204">
        <v>107.5</v>
      </c>
      <c r="D204" t="s">
        <v>707</v>
      </c>
      <c r="E204" t="s">
        <v>833</v>
      </c>
      <c r="F204">
        <v>3.4</v>
      </c>
      <c r="G204" t="s">
        <v>1155</v>
      </c>
      <c r="H204" t="s">
        <v>1067</v>
      </c>
      <c r="I204" t="s">
        <v>1144</v>
      </c>
      <c r="J204">
        <v>1001</v>
      </c>
      <c r="K204">
        <v>5000</v>
      </c>
      <c r="L204">
        <v>3000.5</v>
      </c>
      <c r="M204" t="s">
        <v>1083</v>
      </c>
    </row>
    <row r="205" spans="1:13" x14ac:dyDescent="0.3">
      <c r="A205">
        <v>81</v>
      </c>
      <c r="B205">
        <v>52</v>
      </c>
      <c r="C205">
        <v>66.5</v>
      </c>
      <c r="D205" t="s">
        <v>708</v>
      </c>
      <c r="E205" t="s">
        <v>958</v>
      </c>
      <c r="F205">
        <v>3.9</v>
      </c>
      <c r="G205" t="s">
        <v>1155</v>
      </c>
      <c r="H205" t="s">
        <v>1065</v>
      </c>
      <c r="I205" t="s">
        <v>1142</v>
      </c>
      <c r="J205">
        <v>501</v>
      </c>
      <c r="K205">
        <v>1000</v>
      </c>
      <c r="L205">
        <v>750.5</v>
      </c>
      <c r="M205" t="s">
        <v>1090</v>
      </c>
    </row>
    <row r="206" spans="1:13" x14ac:dyDescent="0.3">
      <c r="A206">
        <v>90</v>
      </c>
      <c r="B206">
        <v>48</v>
      </c>
      <c r="C206">
        <v>69</v>
      </c>
      <c r="D206" t="s">
        <v>709</v>
      </c>
      <c r="E206" t="s">
        <v>890</v>
      </c>
      <c r="F206">
        <v>3.4</v>
      </c>
      <c r="G206" t="s">
        <v>1155</v>
      </c>
      <c r="H206" t="s">
        <v>1068</v>
      </c>
      <c r="I206" t="s">
        <v>1145</v>
      </c>
      <c r="J206">
        <v>51</v>
      </c>
      <c r="K206">
        <v>200</v>
      </c>
      <c r="L206">
        <v>125.5</v>
      </c>
      <c r="M206" t="s">
        <v>1090</v>
      </c>
    </row>
    <row r="207" spans="1:13" x14ac:dyDescent="0.3">
      <c r="A207">
        <v>151</v>
      </c>
      <c r="B207">
        <v>93</v>
      </c>
      <c r="C207">
        <v>122</v>
      </c>
      <c r="D207" t="s">
        <v>707</v>
      </c>
      <c r="E207" t="s">
        <v>957</v>
      </c>
      <c r="F207">
        <v>3.9</v>
      </c>
      <c r="G207" t="s">
        <v>1155</v>
      </c>
      <c r="H207" t="s">
        <v>1069</v>
      </c>
      <c r="I207" t="s">
        <v>1146</v>
      </c>
      <c r="J207">
        <v>201</v>
      </c>
      <c r="K207">
        <v>500</v>
      </c>
      <c r="L207">
        <v>350.5</v>
      </c>
      <c r="M207" t="s">
        <v>1096</v>
      </c>
    </row>
    <row r="208" spans="1:13" x14ac:dyDescent="0.3">
      <c r="A208">
        <v>76</v>
      </c>
      <c r="B208">
        <v>42</v>
      </c>
      <c r="C208">
        <v>59</v>
      </c>
      <c r="D208" t="s">
        <v>709</v>
      </c>
      <c r="E208" t="s">
        <v>892</v>
      </c>
      <c r="F208">
        <v>3.7</v>
      </c>
      <c r="G208" t="s">
        <v>1155</v>
      </c>
      <c r="H208" t="s">
        <v>1069</v>
      </c>
      <c r="I208" t="s">
        <v>1146</v>
      </c>
      <c r="J208">
        <v>201</v>
      </c>
      <c r="K208">
        <v>500</v>
      </c>
      <c r="L208">
        <v>350.5</v>
      </c>
      <c r="M208" t="s">
        <v>1090</v>
      </c>
    </row>
    <row r="209" spans="1:13" x14ac:dyDescent="0.3">
      <c r="A209">
        <v>111</v>
      </c>
      <c r="B209">
        <v>66</v>
      </c>
      <c r="C209">
        <v>88.5</v>
      </c>
      <c r="D209" t="s">
        <v>707</v>
      </c>
      <c r="E209" t="s">
        <v>893</v>
      </c>
      <c r="F209">
        <v>3.5</v>
      </c>
      <c r="G209" t="s">
        <v>1155</v>
      </c>
      <c r="H209" t="s">
        <v>1069</v>
      </c>
      <c r="I209" t="s">
        <v>1146</v>
      </c>
      <c r="J209">
        <v>201</v>
      </c>
      <c r="K209">
        <v>500</v>
      </c>
      <c r="L209">
        <v>350.5</v>
      </c>
      <c r="M209" t="s">
        <v>1095</v>
      </c>
    </row>
    <row r="210" spans="1:13" x14ac:dyDescent="0.3">
      <c r="A210">
        <v>110</v>
      </c>
      <c r="B210">
        <v>90</v>
      </c>
      <c r="C210">
        <v>100</v>
      </c>
      <c r="D210" t="s">
        <v>34</v>
      </c>
      <c r="E210" t="s">
        <v>955</v>
      </c>
      <c r="F210">
        <v>3.4</v>
      </c>
      <c r="G210" t="s">
        <v>1155</v>
      </c>
      <c r="H210" t="s">
        <v>1065</v>
      </c>
      <c r="I210" t="s">
        <v>1142</v>
      </c>
      <c r="J210">
        <v>501</v>
      </c>
      <c r="K210">
        <v>1000</v>
      </c>
      <c r="L210">
        <v>750.5</v>
      </c>
      <c r="M210" t="s">
        <v>1077</v>
      </c>
    </row>
    <row r="211" spans="1:13" x14ac:dyDescent="0.3">
      <c r="A211">
        <v>82</v>
      </c>
      <c r="B211">
        <v>43</v>
      </c>
      <c r="C211">
        <v>62.5</v>
      </c>
      <c r="D211" t="s">
        <v>708</v>
      </c>
      <c r="E211" t="s">
        <v>954</v>
      </c>
      <c r="F211">
        <v>3.1</v>
      </c>
      <c r="G211" t="s">
        <v>1155</v>
      </c>
      <c r="H211" t="s">
        <v>1066</v>
      </c>
      <c r="I211" t="s">
        <v>1143</v>
      </c>
      <c r="J211">
        <v>10000</v>
      </c>
      <c r="K211" t="s">
        <v>1152</v>
      </c>
      <c r="L211">
        <v>10000</v>
      </c>
      <c r="M211" t="s">
        <v>1082</v>
      </c>
    </row>
    <row r="212" spans="1:13" x14ac:dyDescent="0.3">
      <c r="A212">
        <v>66</v>
      </c>
      <c r="B212">
        <v>37</v>
      </c>
      <c r="C212">
        <v>51.5</v>
      </c>
      <c r="D212" t="s">
        <v>708</v>
      </c>
      <c r="E212" t="s">
        <v>762</v>
      </c>
      <c r="F212">
        <v>3.3</v>
      </c>
      <c r="G212" t="s">
        <v>1155</v>
      </c>
      <c r="H212" t="s">
        <v>1066</v>
      </c>
      <c r="I212" t="s">
        <v>1143</v>
      </c>
      <c r="J212">
        <v>10000</v>
      </c>
      <c r="K212" t="s">
        <v>1152</v>
      </c>
      <c r="L212">
        <v>10000</v>
      </c>
      <c r="M212" t="s">
        <v>1091</v>
      </c>
    </row>
    <row r="213" spans="1:13" x14ac:dyDescent="0.3">
      <c r="A213">
        <v>86</v>
      </c>
      <c r="B213">
        <v>44</v>
      </c>
      <c r="C213">
        <v>65</v>
      </c>
      <c r="D213" t="s">
        <v>709</v>
      </c>
      <c r="E213" t="s">
        <v>883</v>
      </c>
      <c r="F213">
        <v>3.8</v>
      </c>
      <c r="G213" t="s">
        <v>1155</v>
      </c>
      <c r="H213" t="s">
        <v>1067</v>
      </c>
      <c r="I213" t="s">
        <v>1144</v>
      </c>
      <c r="J213">
        <v>1001</v>
      </c>
      <c r="K213">
        <v>5000</v>
      </c>
      <c r="L213">
        <v>3000.5</v>
      </c>
      <c r="M213" t="s">
        <v>1113</v>
      </c>
    </row>
    <row r="214" spans="1:13" x14ac:dyDescent="0.3">
      <c r="A214">
        <v>221</v>
      </c>
      <c r="B214">
        <v>139</v>
      </c>
      <c r="C214">
        <v>180</v>
      </c>
      <c r="D214" t="s">
        <v>707</v>
      </c>
      <c r="E214" t="s">
        <v>864</v>
      </c>
      <c r="F214">
        <v>3.9</v>
      </c>
      <c r="G214" t="s">
        <v>1155</v>
      </c>
      <c r="H214" t="s">
        <v>1068</v>
      </c>
      <c r="I214" t="s">
        <v>1145</v>
      </c>
      <c r="J214">
        <v>51</v>
      </c>
      <c r="K214">
        <v>200</v>
      </c>
      <c r="L214">
        <v>125.5</v>
      </c>
      <c r="M214" t="s">
        <v>1105</v>
      </c>
    </row>
    <row r="215" spans="1:13" x14ac:dyDescent="0.3">
      <c r="A215">
        <v>16</v>
      </c>
      <c r="B215">
        <v>15</v>
      </c>
      <c r="C215">
        <v>15.5</v>
      </c>
      <c r="D215" t="s">
        <v>707</v>
      </c>
      <c r="E215" t="s">
        <v>899</v>
      </c>
      <c r="F215">
        <v>3.9</v>
      </c>
      <c r="G215" t="s">
        <v>1155</v>
      </c>
      <c r="H215" t="s">
        <v>1067</v>
      </c>
      <c r="I215" t="s">
        <v>1144</v>
      </c>
      <c r="J215">
        <v>1001</v>
      </c>
      <c r="K215">
        <v>5000</v>
      </c>
      <c r="L215">
        <v>3000.5</v>
      </c>
      <c r="M215" t="s">
        <v>1086</v>
      </c>
    </row>
    <row r="216" spans="1:13" x14ac:dyDescent="0.3">
      <c r="A216">
        <v>77</v>
      </c>
      <c r="B216">
        <v>43</v>
      </c>
      <c r="C216">
        <v>60</v>
      </c>
      <c r="D216" t="s">
        <v>709</v>
      </c>
      <c r="E216" t="s">
        <v>950</v>
      </c>
      <c r="F216">
        <v>3.8</v>
      </c>
      <c r="G216" t="s">
        <v>1155</v>
      </c>
      <c r="H216" t="s">
        <v>1067</v>
      </c>
      <c r="I216" t="s">
        <v>1144</v>
      </c>
      <c r="J216">
        <v>1001</v>
      </c>
      <c r="K216">
        <v>5000</v>
      </c>
      <c r="L216">
        <v>3000.5</v>
      </c>
      <c r="M216" t="s">
        <v>1082</v>
      </c>
    </row>
    <row r="217" spans="1:13" x14ac:dyDescent="0.3">
      <c r="A217">
        <v>199</v>
      </c>
      <c r="B217">
        <v>127</v>
      </c>
      <c r="C217">
        <v>163</v>
      </c>
      <c r="D217" t="s">
        <v>707</v>
      </c>
      <c r="E217" t="s">
        <v>846</v>
      </c>
      <c r="F217">
        <v>3.9</v>
      </c>
      <c r="G217" t="s">
        <v>1155</v>
      </c>
      <c r="H217" t="s">
        <v>1066</v>
      </c>
      <c r="I217" t="s">
        <v>1143</v>
      </c>
      <c r="J217">
        <v>10000</v>
      </c>
      <c r="K217" t="s">
        <v>1152</v>
      </c>
      <c r="L217">
        <v>10000</v>
      </c>
      <c r="M217" t="s">
        <v>1088</v>
      </c>
    </row>
    <row r="218" spans="1:13" x14ac:dyDescent="0.3">
      <c r="A218">
        <v>126</v>
      </c>
      <c r="B218">
        <v>74</v>
      </c>
      <c r="C218">
        <v>100</v>
      </c>
      <c r="D218" t="s">
        <v>709</v>
      </c>
      <c r="E218" t="s">
        <v>901</v>
      </c>
      <c r="F218">
        <v>3.4</v>
      </c>
      <c r="G218" t="s">
        <v>1155</v>
      </c>
      <c r="H218" t="s">
        <v>1065</v>
      </c>
      <c r="I218" t="s">
        <v>1142</v>
      </c>
      <c r="J218">
        <v>501</v>
      </c>
      <c r="K218">
        <v>1000</v>
      </c>
      <c r="L218">
        <v>750.5</v>
      </c>
      <c r="M218" t="s">
        <v>1091</v>
      </c>
    </row>
    <row r="219" spans="1:13" x14ac:dyDescent="0.3">
      <c r="A219">
        <v>72</v>
      </c>
      <c r="B219">
        <v>33</v>
      </c>
      <c r="C219">
        <v>52.5</v>
      </c>
      <c r="D219" t="s">
        <v>708</v>
      </c>
      <c r="E219" t="s">
        <v>902</v>
      </c>
      <c r="F219">
        <v>3.8</v>
      </c>
      <c r="G219" t="s">
        <v>1155</v>
      </c>
      <c r="H219" t="s">
        <v>1067</v>
      </c>
      <c r="I219" t="s">
        <v>1144</v>
      </c>
      <c r="J219">
        <v>1001</v>
      </c>
      <c r="K219">
        <v>5000</v>
      </c>
      <c r="L219">
        <v>3000.5</v>
      </c>
      <c r="M219" t="s">
        <v>1124</v>
      </c>
    </row>
    <row r="220" spans="1:13" x14ac:dyDescent="0.3">
      <c r="A220">
        <v>63</v>
      </c>
      <c r="B220">
        <v>37</v>
      </c>
      <c r="C220">
        <v>50</v>
      </c>
      <c r="D220" t="s">
        <v>709</v>
      </c>
      <c r="E220" t="s">
        <v>903</v>
      </c>
      <c r="F220">
        <v>3.3</v>
      </c>
      <c r="G220" t="s">
        <v>1155</v>
      </c>
      <c r="H220" t="s">
        <v>1065</v>
      </c>
      <c r="I220" t="s">
        <v>1142</v>
      </c>
      <c r="J220">
        <v>501</v>
      </c>
      <c r="K220">
        <v>1000</v>
      </c>
      <c r="L220">
        <v>750.5</v>
      </c>
      <c r="M220" t="s">
        <v>1077</v>
      </c>
    </row>
    <row r="221" spans="1:13" x14ac:dyDescent="0.3">
      <c r="A221">
        <v>119</v>
      </c>
      <c r="B221">
        <v>67</v>
      </c>
      <c r="C221">
        <v>93</v>
      </c>
      <c r="D221" t="s">
        <v>34</v>
      </c>
      <c r="E221" t="s">
        <v>904</v>
      </c>
      <c r="F221">
        <v>3.4</v>
      </c>
      <c r="G221" t="s">
        <v>1155</v>
      </c>
      <c r="H221" t="s">
        <v>1069</v>
      </c>
      <c r="I221" t="s">
        <v>1146</v>
      </c>
      <c r="J221">
        <v>201</v>
      </c>
      <c r="K221">
        <v>500</v>
      </c>
      <c r="L221">
        <v>350.5</v>
      </c>
      <c r="M221" t="s">
        <v>1083</v>
      </c>
    </row>
    <row r="222" spans="1:13" x14ac:dyDescent="0.3">
      <c r="A222">
        <v>117</v>
      </c>
      <c r="B222">
        <v>72</v>
      </c>
      <c r="C222">
        <v>94.5</v>
      </c>
      <c r="D222" t="s">
        <v>707</v>
      </c>
      <c r="E222" t="s">
        <v>905</v>
      </c>
      <c r="F222">
        <v>3</v>
      </c>
      <c r="G222" t="s">
        <v>1155</v>
      </c>
      <c r="H222" t="s">
        <v>1067</v>
      </c>
      <c r="I222" t="s">
        <v>1144</v>
      </c>
      <c r="J222">
        <v>1001</v>
      </c>
      <c r="K222">
        <v>5000</v>
      </c>
      <c r="L222">
        <v>3000.5</v>
      </c>
      <c r="M222" t="s">
        <v>1092</v>
      </c>
    </row>
    <row r="223" spans="1:13" x14ac:dyDescent="0.3">
      <c r="A223">
        <v>126</v>
      </c>
      <c r="B223">
        <v>78</v>
      </c>
      <c r="C223">
        <v>102</v>
      </c>
      <c r="D223" t="s">
        <v>707</v>
      </c>
      <c r="E223" t="s">
        <v>906</v>
      </c>
      <c r="F223">
        <v>3.7</v>
      </c>
      <c r="G223" t="s">
        <v>1155</v>
      </c>
      <c r="H223" t="s">
        <v>1067</v>
      </c>
      <c r="I223" t="s">
        <v>1144</v>
      </c>
      <c r="J223">
        <v>1001</v>
      </c>
      <c r="K223">
        <v>5000</v>
      </c>
      <c r="L223">
        <v>3000.5</v>
      </c>
      <c r="M223" t="s">
        <v>1091</v>
      </c>
    </row>
    <row r="224" spans="1:13" x14ac:dyDescent="0.3">
      <c r="A224">
        <v>194</v>
      </c>
      <c r="B224">
        <v>116</v>
      </c>
      <c r="C224">
        <v>155</v>
      </c>
      <c r="D224" t="s">
        <v>707</v>
      </c>
      <c r="E224" t="s">
        <v>776</v>
      </c>
      <c r="F224">
        <v>3.2</v>
      </c>
      <c r="G224" t="s">
        <v>1155</v>
      </c>
      <c r="H224" t="s">
        <v>1071</v>
      </c>
      <c r="I224" t="s">
        <v>1148</v>
      </c>
      <c r="J224">
        <v>1</v>
      </c>
      <c r="K224">
        <v>50</v>
      </c>
      <c r="L224">
        <v>25.5</v>
      </c>
      <c r="M224" t="s">
        <v>1102</v>
      </c>
    </row>
    <row r="225" spans="1:13" x14ac:dyDescent="0.3">
      <c r="A225">
        <v>133</v>
      </c>
      <c r="B225">
        <v>83</v>
      </c>
      <c r="C225">
        <v>108</v>
      </c>
      <c r="D225" t="s">
        <v>707</v>
      </c>
      <c r="E225" t="s">
        <v>907</v>
      </c>
      <c r="F225">
        <v>3.9</v>
      </c>
      <c r="G225" t="s">
        <v>1155</v>
      </c>
      <c r="H225" t="s">
        <v>1068</v>
      </c>
      <c r="I225" t="s">
        <v>1145</v>
      </c>
      <c r="J225">
        <v>51</v>
      </c>
      <c r="K225">
        <v>200</v>
      </c>
      <c r="L225">
        <v>125.5</v>
      </c>
      <c r="M225" t="s">
        <v>1091</v>
      </c>
    </row>
    <row r="226" spans="1:13" x14ac:dyDescent="0.3">
      <c r="A226">
        <v>158</v>
      </c>
      <c r="B226">
        <v>101</v>
      </c>
      <c r="C226">
        <v>129.5</v>
      </c>
      <c r="D226" t="s">
        <v>708</v>
      </c>
      <c r="E226" t="s">
        <v>845</v>
      </c>
      <c r="F226">
        <v>3.6</v>
      </c>
      <c r="G226" t="s">
        <v>1155</v>
      </c>
      <c r="H226" t="s">
        <v>1070</v>
      </c>
      <c r="I226" t="s">
        <v>1147</v>
      </c>
      <c r="J226">
        <v>5001</v>
      </c>
      <c r="K226">
        <v>10000</v>
      </c>
      <c r="L226">
        <v>7500.5</v>
      </c>
      <c r="M226" t="s">
        <v>1091</v>
      </c>
    </row>
    <row r="227" spans="1:13" x14ac:dyDescent="0.3">
      <c r="A227">
        <v>119</v>
      </c>
      <c r="B227">
        <v>61</v>
      </c>
      <c r="C227">
        <v>90</v>
      </c>
      <c r="D227" t="s">
        <v>34</v>
      </c>
      <c r="E227" t="s">
        <v>948</v>
      </c>
      <c r="F227">
        <v>3.4</v>
      </c>
      <c r="G227" t="s">
        <v>1155</v>
      </c>
      <c r="H227" t="s">
        <v>1067</v>
      </c>
      <c r="I227" t="s">
        <v>1144</v>
      </c>
      <c r="J227">
        <v>1001</v>
      </c>
      <c r="K227">
        <v>5000</v>
      </c>
      <c r="L227">
        <v>3000.5</v>
      </c>
      <c r="M227" t="s">
        <v>1091</v>
      </c>
    </row>
    <row r="228" spans="1:13" x14ac:dyDescent="0.3">
      <c r="A228">
        <v>122</v>
      </c>
      <c r="B228">
        <v>70</v>
      </c>
      <c r="C228">
        <v>96</v>
      </c>
      <c r="D228" t="s">
        <v>707</v>
      </c>
      <c r="E228" t="s">
        <v>910</v>
      </c>
      <c r="F228">
        <v>3.5</v>
      </c>
      <c r="G228" t="s">
        <v>1155</v>
      </c>
      <c r="H228" t="s">
        <v>1070</v>
      </c>
      <c r="I228" t="s">
        <v>1147</v>
      </c>
      <c r="J228">
        <v>5001</v>
      </c>
      <c r="K228">
        <v>10000</v>
      </c>
      <c r="L228">
        <v>7500.5</v>
      </c>
      <c r="M228" t="s">
        <v>1076</v>
      </c>
    </row>
    <row r="229" spans="1:13" x14ac:dyDescent="0.3">
      <c r="A229">
        <v>132</v>
      </c>
      <c r="B229">
        <v>70</v>
      </c>
      <c r="C229">
        <v>101</v>
      </c>
      <c r="D229" t="s">
        <v>34</v>
      </c>
      <c r="E229" t="s">
        <v>863</v>
      </c>
      <c r="F229">
        <v>3.2</v>
      </c>
      <c r="G229" t="s">
        <v>1155</v>
      </c>
      <c r="H229" t="s">
        <v>1067</v>
      </c>
      <c r="I229" t="s">
        <v>1144</v>
      </c>
      <c r="J229">
        <v>1001</v>
      </c>
      <c r="K229">
        <v>5000</v>
      </c>
      <c r="L229">
        <v>3000.5</v>
      </c>
      <c r="M229" t="s">
        <v>1117</v>
      </c>
    </row>
    <row r="230" spans="1:13" x14ac:dyDescent="0.3">
      <c r="A230">
        <v>101</v>
      </c>
      <c r="B230">
        <v>54</v>
      </c>
      <c r="C230">
        <v>77.5</v>
      </c>
      <c r="D230" t="s">
        <v>34</v>
      </c>
      <c r="E230" t="s">
        <v>911</v>
      </c>
      <c r="F230">
        <v>3.9</v>
      </c>
      <c r="G230" t="s">
        <v>1155</v>
      </c>
      <c r="H230" t="s">
        <v>1067</v>
      </c>
      <c r="I230" t="s">
        <v>1144</v>
      </c>
      <c r="J230">
        <v>1001</v>
      </c>
      <c r="K230">
        <v>5000</v>
      </c>
      <c r="L230">
        <v>3000.5</v>
      </c>
      <c r="M230" t="s">
        <v>1098</v>
      </c>
    </row>
    <row r="231" spans="1:13" x14ac:dyDescent="0.3">
      <c r="A231">
        <v>112</v>
      </c>
      <c r="B231">
        <v>68</v>
      </c>
      <c r="C231">
        <v>90</v>
      </c>
      <c r="D231" t="s">
        <v>707</v>
      </c>
      <c r="E231" t="s">
        <v>912</v>
      </c>
      <c r="F231">
        <v>3.5</v>
      </c>
      <c r="G231" t="s">
        <v>1155</v>
      </c>
      <c r="H231" t="s">
        <v>1066</v>
      </c>
      <c r="I231" t="s">
        <v>1143</v>
      </c>
      <c r="J231">
        <v>10000</v>
      </c>
      <c r="K231" t="s">
        <v>1152</v>
      </c>
      <c r="L231">
        <v>10000</v>
      </c>
      <c r="M231" t="s">
        <v>1095</v>
      </c>
    </row>
    <row r="232" spans="1:13" x14ac:dyDescent="0.3">
      <c r="A232">
        <v>155</v>
      </c>
      <c r="B232">
        <v>80</v>
      </c>
      <c r="C232">
        <v>117.5</v>
      </c>
      <c r="D232" t="s">
        <v>708</v>
      </c>
      <c r="E232" t="s">
        <v>931</v>
      </c>
      <c r="F232">
        <v>3.1</v>
      </c>
      <c r="G232" t="s">
        <v>1155</v>
      </c>
      <c r="H232" t="s">
        <v>1070</v>
      </c>
      <c r="I232" t="s">
        <v>1147</v>
      </c>
      <c r="J232">
        <v>5001</v>
      </c>
      <c r="K232">
        <v>10000</v>
      </c>
      <c r="L232">
        <v>7500.5</v>
      </c>
      <c r="M232" t="s">
        <v>1097</v>
      </c>
    </row>
    <row r="233" spans="1:13" x14ac:dyDescent="0.3">
      <c r="A233">
        <v>161</v>
      </c>
      <c r="B233">
        <v>95</v>
      </c>
      <c r="C233">
        <v>128</v>
      </c>
      <c r="D233" t="s">
        <v>707</v>
      </c>
      <c r="E233" t="s">
        <v>914</v>
      </c>
      <c r="F233">
        <v>3.6</v>
      </c>
      <c r="G233" t="s">
        <v>1155</v>
      </c>
      <c r="H233" t="s">
        <v>1067</v>
      </c>
      <c r="I233" t="s">
        <v>1144</v>
      </c>
      <c r="J233">
        <v>1001</v>
      </c>
      <c r="K233">
        <v>5000</v>
      </c>
      <c r="L233">
        <v>3000.5</v>
      </c>
      <c r="M233" t="s">
        <v>1125</v>
      </c>
    </row>
    <row r="234" spans="1:13" x14ac:dyDescent="0.3">
      <c r="A234">
        <v>58</v>
      </c>
      <c r="B234">
        <v>52</v>
      </c>
      <c r="C234">
        <v>55</v>
      </c>
      <c r="D234" t="s">
        <v>708</v>
      </c>
      <c r="E234" t="s">
        <v>944</v>
      </c>
      <c r="F234">
        <v>3.3</v>
      </c>
      <c r="G234" t="s">
        <v>1155</v>
      </c>
      <c r="H234" t="s">
        <v>1071</v>
      </c>
      <c r="I234" t="s">
        <v>1148</v>
      </c>
      <c r="J234">
        <v>1</v>
      </c>
      <c r="K234">
        <v>50</v>
      </c>
      <c r="L234">
        <v>25.5</v>
      </c>
      <c r="M234" t="s">
        <v>1129</v>
      </c>
    </row>
    <row r="235" spans="1:13" x14ac:dyDescent="0.3">
      <c r="A235">
        <v>99</v>
      </c>
      <c r="B235">
        <v>56</v>
      </c>
      <c r="C235">
        <v>77.5</v>
      </c>
      <c r="D235" t="s">
        <v>708</v>
      </c>
      <c r="E235" t="s">
        <v>800</v>
      </c>
      <c r="F235">
        <v>3.2</v>
      </c>
      <c r="G235" t="s">
        <v>1155</v>
      </c>
      <c r="H235" t="s">
        <v>1070</v>
      </c>
      <c r="I235" t="s">
        <v>1147</v>
      </c>
      <c r="J235">
        <v>5001</v>
      </c>
      <c r="K235">
        <v>10000</v>
      </c>
      <c r="L235">
        <v>7500.5</v>
      </c>
      <c r="M235" t="s">
        <v>1106</v>
      </c>
    </row>
    <row r="236" spans="1:13" x14ac:dyDescent="0.3">
      <c r="A236">
        <v>173</v>
      </c>
      <c r="B236">
        <v>107</v>
      </c>
      <c r="C236">
        <v>140</v>
      </c>
      <c r="D236" t="s">
        <v>707</v>
      </c>
      <c r="E236" t="s">
        <v>796</v>
      </c>
      <c r="F236">
        <v>3.9</v>
      </c>
      <c r="G236" t="s">
        <v>1155</v>
      </c>
      <c r="H236" t="s">
        <v>1070</v>
      </c>
      <c r="I236" t="s">
        <v>1147</v>
      </c>
      <c r="J236">
        <v>5001</v>
      </c>
      <c r="K236">
        <v>10000</v>
      </c>
      <c r="L236">
        <v>7500.5</v>
      </c>
      <c r="M236" t="s">
        <v>1105</v>
      </c>
    </row>
    <row r="237" spans="1:13" x14ac:dyDescent="0.3">
      <c r="A237">
        <v>59</v>
      </c>
      <c r="B237">
        <v>32</v>
      </c>
      <c r="C237">
        <v>45.5</v>
      </c>
      <c r="D237" t="s">
        <v>709</v>
      </c>
      <c r="E237" t="s">
        <v>942</v>
      </c>
      <c r="F237">
        <v>3.3</v>
      </c>
      <c r="G237" t="s">
        <v>1155</v>
      </c>
      <c r="H237" t="s">
        <v>1065</v>
      </c>
      <c r="I237" t="s">
        <v>1142</v>
      </c>
      <c r="J237">
        <v>501</v>
      </c>
      <c r="K237">
        <v>1000</v>
      </c>
      <c r="L237">
        <v>750.5</v>
      </c>
      <c r="M237" t="s">
        <v>1091</v>
      </c>
    </row>
    <row r="238" spans="1:13" x14ac:dyDescent="0.3">
      <c r="A238">
        <v>134</v>
      </c>
      <c r="B238">
        <v>65</v>
      </c>
      <c r="C238">
        <v>99.5</v>
      </c>
      <c r="D238" t="s">
        <v>708</v>
      </c>
      <c r="E238" t="s">
        <v>931</v>
      </c>
      <c r="F238">
        <v>3.1</v>
      </c>
      <c r="G238" t="s">
        <v>1155</v>
      </c>
      <c r="H238" t="s">
        <v>1070</v>
      </c>
      <c r="I238" t="s">
        <v>1147</v>
      </c>
      <c r="J238">
        <v>5001</v>
      </c>
      <c r="K238">
        <v>10000</v>
      </c>
      <c r="L238">
        <v>7500.5</v>
      </c>
      <c r="M238" t="s">
        <v>1097</v>
      </c>
    </row>
    <row r="239" spans="1:13" x14ac:dyDescent="0.3">
      <c r="A239">
        <v>173</v>
      </c>
      <c r="B239">
        <v>105</v>
      </c>
      <c r="C239">
        <v>139</v>
      </c>
      <c r="D239" t="s">
        <v>707</v>
      </c>
      <c r="E239" t="s">
        <v>764</v>
      </c>
      <c r="F239">
        <v>3.7</v>
      </c>
      <c r="G239" t="s">
        <v>1155</v>
      </c>
      <c r="H239" t="s">
        <v>1066</v>
      </c>
      <c r="I239" t="s">
        <v>1143</v>
      </c>
      <c r="J239">
        <v>10000</v>
      </c>
      <c r="K239" t="s">
        <v>1152</v>
      </c>
      <c r="L239">
        <v>10000</v>
      </c>
      <c r="M239" t="s">
        <v>1092</v>
      </c>
    </row>
    <row r="240" spans="1:13" x14ac:dyDescent="0.3">
      <c r="A240">
        <v>134</v>
      </c>
      <c r="B240">
        <v>71</v>
      </c>
      <c r="C240">
        <v>102.5</v>
      </c>
      <c r="D240" t="s">
        <v>34</v>
      </c>
      <c r="E240" t="s">
        <v>729</v>
      </c>
      <c r="F240">
        <v>3.7</v>
      </c>
      <c r="G240" t="s">
        <v>1155</v>
      </c>
      <c r="H240" t="s">
        <v>1066</v>
      </c>
      <c r="I240" t="s">
        <v>1143</v>
      </c>
      <c r="J240">
        <v>10000</v>
      </c>
      <c r="K240" t="s">
        <v>1152</v>
      </c>
      <c r="L240">
        <v>10000</v>
      </c>
      <c r="M240" t="s">
        <v>1088</v>
      </c>
    </row>
    <row r="241" spans="1:13" x14ac:dyDescent="0.3">
      <c r="A241">
        <v>306</v>
      </c>
      <c r="B241">
        <v>202</v>
      </c>
      <c r="C241">
        <v>254</v>
      </c>
      <c r="D241" t="s">
        <v>710</v>
      </c>
      <c r="E241" t="s">
        <v>762</v>
      </c>
      <c r="F241">
        <v>3.3</v>
      </c>
      <c r="G241" t="s">
        <v>1155</v>
      </c>
      <c r="H241" t="s">
        <v>1066</v>
      </c>
      <c r="I241" t="s">
        <v>1143</v>
      </c>
      <c r="J241">
        <v>10000</v>
      </c>
      <c r="K241" t="s">
        <v>1152</v>
      </c>
      <c r="L241">
        <v>10000</v>
      </c>
      <c r="M241" t="s">
        <v>1091</v>
      </c>
    </row>
    <row r="242" spans="1:13" x14ac:dyDescent="0.3">
      <c r="A242">
        <v>162</v>
      </c>
      <c r="B242">
        <v>88</v>
      </c>
      <c r="C242">
        <v>125</v>
      </c>
      <c r="D242" t="s">
        <v>708</v>
      </c>
      <c r="E242" t="s">
        <v>846</v>
      </c>
      <c r="F242">
        <v>3.9</v>
      </c>
      <c r="G242" t="s">
        <v>1155</v>
      </c>
      <c r="H242" t="s">
        <v>1066</v>
      </c>
      <c r="I242" t="s">
        <v>1143</v>
      </c>
      <c r="J242">
        <v>10000</v>
      </c>
      <c r="K242" t="s">
        <v>1152</v>
      </c>
      <c r="L242">
        <v>10000</v>
      </c>
      <c r="M242" t="s">
        <v>1088</v>
      </c>
    </row>
    <row r="243" spans="1:13" x14ac:dyDescent="0.3">
      <c r="A243">
        <v>102</v>
      </c>
      <c r="B243">
        <v>60</v>
      </c>
      <c r="C243">
        <v>81</v>
      </c>
      <c r="D243" t="s">
        <v>709</v>
      </c>
      <c r="E243" t="s">
        <v>845</v>
      </c>
      <c r="F243">
        <v>3.6</v>
      </c>
      <c r="G243" t="s">
        <v>1155</v>
      </c>
      <c r="H243" t="s">
        <v>1070</v>
      </c>
      <c r="I243" t="s">
        <v>1147</v>
      </c>
      <c r="J243">
        <v>5001</v>
      </c>
      <c r="K243">
        <v>10000</v>
      </c>
      <c r="L243">
        <v>7500.5</v>
      </c>
      <c r="M243" t="s">
        <v>1091</v>
      </c>
    </row>
    <row r="244" spans="1:13" x14ac:dyDescent="0.3">
      <c r="A244">
        <v>99</v>
      </c>
      <c r="B244">
        <v>55</v>
      </c>
      <c r="C244">
        <v>77</v>
      </c>
      <c r="D244" t="s">
        <v>709</v>
      </c>
      <c r="E244" t="s">
        <v>799</v>
      </c>
      <c r="F244">
        <v>3.4</v>
      </c>
      <c r="G244" t="s">
        <v>1155</v>
      </c>
      <c r="H244" t="s">
        <v>1066</v>
      </c>
      <c r="I244" t="s">
        <v>1143</v>
      </c>
      <c r="J244">
        <v>10000</v>
      </c>
      <c r="K244" t="s">
        <v>1152</v>
      </c>
      <c r="L244">
        <v>10000</v>
      </c>
      <c r="M244" t="s">
        <v>1095</v>
      </c>
    </row>
    <row r="245" spans="1:13" x14ac:dyDescent="0.3">
      <c r="A245">
        <v>142</v>
      </c>
      <c r="B245">
        <v>76</v>
      </c>
      <c r="C245">
        <v>109</v>
      </c>
      <c r="D245" t="s">
        <v>34</v>
      </c>
      <c r="E245" t="s">
        <v>940</v>
      </c>
      <c r="F245">
        <v>3.4</v>
      </c>
      <c r="G245" t="s">
        <v>1155</v>
      </c>
      <c r="H245" t="s">
        <v>1069</v>
      </c>
      <c r="I245" t="s">
        <v>1146</v>
      </c>
      <c r="J245">
        <v>201</v>
      </c>
      <c r="K245">
        <v>500</v>
      </c>
      <c r="L245">
        <v>350.5</v>
      </c>
      <c r="M245" t="s">
        <v>1095</v>
      </c>
    </row>
    <row r="246" spans="1:13" x14ac:dyDescent="0.3">
      <c r="A246">
        <v>150</v>
      </c>
      <c r="B246">
        <v>92</v>
      </c>
      <c r="C246">
        <v>121</v>
      </c>
      <c r="D246" t="s">
        <v>707</v>
      </c>
      <c r="E246" t="s">
        <v>744</v>
      </c>
      <c r="F246">
        <v>3.8</v>
      </c>
      <c r="G246" t="s">
        <v>1155</v>
      </c>
      <c r="H246" t="s">
        <v>1066</v>
      </c>
      <c r="I246" t="s">
        <v>1143</v>
      </c>
      <c r="J246">
        <v>10000</v>
      </c>
      <c r="K246" t="s">
        <v>1152</v>
      </c>
      <c r="L246">
        <v>10000</v>
      </c>
      <c r="M246" t="s">
        <v>1088</v>
      </c>
    </row>
    <row r="247" spans="1:13" x14ac:dyDescent="0.3">
      <c r="A247">
        <v>172</v>
      </c>
      <c r="B247">
        <v>102</v>
      </c>
      <c r="C247">
        <v>137</v>
      </c>
      <c r="D247" t="s">
        <v>707</v>
      </c>
      <c r="E247" t="s">
        <v>938</v>
      </c>
      <c r="F247">
        <v>3.9</v>
      </c>
      <c r="G247" t="s">
        <v>1155</v>
      </c>
      <c r="H247" t="s">
        <v>1066</v>
      </c>
      <c r="I247" t="s">
        <v>1143</v>
      </c>
      <c r="J247">
        <v>10000</v>
      </c>
      <c r="K247" t="s">
        <v>1152</v>
      </c>
      <c r="L247">
        <v>10000</v>
      </c>
      <c r="M247" t="s">
        <v>1088</v>
      </c>
    </row>
    <row r="248" spans="1:13" x14ac:dyDescent="0.3">
      <c r="A248">
        <v>82</v>
      </c>
      <c r="B248">
        <v>38</v>
      </c>
      <c r="C248">
        <v>60</v>
      </c>
      <c r="D248" t="s">
        <v>708</v>
      </c>
      <c r="E248" t="s">
        <v>920</v>
      </c>
      <c r="F248">
        <v>3.9</v>
      </c>
      <c r="G248" t="s">
        <v>1155</v>
      </c>
      <c r="H248" t="s">
        <v>1067</v>
      </c>
      <c r="I248" t="s">
        <v>1144</v>
      </c>
      <c r="J248">
        <v>1001</v>
      </c>
      <c r="K248">
        <v>5000</v>
      </c>
      <c r="L248">
        <v>3000.5</v>
      </c>
      <c r="M248" t="s">
        <v>1086</v>
      </c>
    </row>
    <row r="249" spans="1:13" x14ac:dyDescent="0.3">
      <c r="A249">
        <v>81</v>
      </c>
      <c r="B249">
        <v>50</v>
      </c>
      <c r="C249">
        <v>65.5</v>
      </c>
      <c r="D249" t="s">
        <v>708</v>
      </c>
      <c r="E249" t="s">
        <v>937</v>
      </c>
      <c r="F249">
        <v>3.7</v>
      </c>
      <c r="G249" t="s">
        <v>1155</v>
      </c>
      <c r="H249" t="s">
        <v>1065</v>
      </c>
      <c r="I249" t="s">
        <v>1142</v>
      </c>
      <c r="J249">
        <v>501</v>
      </c>
      <c r="K249">
        <v>1000</v>
      </c>
      <c r="L249">
        <v>750.5</v>
      </c>
      <c r="M249" t="s">
        <v>1077</v>
      </c>
    </row>
    <row r="250" spans="1:13" x14ac:dyDescent="0.3">
      <c r="A250">
        <v>196</v>
      </c>
      <c r="B250">
        <v>113</v>
      </c>
      <c r="C250">
        <v>154.5</v>
      </c>
      <c r="D250" t="s">
        <v>34</v>
      </c>
      <c r="E250" t="s">
        <v>729</v>
      </c>
      <c r="F250">
        <v>3.7</v>
      </c>
      <c r="G250" t="s">
        <v>1155</v>
      </c>
      <c r="H250" t="s">
        <v>1066</v>
      </c>
      <c r="I250" t="s">
        <v>1143</v>
      </c>
      <c r="J250">
        <v>10000</v>
      </c>
      <c r="K250" t="s">
        <v>1152</v>
      </c>
      <c r="L250">
        <v>10000</v>
      </c>
      <c r="M250" t="s">
        <v>1088</v>
      </c>
    </row>
    <row r="251" spans="1:13" x14ac:dyDescent="0.3">
      <c r="A251">
        <v>86</v>
      </c>
      <c r="B251">
        <v>43</v>
      </c>
      <c r="C251">
        <v>64.5</v>
      </c>
      <c r="D251" t="s">
        <v>34</v>
      </c>
      <c r="E251" t="s">
        <v>935</v>
      </c>
      <c r="F251">
        <v>3.2</v>
      </c>
      <c r="G251" t="s">
        <v>1155</v>
      </c>
      <c r="H251" t="s">
        <v>1065</v>
      </c>
      <c r="I251" t="s">
        <v>1142</v>
      </c>
      <c r="J251">
        <v>501</v>
      </c>
      <c r="K251">
        <v>1000</v>
      </c>
      <c r="L251">
        <v>750.5</v>
      </c>
      <c r="M251" t="s">
        <v>1086</v>
      </c>
    </row>
    <row r="252" spans="1:13" x14ac:dyDescent="0.3">
      <c r="A252">
        <v>113</v>
      </c>
      <c r="B252">
        <v>61</v>
      </c>
      <c r="C252">
        <v>87</v>
      </c>
      <c r="D252" t="s">
        <v>712</v>
      </c>
      <c r="E252" t="s">
        <v>934</v>
      </c>
      <c r="F252">
        <v>3.7</v>
      </c>
      <c r="G252" t="s">
        <v>1155</v>
      </c>
      <c r="H252" t="s">
        <v>1065</v>
      </c>
      <c r="I252" t="s">
        <v>1142</v>
      </c>
      <c r="J252">
        <v>501</v>
      </c>
      <c r="K252">
        <v>1000</v>
      </c>
      <c r="L252">
        <v>750.5</v>
      </c>
      <c r="M252" t="s">
        <v>1128</v>
      </c>
    </row>
    <row r="253" spans="1:13" x14ac:dyDescent="0.3">
      <c r="A253">
        <v>97</v>
      </c>
      <c r="B253">
        <v>56</v>
      </c>
      <c r="C253">
        <v>76.5</v>
      </c>
      <c r="D253" t="s">
        <v>707</v>
      </c>
      <c r="E253" t="s">
        <v>718</v>
      </c>
      <c r="F253">
        <v>3.8</v>
      </c>
      <c r="G253" t="s">
        <v>1155</v>
      </c>
      <c r="H253" t="s">
        <v>1067</v>
      </c>
      <c r="I253" t="s">
        <v>1144</v>
      </c>
      <c r="J253">
        <v>1001</v>
      </c>
      <c r="K253">
        <v>5000</v>
      </c>
      <c r="L253">
        <v>3000.5</v>
      </c>
      <c r="M253" t="s">
        <v>1079</v>
      </c>
    </row>
    <row r="254" spans="1:13" x14ac:dyDescent="0.3">
      <c r="A254">
        <v>119</v>
      </c>
      <c r="B254">
        <v>65</v>
      </c>
      <c r="C254">
        <v>92</v>
      </c>
      <c r="D254" t="s">
        <v>34</v>
      </c>
      <c r="E254" t="s">
        <v>845</v>
      </c>
      <c r="F254">
        <v>3.6</v>
      </c>
      <c r="G254" t="s">
        <v>1155</v>
      </c>
      <c r="H254" t="s">
        <v>1070</v>
      </c>
      <c r="I254" t="s">
        <v>1147</v>
      </c>
      <c r="J254">
        <v>5001</v>
      </c>
      <c r="K254">
        <v>10000</v>
      </c>
      <c r="L254">
        <v>7500.5</v>
      </c>
      <c r="M254" t="s">
        <v>1091</v>
      </c>
    </row>
    <row r="255" spans="1:13" x14ac:dyDescent="0.3">
      <c r="A255">
        <v>101</v>
      </c>
      <c r="B255">
        <v>63</v>
      </c>
      <c r="C255">
        <v>82</v>
      </c>
      <c r="D255" t="s">
        <v>708</v>
      </c>
      <c r="E255" t="s">
        <v>748</v>
      </c>
      <c r="F255">
        <v>3.5</v>
      </c>
      <c r="G255" t="s">
        <v>1155</v>
      </c>
      <c r="H255" t="s">
        <v>1067</v>
      </c>
      <c r="I255" t="s">
        <v>1144</v>
      </c>
      <c r="J255">
        <v>1001</v>
      </c>
      <c r="K255">
        <v>5000</v>
      </c>
      <c r="L255">
        <v>3000.5</v>
      </c>
      <c r="M255" t="s">
        <v>1096</v>
      </c>
    </row>
    <row r="256" spans="1:13" x14ac:dyDescent="0.3">
      <c r="A256">
        <v>202</v>
      </c>
      <c r="B256">
        <v>127</v>
      </c>
      <c r="C256">
        <v>164.5</v>
      </c>
      <c r="D256" t="s">
        <v>707</v>
      </c>
      <c r="E256" t="s">
        <v>923</v>
      </c>
      <c r="F256">
        <v>3.3</v>
      </c>
      <c r="G256" t="s">
        <v>1155</v>
      </c>
      <c r="H256" t="s">
        <v>1069</v>
      </c>
      <c r="I256" t="s">
        <v>1146</v>
      </c>
      <c r="J256">
        <v>201</v>
      </c>
      <c r="K256">
        <v>500</v>
      </c>
      <c r="L256">
        <v>350.5</v>
      </c>
      <c r="M256" t="s">
        <v>1080</v>
      </c>
    </row>
    <row r="257" spans="1:13" x14ac:dyDescent="0.3">
      <c r="A257">
        <v>57</v>
      </c>
      <c r="B257">
        <v>31</v>
      </c>
      <c r="C257">
        <v>44</v>
      </c>
      <c r="D257" t="s">
        <v>709</v>
      </c>
      <c r="E257" t="s">
        <v>924</v>
      </c>
      <c r="F257">
        <v>3.4</v>
      </c>
      <c r="G257" t="s">
        <v>1155</v>
      </c>
      <c r="H257" t="s">
        <v>1069</v>
      </c>
      <c r="I257" t="s">
        <v>1146</v>
      </c>
      <c r="J257">
        <v>201</v>
      </c>
      <c r="K257">
        <v>500</v>
      </c>
      <c r="L257">
        <v>350.5</v>
      </c>
      <c r="M257" t="s">
        <v>1127</v>
      </c>
    </row>
    <row r="258" spans="1:13" x14ac:dyDescent="0.3">
      <c r="A258">
        <v>200</v>
      </c>
      <c r="B258">
        <v>109</v>
      </c>
      <c r="C258">
        <v>154.5</v>
      </c>
      <c r="D258" t="s">
        <v>708</v>
      </c>
      <c r="E258" t="s">
        <v>849</v>
      </c>
      <c r="F258">
        <v>3.5</v>
      </c>
      <c r="G258" t="s">
        <v>1155</v>
      </c>
      <c r="H258" t="s">
        <v>1067</v>
      </c>
      <c r="I258" t="s">
        <v>1144</v>
      </c>
      <c r="J258">
        <v>1001</v>
      </c>
      <c r="K258">
        <v>5000</v>
      </c>
      <c r="L258">
        <v>3000.5</v>
      </c>
      <c r="M258" t="s">
        <v>1088</v>
      </c>
    </row>
    <row r="259" spans="1:13" x14ac:dyDescent="0.3">
      <c r="A259">
        <v>194</v>
      </c>
      <c r="B259">
        <v>105</v>
      </c>
      <c r="C259">
        <v>149.5</v>
      </c>
      <c r="D259" t="s">
        <v>34</v>
      </c>
      <c r="E259" t="s">
        <v>925</v>
      </c>
      <c r="F259">
        <v>3.8</v>
      </c>
      <c r="G259" t="s">
        <v>1155</v>
      </c>
      <c r="H259" t="s">
        <v>1065</v>
      </c>
      <c r="I259" t="s">
        <v>1142</v>
      </c>
      <c r="J259">
        <v>501</v>
      </c>
      <c r="K259">
        <v>1000</v>
      </c>
      <c r="L259">
        <v>750.5</v>
      </c>
      <c r="M259" t="s">
        <v>1096</v>
      </c>
    </row>
    <row r="260" spans="1:13" x14ac:dyDescent="0.3">
      <c r="A260">
        <v>86</v>
      </c>
      <c r="B260">
        <v>45</v>
      </c>
      <c r="C260">
        <v>65.5</v>
      </c>
      <c r="D260" t="s">
        <v>34</v>
      </c>
      <c r="E260" t="s">
        <v>926</v>
      </c>
      <c r="F260">
        <v>3.5</v>
      </c>
      <c r="G260" t="s">
        <v>1155</v>
      </c>
      <c r="H260" t="s">
        <v>1067</v>
      </c>
      <c r="I260" t="s">
        <v>1144</v>
      </c>
      <c r="J260">
        <v>1001</v>
      </c>
      <c r="K260">
        <v>5000</v>
      </c>
      <c r="L260">
        <v>3000.5</v>
      </c>
      <c r="M260" t="s">
        <v>1086</v>
      </c>
    </row>
    <row r="261" spans="1:13" x14ac:dyDescent="0.3">
      <c r="A261">
        <v>154</v>
      </c>
      <c r="B261">
        <v>95</v>
      </c>
      <c r="C261">
        <v>124.5</v>
      </c>
      <c r="D261" t="s">
        <v>707</v>
      </c>
      <c r="E261" t="s">
        <v>927</v>
      </c>
      <c r="F261">
        <v>3.5</v>
      </c>
      <c r="G261" t="s">
        <v>1155</v>
      </c>
      <c r="H261" t="s">
        <v>1067</v>
      </c>
      <c r="I261" t="s">
        <v>1144</v>
      </c>
      <c r="J261">
        <v>1001</v>
      </c>
      <c r="K261">
        <v>5000</v>
      </c>
      <c r="L261">
        <v>3000.5</v>
      </c>
      <c r="M261" t="s">
        <v>1091</v>
      </c>
    </row>
    <row r="262" spans="1:13" x14ac:dyDescent="0.3">
      <c r="A262">
        <v>124</v>
      </c>
      <c r="B262">
        <v>65</v>
      </c>
      <c r="C262">
        <v>94.5</v>
      </c>
      <c r="D262" t="s">
        <v>34</v>
      </c>
      <c r="E262" t="s">
        <v>933</v>
      </c>
      <c r="F262">
        <v>3.5</v>
      </c>
      <c r="G262" t="s">
        <v>1155</v>
      </c>
      <c r="H262" t="s">
        <v>1065</v>
      </c>
      <c r="I262" t="s">
        <v>1142</v>
      </c>
      <c r="J262">
        <v>501</v>
      </c>
      <c r="K262">
        <v>1000</v>
      </c>
      <c r="L262">
        <v>750.5</v>
      </c>
      <c r="M262" t="s">
        <v>1077</v>
      </c>
    </row>
    <row r="263" spans="1:13" x14ac:dyDescent="0.3">
      <c r="A263">
        <v>62</v>
      </c>
      <c r="B263">
        <v>36</v>
      </c>
      <c r="C263">
        <v>49</v>
      </c>
      <c r="D263" t="s">
        <v>709</v>
      </c>
      <c r="E263" t="s">
        <v>928</v>
      </c>
      <c r="F263">
        <v>3.9</v>
      </c>
      <c r="G263" t="s">
        <v>1155</v>
      </c>
      <c r="H263" t="s">
        <v>1065</v>
      </c>
      <c r="I263" t="s">
        <v>1142</v>
      </c>
      <c r="J263">
        <v>501</v>
      </c>
      <c r="K263">
        <v>1000</v>
      </c>
      <c r="L263">
        <v>750.5</v>
      </c>
      <c r="M263" t="s">
        <v>1082</v>
      </c>
    </row>
    <row r="264" spans="1:13" x14ac:dyDescent="0.3">
      <c r="A264">
        <v>92</v>
      </c>
      <c r="B264">
        <v>50</v>
      </c>
      <c r="C264">
        <v>71</v>
      </c>
      <c r="D264" t="s">
        <v>709</v>
      </c>
      <c r="E264" t="s">
        <v>929</v>
      </c>
      <c r="F264">
        <v>3.7</v>
      </c>
      <c r="G264" t="s">
        <v>1155</v>
      </c>
      <c r="H264" t="s">
        <v>1065</v>
      </c>
      <c r="I264" t="s">
        <v>1142</v>
      </c>
      <c r="J264">
        <v>501</v>
      </c>
      <c r="K264">
        <v>1000</v>
      </c>
      <c r="L264">
        <v>750.5</v>
      </c>
      <c r="M264" t="s">
        <v>1095</v>
      </c>
    </row>
    <row r="265" spans="1:13" x14ac:dyDescent="0.3">
      <c r="A265">
        <v>135</v>
      </c>
      <c r="B265">
        <v>67</v>
      </c>
      <c r="C265">
        <v>101</v>
      </c>
      <c r="D265" t="s">
        <v>710</v>
      </c>
      <c r="E265" t="s">
        <v>845</v>
      </c>
      <c r="F265">
        <v>3.6</v>
      </c>
      <c r="G265" t="s">
        <v>1155</v>
      </c>
      <c r="H265" t="s">
        <v>1070</v>
      </c>
      <c r="I265" t="s">
        <v>1147</v>
      </c>
      <c r="J265">
        <v>5001</v>
      </c>
      <c r="K265">
        <v>10000</v>
      </c>
      <c r="L265">
        <v>7500.5</v>
      </c>
      <c r="M265" t="s">
        <v>1091</v>
      </c>
    </row>
    <row r="266" spans="1:13" x14ac:dyDescent="0.3">
      <c r="A266">
        <v>80</v>
      </c>
      <c r="B266">
        <v>42</v>
      </c>
      <c r="C266">
        <v>61</v>
      </c>
      <c r="D266" t="s">
        <v>709</v>
      </c>
      <c r="E266" t="s">
        <v>930</v>
      </c>
      <c r="F266">
        <v>3.7</v>
      </c>
      <c r="G266" t="s">
        <v>1155</v>
      </c>
      <c r="H266" t="s">
        <v>1066</v>
      </c>
      <c r="I266" t="s">
        <v>1143</v>
      </c>
      <c r="J266">
        <v>10000</v>
      </c>
      <c r="K266" t="s">
        <v>1152</v>
      </c>
      <c r="L266">
        <v>10000</v>
      </c>
      <c r="M266" t="s">
        <v>1096</v>
      </c>
    </row>
    <row r="267" spans="1:13" x14ac:dyDescent="0.3">
      <c r="A267">
        <v>139</v>
      </c>
      <c r="B267">
        <v>68</v>
      </c>
      <c r="C267">
        <v>103.5</v>
      </c>
      <c r="D267" t="s">
        <v>708</v>
      </c>
      <c r="E267" t="s">
        <v>931</v>
      </c>
      <c r="F267">
        <v>3.1</v>
      </c>
      <c r="G267" t="s">
        <v>1155</v>
      </c>
      <c r="H267" t="s">
        <v>1070</v>
      </c>
      <c r="I267" t="s">
        <v>1147</v>
      </c>
      <c r="J267">
        <v>5001</v>
      </c>
      <c r="K267">
        <v>10000</v>
      </c>
      <c r="L267">
        <v>7500.5</v>
      </c>
      <c r="M267" t="s">
        <v>1097</v>
      </c>
    </row>
    <row r="268" spans="1:13" x14ac:dyDescent="0.3">
      <c r="A268">
        <v>92</v>
      </c>
      <c r="B268">
        <v>34</v>
      </c>
      <c r="C268">
        <v>63</v>
      </c>
      <c r="D268" t="s">
        <v>711</v>
      </c>
      <c r="E268" t="s">
        <v>845</v>
      </c>
      <c r="F268">
        <v>3.6</v>
      </c>
      <c r="G268" t="s">
        <v>1155</v>
      </c>
      <c r="H268" t="s">
        <v>1070</v>
      </c>
      <c r="I268" t="s">
        <v>1147</v>
      </c>
      <c r="J268">
        <v>5001</v>
      </c>
      <c r="K268">
        <v>10000</v>
      </c>
      <c r="L268">
        <v>7500.5</v>
      </c>
      <c r="M268" t="s">
        <v>1091</v>
      </c>
    </row>
    <row r="269" spans="1:13" x14ac:dyDescent="0.3">
      <c r="A269">
        <v>71</v>
      </c>
      <c r="B269">
        <v>54</v>
      </c>
      <c r="C269">
        <v>62.5</v>
      </c>
      <c r="D269" t="s">
        <v>708</v>
      </c>
      <c r="E269" t="s">
        <v>932</v>
      </c>
      <c r="F269">
        <v>3</v>
      </c>
      <c r="G269" t="s">
        <v>1155</v>
      </c>
      <c r="H269" t="s">
        <v>1066</v>
      </c>
      <c r="I269" t="s">
        <v>1143</v>
      </c>
      <c r="J269">
        <v>10000</v>
      </c>
      <c r="K269" t="s">
        <v>1152</v>
      </c>
      <c r="L269">
        <v>10000</v>
      </c>
      <c r="M269" t="s">
        <v>1095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6ACD-9687-4E57-85ED-1948C9C2E9B5}">
  <dimension ref="A1:M269"/>
  <sheetViews>
    <sheetView workbookViewId="0">
      <selection sqref="A1:M269"/>
    </sheetView>
  </sheetViews>
  <sheetFormatPr defaultRowHeight="14.4" x14ac:dyDescent="0.3"/>
  <cols>
    <col min="1" max="1" width="12.77734375" customWidth="1"/>
    <col min="2" max="2" width="11.44140625" customWidth="1"/>
    <col min="3" max="3" width="9.5546875" customWidth="1"/>
    <col min="4" max="4" width="19.6640625" customWidth="1"/>
    <col min="5" max="5" width="15" customWidth="1"/>
    <col min="10" max="11" width="10.109375" customWidth="1"/>
    <col min="12" max="13" width="9.88671875" customWidth="1"/>
  </cols>
  <sheetData>
    <row r="1" spans="1:13" x14ac:dyDescent="0.3">
      <c r="A1" t="s">
        <v>285</v>
      </c>
      <c r="B1" t="s">
        <v>286</v>
      </c>
      <c r="C1" t="s">
        <v>287</v>
      </c>
      <c r="D1" t="s">
        <v>713</v>
      </c>
      <c r="E1" t="s">
        <v>714</v>
      </c>
      <c r="F1" t="s">
        <v>1060</v>
      </c>
      <c r="G1" t="s">
        <v>1138</v>
      </c>
      <c r="H1" t="s">
        <v>1064</v>
      </c>
      <c r="I1" t="s">
        <v>1141</v>
      </c>
      <c r="J1" t="s">
        <v>1139</v>
      </c>
      <c r="K1" t="s">
        <v>1151</v>
      </c>
      <c r="L1" t="s">
        <v>1140</v>
      </c>
      <c r="M1" t="s">
        <v>1075</v>
      </c>
    </row>
    <row r="2" spans="1:13" x14ac:dyDescent="0.3">
      <c r="A2">
        <v>91</v>
      </c>
      <c r="B2">
        <v>53</v>
      </c>
      <c r="C2">
        <v>72</v>
      </c>
      <c r="D2" t="s">
        <v>707</v>
      </c>
      <c r="E2" t="s">
        <v>715</v>
      </c>
      <c r="F2">
        <v>3.8</v>
      </c>
      <c r="G2" t="s">
        <v>1155</v>
      </c>
      <c r="H2" t="s">
        <v>1065</v>
      </c>
      <c r="I2" t="s">
        <v>1142</v>
      </c>
      <c r="J2">
        <v>501</v>
      </c>
      <c r="K2">
        <v>1000</v>
      </c>
      <c r="L2">
        <v>750.5</v>
      </c>
      <c r="M2" t="s">
        <v>1076</v>
      </c>
    </row>
    <row r="3" spans="1:13" x14ac:dyDescent="0.3">
      <c r="A3">
        <v>112</v>
      </c>
      <c r="B3">
        <v>63</v>
      </c>
      <c r="C3">
        <v>87.5</v>
      </c>
      <c r="D3" t="s">
        <v>707</v>
      </c>
      <c r="E3" t="s">
        <v>716</v>
      </c>
      <c r="F3">
        <v>3.4</v>
      </c>
      <c r="G3" t="s">
        <v>1155</v>
      </c>
      <c r="H3" t="s">
        <v>1066</v>
      </c>
      <c r="I3" t="s">
        <v>1143</v>
      </c>
      <c r="J3">
        <v>10000</v>
      </c>
      <c r="K3">
        <v>10000</v>
      </c>
      <c r="L3">
        <v>5500</v>
      </c>
      <c r="M3" t="s">
        <v>1077</v>
      </c>
    </row>
    <row r="4" spans="1:13" x14ac:dyDescent="0.3">
      <c r="A4">
        <v>113</v>
      </c>
      <c r="B4">
        <v>62</v>
      </c>
      <c r="C4">
        <v>87.5</v>
      </c>
      <c r="D4" t="s">
        <v>34</v>
      </c>
      <c r="E4" t="s">
        <v>1057</v>
      </c>
      <c r="F4">
        <v>3.9</v>
      </c>
      <c r="G4" t="s">
        <v>1155</v>
      </c>
      <c r="H4" t="s">
        <v>1069</v>
      </c>
      <c r="I4" t="s">
        <v>1146</v>
      </c>
      <c r="J4">
        <v>201</v>
      </c>
      <c r="K4">
        <v>500</v>
      </c>
      <c r="L4">
        <v>350.5</v>
      </c>
      <c r="M4" t="s">
        <v>1084</v>
      </c>
    </row>
    <row r="5" spans="1:13" x14ac:dyDescent="0.3">
      <c r="A5">
        <v>97</v>
      </c>
      <c r="B5">
        <v>56</v>
      </c>
      <c r="C5">
        <v>76.5</v>
      </c>
      <c r="D5" t="s">
        <v>707</v>
      </c>
      <c r="E5" t="s">
        <v>718</v>
      </c>
      <c r="F5">
        <v>3.8</v>
      </c>
      <c r="G5" t="s">
        <v>1155</v>
      </c>
      <c r="H5" t="s">
        <v>1067</v>
      </c>
      <c r="I5" t="s">
        <v>1144</v>
      </c>
      <c r="J5">
        <v>1001</v>
      </c>
      <c r="K5">
        <v>5000</v>
      </c>
      <c r="L5">
        <v>3000.5</v>
      </c>
      <c r="M5" t="s">
        <v>1079</v>
      </c>
    </row>
    <row r="6" spans="1:13" x14ac:dyDescent="0.3">
      <c r="A6">
        <v>113</v>
      </c>
      <c r="B6">
        <v>65</v>
      </c>
      <c r="C6">
        <v>89</v>
      </c>
      <c r="D6" t="s">
        <v>707</v>
      </c>
      <c r="E6" t="s">
        <v>1055</v>
      </c>
      <c r="F6">
        <v>3.4</v>
      </c>
      <c r="G6" t="s">
        <v>1155</v>
      </c>
      <c r="H6" t="s">
        <v>1068</v>
      </c>
      <c r="I6" t="s">
        <v>1145</v>
      </c>
      <c r="J6">
        <v>51</v>
      </c>
      <c r="K6">
        <v>200</v>
      </c>
      <c r="L6">
        <v>125.5</v>
      </c>
      <c r="M6" t="s">
        <v>1095</v>
      </c>
    </row>
    <row r="7" spans="1:13" x14ac:dyDescent="0.3">
      <c r="A7">
        <v>119</v>
      </c>
      <c r="B7">
        <v>71</v>
      </c>
      <c r="C7">
        <v>95</v>
      </c>
      <c r="D7" t="s">
        <v>707</v>
      </c>
      <c r="E7" t="s">
        <v>720</v>
      </c>
      <c r="F7">
        <v>3.4</v>
      </c>
      <c r="G7" t="s">
        <v>1155</v>
      </c>
      <c r="H7" t="s">
        <v>1069</v>
      </c>
      <c r="I7" t="s">
        <v>1146</v>
      </c>
      <c r="J7">
        <v>201</v>
      </c>
      <c r="K7">
        <v>500</v>
      </c>
      <c r="L7">
        <v>350.5</v>
      </c>
      <c r="M7" t="s">
        <v>1081</v>
      </c>
    </row>
    <row r="8" spans="1:13" x14ac:dyDescent="0.3">
      <c r="A8">
        <v>132</v>
      </c>
      <c r="B8">
        <v>81</v>
      </c>
      <c r="C8">
        <v>106.5</v>
      </c>
      <c r="D8" t="s">
        <v>707</v>
      </c>
      <c r="E8" t="s">
        <v>800</v>
      </c>
      <c r="F8">
        <v>3.2</v>
      </c>
      <c r="G8" t="s">
        <v>1155</v>
      </c>
      <c r="H8" t="s">
        <v>1070</v>
      </c>
      <c r="I8" t="s">
        <v>1147</v>
      </c>
      <c r="J8">
        <v>5001</v>
      </c>
      <c r="K8">
        <v>10000</v>
      </c>
      <c r="L8">
        <v>7500.5</v>
      </c>
      <c r="M8" t="s">
        <v>1106</v>
      </c>
    </row>
    <row r="9" spans="1:13" x14ac:dyDescent="0.3">
      <c r="A9">
        <v>142</v>
      </c>
      <c r="B9">
        <v>86</v>
      </c>
      <c r="C9">
        <v>114</v>
      </c>
      <c r="D9" t="s">
        <v>707</v>
      </c>
      <c r="E9" t="s">
        <v>722</v>
      </c>
      <c r="F9">
        <v>3.8</v>
      </c>
      <c r="G9" t="s">
        <v>1155</v>
      </c>
      <c r="H9" t="s">
        <v>1069</v>
      </c>
      <c r="I9" t="s">
        <v>1146</v>
      </c>
      <c r="J9">
        <v>201</v>
      </c>
      <c r="K9">
        <v>500</v>
      </c>
      <c r="L9">
        <v>350.5</v>
      </c>
      <c r="M9" t="s">
        <v>1083</v>
      </c>
    </row>
    <row r="10" spans="1:13" x14ac:dyDescent="0.3">
      <c r="A10">
        <v>84</v>
      </c>
      <c r="B10">
        <v>38</v>
      </c>
      <c r="C10">
        <v>61</v>
      </c>
      <c r="D10" t="s">
        <v>708</v>
      </c>
      <c r="E10" t="s">
        <v>723</v>
      </c>
      <c r="F10">
        <v>3.3</v>
      </c>
      <c r="G10" t="s">
        <v>1155</v>
      </c>
      <c r="H10" t="s">
        <v>1066</v>
      </c>
      <c r="I10" t="s">
        <v>1143</v>
      </c>
      <c r="J10">
        <v>10000</v>
      </c>
      <c r="L10">
        <v>10000</v>
      </c>
      <c r="M10" t="s">
        <v>1077</v>
      </c>
    </row>
    <row r="11" spans="1:13" x14ac:dyDescent="0.3">
      <c r="A11">
        <v>127</v>
      </c>
      <c r="B11">
        <v>79</v>
      </c>
      <c r="C11">
        <v>103</v>
      </c>
      <c r="D11" t="s">
        <v>707</v>
      </c>
      <c r="E11" t="s">
        <v>1053</v>
      </c>
      <c r="F11">
        <v>3.8</v>
      </c>
      <c r="G11" t="s">
        <v>1155</v>
      </c>
      <c r="H11" t="s">
        <v>1069</v>
      </c>
      <c r="I11" t="s">
        <v>1146</v>
      </c>
      <c r="J11">
        <v>201</v>
      </c>
      <c r="K11">
        <v>500</v>
      </c>
      <c r="L11">
        <v>350.5</v>
      </c>
      <c r="M11" t="s">
        <v>1097</v>
      </c>
    </row>
    <row r="12" spans="1:13" x14ac:dyDescent="0.3">
      <c r="A12">
        <v>201</v>
      </c>
      <c r="B12">
        <v>126</v>
      </c>
      <c r="C12">
        <v>163.5</v>
      </c>
      <c r="D12" t="s">
        <v>707</v>
      </c>
      <c r="E12" t="s">
        <v>725</v>
      </c>
      <c r="F12">
        <v>3.5</v>
      </c>
      <c r="G12" t="s">
        <v>1155</v>
      </c>
      <c r="H12" t="s">
        <v>1065</v>
      </c>
      <c r="I12" t="s">
        <v>1142</v>
      </c>
      <c r="J12">
        <v>501</v>
      </c>
      <c r="K12">
        <v>1000</v>
      </c>
      <c r="L12">
        <v>750.5</v>
      </c>
      <c r="M12" t="s">
        <v>1085</v>
      </c>
    </row>
    <row r="13" spans="1:13" x14ac:dyDescent="0.3">
      <c r="A13">
        <v>121</v>
      </c>
      <c r="B13">
        <v>72</v>
      </c>
      <c r="C13">
        <v>96.5</v>
      </c>
      <c r="D13" t="s">
        <v>707</v>
      </c>
      <c r="E13" t="s">
        <v>1050</v>
      </c>
      <c r="F13">
        <v>3.4</v>
      </c>
      <c r="G13" t="s">
        <v>1155</v>
      </c>
      <c r="H13" t="s">
        <v>1068</v>
      </c>
      <c r="I13" t="s">
        <v>1145</v>
      </c>
      <c r="J13">
        <v>51</v>
      </c>
      <c r="K13">
        <v>200</v>
      </c>
      <c r="L13">
        <v>125.5</v>
      </c>
      <c r="M13" t="s">
        <v>1083</v>
      </c>
    </row>
    <row r="14" spans="1:13" x14ac:dyDescent="0.3">
      <c r="A14">
        <v>172</v>
      </c>
      <c r="B14">
        <v>106</v>
      </c>
      <c r="C14">
        <v>139</v>
      </c>
      <c r="D14" t="s">
        <v>707</v>
      </c>
      <c r="E14" t="s">
        <v>727</v>
      </c>
      <c r="F14">
        <v>3.2</v>
      </c>
      <c r="G14" t="s">
        <v>1155</v>
      </c>
      <c r="H14" t="s">
        <v>1066</v>
      </c>
      <c r="I14" t="s">
        <v>1143</v>
      </c>
      <c r="J14">
        <v>10000</v>
      </c>
      <c r="K14" t="s">
        <v>1152</v>
      </c>
      <c r="L14">
        <v>10000</v>
      </c>
      <c r="M14" t="s">
        <v>1087</v>
      </c>
    </row>
    <row r="15" spans="1:13" x14ac:dyDescent="0.3">
      <c r="A15">
        <v>121</v>
      </c>
      <c r="B15">
        <v>71</v>
      </c>
      <c r="C15">
        <v>96</v>
      </c>
      <c r="D15" t="s">
        <v>707</v>
      </c>
      <c r="E15" t="s">
        <v>1049</v>
      </c>
      <c r="F15">
        <v>3.5</v>
      </c>
      <c r="G15" t="s">
        <v>1155</v>
      </c>
      <c r="H15" t="s">
        <v>1071</v>
      </c>
      <c r="I15" t="s">
        <v>1148</v>
      </c>
      <c r="J15">
        <v>1</v>
      </c>
      <c r="K15">
        <v>50</v>
      </c>
      <c r="L15">
        <v>25.5</v>
      </c>
      <c r="M15" t="s">
        <v>1126</v>
      </c>
    </row>
    <row r="16" spans="1:13" x14ac:dyDescent="0.3">
      <c r="A16">
        <v>144</v>
      </c>
      <c r="B16">
        <v>83</v>
      </c>
      <c r="C16">
        <v>113.5</v>
      </c>
      <c r="D16" t="s">
        <v>707</v>
      </c>
      <c r="E16" t="s">
        <v>729</v>
      </c>
      <c r="F16">
        <v>3.7</v>
      </c>
      <c r="G16" t="s">
        <v>1155</v>
      </c>
      <c r="H16" t="s">
        <v>1066</v>
      </c>
      <c r="I16" t="s">
        <v>1143</v>
      </c>
      <c r="J16">
        <v>10000</v>
      </c>
      <c r="K16" t="s">
        <v>1152</v>
      </c>
      <c r="L16">
        <v>10000</v>
      </c>
      <c r="M16" t="s">
        <v>1088</v>
      </c>
    </row>
    <row r="17" spans="1:13" x14ac:dyDescent="0.3">
      <c r="A17">
        <v>190</v>
      </c>
      <c r="B17">
        <v>102</v>
      </c>
      <c r="C17">
        <v>146</v>
      </c>
      <c r="D17" t="s">
        <v>34</v>
      </c>
      <c r="E17" t="s">
        <v>730</v>
      </c>
      <c r="F17">
        <v>3.6</v>
      </c>
      <c r="G17" t="s">
        <v>1155</v>
      </c>
      <c r="H17" t="s">
        <v>1067</v>
      </c>
      <c r="I17" t="s">
        <v>1144</v>
      </c>
      <c r="J17">
        <v>1001</v>
      </c>
      <c r="K17">
        <v>5000</v>
      </c>
      <c r="L17">
        <v>3000.5</v>
      </c>
      <c r="M17" t="s">
        <v>1089</v>
      </c>
    </row>
    <row r="18" spans="1:13" x14ac:dyDescent="0.3">
      <c r="A18">
        <v>137</v>
      </c>
      <c r="B18">
        <v>67</v>
      </c>
      <c r="C18">
        <v>102</v>
      </c>
      <c r="D18" t="s">
        <v>708</v>
      </c>
      <c r="E18" t="s">
        <v>731</v>
      </c>
      <c r="F18">
        <v>3.9</v>
      </c>
      <c r="G18" t="s">
        <v>1155</v>
      </c>
      <c r="H18" t="s">
        <v>1068</v>
      </c>
      <c r="I18" t="s">
        <v>1145</v>
      </c>
      <c r="J18">
        <v>51</v>
      </c>
      <c r="K18">
        <v>200</v>
      </c>
      <c r="L18">
        <v>125.5</v>
      </c>
      <c r="M18" t="s">
        <v>1088</v>
      </c>
    </row>
    <row r="19" spans="1:13" x14ac:dyDescent="0.3">
      <c r="A19">
        <v>141</v>
      </c>
      <c r="B19">
        <v>87</v>
      </c>
      <c r="C19">
        <v>114</v>
      </c>
      <c r="D19" t="s">
        <v>707</v>
      </c>
      <c r="E19" t="s">
        <v>974</v>
      </c>
      <c r="F19">
        <v>3.6</v>
      </c>
      <c r="G19" t="s">
        <v>1155</v>
      </c>
      <c r="H19" t="s">
        <v>1067</v>
      </c>
      <c r="I19" t="s">
        <v>1144</v>
      </c>
      <c r="J19">
        <v>1001</v>
      </c>
      <c r="K19">
        <v>5000</v>
      </c>
      <c r="L19">
        <v>3000.5</v>
      </c>
      <c r="M19" t="s">
        <v>1080</v>
      </c>
    </row>
    <row r="20" spans="1:13" x14ac:dyDescent="0.3">
      <c r="A20">
        <v>123</v>
      </c>
      <c r="B20">
        <v>61</v>
      </c>
      <c r="C20">
        <v>92</v>
      </c>
      <c r="D20" t="s">
        <v>708</v>
      </c>
      <c r="E20" t="s">
        <v>938</v>
      </c>
      <c r="F20">
        <v>3.9</v>
      </c>
      <c r="G20" t="s">
        <v>1155</v>
      </c>
      <c r="H20" t="s">
        <v>1066</v>
      </c>
      <c r="I20" t="s">
        <v>1143</v>
      </c>
      <c r="J20">
        <v>10000</v>
      </c>
      <c r="K20" t="s">
        <v>1152</v>
      </c>
      <c r="L20">
        <v>10000</v>
      </c>
      <c r="M20" t="s">
        <v>1088</v>
      </c>
    </row>
    <row r="21" spans="1:13" x14ac:dyDescent="0.3">
      <c r="A21">
        <v>67</v>
      </c>
      <c r="B21">
        <v>39</v>
      </c>
      <c r="C21">
        <v>53</v>
      </c>
      <c r="D21" t="s">
        <v>710</v>
      </c>
      <c r="E21" t="s">
        <v>762</v>
      </c>
      <c r="F21">
        <v>3.3</v>
      </c>
      <c r="G21" t="s">
        <v>1155</v>
      </c>
      <c r="H21" t="s">
        <v>1066</v>
      </c>
      <c r="I21" t="s">
        <v>1143</v>
      </c>
      <c r="J21">
        <v>10000</v>
      </c>
      <c r="K21" t="s">
        <v>1152</v>
      </c>
      <c r="L21">
        <v>10000</v>
      </c>
      <c r="M21" t="s">
        <v>1091</v>
      </c>
    </row>
    <row r="22" spans="1:13" x14ac:dyDescent="0.3">
      <c r="A22">
        <v>130</v>
      </c>
      <c r="B22">
        <v>81</v>
      </c>
      <c r="C22">
        <v>105.5</v>
      </c>
      <c r="D22" t="s">
        <v>707</v>
      </c>
      <c r="E22" t="s">
        <v>735</v>
      </c>
      <c r="F22">
        <v>3.2</v>
      </c>
      <c r="G22" t="s">
        <v>1155</v>
      </c>
      <c r="H22" t="s">
        <v>1069</v>
      </c>
      <c r="I22" t="s">
        <v>1146</v>
      </c>
      <c r="J22">
        <v>201</v>
      </c>
      <c r="K22">
        <v>500</v>
      </c>
      <c r="L22">
        <v>350.5</v>
      </c>
      <c r="M22" t="s">
        <v>1084</v>
      </c>
    </row>
    <row r="23" spans="1:13" x14ac:dyDescent="0.3">
      <c r="A23">
        <v>119</v>
      </c>
      <c r="B23">
        <v>73</v>
      </c>
      <c r="C23">
        <v>96</v>
      </c>
      <c r="D23" t="s">
        <v>707</v>
      </c>
      <c r="E23" t="s">
        <v>736</v>
      </c>
      <c r="F23">
        <v>3.9</v>
      </c>
      <c r="G23" t="s">
        <v>1155</v>
      </c>
      <c r="H23" t="s">
        <v>1069</v>
      </c>
      <c r="I23" t="s">
        <v>1146</v>
      </c>
      <c r="J23">
        <v>201</v>
      </c>
      <c r="K23">
        <v>500</v>
      </c>
      <c r="L23">
        <v>350.5</v>
      </c>
      <c r="M23" t="s">
        <v>1092</v>
      </c>
    </row>
    <row r="24" spans="1:13" x14ac:dyDescent="0.3">
      <c r="A24">
        <v>139</v>
      </c>
      <c r="B24">
        <v>86</v>
      </c>
      <c r="C24">
        <v>112.5</v>
      </c>
      <c r="D24" t="s">
        <v>707</v>
      </c>
      <c r="E24" t="s">
        <v>737</v>
      </c>
      <c r="F24">
        <v>3.8</v>
      </c>
      <c r="G24" t="s">
        <v>1155</v>
      </c>
      <c r="H24" t="s">
        <v>1065</v>
      </c>
      <c r="I24" t="s">
        <v>1142</v>
      </c>
      <c r="J24">
        <v>501</v>
      </c>
      <c r="K24">
        <v>1000</v>
      </c>
      <c r="L24">
        <v>750.5</v>
      </c>
      <c r="M24" t="s">
        <v>1093</v>
      </c>
    </row>
    <row r="25" spans="1:13" x14ac:dyDescent="0.3">
      <c r="A25">
        <v>125</v>
      </c>
      <c r="B25">
        <v>68</v>
      </c>
      <c r="C25">
        <v>96.5</v>
      </c>
      <c r="D25" t="s">
        <v>711</v>
      </c>
      <c r="E25" t="s">
        <v>961</v>
      </c>
      <c r="F25">
        <v>3.8</v>
      </c>
      <c r="G25" t="s">
        <v>1155</v>
      </c>
      <c r="H25" t="s">
        <v>1065</v>
      </c>
      <c r="I25" t="s">
        <v>1142</v>
      </c>
      <c r="J25">
        <v>501</v>
      </c>
      <c r="K25">
        <v>1000</v>
      </c>
      <c r="L25">
        <v>750.5</v>
      </c>
      <c r="M25" t="s">
        <v>1088</v>
      </c>
    </row>
    <row r="26" spans="1:13" x14ac:dyDescent="0.3">
      <c r="A26">
        <v>124</v>
      </c>
      <c r="B26">
        <v>74</v>
      </c>
      <c r="C26">
        <v>99</v>
      </c>
      <c r="D26" t="s">
        <v>708</v>
      </c>
      <c r="E26" t="s">
        <v>972</v>
      </c>
      <c r="F26">
        <v>3.7</v>
      </c>
      <c r="G26" t="s">
        <v>1155</v>
      </c>
      <c r="H26" t="s">
        <v>1066</v>
      </c>
      <c r="I26" t="s">
        <v>1143</v>
      </c>
      <c r="J26">
        <v>10000</v>
      </c>
      <c r="K26" t="s">
        <v>1152</v>
      </c>
      <c r="L26">
        <v>10000</v>
      </c>
      <c r="M26" t="s">
        <v>1076</v>
      </c>
    </row>
    <row r="27" spans="1:13" x14ac:dyDescent="0.3">
      <c r="A27">
        <v>98</v>
      </c>
      <c r="B27">
        <v>56</v>
      </c>
      <c r="C27">
        <v>77</v>
      </c>
      <c r="D27" t="s">
        <v>708</v>
      </c>
      <c r="E27" t="s">
        <v>1047</v>
      </c>
      <c r="F27">
        <v>3.8</v>
      </c>
      <c r="G27" t="s">
        <v>1155</v>
      </c>
      <c r="H27" t="s">
        <v>1068</v>
      </c>
      <c r="I27" t="s">
        <v>1145</v>
      </c>
      <c r="J27">
        <v>51</v>
      </c>
      <c r="K27">
        <v>200</v>
      </c>
      <c r="L27">
        <v>125.5</v>
      </c>
      <c r="M27" t="s">
        <v>1088</v>
      </c>
    </row>
    <row r="28" spans="1:13" x14ac:dyDescent="0.3">
      <c r="A28">
        <v>124</v>
      </c>
      <c r="B28">
        <v>75</v>
      </c>
      <c r="C28">
        <v>99.5</v>
      </c>
      <c r="D28" t="s">
        <v>707</v>
      </c>
      <c r="E28" t="s">
        <v>741</v>
      </c>
      <c r="F28">
        <v>3.5</v>
      </c>
      <c r="G28" t="s">
        <v>1155</v>
      </c>
      <c r="H28" t="s">
        <v>1067</v>
      </c>
      <c r="I28" t="s">
        <v>1144</v>
      </c>
      <c r="J28">
        <v>1001</v>
      </c>
      <c r="K28">
        <v>5000</v>
      </c>
      <c r="L28">
        <v>3000.5</v>
      </c>
      <c r="M28" t="s">
        <v>1082</v>
      </c>
    </row>
    <row r="29" spans="1:13" x14ac:dyDescent="0.3">
      <c r="A29">
        <v>61</v>
      </c>
      <c r="B29">
        <v>34</v>
      </c>
      <c r="C29">
        <v>47.5</v>
      </c>
      <c r="D29" t="s">
        <v>709</v>
      </c>
      <c r="E29" t="s">
        <v>742</v>
      </c>
      <c r="F29">
        <v>3.7</v>
      </c>
      <c r="G29" t="s">
        <v>1155</v>
      </c>
      <c r="H29" t="s">
        <v>1070</v>
      </c>
      <c r="I29" t="s">
        <v>1147</v>
      </c>
      <c r="J29">
        <v>5001</v>
      </c>
      <c r="K29">
        <v>10000</v>
      </c>
      <c r="L29">
        <v>7500.5</v>
      </c>
      <c r="M29" t="s">
        <v>1091</v>
      </c>
    </row>
    <row r="30" spans="1:13" x14ac:dyDescent="0.3">
      <c r="A30">
        <v>129</v>
      </c>
      <c r="B30">
        <v>68</v>
      </c>
      <c r="C30">
        <v>98.5</v>
      </c>
      <c r="D30" t="s">
        <v>708</v>
      </c>
      <c r="E30" t="s">
        <v>848</v>
      </c>
      <c r="F30">
        <v>3.5</v>
      </c>
      <c r="G30" t="s">
        <v>1155</v>
      </c>
      <c r="H30" t="s">
        <v>1066</v>
      </c>
      <c r="I30" t="s">
        <v>1143</v>
      </c>
      <c r="J30">
        <v>10000</v>
      </c>
      <c r="K30" t="s">
        <v>1152</v>
      </c>
      <c r="L30">
        <v>10000</v>
      </c>
      <c r="M30" t="s">
        <v>1096</v>
      </c>
    </row>
    <row r="31" spans="1:13" x14ac:dyDescent="0.3">
      <c r="A31">
        <v>120</v>
      </c>
      <c r="B31">
        <v>72</v>
      </c>
      <c r="C31">
        <v>96</v>
      </c>
      <c r="D31" t="s">
        <v>707</v>
      </c>
      <c r="E31" t="s">
        <v>743</v>
      </c>
      <c r="F31">
        <v>3.6</v>
      </c>
      <c r="G31" t="s">
        <v>1155</v>
      </c>
      <c r="H31" t="s">
        <v>1067</v>
      </c>
      <c r="I31" t="s">
        <v>1144</v>
      </c>
      <c r="J31">
        <v>1001</v>
      </c>
      <c r="K31">
        <v>5000</v>
      </c>
      <c r="L31">
        <v>3000.5</v>
      </c>
      <c r="M31" t="s">
        <v>1081</v>
      </c>
    </row>
    <row r="32" spans="1:13" x14ac:dyDescent="0.3">
      <c r="A32">
        <v>143</v>
      </c>
      <c r="B32">
        <v>86</v>
      </c>
      <c r="C32">
        <v>114.5</v>
      </c>
      <c r="D32" t="s">
        <v>707</v>
      </c>
      <c r="E32" t="s">
        <v>744</v>
      </c>
      <c r="F32">
        <v>3.8</v>
      </c>
      <c r="G32" t="s">
        <v>1155</v>
      </c>
      <c r="H32" t="s">
        <v>1066</v>
      </c>
      <c r="I32" t="s">
        <v>1143</v>
      </c>
      <c r="J32">
        <v>10000</v>
      </c>
      <c r="K32" t="s">
        <v>1152</v>
      </c>
      <c r="L32">
        <v>10000</v>
      </c>
      <c r="M32" t="s">
        <v>1088</v>
      </c>
    </row>
    <row r="33" spans="1:13" x14ac:dyDescent="0.3">
      <c r="A33">
        <v>149</v>
      </c>
      <c r="B33">
        <v>93</v>
      </c>
      <c r="C33">
        <v>121</v>
      </c>
      <c r="D33" t="s">
        <v>707</v>
      </c>
      <c r="E33" t="s">
        <v>745</v>
      </c>
      <c r="F33">
        <v>3.8</v>
      </c>
      <c r="G33" t="s">
        <v>1155</v>
      </c>
      <c r="H33" t="s">
        <v>1070</v>
      </c>
      <c r="I33" t="s">
        <v>1147</v>
      </c>
      <c r="J33">
        <v>5001</v>
      </c>
      <c r="K33">
        <v>10000</v>
      </c>
      <c r="L33">
        <v>7500.5</v>
      </c>
      <c r="M33" t="s">
        <v>1094</v>
      </c>
    </row>
    <row r="34" spans="1:13" x14ac:dyDescent="0.3">
      <c r="A34">
        <v>89</v>
      </c>
      <c r="B34">
        <v>50</v>
      </c>
      <c r="C34">
        <v>69.5</v>
      </c>
      <c r="D34" t="s">
        <v>709</v>
      </c>
      <c r="E34" t="s">
        <v>1046</v>
      </c>
      <c r="F34">
        <v>3.7</v>
      </c>
      <c r="G34" t="s">
        <v>1155</v>
      </c>
      <c r="H34" t="s">
        <v>1069</v>
      </c>
      <c r="I34" t="s">
        <v>1146</v>
      </c>
      <c r="J34">
        <v>201</v>
      </c>
      <c r="K34">
        <v>500</v>
      </c>
      <c r="L34">
        <v>350.5</v>
      </c>
      <c r="M34" t="s">
        <v>1077</v>
      </c>
    </row>
    <row r="35" spans="1:13" x14ac:dyDescent="0.3">
      <c r="A35">
        <v>136</v>
      </c>
      <c r="B35">
        <v>79</v>
      </c>
      <c r="C35">
        <v>107.5</v>
      </c>
      <c r="D35" t="s">
        <v>709</v>
      </c>
      <c r="E35" t="s">
        <v>1045</v>
      </c>
      <c r="F35">
        <v>3.3</v>
      </c>
      <c r="G35" t="s">
        <v>1155</v>
      </c>
      <c r="H35" t="s">
        <v>1067</v>
      </c>
      <c r="I35" t="s">
        <v>1144</v>
      </c>
      <c r="J35">
        <v>1001</v>
      </c>
      <c r="K35">
        <v>5000</v>
      </c>
      <c r="L35">
        <v>3000.5</v>
      </c>
      <c r="M35" t="s">
        <v>1077</v>
      </c>
    </row>
    <row r="36" spans="1:13" x14ac:dyDescent="0.3">
      <c r="A36">
        <v>132</v>
      </c>
      <c r="B36">
        <v>82</v>
      </c>
      <c r="C36">
        <v>107</v>
      </c>
      <c r="D36" t="s">
        <v>707</v>
      </c>
      <c r="E36" t="s">
        <v>748</v>
      </c>
      <c r="F36">
        <v>3.5</v>
      </c>
      <c r="G36" t="s">
        <v>1155</v>
      </c>
      <c r="H36" t="s">
        <v>1067</v>
      </c>
      <c r="I36" t="s">
        <v>1144</v>
      </c>
      <c r="J36">
        <v>1001</v>
      </c>
      <c r="K36">
        <v>5000</v>
      </c>
      <c r="L36">
        <v>3000.5</v>
      </c>
      <c r="M36" t="s">
        <v>1096</v>
      </c>
    </row>
    <row r="37" spans="1:13" x14ac:dyDescent="0.3">
      <c r="A37">
        <v>57</v>
      </c>
      <c r="B37">
        <v>32</v>
      </c>
      <c r="C37">
        <v>44.5</v>
      </c>
      <c r="D37" t="s">
        <v>709</v>
      </c>
      <c r="E37" t="s">
        <v>1044</v>
      </c>
      <c r="F37">
        <v>3.4</v>
      </c>
      <c r="G37" t="s">
        <v>1155</v>
      </c>
      <c r="H37" t="s">
        <v>1065</v>
      </c>
      <c r="I37" t="s">
        <v>1142</v>
      </c>
      <c r="J37">
        <v>501</v>
      </c>
      <c r="K37">
        <v>1000</v>
      </c>
      <c r="L37">
        <v>750.5</v>
      </c>
      <c r="M37" t="s">
        <v>1124</v>
      </c>
    </row>
    <row r="38" spans="1:13" x14ac:dyDescent="0.3">
      <c r="A38">
        <v>180</v>
      </c>
      <c r="B38">
        <v>115</v>
      </c>
      <c r="C38">
        <v>147.5</v>
      </c>
      <c r="D38" t="s">
        <v>707</v>
      </c>
      <c r="E38" t="s">
        <v>750</v>
      </c>
      <c r="F38">
        <v>3.5</v>
      </c>
      <c r="G38" t="s">
        <v>1155</v>
      </c>
      <c r="H38" t="s">
        <v>1070</v>
      </c>
      <c r="I38" t="s">
        <v>1147</v>
      </c>
      <c r="J38">
        <v>5001</v>
      </c>
      <c r="K38">
        <v>10000</v>
      </c>
      <c r="L38">
        <v>7500.5</v>
      </c>
      <c r="M38" t="s">
        <v>1088</v>
      </c>
    </row>
    <row r="39" spans="1:13" x14ac:dyDescent="0.3">
      <c r="A39">
        <v>138</v>
      </c>
      <c r="B39">
        <v>74</v>
      </c>
      <c r="C39">
        <v>106</v>
      </c>
      <c r="D39" t="s">
        <v>34</v>
      </c>
      <c r="E39" t="s">
        <v>751</v>
      </c>
      <c r="F39">
        <v>3.5</v>
      </c>
      <c r="G39" t="s">
        <v>1155</v>
      </c>
      <c r="H39" t="s">
        <v>1069</v>
      </c>
      <c r="I39" t="s">
        <v>1146</v>
      </c>
      <c r="J39">
        <v>201</v>
      </c>
      <c r="K39">
        <v>500</v>
      </c>
      <c r="L39">
        <v>350.5</v>
      </c>
      <c r="M39" t="s">
        <v>1091</v>
      </c>
    </row>
    <row r="40" spans="1:13" x14ac:dyDescent="0.3">
      <c r="A40">
        <v>108</v>
      </c>
      <c r="B40">
        <v>58</v>
      </c>
      <c r="C40">
        <v>83</v>
      </c>
      <c r="D40" t="s">
        <v>709</v>
      </c>
      <c r="E40" t="s">
        <v>1041</v>
      </c>
      <c r="F40">
        <v>3.2</v>
      </c>
      <c r="G40" t="s">
        <v>1155</v>
      </c>
      <c r="H40" t="s">
        <v>1069</v>
      </c>
      <c r="I40" t="s">
        <v>1146</v>
      </c>
      <c r="J40">
        <v>201</v>
      </c>
      <c r="K40">
        <v>500</v>
      </c>
      <c r="L40">
        <v>350.5</v>
      </c>
      <c r="M40" t="s">
        <v>1084</v>
      </c>
    </row>
    <row r="41" spans="1:13" x14ac:dyDescent="0.3">
      <c r="A41">
        <v>129</v>
      </c>
      <c r="B41">
        <v>68</v>
      </c>
      <c r="C41">
        <v>98.5</v>
      </c>
      <c r="D41" t="s">
        <v>34</v>
      </c>
      <c r="E41" t="s">
        <v>753</v>
      </c>
      <c r="F41">
        <v>3.6</v>
      </c>
      <c r="G41" t="s">
        <v>1155</v>
      </c>
      <c r="H41" t="s">
        <v>1071</v>
      </c>
      <c r="I41" t="s">
        <v>1148</v>
      </c>
      <c r="J41">
        <v>1</v>
      </c>
      <c r="K41">
        <v>50</v>
      </c>
      <c r="L41">
        <v>25.5</v>
      </c>
      <c r="M41" t="s">
        <v>256</v>
      </c>
    </row>
    <row r="42" spans="1:13" x14ac:dyDescent="0.3">
      <c r="A42">
        <v>104</v>
      </c>
      <c r="B42">
        <v>58</v>
      </c>
      <c r="C42">
        <v>81</v>
      </c>
      <c r="D42" t="s">
        <v>34</v>
      </c>
      <c r="E42" t="s">
        <v>1040</v>
      </c>
      <c r="F42">
        <v>3.7</v>
      </c>
      <c r="G42" t="s">
        <v>1155</v>
      </c>
      <c r="H42" t="s">
        <v>1066</v>
      </c>
      <c r="I42" t="s">
        <v>1143</v>
      </c>
      <c r="J42">
        <v>10000</v>
      </c>
      <c r="K42" t="s">
        <v>1152</v>
      </c>
      <c r="L42">
        <v>10000</v>
      </c>
      <c r="M42" t="s">
        <v>1077</v>
      </c>
    </row>
    <row r="43" spans="1:13" x14ac:dyDescent="0.3">
      <c r="A43">
        <v>113</v>
      </c>
      <c r="B43">
        <v>52</v>
      </c>
      <c r="C43">
        <v>82.5</v>
      </c>
      <c r="D43" t="s">
        <v>708</v>
      </c>
      <c r="E43" t="s">
        <v>754</v>
      </c>
      <c r="F43">
        <v>3.4</v>
      </c>
      <c r="G43" t="s">
        <v>1155</v>
      </c>
      <c r="H43" t="s">
        <v>1070</v>
      </c>
      <c r="I43" t="s">
        <v>1147</v>
      </c>
      <c r="J43">
        <v>5001</v>
      </c>
      <c r="K43">
        <v>10000</v>
      </c>
      <c r="L43">
        <v>7500.5</v>
      </c>
      <c r="M43" t="s">
        <v>1097</v>
      </c>
    </row>
    <row r="44" spans="1:13" x14ac:dyDescent="0.3">
      <c r="A44">
        <v>182</v>
      </c>
      <c r="B44">
        <v>113</v>
      </c>
      <c r="C44">
        <v>147.5</v>
      </c>
      <c r="D44" t="s">
        <v>707</v>
      </c>
      <c r="E44" t="s">
        <v>938</v>
      </c>
      <c r="F44">
        <v>3.9</v>
      </c>
      <c r="G44" t="s">
        <v>1155</v>
      </c>
      <c r="H44" t="s">
        <v>1066</v>
      </c>
      <c r="I44" t="s">
        <v>1143</v>
      </c>
      <c r="J44">
        <v>10000</v>
      </c>
      <c r="K44" t="s">
        <v>1152</v>
      </c>
      <c r="L44">
        <v>10000</v>
      </c>
      <c r="M44" t="s">
        <v>1088</v>
      </c>
    </row>
    <row r="45" spans="1:13" x14ac:dyDescent="0.3">
      <c r="A45">
        <v>228</v>
      </c>
      <c r="B45">
        <v>118</v>
      </c>
      <c r="C45">
        <v>173</v>
      </c>
      <c r="D45" t="s">
        <v>709</v>
      </c>
      <c r="E45" t="s">
        <v>1039</v>
      </c>
      <c r="F45">
        <v>3.3</v>
      </c>
      <c r="G45" t="s">
        <v>1155</v>
      </c>
      <c r="H45" t="s">
        <v>1067</v>
      </c>
      <c r="I45" t="s">
        <v>1144</v>
      </c>
      <c r="J45">
        <v>1001</v>
      </c>
      <c r="K45">
        <v>5000</v>
      </c>
      <c r="L45">
        <v>3000.5</v>
      </c>
      <c r="M45" t="s">
        <v>1112</v>
      </c>
    </row>
    <row r="46" spans="1:13" x14ac:dyDescent="0.3">
      <c r="A46">
        <v>211</v>
      </c>
      <c r="B46">
        <v>158</v>
      </c>
      <c r="C46">
        <v>184.5</v>
      </c>
      <c r="D46" t="s">
        <v>707</v>
      </c>
      <c r="E46" t="s">
        <v>757</v>
      </c>
      <c r="F46">
        <v>3.7</v>
      </c>
      <c r="G46" t="s">
        <v>1155</v>
      </c>
      <c r="H46" t="s">
        <v>1066</v>
      </c>
      <c r="I46" t="s">
        <v>1143</v>
      </c>
      <c r="J46">
        <v>10000</v>
      </c>
      <c r="K46" t="s">
        <v>1152</v>
      </c>
      <c r="L46">
        <v>10000</v>
      </c>
      <c r="M46" t="s">
        <v>1095</v>
      </c>
    </row>
    <row r="47" spans="1:13" x14ac:dyDescent="0.3">
      <c r="A47">
        <v>39</v>
      </c>
      <c r="B47">
        <v>20</v>
      </c>
      <c r="C47">
        <v>29.5</v>
      </c>
      <c r="D47" t="s">
        <v>709</v>
      </c>
      <c r="E47" t="s">
        <v>758</v>
      </c>
      <c r="F47">
        <v>3.1</v>
      </c>
      <c r="G47" t="s">
        <v>1155</v>
      </c>
      <c r="H47" t="s">
        <v>1070</v>
      </c>
      <c r="I47" t="s">
        <v>1147</v>
      </c>
      <c r="J47">
        <v>5001</v>
      </c>
      <c r="K47">
        <v>10000</v>
      </c>
      <c r="L47">
        <v>7500.5</v>
      </c>
      <c r="M47" t="s">
        <v>1090</v>
      </c>
    </row>
    <row r="48" spans="1:13" x14ac:dyDescent="0.3">
      <c r="A48">
        <v>126</v>
      </c>
      <c r="B48">
        <v>65</v>
      </c>
      <c r="C48">
        <v>95.5</v>
      </c>
      <c r="D48" t="s">
        <v>34</v>
      </c>
      <c r="E48" t="s">
        <v>1038</v>
      </c>
      <c r="F48">
        <v>3.5</v>
      </c>
      <c r="G48" t="s">
        <v>1155</v>
      </c>
      <c r="H48" t="s">
        <v>1069</v>
      </c>
      <c r="I48" t="s">
        <v>1146</v>
      </c>
      <c r="J48">
        <v>201</v>
      </c>
      <c r="K48">
        <v>500</v>
      </c>
      <c r="L48">
        <v>350.5</v>
      </c>
      <c r="M48" t="s">
        <v>1083</v>
      </c>
    </row>
    <row r="49" spans="1:13" x14ac:dyDescent="0.3">
      <c r="A49">
        <v>99</v>
      </c>
      <c r="B49">
        <v>63</v>
      </c>
      <c r="C49">
        <v>81</v>
      </c>
      <c r="D49" t="s">
        <v>707</v>
      </c>
      <c r="E49" t="s">
        <v>760</v>
      </c>
      <c r="F49">
        <v>3.7</v>
      </c>
      <c r="G49" t="s">
        <v>1155</v>
      </c>
      <c r="H49" t="s">
        <v>1066</v>
      </c>
      <c r="I49" t="s">
        <v>1143</v>
      </c>
      <c r="J49">
        <v>10000</v>
      </c>
      <c r="K49" t="s">
        <v>1152</v>
      </c>
      <c r="L49">
        <v>10000</v>
      </c>
      <c r="M49" t="s">
        <v>1098</v>
      </c>
    </row>
    <row r="50" spans="1:13" x14ac:dyDescent="0.3">
      <c r="A50">
        <v>114</v>
      </c>
      <c r="B50">
        <v>68</v>
      </c>
      <c r="C50">
        <v>91</v>
      </c>
      <c r="D50" t="s">
        <v>707</v>
      </c>
      <c r="E50" t="s">
        <v>761</v>
      </c>
      <c r="F50">
        <v>3.8</v>
      </c>
      <c r="G50" t="s">
        <v>1155</v>
      </c>
      <c r="H50" t="s">
        <v>1065</v>
      </c>
      <c r="I50" t="s">
        <v>1142</v>
      </c>
      <c r="J50">
        <v>501</v>
      </c>
      <c r="K50">
        <v>1000</v>
      </c>
      <c r="L50">
        <v>750.5</v>
      </c>
      <c r="M50" t="s">
        <v>1080</v>
      </c>
    </row>
    <row r="51" spans="1:13" x14ac:dyDescent="0.3">
      <c r="A51">
        <v>143</v>
      </c>
      <c r="B51">
        <v>86</v>
      </c>
      <c r="C51">
        <v>114.5</v>
      </c>
      <c r="D51" t="s">
        <v>707</v>
      </c>
      <c r="E51" t="s">
        <v>762</v>
      </c>
      <c r="F51">
        <v>3.3</v>
      </c>
      <c r="G51" t="s">
        <v>1155</v>
      </c>
      <c r="H51" t="s">
        <v>1066</v>
      </c>
      <c r="I51" t="s">
        <v>1143</v>
      </c>
      <c r="J51">
        <v>10000</v>
      </c>
      <c r="K51" t="s">
        <v>1152</v>
      </c>
      <c r="L51">
        <v>10000</v>
      </c>
      <c r="M51" t="s">
        <v>1091</v>
      </c>
    </row>
    <row r="52" spans="1:13" x14ac:dyDescent="0.3">
      <c r="A52">
        <v>129</v>
      </c>
      <c r="B52">
        <v>71</v>
      </c>
      <c r="C52">
        <v>100</v>
      </c>
      <c r="D52" t="s">
        <v>708</v>
      </c>
      <c r="E52" t="s">
        <v>1036</v>
      </c>
      <c r="F52">
        <v>3</v>
      </c>
      <c r="G52" t="s">
        <v>1155</v>
      </c>
      <c r="H52" t="s">
        <v>1065</v>
      </c>
      <c r="I52" t="s">
        <v>1142</v>
      </c>
      <c r="J52">
        <v>501</v>
      </c>
      <c r="K52">
        <v>1000</v>
      </c>
      <c r="L52">
        <v>750.5</v>
      </c>
      <c r="M52" t="s">
        <v>1088</v>
      </c>
    </row>
    <row r="53" spans="1:13" x14ac:dyDescent="0.3">
      <c r="A53">
        <v>144</v>
      </c>
      <c r="B53">
        <v>86</v>
      </c>
      <c r="C53">
        <v>115</v>
      </c>
      <c r="D53" t="s">
        <v>707</v>
      </c>
      <c r="E53" t="s">
        <v>764</v>
      </c>
      <c r="F53">
        <v>3.7</v>
      </c>
      <c r="G53" t="s">
        <v>1155</v>
      </c>
      <c r="H53" t="s">
        <v>1066</v>
      </c>
      <c r="I53" t="s">
        <v>1143</v>
      </c>
      <c r="J53">
        <v>10000</v>
      </c>
      <c r="K53" t="s">
        <v>1152</v>
      </c>
      <c r="L53">
        <v>10000</v>
      </c>
      <c r="M53" t="s">
        <v>1092</v>
      </c>
    </row>
    <row r="54" spans="1:13" x14ac:dyDescent="0.3">
      <c r="A54">
        <v>139</v>
      </c>
      <c r="B54">
        <v>80</v>
      </c>
      <c r="C54">
        <v>109.5</v>
      </c>
      <c r="D54" t="s">
        <v>707</v>
      </c>
      <c r="E54" t="s">
        <v>765</v>
      </c>
      <c r="F54">
        <v>3.7</v>
      </c>
      <c r="G54" t="s">
        <v>1155</v>
      </c>
      <c r="H54" t="s">
        <v>1066</v>
      </c>
      <c r="I54" t="s">
        <v>1143</v>
      </c>
      <c r="J54">
        <v>10000</v>
      </c>
      <c r="K54" t="s">
        <v>1152</v>
      </c>
      <c r="L54">
        <v>10000</v>
      </c>
      <c r="M54" t="s">
        <v>1076</v>
      </c>
    </row>
    <row r="55" spans="1:13" x14ac:dyDescent="0.3">
      <c r="A55">
        <v>95</v>
      </c>
      <c r="B55">
        <v>56</v>
      </c>
      <c r="C55">
        <v>75.5</v>
      </c>
      <c r="D55" t="s">
        <v>707</v>
      </c>
      <c r="E55" t="s">
        <v>750</v>
      </c>
      <c r="F55">
        <v>3.5</v>
      </c>
      <c r="G55" t="s">
        <v>1155</v>
      </c>
      <c r="H55" t="s">
        <v>1070</v>
      </c>
      <c r="I55" t="s">
        <v>1147</v>
      </c>
      <c r="J55">
        <v>5001</v>
      </c>
      <c r="K55">
        <v>10000</v>
      </c>
      <c r="L55">
        <v>7500.5</v>
      </c>
      <c r="M55" t="s">
        <v>1088</v>
      </c>
    </row>
    <row r="56" spans="1:13" x14ac:dyDescent="0.3">
      <c r="A56">
        <v>116</v>
      </c>
      <c r="B56">
        <v>59</v>
      </c>
      <c r="C56">
        <v>87.5</v>
      </c>
      <c r="D56" t="s">
        <v>708</v>
      </c>
      <c r="E56" t="s">
        <v>1036</v>
      </c>
      <c r="F56">
        <v>3</v>
      </c>
      <c r="G56" t="s">
        <v>1155</v>
      </c>
      <c r="H56" t="s">
        <v>1065</v>
      </c>
      <c r="I56" t="s">
        <v>1142</v>
      </c>
      <c r="J56">
        <v>501</v>
      </c>
      <c r="K56">
        <v>1000</v>
      </c>
      <c r="L56">
        <v>750.5</v>
      </c>
      <c r="M56" t="s">
        <v>1088</v>
      </c>
    </row>
    <row r="57" spans="1:13" x14ac:dyDescent="0.3">
      <c r="A57">
        <v>137</v>
      </c>
      <c r="B57">
        <v>74</v>
      </c>
      <c r="C57">
        <v>105.5</v>
      </c>
      <c r="D57" t="s">
        <v>34</v>
      </c>
      <c r="E57" t="s">
        <v>1034</v>
      </c>
      <c r="F57">
        <v>3.7</v>
      </c>
      <c r="G57" t="s">
        <v>1155</v>
      </c>
      <c r="H57" t="s">
        <v>1070</v>
      </c>
      <c r="I57" t="s">
        <v>1147</v>
      </c>
      <c r="J57">
        <v>5001</v>
      </c>
      <c r="K57">
        <v>10000</v>
      </c>
      <c r="L57">
        <v>7500.5</v>
      </c>
      <c r="M57" t="s">
        <v>1076</v>
      </c>
    </row>
    <row r="58" spans="1:13" x14ac:dyDescent="0.3">
      <c r="A58">
        <v>87</v>
      </c>
      <c r="B58">
        <v>40</v>
      </c>
      <c r="C58">
        <v>63.5</v>
      </c>
      <c r="D58" t="s">
        <v>711</v>
      </c>
      <c r="E58" t="s">
        <v>871</v>
      </c>
      <c r="F58">
        <v>3.9</v>
      </c>
      <c r="G58" t="s">
        <v>1155</v>
      </c>
      <c r="H58" t="s">
        <v>1069</v>
      </c>
      <c r="I58" t="s">
        <v>1146</v>
      </c>
      <c r="J58">
        <v>201</v>
      </c>
      <c r="K58">
        <v>500</v>
      </c>
      <c r="L58">
        <v>350.5</v>
      </c>
      <c r="M58" t="s">
        <v>1084</v>
      </c>
    </row>
    <row r="59" spans="1:13" x14ac:dyDescent="0.3">
      <c r="A59">
        <v>73</v>
      </c>
      <c r="B59">
        <v>44</v>
      </c>
      <c r="C59">
        <v>58.5</v>
      </c>
      <c r="D59" t="s">
        <v>34</v>
      </c>
      <c r="E59" t="s">
        <v>1032</v>
      </c>
      <c r="F59">
        <v>3.8</v>
      </c>
      <c r="G59" t="s">
        <v>1155</v>
      </c>
      <c r="H59" t="s">
        <v>1067</v>
      </c>
      <c r="I59" t="s">
        <v>1144</v>
      </c>
      <c r="J59">
        <v>1001</v>
      </c>
      <c r="K59">
        <v>5000</v>
      </c>
      <c r="L59">
        <v>3000.5</v>
      </c>
      <c r="M59" t="s">
        <v>1091</v>
      </c>
    </row>
    <row r="60" spans="1:13" x14ac:dyDescent="0.3">
      <c r="A60">
        <v>172</v>
      </c>
      <c r="B60">
        <v>107</v>
      </c>
      <c r="C60">
        <v>139.5</v>
      </c>
      <c r="D60" t="s">
        <v>707</v>
      </c>
      <c r="E60" t="s">
        <v>770</v>
      </c>
      <c r="F60">
        <v>3.8</v>
      </c>
      <c r="G60" t="s">
        <v>1155</v>
      </c>
      <c r="H60" t="s">
        <v>1065</v>
      </c>
      <c r="I60" t="s">
        <v>1142</v>
      </c>
      <c r="J60">
        <v>501</v>
      </c>
      <c r="K60">
        <v>1000</v>
      </c>
      <c r="L60">
        <v>750.5</v>
      </c>
      <c r="M60" t="s">
        <v>1100</v>
      </c>
    </row>
    <row r="61" spans="1:13" x14ac:dyDescent="0.3">
      <c r="A61">
        <v>85</v>
      </c>
      <c r="B61">
        <v>49</v>
      </c>
      <c r="C61">
        <v>67</v>
      </c>
      <c r="D61" t="s">
        <v>707</v>
      </c>
      <c r="E61" t="s">
        <v>771</v>
      </c>
      <c r="F61">
        <v>3.8</v>
      </c>
      <c r="G61" t="s">
        <v>1155</v>
      </c>
      <c r="H61" t="s">
        <v>1067</v>
      </c>
      <c r="I61" t="s">
        <v>1144</v>
      </c>
      <c r="J61">
        <v>1001</v>
      </c>
      <c r="K61">
        <v>5000</v>
      </c>
      <c r="L61">
        <v>3000.5</v>
      </c>
      <c r="M61" t="s">
        <v>1079</v>
      </c>
    </row>
    <row r="62" spans="1:13" x14ac:dyDescent="0.3">
      <c r="A62">
        <v>109</v>
      </c>
      <c r="B62">
        <v>61</v>
      </c>
      <c r="C62">
        <v>85</v>
      </c>
      <c r="D62" t="s">
        <v>707</v>
      </c>
      <c r="E62" t="s">
        <v>772</v>
      </c>
      <c r="F62">
        <v>3.8</v>
      </c>
      <c r="G62" t="s">
        <v>1155</v>
      </c>
      <c r="H62" t="s">
        <v>1066</v>
      </c>
      <c r="I62" t="s">
        <v>1143</v>
      </c>
      <c r="J62">
        <v>10000</v>
      </c>
      <c r="K62" t="s">
        <v>1152</v>
      </c>
      <c r="L62">
        <v>10000</v>
      </c>
      <c r="M62" t="s">
        <v>1101</v>
      </c>
    </row>
    <row r="63" spans="1:13" x14ac:dyDescent="0.3">
      <c r="A63">
        <v>153</v>
      </c>
      <c r="B63">
        <v>84</v>
      </c>
      <c r="C63">
        <v>118.5</v>
      </c>
      <c r="D63" t="s">
        <v>34</v>
      </c>
      <c r="E63" t="s">
        <v>784</v>
      </c>
      <c r="F63">
        <v>3.3</v>
      </c>
      <c r="G63" t="s">
        <v>1155</v>
      </c>
      <c r="H63" t="s">
        <v>1067</v>
      </c>
      <c r="I63" t="s">
        <v>1144</v>
      </c>
      <c r="J63">
        <v>1001</v>
      </c>
      <c r="K63">
        <v>5000</v>
      </c>
      <c r="L63">
        <v>3000.5</v>
      </c>
      <c r="M63" t="s">
        <v>1076</v>
      </c>
    </row>
    <row r="64" spans="1:13" x14ac:dyDescent="0.3">
      <c r="A64">
        <v>79</v>
      </c>
      <c r="B64">
        <v>42</v>
      </c>
      <c r="C64">
        <v>60.5</v>
      </c>
      <c r="D64" t="s">
        <v>34</v>
      </c>
      <c r="E64" t="s">
        <v>1031</v>
      </c>
      <c r="F64">
        <v>3.4</v>
      </c>
      <c r="G64" t="s">
        <v>1155</v>
      </c>
      <c r="H64" t="s">
        <v>1065</v>
      </c>
      <c r="I64" t="s">
        <v>1142</v>
      </c>
      <c r="J64">
        <v>501</v>
      </c>
      <c r="K64">
        <v>1000</v>
      </c>
      <c r="L64">
        <v>750.5</v>
      </c>
      <c r="M64" t="s">
        <v>1095</v>
      </c>
    </row>
    <row r="65" spans="1:13" x14ac:dyDescent="0.3">
      <c r="A65">
        <v>72</v>
      </c>
      <c r="B65">
        <v>41</v>
      </c>
      <c r="C65">
        <v>56.5</v>
      </c>
      <c r="D65" t="s">
        <v>707</v>
      </c>
      <c r="E65" t="s">
        <v>775</v>
      </c>
      <c r="F65">
        <v>3.1</v>
      </c>
      <c r="G65" t="s">
        <v>1155</v>
      </c>
      <c r="H65" t="s">
        <v>1069</v>
      </c>
      <c r="I65" t="s">
        <v>1146</v>
      </c>
      <c r="J65">
        <v>201</v>
      </c>
      <c r="K65">
        <v>500</v>
      </c>
      <c r="L65">
        <v>350.5</v>
      </c>
      <c r="M65" t="s">
        <v>1080</v>
      </c>
    </row>
    <row r="66" spans="1:13" x14ac:dyDescent="0.3">
      <c r="A66">
        <v>161</v>
      </c>
      <c r="B66">
        <v>96</v>
      </c>
      <c r="C66">
        <v>128.5</v>
      </c>
      <c r="D66" t="s">
        <v>707</v>
      </c>
      <c r="E66" t="s">
        <v>776</v>
      </c>
      <c r="F66">
        <v>3.2</v>
      </c>
      <c r="G66" t="s">
        <v>1155</v>
      </c>
      <c r="H66" t="s">
        <v>1071</v>
      </c>
      <c r="I66" t="s">
        <v>1148</v>
      </c>
      <c r="J66">
        <v>1</v>
      </c>
      <c r="K66">
        <v>50</v>
      </c>
      <c r="L66">
        <v>25.5</v>
      </c>
      <c r="M66" t="s">
        <v>1102</v>
      </c>
    </row>
    <row r="67" spans="1:13" x14ac:dyDescent="0.3">
      <c r="A67">
        <v>150</v>
      </c>
      <c r="B67">
        <v>92</v>
      </c>
      <c r="C67">
        <v>121</v>
      </c>
      <c r="D67" t="s">
        <v>707</v>
      </c>
      <c r="E67" t="s">
        <v>744</v>
      </c>
      <c r="F67">
        <v>3.8</v>
      </c>
      <c r="G67" t="s">
        <v>1155</v>
      </c>
      <c r="H67" t="s">
        <v>1066</v>
      </c>
      <c r="I67" t="s">
        <v>1143</v>
      </c>
      <c r="J67">
        <v>10000</v>
      </c>
      <c r="K67" t="s">
        <v>1152</v>
      </c>
      <c r="L67">
        <v>10000</v>
      </c>
      <c r="M67" t="s">
        <v>1088</v>
      </c>
    </row>
    <row r="68" spans="1:13" x14ac:dyDescent="0.3">
      <c r="A68">
        <v>98</v>
      </c>
      <c r="B68">
        <v>50</v>
      </c>
      <c r="C68">
        <v>74</v>
      </c>
      <c r="D68" t="s">
        <v>711</v>
      </c>
      <c r="E68" t="s">
        <v>776</v>
      </c>
      <c r="F68">
        <v>3.2</v>
      </c>
      <c r="G68" t="s">
        <v>1155</v>
      </c>
      <c r="H68" t="s">
        <v>1071</v>
      </c>
      <c r="I68" t="s">
        <v>1148</v>
      </c>
      <c r="J68">
        <v>1</v>
      </c>
      <c r="K68">
        <v>50</v>
      </c>
      <c r="L68">
        <v>25.5</v>
      </c>
      <c r="M68" t="s">
        <v>1102</v>
      </c>
    </row>
    <row r="69" spans="1:13" x14ac:dyDescent="0.3">
      <c r="A69">
        <v>220</v>
      </c>
      <c r="B69">
        <v>139</v>
      </c>
      <c r="C69">
        <v>179.5</v>
      </c>
      <c r="D69" t="s">
        <v>710</v>
      </c>
      <c r="E69" t="s">
        <v>779</v>
      </c>
      <c r="F69">
        <v>3.6</v>
      </c>
      <c r="G69" t="s">
        <v>1155</v>
      </c>
      <c r="H69" t="s">
        <v>1066</v>
      </c>
      <c r="I69" t="s">
        <v>1143</v>
      </c>
      <c r="J69">
        <v>10000</v>
      </c>
      <c r="K69" t="s">
        <v>1152</v>
      </c>
      <c r="L69">
        <v>10000</v>
      </c>
      <c r="M69" t="s">
        <v>1103</v>
      </c>
    </row>
    <row r="70" spans="1:13" x14ac:dyDescent="0.3">
      <c r="A70">
        <v>143</v>
      </c>
      <c r="B70">
        <v>86</v>
      </c>
      <c r="C70">
        <v>114.5</v>
      </c>
      <c r="D70" t="s">
        <v>707</v>
      </c>
      <c r="E70" t="s">
        <v>744</v>
      </c>
      <c r="F70">
        <v>3.8</v>
      </c>
      <c r="G70" t="s">
        <v>1155</v>
      </c>
      <c r="H70" t="s">
        <v>1066</v>
      </c>
      <c r="I70" t="s">
        <v>1143</v>
      </c>
      <c r="J70">
        <v>10000</v>
      </c>
      <c r="K70" t="s">
        <v>1152</v>
      </c>
      <c r="L70">
        <v>10000</v>
      </c>
      <c r="M70" t="s">
        <v>1088</v>
      </c>
    </row>
    <row r="71" spans="1:13" x14ac:dyDescent="0.3">
      <c r="A71">
        <v>139</v>
      </c>
      <c r="B71">
        <v>85</v>
      </c>
      <c r="C71">
        <v>112</v>
      </c>
      <c r="D71" t="s">
        <v>707</v>
      </c>
      <c r="E71" t="s">
        <v>781</v>
      </c>
      <c r="F71">
        <v>3.9</v>
      </c>
      <c r="G71" t="s">
        <v>1155</v>
      </c>
      <c r="H71" t="s">
        <v>1065</v>
      </c>
      <c r="I71" t="s">
        <v>1142</v>
      </c>
      <c r="J71">
        <v>501</v>
      </c>
      <c r="K71">
        <v>1000</v>
      </c>
      <c r="L71">
        <v>750.5</v>
      </c>
      <c r="M71" t="s">
        <v>1095</v>
      </c>
    </row>
    <row r="72" spans="1:13" x14ac:dyDescent="0.3">
      <c r="A72">
        <v>122</v>
      </c>
      <c r="B72">
        <v>74</v>
      </c>
      <c r="C72">
        <v>98</v>
      </c>
      <c r="D72" t="s">
        <v>707</v>
      </c>
      <c r="E72" t="s">
        <v>782</v>
      </c>
      <c r="F72">
        <v>3.1</v>
      </c>
      <c r="G72" t="s">
        <v>1155</v>
      </c>
      <c r="H72" t="s">
        <v>1067</v>
      </c>
      <c r="I72" t="s">
        <v>1144</v>
      </c>
      <c r="J72">
        <v>1001</v>
      </c>
      <c r="K72">
        <v>5000</v>
      </c>
      <c r="L72">
        <v>3000.5</v>
      </c>
      <c r="M72" t="s">
        <v>1104</v>
      </c>
    </row>
    <row r="73" spans="1:13" x14ac:dyDescent="0.3">
      <c r="A73">
        <v>117</v>
      </c>
      <c r="B73">
        <v>66</v>
      </c>
      <c r="C73">
        <v>91.5</v>
      </c>
      <c r="D73" t="s">
        <v>708</v>
      </c>
      <c r="E73" t="s">
        <v>845</v>
      </c>
      <c r="F73">
        <v>3.6</v>
      </c>
      <c r="G73" t="s">
        <v>1155</v>
      </c>
      <c r="H73" t="s">
        <v>1070</v>
      </c>
      <c r="I73" t="s">
        <v>1147</v>
      </c>
      <c r="J73">
        <v>5001</v>
      </c>
      <c r="K73">
        <v>10000</v>
      </c>
      <c r="L73">
        <v>7500.5</v>
      </c>
      <c r="M73" t="s">
        <v>1091</v>
      </c>
    </row>
    <row r="74" spans="1:13" x14ac:dyDescent="0.3">
      <c r="A74">
        <v>86</v>
      </c>
      <c r="B74">
        <v>44</v>
      </c>
      <c r="C74">
        <v>65</v>
      </c>
      <c r="D74" t="s">
        <v>34</v>
      </c>
      <c r="E74" t="s">
        <v>1029</v>
      </c>
      <c r="F74">
        <v>3.8</v>
      </c>
      <c r="G74" t="s">
        <v>1155</v>
      </c>
      <c r="H74" t="s">
        <v>1065</v>
      </c>
      <c r="I74" t="s">
        <v>1142</v>
      </c>
      <c r="J74">
        <v>501</v>
      </c>
      <c r="K74">
        <v>1000</v>
      </c>
      <c r="L74">
        <v>750.5</v>
      </c>
      <c r="M74" t="s">
        <v>1133</v>
      </c>
    </row>
    <row r="75" spans="1:13" x14ac:dyDescent="0.3">
      <c r="A75">
        <v>61</v>
      </c>
      <c r="B75">
        <v>33</v>
      </c>
      <c r="C75">
        <v>47</v>
      </c>
      <c r="D75" t="s">
        <v>709</v>
      </c>
      <c r="E75" t="s">
        <v>1028</v>
      </c>
      <c r="F75">
        <v>3.1</v>
      </c>
      <c r="G75" t="s">
        <v>1155</v>
      </c>
      <c r="H75" t="s">
        <v>1067</v>
      </c>
      <c r="I75" t="s">
        <v>1144</v>
      </c>
      <c r="J75">
        <v>1001</v>
      </c>
      <c r="K75">
        <v>5000</v>
      </c>
      <c r="L75">
        <v>3000.5</v>
      </c>
      <c r="M75" t="s">
        <v>1097</v>
      </c>
    </row>
    <row r="76" spans="1:13" x14ac:dyDescent="0.3">
      <c r="A76">
        <v>137</v>
      </c>
      <c r="B76">
        <v>83</v>
      </c>
      <c r="C76">
        <v>110</v>
      </c>
      <c r="D76" t="s">
        <v>707</v>
      </c>
      <c r="E76" t="s">
        <v>784</v>
      </c>
      <c r="F76">
        <v>3.3</v>
      </c>
      <c r="G76" t="s">
        <v>1155</v>
      </c>
      <c r="H76" t="s">
        <v>1067</v>
      </c>
      <c r="I76" t="s">
        <v>1144</v>
      </c>
      <c r="J76">
        <v>1001</v>
      </c>
      <c r="K76">
        <v>5000</v>
      </c>
      <c r="L76">
        <v>3000.5</v>
      </c>
      <c r="M76" t="s">
        <v>1076</v>
      </c>
    </row>
    <row r="77" spans="1:13" x14ac:dyDescent="0.3">
      <c r="A77">
        <v>160</v>
      </c>
      <c r="B77">
        <v>95</v>
      </c>
      <c r="C77">
        <v>127.5</v>
      </c>
      <c r="D77" t="s">
        <v>711</v>
      </c>
      <c r="E77" t="s">
        <v>776</v>
      </c>
      <c r="F77">
        <v>3.2</v>
      </c>
      <c r="G77" t="s">
        <v>1155</v>
      </c>
      <c r="H77" t="s">
        <v>1071</v>
      </c>
      <c r="I77" t="s">
        <v>1148</v>
      </c>
      <c r="J77">
        <v>1</v>
      </c>
      <c r="K77">
        <v>50</v>
      </c>
      <c r="L77">
        <v>25.5</v>
      </c>
      <c r="M77" t="s">
        <v>1102</v>
      </c>
    </row>
    <row r="78" spans="1:13" x14ac:dyDescent="0.3">
      <c r="A78">
        <v>154</v>
      </c>
      <c r="B78">
        <v>94</v>
      </c>
      <c r="C78">
        <v>124</v>
      </c>
      <c r="D78" t="s">
        <v>707</v>
      </c>
      <c r="E78" t="s">
        <v>786</v>
      </c>
      <c r="F78">
        <v>3.9</v>
      </c>
      <c r="G78" t="s">
        <v>1155</v>
      </c>
      <c r="H78" t="s">
        <v>1068</v>
      </c>
      <c r="I78" t="s">
        <v>1145</v>
      </c>
      <c r="J78">
        <v>51</v>
      </c>
      <c r="K78">
        <v>200</v>
      </c>
      <c r="L78">
        <v>125.5</v>
      </c>
      <c r="M78" t="s">
        <v>1077</v>
      </c>
    </row>
    <row r="79" spans="1:13" x14ac:dyDescent="0.3">
      <c r="A79">
        <v>126</v>
      </c>
      <c r="B79">
        <v>61</v>
      </c>
      <c r="C79">
        <v>93.5</v>
      </c>
      <c r="D79" t="s">
        <v>708</v>
      </c>
      <c r="E79" t="s">
        <v>1027</v>
      </c>
      <c r="F79">
        <v>3.6</v>
      </c>
      <c r="G79" t="s">
        <v>1155</v>
      </c>
      <c r="H79" t="s">
        <v>1065</v>
      </c>
      <c r="I79" t="s">
        <v>1142</v>
      </c>
      <c r="J79">
        <v>501</v>
      </c>
      <c r="K79">
        <v>1000</v>
      </c>
      <c r="L79">
        <v>750.5</v>
      </c>
      <c r="M79" t="s">
        <v>1106</v>
      </c>
    </row>
    <row r="80" spans="1:13" x14ac:dyDescent="0.3">
      <c r="A80">
        <v>111</v>
      </c>
      <c r="B80">
        <v>58</v>
      </c>
      <c r="C80">
        <v>84.5</v>
      </c>
      <c r="D80" t="s">
        <v>708</v>
      </c>
      <c r="E80" t="s">
        <v>1016</v>
      </c>
      <c r="F80">
        <v>3.9</v>
      </c>
      <c r="G80" t="s">
        <v>1155</v>
      </c>
      <c r="H80" t="s">
        <v>1066</v>
      </c>
      <c r="I80" t="s">
        <v>1143</v>
      </c>
      <c r="J80">
        <v>10000</v>
      </c>
      <c r="K80" t="s">
        <v>1152</v>
      </c>
      <c r="L80">
        <v>10000</v>
      </c>
      <c r="M80" t="s">
        <v>1088</v>
      </c>
    </row>
    <row r="81" spans="1:13" x14ac:dyDescent="0.3">
      <c r="A81">
        <v>100</v>
      </c>
      <c r="B81">
        <v>37</v>
      </c>
      <c r="C81">
        <v>68.5</v>
      </c>
      <c r="D81" t="s">
        <v>711</v>
      </c>
      <c r="E81" t="s">
        <v>845</v>
      </c>
      <c r="F81">
        <v>3.6</v>
      </c>
      <c r="G81" t="s">
        <v>1155</v>
      </c>
      <c r="H81" t="s">
        <v>1070</v>
      </c>
      <c r="I81" t="s">
        <v>1147</v>
      </c>
      <c r="J81">
        <v>5001</v>
      </c>
      <c r="K81">
        <v>10000</v>
      </c>
      <c r="L81">
        <v>7500.5</v>
      </c>
      <c r="M81" t="s">
        <v>1091</v>
      </c>
    </row>
    <row r="82" spans="1:13" x14ac:dyDescent="0.3">
      <c r="A82">
        <v>137</v>
      </c>
      <c r="B82">
        <v>86</v>
      </c>
      <c r="C82">
        <v>111.5</v>
      </c>
      <c r="D82" t="s">
        <v>708</v>
      </c>
      <c r="E82" t="s">
        <v>1026</v>
      </c>
      <c r="F82">
        <v>3.6</v>
      </c>
      <c r="G82" t="s">
        <v>1155</v>
      </c>
      <c r="H82" t="s">
        <v>1066</v>
      </c>
      <c r="I82" t="s">
        <v>1143</v>
      </c>
      <c r="J82">
        <v>10000</v>
      </c>
      <c r="K82" t="s">
        <v>1152</v>
      </c>
      <c r="L82">
        <v>10000</v>
      </c>
      <c r="M82" t="s">
        <v>1088</v>
      </c>
    </row>
    <row r="83" spans="1:13" x14ac:dyDescent="0.3">
      <c r="A83">
        <v>178</v>
      </c>
      <c r="B83">
        <v>99</v>
      </c>
      <c r="C83">
        <v>138.5</v>
      </c>
      <c r="D83" t="s">
        <v>709</v>
      </c>
      <c r="E83" t="s">
        <v>1025</v>
      </c>
      <c r="F83">
        <v>3.9</v>
      </c>
      <c r="G83" t="s">
        <v>1155</v>
      </c>
      <c r="H83" t="s">
        <v>1068</v>
      </c>
      <c r="I83" t="s">
        <v>1145</v>
      </c>
      <c r="J83">
        <v>51</v>
      </c>
      <c r="K83">
        <v>200</v>
      </c>
      <c r="L83">
        <v>125.5</v>
      </c>
      <c r="M83" t="s">
        <v>1096</v>
      </c>
    </row>
    <row r="84" spans="1:13" x14ac:dyDescent="0.3">
      <c r="A84">
        <v>71</v>
      </c>
      <c r="B84">
        <v>36</v>
      </c>
      <c r="C84">
        <v>53.5</v>
      </c>
      <c r="D84" t="s">
        <v>709</v>
      </c>
      <c r="E84" t="s">
        <v>883</v>
      </c>
      <c r="F84">
        <v>3.8</v>
      </c>
      <c r="G84" t="s">
        <v>1155</v>
      </c>
      <c r="H84" t="s">
        <v>1067</v>
      </c>
      <c r="I84" t="s">
        <v>1144</v>
      </c>
      <c r="J84">
        <v>1001</v>
      </c>
      <c r="K84">
        <v>5000</v>
      </c>
      <c r="L84">
        <v>3000.5</v>
      </c>
      <c r="M84" t="s">
        <v>1113</v>
      </c>
    </row>
    <row r="85" spans="1:13" x14ac:dyDescent="0.3">
      <c r="A85">
        <v>48</v>
      </c>
      <c r="B85">
        <v>27</v>
      </c>
      <c r="C85">
        <v>37.5</v>
      </c>
      <c r="D85" t="s">
        <v>709</v>
      </c>
      <c r="E85" t="s">
        <v>1023</v>
      </c>
      <c r="F85">
        <v>3</v>
      </c>
      <c r="G85" t="s">
        <v>1155</v>
      </c>
      <c r="H85" t="s">
        <v>1067</v>
      </c>
      <c r="I85" t="s">
        <v>1144</v>
      </c>
      <c r="J85">
        <v>1001</v>
      </c>
      <c r="K85">
        <v>5000</v>
      </c>
      <c r="L85">
        <v>3000.5</v>
      </c>
      <c r="M85" t="s">
        <v>1090</v>
      </c>
    </row>
    <row r="86" spans="1:13" x14ac:dyDescent="0.3">
      <c r="A86">
        <v>62</v>
      </c>
      <c r="B86">
        <v>34</v>
      </c>
      <c r="C86">
        <v>48</v>
      </c>
      <c r="D86" t="s">
        <v>709</v>
      </c>
      <c r="E86" t="s">
        <v>794</v>
      </c>
      <c r="F86">
        <v>3.5</v>
      </c>
      <c r="G86" t="s">
        <v>1155</v>
      </c>
      <c r="H86" t="s">
        <v>1068</v>
      </c>
      <c r="I86" t="s">
        <v>1145</v>
      </c>
      <c r="J86">
        <v>51</v>
      </c>
      <c r="K86">
        <v>200</v>
      </c>
      <c r="L86">
        <v>125.5</v>
      </c>
      <c r="M86" t="s">
        <v>1090</v>
      </c>
    </row>
    <row r="87" spans="1:13" x14ac:dyDescent="0.3">
      <c r="A87">
        <v>231</v>
      </c>
      <c r="B87">
        <v>117</v>
      </c>
      <c r="C87">
        <v>174</v>
      </c>
      <c r="D87" t="s">
        <v>708</v>
      </c>
      <c r="E87" t="s">
        <v>795</v>
      </c>
      <c r="F87">
        <v>3.5</v>
      </c>
      <c r="G87" t="s">
        <v>1155</v>
      </c>
      <c r="H87" t="s">
        <v>1069</v>
      </c>
      <c r="I87" t="s">
        <v>1146</v>
      </c>
      <c r="J87">
        <v>201</v>
      </c>
      <c r="K87">
        <v>500</v>
      </c>
      <c r="L87">
        <v>350.5</v>
      </c>
      <c r="M87" t="s">
        <v>1088</v>
      </c>
    </row>
    <row r="88" spans="1:13" x14ac:dyDescent="0.3">
      <c r="A88">
        <v>106</v>
      </c>
      <c r="B88">
        <v>64</v>
      </c>
      <c r="C88">
        <v>85</v>
      </c>
      <c r="D88" t="s">
        <v>707</v>
      </c>
      <c r="E88" t="s">
        <v>796</v>
      </c>
      <c r="F88">
        <v>3.9</v>
      </c>
      <c r="G88" t="s">
        <v>1155</v>
      </c>
      <c r="H88" t="s">
        <v>1070</v>
      </c>
      <c r="I88" t="s">
        <v>1147</v>
      </c>
      <c r="J88">
        <v>5001</v>
      </c>
      <c r="K88">
        <v>10000</v>
      </c>
      <c r="L88">
        <v>7500.5</v>
      </c>
      <c r="M88" t="s">
        <v>1105</v>
      </c>
    </row>
    <row r="89" spans="1:13" x14ac:dyDescent="0.3">
      <c r="A89">
        <v>69</v>
      </c>
      <c r="B89">
        <v>39</v>
      </c>
      <c r="C89">
        <v>54</v>
      </c>
      <c r="D89" t="s">
        <v>709</v>
      </c>
      <c r="E89" t="s">
        <v>742</v>
      </c>
      <c r="F89">
        <v>3.7</v>
      </c>
      <c r="G89" t="s">
        <v>1155</v>
      </c>
      <c r="H89" t="s">
        <v>1070</v>
      </c>
      <c r="I89" t="s">
        <v>1147</v>
      </c>
      <c r="J89">
        <v>5001</v>
      </c>
      <c r="K89">
        <v>10000</v>
      </c>
      <c r="L89">
        <v>7500.5</v>
      </c>
      <c r="M89" t="s">
        <v>1091</v>
      </c>
    </row>
    <row r="90" spans="1:13" x14ac:dyDescent="0.3">
      <c r="A90">
        <v>133</v>
      </c>
      <c r="B90">
        <v>80</v>
      </c>
      <c r="C90">
        <v>106.5</v>
      </c>
      <c r="D90" t="s">
        <v>708</v>
      </c>
      <c r="E90" t="s">
        <v>744</v>
      </c>
      <c r="F90">
        <v>3.8</v>
      </c>
      <c r="G90" t="s">
        <v>1155</v>
      </c>
      <c r="H90" t="s">
        <v>1066</v>
      </c>
      <c r="I90" t="s">
        <v>1143</v>
      </c>
      <c r="J90">
        <v>10000</v>
      </c>
      <c r="K90" t="s">
        <v>1152</v>
      </c>
      <c r="L90">
        <v>10000</v>
      </c>
      <c r="M90" t="s">
        <v>1088</v>
      </c>
    </row>
    <row r="91" spans="1:13" x14ac:dyDescent="0.3">
      <c r="A91">
        <v>116</v>
      </c>
      <c r="B91">
        <v>55</v>
      </c>
      <c r="C91">
        <v>85.5</v>
      </c>
      <c r="D91" t="s">
        <v>708</v>
      </c>
      <c r="E91" t="s">
        <v>799</v>
      </c>
      <c r="F91">
        <v>3.4</v>
      </c>
      <c r="G91" t="s">
        <v>1155</v>
      </c>
      <c r="H91" t="s">
        <v>1066</v>
      </c>
      <c r="I91" t="s">
        <v>1143</v>
      </c>
      <c r="J91">
        <v>10000</v>
      </c>
      <c r="K91" t="s">
        <v>1152</v>
      </c>
      <c r="L91">
        <v>10000</v>
      </c>
      <c r="M91" t="s">
        <v>1095</v>
      </c>
    </row>
    <row r="92" spans="1:13" x14ac:dyDescent="0.3">
      <c r="A92">
        <v>123</v>
      </c>
      <c r="B92">
        <v>72</v>
      </c>
      <c r="C92">
        <v>97.5</v>
      </c>
      <c r="D92" t="s">
        <v>707</v>
      </c>
      <c r="E92" t="s">
        <v>800</v>
      </c>
      <c r="F92">
        <v>3.2</v>
      </c>
      <c r="G92" t="s">
        <v>1155</v>
      </c>
      <c r="H92" t="s">
        <v>1070</v>
      </c>
      <c r="I92" t="s">
        <v>1147</v>
      </c>
      <c r="J92">
        <v>5001</v>
      </c>
      <c r="K92">
        <v>10000</v>
      </c>
      <c r="L92">
        <v>7500.5</v>
      </c>
      <c r="M92" t="s">
        <v>1106</v>
      </c>
    </row>
    <row r="93" spans="1:13" x14ac:dyDescent="0.3">
      <c r="A93">
        <v>124</v>
      </c>
      <c r="B93">
        <v>74</v>
      </c>
      <c r="C93">
        <v>99</v>
      </c>
      <c r="D93" t="s">
        <v>707</v>
      </c>
      <c r="E93" t="s">
        <v>781</v>
      </c>
      <c r="F93">
        <v>3.9</v>
      </c>
      <c r="G93" t="s">
        <v>1155</v>
      </c>
      <c r="H93" t="s">
        <v>1065</v>
      </c>
      <c r="I93" t="s">
        <v>1142</v>
      </c>
      <c r="J93">
        <v>501</v>
      </c>
      <c r="K93">
        <v>1000</v>
      </c>
      <c r="L93">
        <v>750.5</v>
      </c>
      <c r="M93" t="s">
        <v>1095</v>
      </c>
    </row>
    <row r="94" spans="1:13" x14ac:dyDescent="0.3">
      <c r="A94">
        <v>73</v>
      </c>
      <c r="B94">
        <v>40</v>
      </c>
      <c r="C94">
        <v>56.5</v>
      </c>
      <c r="D94" t="s">
        <v>709</v>
      </c>
      <c r="E94" t="s">
        <v>801</v>
      </c>
      <c r="F94">
        <v>3.1</v>
      </c>
      <c r="G94" t="s">
        <v>1155</v>
      </c>
      <c r="H94" t="s">
        <v>1067</v>
      </c>
      <c r="I94" t="s">
        <v>1144</v>
      </c>
      <c r="J94">
        <v>1001</v>
      </c>
      <c r="K94">
        <v>5000</v>
      </c>
      <c r="L94">
        <v>3000.5</v>
      </c>
      <c r="M94" t="s">
        <v>1091</v>
      </c>
    </row>
    <row r="95" spans="1:13" x14ac:dyDescent="0.3">
      <c r="A95">
        <v>159</v>
      </c>
      <c r="B95">
        <v>91</v>
      </c>
      <c r="C95">
        <v>125</v>
      </c>
      <c r="D95" t="s">
        <v>712</v>
      </c>
      <c r="E95" t="s">
        <v>1022</v>
      </c>
      <c r="F95">
        <v>3.2</v>
      </c>
      <c r="G95" t="s">
        <v>1155</v>
      </c>
      <c r="H95" t="s">
        <v>1067</v>
      </c>
      <c r="I95" t="s">
        <v>1144</v>
      </c>
      <c r="J95">
        <v>1001</v>
      </c>
      <c r="K95">
        <v>5000</v>
      </c>
      <c r="L95">
        <v>3000.5</v>
      </c>
      <c r="M95" t="s">
        <v>1096</v>
      </c>
    </row>
    <row r="96" spans="1:13" x14ac:dyDescent="0.3">
      <c r="A96">
        <v>153</v>
      </c>
      <c r="B96">
        <v>89</v>
      </c>
      <c r="C96">
        <v>121</v>
      </c>
      <c r="D96" t="s">
        <v>707</v>
      </c>
      <c r="E96" t="s">
        <v>803</v>
      </c>
      <c r="F96">
        <v>3.8</v>
      </c>
      <c r="G96" t="s">
        <v>1155</v>
      </c>
      <c r="H96" t="s">
        <v>1068</v>
      </c>
      <c r="I96" t="s">
        <v>1145</v>
      </c>
      <c r="J96">
        <v>51</v>
      </c>
      <c r="K96">
        <v>200</v>
      </c>
      <c r="L96">
        <v>125.5</v>
      </c>
      <c r="M96" t="s">
        <v>1086</v>
      </c>
    </row>
    <row r="97" spans="1:13" x14ac:dyDescent="0.3">
      <c r="A97">
        <v>142</v>
      </c>
      <c r="B97">
        <v>76</v>
      </c>
      <c r="C97">
        <v>109</v>
      </c>
      <c r="D97" t="s">
        <v>34</v>
      </c>
      <c r="E97" t="s">
        <v>1021</v>
      </c>
      <c r="F97">
        <v>3.2</v>
      </c>
      <c r="G97" t="s">
        <v>1155</v>
      </c>
      <c r="H97" t="s">
        <v>1067</v>
      </c>
      <c r="I97" t="s">
        <v>1144</v>
      </c>
      <c r="J97">
        <v>1001</v>
      </c>
      <c r="K97">
        <v>5000</v>
      </c>
      <c r="L97">
        <v>3000.5</v>
      </c>
      <c r="M97" t="s">
        <v>1077</v>
      </c>
    </row>
    <row r="98" spans="1:13" x14ac:dyDescent="0.3">
      <c r="A98">
        <v>165</v>
      </c>
      <c r="B98">
        <v>102</v>
      </c>
      <c r="C98">
        <v>133.5</v>
      </c>
      <c r="D98" t="s">
        <v>707</v>
      </c>
      <c r="E98" t="s">
        <v>750</v>
      </c>
      <c r="F98">
        <v>3.5</v>
      </c>
      <c r="G98" t="s">
        <v>1155</v>
      </c>
      <c r="H98" t="s">
        <v>1070</v>
      </c>
      <c r="I98" t="s">
        <v>1147</v>
      </c>
      <c r="J98">
        <v>5001</v>
      </c>
      <c r="K98">
        <v>10000</v>
      </c>
      <c r="L98">
        <v>7500.5</v>
      </c>
      <c r="M98" t="s">
        <v>1088</v>
      </c>
    </row>
    <row r="99" spans="1:13" x14ac:dyDescent="0.3">
      <c r="A99">
        <v>62</v>
      </c>
      <c r="B99">
        <v>32</v>
      </c>
      <c r="C99">
        <v>47</v>
      </c>
      <c r="D99" t="s">
        <v>709</v>
      </c>
      <c r="E99" t="s">
        <v>1019</v>
      </c>
      <c r="F99">
        <v>3.9</v>
      </c>
      <c r="G99" t="s">
        <v>1155</v>
      </c>
      <c r="H99" t="s">
        <v>1069</v>
      </c>
      <c r="I99" t="s">
        <v>1146</v>
      </c>
      <c r="J99">
        <v>201</v>
      </c>
      <c r="K99">
        <v>500</v>
      </c>
      <c r="L99">
        <v>350.5</v>
      </c>
      <c r="M99" t="s">
        <v>1084</v>
      </c>
    </row>
    <row r="100" spans="1:13" x14ac:dyDescent="0.3">
      <c r="A100">
        <v>123</v>
      </c>
      <c r="B100">
        <v>68</v>
      </c>
      <c r="C100">
        <v>95.5</v>
      </c>
      <c r="D100" t="s">
        <v>34</v>
      </c>
      <c r="E100" t="s">
        <v>807</v>
      </c>
      <c r="F100">
        <v>3.9</v>
      </c>
      <c r="G100" t="s">
        <v>1155</v>
      </c>
      <c r="H100" t="s">
        <v>1067</v>
      </c>
      <c r="I100" t="s">
        <v>1144</v>
      </c>
      <c r="J100">
        <v>1001</v>
      </c>
      <c r="K100">
        <v>5000</v>
      </c>
      <c r="L100">
        <v>3000.5</v>
      </c>
      <c r="M100" t="s">
        <v>1095</v>
      </c>
    </row>
    <row r="101" spans="1:13" x14ac:dyDescent="0.3">
      <c r="A101">
        <v>129</v>
      </c>
      <c r="B101">
        <v>80</v>
      </c>
      <c r="C101">
        <v>104.5</v>
      </c>
      <c r="D101" t="s">
        <v>707</v>
      </c>
      <c r="E101" t="s">
        <v>808</v>
      </c>
      <c r="F101">
        <v>3.3</v>
      </c>
      <c r="G101" t="s">
        <v>1155</v>
      </c>
      <c r="H101" t="s">
        <v>1066</v>
      </c>
      <c r="I101" t="s">
        <v>1143</v>
      </c>
      <c r="J101">
        <v>10000</v>
      </c>
      <c r="K101" t="s">
        <v>1152</v>
      </c>
      <c r="L101">
        <v>10000</v>
      </c>
      <c r="M101" t="s">
        <v>1108</v>
      </c>
    </row>
    <row r="102" spans="1:13" x14ac:dyDescent="0.3">
      <c r="A102">
        <v>157</v>
      </c>
      <c r="B102">
        <v>90</v>
      </c>
      <c r="C102">
        <v>123.5</v>
      </c>
      <c r="D102" t="s">
        <v>709</v>
      </c>
      <c r="E102" t="s">
        <v>1018</v>
      </c>
      <c r="F102">
        <v>3.3</v>
      </c>
      <c r="G102" t="s">
        <v>1155</v>
      </c>
      <c r="H102" t="s">
        <v>1067</v>
      </c>
      <c r="I102" t="s">
        <v>1144</v>
      </c>
      <c r="J102">
        <v>1001</v>
      </c>
      <c r="K102">
        <v>5000</v>
      </c>
      <c r="L102">
        <v>3000.5</v>
      </c>
      <c r="M102" t="s">
        <v>1083</v>
      </c>
    </row>
    <row r="103" spans="1:13" x14ac:dyDescent="0.3">
      <c r="A103">
        <v>119</v>
      </c>
      <c r="B103">
        <v>62</v>
      </c>
      <c r="C103">
        <v>90.5</v>
      </c>
      <c r="D103" t="s">
        <v>708</v>
      </c>
      <c r="E103" t="s">
        <v>1016</v>
      </c>
      <c r="F103">
        <v>3.9</v>
      </c>
      <c r="G103" t="s">
        <v>1155</v>
      </c>
      <c r="H103" t="s">
        <v>1066</v>
      </c>
      <c r="I103" t="s">
        <v>1143</v>
      </c>
      <c r="J103">
        <v>10000</v>
      </c>
      <c r="K103" t="s">
        <v>1152</v>
      </c>
      <c r="L103">
        <v>10000</v>
      </c>
      <c r="M103" t="s">
        <v>1088</v>
      </c>
    </row>
    <row r="104" spans="1:13" x14ac:dyDescent="0.3">
      <c r="A104">
        <v>147</v>
      </c>
      <c r="B104">
        <v>79</v>
      </c>
      <c r="C104">
        <v>113</v>
      </c>
      <c r="D104" t="s">
        <v>34</v>
      </c>
      <c r="E104" t="s">
        <v>887</v>
      </c>
      <c r="F104">
        <v>3.1</v>
      </c>
      <c r="G104" t="s">
        <v>1155</v>
      </c>
      <c r="H104" t="s">
        <v>1067</v>
      </c>
      <c r="I104" t="s">
        <v>1144</v>
      </c>
      <c r="J104">
        <v>1001</v>
      </c>
      <c r="K104">
        <v>5000</v>
      </c>
      <c r="L104">
        <v>3000.5</v>
      </c>
      <c r="M104" t="s">
        <v>1122</v>
      </c>
    </row>
    <row r="105" spans="1:13" x14ac:dyDescent="0.3">
      <c r="A105">
        <v>132</v>
      </c>
      <c r="B105">
        <v>77</v>
      </c>
      <c r="C105">
        <v>104.5</v>
      </c>
      <c r="D105" t="s">
        <v>707</v>
      </c>
      <c r="E105" t="s">
        <v>1015</v>
      </c>
      <c r="F105">
        <v>3.5</v>
      </c>
      <c r="G105" t="s">
        <v>1155</v>
      </c>
      <c r="H105" t="s">
        <v>1069</v>
      </c>
      <c r="I105" t="s">
        <v>1146</v>
      </c>
      <c r="J105">
        <v>201</v>
      </c>
      <c r="K105">
        <v>500</v>
      </c>
      <c r="L105">
        <v>350.5</v>
      </c>
      <c r="M105" t="s">
        <v>1080</v>
      </c>
    </row>
    <row r="106" spans="1:13" x14ac:dyDescent="0.3">
      <c r="A106">
        <v>102</v>
      </c>
      <c r="B106">
        <v>54</v>
      </c>
      <c r="C106">
        <v>78</v>
      </c>
      <c r="D106" t="s">
        <v>34</v>
      </c>
      <c r="E106" t="s">
        <v>813</v>
      </c>
      <c r="F106">
        <v>3.4</v>
      </c>
      <c r="G106" t="s">
        <v>1155</v>
      </c>
      <c r="H106" t="s">
        <v>1069</v>
      </c>
      <c r="I106" t="s">
        <v>1146</v>
      </c>
      <c r="J106">
        <v>201</v>
      </c>
      <c r="K106">
        <v>500</v>
      </c>
      <c r="L106">
        <v>350.5</v>
      </c>
      <c r="M106" t="s">
        <v>1084</v>
      </c>
    </row>
    <row r="107" spans="1:13" x14ac:dyDescent="0.3">
      <c r="A107">
        <v>163</v>
      </c>
      <c r="B107">
        <v>102</v>
      </c>
      <c r="C107">
        <v>132.5</v>
      </c>
      <c r="D107" t="s">
        <v>707</v>
      </c>
      <c r="E107" t="s">
        <v>814</v>
      </c>
      <c r="F107">
        <v>3.2</v>
      </c>
      <c r="G107" t="s">
        <v>1155</v>
      </c>
      <c r="H107" t="s">
        <v>1068</v>
      </c>
      <c r="I107" t="s">
        <v>1145</v>
      </c>
      <c r="J107">
        <v>51</v>
      </c>
      <c r="K107">
        <v>200</v>
      </c>
      <c r="L107">
        <v>125.5</v>
      </c>
      <c r="M107" t="s">
        <v>1090</v>
      </c>
    </row>
    <row r="108" spans="1:13" x14ac:dyDescent="0.3">
      <c r="A108">
        <v>238</v>
      </c>
      <c r="B108">
        <v>150</v>
      </c>
      <c r="C108">
        <v>194</v>
      </c>
      <c r="D108" t="s">
        <v>707</v>
      </c>
      <c r="E108" t="s">
        <v>1014</v>
      </c>
      <c r="F108">
        <v>3.2</v>
      </c>
      <c r="G108" t="s">
        <v>1155</v>
      </c>
      <c r="H108" t="s">
        <v>1065</v>
      </c>
      <c r="I108" t="s">
        <v>1142</v>
      </c>
      <c r="J108">
        <v>501</v>
      </c>
      <c r="K108">
        <v>1000</v>
      </c>
      <c r="L108">
        <v>750.5</v>
      </c>
      <c r="M108" t="s">
        <v>1090</v>
      </c>
    </row>
    <row r="109" spans="1:13" x14ac:dyDescent="0.3">
      <c r="A109">
        <v>121</v>
      </c>
      <c r="B109">
        <v>69</v>
      </c>
      <c r="C109">
        <v>95</v>
      </c>
      <c r="D109" t="s">
        <v>707</v>
      </c>
      <c r="E109" t="s">
        <v>1013</v>
      </c>
      <c r="F109">
        <v>3.4</v>
      </c>
      <c r="G109" t="s">
        <v>1155</v>
      </c>
      <c r="H109" t="s">
        <v>1069</v>
      </c>
      <c r="I109" t="s">
        <v>1146</v>
      </c>
      <c r="J109">
        <v>201</v>
      </c>
      <c r="K109">
        <v>500</v>
      </c>
      <c r="L109">
        <v>350.5</v>
      </c>
      <c r="M109" t="s">
        <v>1077</v>
      </c>
    </row>
    <row r="110" spans="1:13" x14ac:dyDescent="0.3">
      <c r="A110">
        <v>89</v>
      </c>
      <c r="B110">
        <v>50</v>
      </c>
      <c r="C110">
        <v>69.5</v>
      </c>
      <c r="D110" t="s">
        <v>707</v>
      </c>
      <c r="E110" t="s">
        <v>800</v>
      </c>
      <c r="F110">
        <v>3.2</v>
      </c>
      <c r="G110" t="s">
        <v>1155</v>
      </c>
      <c r="H110" t="s">
        <v>1070</v>
      </c>
      <c r="I110" t="s">
        <v>1147</v>
      </c>
      <c r="J110">
        <v>5001</v>
      </c>
      <c r="K110">
        <v>10000</v>
      </c>
      <c r="L110">
        <v>7500.5</v>
      </c>
      <c r="M110" t="s">
        <v>1106</v>
      </c>
    </row>
    <row r="111" spans="1:13" x14ac:dyDescent="0.3">
      <c r="A111">
        <v>127</v>
      </c>
      <c r="B111">
        <v>63</v>
      </c>
      <c r="C111">
        <v>95</v>
      </c>
      <c r="D111" t="s">
        <v>708</v>
      </c>
      <c r="E111" t="s">
        <v>938</v>
      </c>
      <c r="F111">
        <v>3.9</v>
      </c>
      <c r="G111" t="s">
        <v>1155</v>
      </c>
      <c r="H111" t="s">
        <v>1066</v>
      </c>
      <c r="I111" t="s">
        <v>1143</v>
      </c>
      <c r="J111">
        <v>10000</v>
      </c>
      <c r="K111" t="s">
        <v>1152</v>
      </c>
      <c r="L111">
        <v>10000</v>
      </c>
      <c r="M111" t="s">
        <v>1088</v>
      </c>
    </row>
    <row r="112" spans="1:13" x14ac:dyDescent="0.3">
      <c r="A112">
        <v>148</v>
      </c>
      <c r="B112">
        <v>91</v>
      </c>
      <c r="C112">
        <v>119.5</v>
      </c>
      <c r="D112" t="s">
        <v>707</v>
      </c>
      <c r="E112" t="s">
        <v>819</v>
      </c>
      <c r="F112">
        <v>3</v>
      </c>
      <c r="G112" t="s">
        <v>1155</v>
      </c>
      <c r="H112" t="s">
        <v>1067</v>
      </c>
      <c r="I112" t="s">
        <v>1144</v>
      </c>
      <c r="J112">
        <v>1001</v>
      </c>
      <c r="K112">
        <v>5000</v>
      </c>
      <c r="L112">
        <v>3000.5</v>
      </c>
      <c r="M112" t="s">
        <v>1077</v>
      </c>
    </row>
    <row r="113" spans="1:13" x14ac:dyDescent="0.3">
      <c r="A113">
        <v>173</v>
      </c>
      <c r="B113">
        <v>95</v>
      </c>
      <c r="C113">
        <v>134</v>
      </c>
      <c r="D113" t="s">
        <v>34</v>
      </c>
      <c r="E113" t="s">
        <v>820</v>
      </c>
      <c r="F113">
        <v>3.2</v>
      </c>
      <c r="G113" t="s">
        <v>1155</v>
      </c>
      <c r="H113" t="s">
        <v>1067</v>
      </c>
      <c r="I113" t="s">
        <v>1144</v>
      </c>
      <c r="J113">
        <v>1001</v>
      </c>
      <c r="K113">
        <v>5000</v>
      </c>
      <c r="L113">
        <v>3000.5</v>
      </c>
      <c r="M113" t="s">
        <v>1080</v>
      </c>
    </row>
    <row r="114" spans="1:13" x14ac:dyDescent="0.3">
      <c r="A114">
        <v>80</v>
      </c>
      <c r="B114">
        <v>57</v>
      </c>
      <c r="C114">
        <v>68.5</v>
      </c>
      <c r="D114" t="s">
        <v>34</v>
      </c>
      <c r="E114" t="s">
        <v>1010</v>
      </c>
      <c r="F114">
        <v>3.5</v>
      </c>
      <c r="G114" t="s">
        <v>1155</v>
      </c>
      <c r="H114" t="s">
        <v>1065</v>
      </c>
      <c r="I114" t="s">
        <v>1142</v>
      </c>
      <c r="J114">
        <v>501</v>
      </c>
      <c r="K114">
        <v>1000</v>
      </c>
      <c r="L114">
        <v>750.5</v>
      </c>
      <c r="M114" t="s">
        <v>1088</v>
      </c>
    </row>
    <row r="115" spans="1:13" x14ac:dyDescent="0.3">
      <c r="A115">
        <v>135</v>
      </c>
      <c r="B115">
        <v>80</v>
      </c>
      <c r="C115">
        <v>107.5</v>
      </c>
      <c r="D115" t="s">
        <v>707</v>
      </c>
      <c r="E115" t="s">
        <v>822</v>
      </c>
      <c r="F115">
        <v>3.5</v>
      </c>
      <c r="G115" t="s">
        <v>1155</v>
      </c>
      <c r="H115" t="s">
        <v>1067</v>
      </c>
      <c r="I115" t="s">
        <v>1144</v>
      </c>
      <c r="J115">
        <v>1001</v>
      </c>
      <c r="K115">
        <v>5000</v>
      </c>
      <c r="L115">
        <v>3000.5</v>
      </c>
      <c r="M115" t="s">
        <v>1110</v>
      </c>
    </row>
    <row r="116" spans="1:13" x14ac:dyDescent="0.3">
      <c r="A116">
        <v>211</v>
      </c>
      <c r="B116">
        <v>135</v>
      </c>
      <c r="C116">
        <v>173</v>
      </c>
      <c r="D116" t="s">
        <v>707</v>
      </c>
      <c r="E116" t="s">
        <v>765</v>
      </c>
      <c r="F116">
        <v>3.7</v>
      </c>
      <c r="G116" t="s">
        <v>1155</v>
      </c>
      <c r="H116" t="s">
        <v>1066</v>
      </c>
      <c r="I116" t="s">
        <v>1143</v>
      </c>
      <c r="J116">
        <v>10000</v>
      </c>
      <c r="K116" t="s">
        <v>1152</v>
      </c>
      <c r="L116">
        <v>10000</v>
      </c>
      <c r="M116" t="s">
        <v>1076</v>
      </c>
    </row>
    <row r="117" spans="1:13" x14ac:dyDescent="0.3">
      <c r="A117">
        <v>105</v>
      </c>
      <c r="B117">
        <v>55</v>
      </c>
      <c r="C117">
        <v>80</v>
      </c>
      <c r="D117" t="s">
        <v>34</v>
      </c>
      <c r="E117" t="s">
        <v>1009</v>
      </c>
      <c r="F117">
        <v>3.4</v>
      </c>
      <c r="G117" t="s">
        <v>1155</v>
      </c>
      <c r="H117" t="s">
        <v>1065</v>
      </c>
      <c r="I117" t="s">
        <v>1142</v>
      </c>
      <c r="J117">
        <v>501</v>
      </c>
      <c r="K117">
        <v>1000</v>
      </c>
      <c r="L117">
        <v>750.5</v>
      </c>
      <c r="M117" t="s">
        <v>1095</v>
      </c>
    </row>
    <row r="118" spans="1:13" x14ac:dyDescent="0.3">
      <c r="A118">
        <v>108</v>
      </c>
      <c r="B118">
        <v>64</v>
      </c>
      <c r="C118">
        <v>86</v>
      </c>
      <c r="D118" t="s">
        <v>707</v>
      </c>
      <c r="E118" t="s">
        <v>1007</v>
      </c>
      <c r="F118">
        <v>3.7</v>
      </c>
      <c r="G118" t="s">
        <v>1155</v>
      </c>
      <c r="H118" t="s">
        <v>1069</v>
      </c>
      <c r="I118" t="s">
        <v>1146</v>
      </c>
      <c r="J118">
        <v>201</v>
      </c>
      <c r="K118">
        <v>500</v>
      </c>
      <c r="L118">
        <v>350.5</v>
      </c>
      <c r="M118" t="s">
        <v>1095</v>
      </c>
    </row>
    <row r="119" spans="1:13" x14ac:dyDescent="0.3">
      <c r="A119">
        <v>173</v>
      </c>
      <c r="B119">
        <v>107</v>
      </c>
      <c r="C119">
        <v>140</v>
      </c>
      <c r="D119" t="s">
        <v>707</v>
      </c>
      <c r="E119" t="s">
        <v>938</v>
      </c>
      <c r="F119">
        <v>3.9</v>
      </c>
      <c r="G119" t="s">
        <v>1155</v>
      </c>
      <c r="H119" t="s">
        <v>1066</v>
      </c>
      <c r="I119" t="s">
        <v>1143</v>
      </c>
      <c r="J119">
        <v>10000</v>
      </c>
      <c r="K119" t="s">
        <v>1152</v>
      </c>
      <c r="L119">
        <v>10000</v>
      </c>
      <c r="M119" t="s">
        <v>1088</v>
      </c>
    </row>
    <row r="120" spans="1:13" x14ac:dyDescent="0.3">
      <c r="A120">
        <v>133</v>
      </c>
      <c r="B120">
        <v>82</v>
      </c>
      <c r="C120">
        <v>107.5</v>
      </c>
      <c r="D120" t="s">
        <v>707</v>
      </c>
      <c r="E120" t="s">
        <v>826</v>
      </c>
      <c r="F120">
        <v>3.6</v>
      </c>
      <c r="G120" t="s">
        <v>1155</v>
      </c>
      <c r="H120" t="s">
        <v>1067</v>
      </c>
      <c r="I120" t="s">
        <v>1144</v>
      </c>
      <c r="J120">
        <v>1001</v>
      </c>
      <c r="K120">
        <v>5000</v>
      </c>
      <c r="L120">
        <v>3000.5</v>
      </c>
      <c r="M120" t="s">
        <v>1098</v>
      </c>
    </row>
    <row r="121" spans="1:13" x14ac:dyDescent="0.3">
      <c r="A121">
        <v>55</v>
      </c>
      <c r="B121">
        <v>26</v>
      </c>
      <c r="C121">
        <v>40.5</v>
      </c>
      <c r="D121" t="s">
        <v>711</v>
      </c>
      <c r="E121" t="s">
        <v>827</v>
      </c>
      <c r="F121">
        <v>3.8</v>
      </c>
      <c r="G121" t="s">
        <v>1155</v>
      </c>
      <c r="H121" t="s">
        <v>1065</v>
      </c>
      <c r="I121" t="s">
        <v>1142</v>
      </c>
      <c r="J121">
        <v>501</v>
      </c>
      <c r="K121">
        <v>1000</v>
      </c>
      <c r="L121">
        <v>750.5</v>
      </c>
      <c r="M121" t="s">
        <v>1102</v>
      </c>
    </row>
    <row r="122" spans="1:13" x14ac:dyDescent="0.3">
      <c r="A122">
        <v>118</v>
      </c>
      <c r="B122">
        <v>61</v>
      </c>
      <c r="C122">
        <v>89.5</v>
      </c>
      <c r="D122" t="s">
        <v>707</v>
      </c>
      <c r="E122" t="s">
        <v>757</v>
      </c>
      <c r="F122">
        <v>3.7</v>
      </c>
      <c r="G122" t="s">
        <v>1155</v>
      </c>
      <c r="H122" t="s">
        <v>1066</v>
      </c>
      <c r="I122" t="s">
        <v>1143</v>
      </c>
      <c r="J122">
        <v>10000</v>
      </c>
      <c r="K122" t="s">
        <v>1152</v>
      </c>
      <c r="L122">
        <v>10000</v>
      </c>
      <c r="M122" t="s">
        <v>1095</v>
      </c>
    </row>
    <row r="123" spans="1:13" x14ac:dyDescent="0.3">
      <c r="A123">
        <v>85</v>
      </c>
      <c r="B123">
        <v>47</v>
      </c>
      <c r="C123">
        <v>66</v>
      </c>
      <c r="D123" t="s">
        <v>709</v>
      </c>
      <c r="E123" t="s">
        <v>1004</v>
      </c>
      <c r="F123">
        <v>3.6</v>
      </c>
      <c r="G123" t="s">
        <v>1155</v>
      </c>
      <c r="H123" t="s">
        <v>1071</v>
      </c>
      <c r="I123" t="s">
        <v>1148</v>
      </c>
      <c r="J123">
        <v>1</v>
      </c>
      <c r="K123">
        <v>50</v>
      </c>
      <c r="L123">
        <v>25.5</v>
      </c>
      <c r="M123" t="s">
        <v>1077</v>
      </c>
    </row>
    <row r="124" spans="1:13" x14ac:dyDescent="0.3">
      <c r="A124">
        <v>77</v>
      </c>
      <c r="B124">
        <v>42</v>
      </c>
      <c r="C124">
        <v>59.5</v>
      </c>
      <c r="D124" t="s">
        <v>709</v>
      </c>
      <c r="E124" t="s">
        <v>1003</v>
      </c>
      <c r="F124">
        <v>3.1</v>
      </c>
      <c r="G124" t="s">
        <v>1155</v>
      </c>
      <c r="H124" t="s">
        <v>1067</v>
      </c>
      <c r="I124" t="s">
        <v>1144</v>
      </c>
      <c r="J124">
        <v>1001</v>
      </c>
      <c r="K124">
        <v>5000</v>
      </c>
      <c r="L124">
        <v>3000.5</v>
      </c>
      <c r="M124" t="s">
        <v>1126</v>
      </c>
    </row>
    <row r="125" spans="1:13" x14ac:dyDescent="0.3">
      <c r="A125">
        <v>106</v>
      </c>
      <c r="B125">
        <v>64</v>
      </c>
      <c r="C125">
        <v>85</v>
      </c>
      <c r="D125" t="s">
        <v>707</v>
      </c>
      <c r="E125" t="s">
        <v>829</v>
      </c>
      <c r="F125">
        <v>3.2</v>
      </c>
      <c r="G125" t="s">
        <v>1155</v>
      </c>
      <c r="H125" t="s">
        <v>1067</v>
      </c>
      <c r="I125" t="s">
        <v>1144</v>
      </c>
      <c r="J125">
        <v>1001</v>
      </c>
      <c r="K125">
        <v>5000</v>
      </c>
      <c r="L125">
        <v>3000.5</v>
      </c>
      <c r="M125" t="s">
        <v>1112</v>
      </c>
    </row>
    <row r="126" spans="1:13" x14ac:dyDescent="0.3">
      <c r="A126">
        <v>180</v>
      </c>
      <c r="B126">
        <v>150</v>
      </c>
      <c r="C126">
        <v>165</v>
      </c>
      <c r="D126" t="s">
        <v>707</v>
      </c>
      <c r="E126" t="s">
        <v>1002</v>
      </c>
      <c r="F126">
        <v>3.9</v>
      </c>
      <c r="G126" t="s">
        <v>1155</v>
      </c>
      <c r="H126" t="s">
        <v>1069</v>
      </c>
      <c r="I126" t="s">
        <v>1146</v>
      </c>
      <c r="J126">
        <v>201</v>
      </c>
      <c r="K126">
        <v>500</v>
      </c>
      <c r="L126">
        <v>350.5</v>
      </c>
      <c r="M126" t="s">
        <v>1090</v>
      </c>
    </row>
    <row r="127" spans="1:13" x14ac:dyDescent="0.3">
      <c r="A127">
        <v>223</v>
      </c>
      <c r="B127">
        <v>113</v>
      </c>
      <c r="C127">
        <v>168</v>
      </c>
      <c r="D127" t="s">
        <v>708</v>
      </c>
      <c r="E127" t="s">
        <v>831</v>
      </c>
      <c r="F127">
        <v>3.8</v>
      </c>
      <c r="G127" t="s">
        <v>1155</v>
      </c>
      <c r="H127" t="s">
        <v>1067</v>
      </c>
      <c r="I127" t="s">
        <v>1144</v>
      </c>
      <c r="J127">
        <v>1001</v>
      </c>
      <c r="K127">
        <v>5000</v>
      </c>
      <c r="L127">
        <v>3000.5</v>
      </c>
      <c r="M127" t="s">
        <v>1088</v>
      </c>
    </row>
    <row r="128" spans="1:13" x14ac:dyDescent="0.3">
      <c r="A128">
        <v>145</v>
      </c>
      <c r="B128">
        <v>76</v>
      </c>
      <c r="C128">
        <v>110.5</v>
      </c>
      <c r="D128" t="s">
        <v>34</v>
      </c>
      <c r="E128" t="s">
        <v>999</v>
      </c>
      <c r="F128">
        <v>3.7</v>
      </c>
      <c r="G128" t="s">
        <v>1155</v>
      </c>
      <c r="H128" t="s">
        <v>1069</v>
      </c>
      <c r="I128" t="s">
        <v>1146</v>
      </c>
      <c r="J128">
        <v>201</v>
      </c>
      <c r="K128">
        <v>500</v>
      </c>
      <c r="L128">
        <v>350.5</v>
      </c>
      <c r="M128" t="s">
        <v>1091</v>
      </c>
    </row>
    <row r="129" spans="1:13" x14ac:dyDescent="0.3">
      <c r="A129">
        <v>123</v>
      </c>
      <c r="B129">
        <v>71</v>
      </c>
      <c r="C129">
        <v>97</v>
      </c>
      <c r="D129" t="s">
        <v>707</v>
      </c>
      <c r="E129" t="s">
        <v>833</v>
      </c>
      <c r="F129">
        <v>3.4</v>
      </c>
      <c r="G129" t="s">
        <v>1155</v>
      </c>
      <c r="H129" t="s">
        <v>1067</v>
      </c>
      <c r="I129" t="s">
        <v>1144</v>
      </c>
      <c r="J129">
        <v>1001</v>
      </c>
      <c r="K129">
        <v>5000</v>
      </c>
      <c r="L129">
        <v>3000.5</v>
      </c>
      <c r="M129" t="s">
        <v>1083</v>
      </c>
    </row>
    <row r="130" spans="1:13" x14ac:dyDescent="0.3">
      <c r="A130">
        <v>184</v>
      </c>
      <c r="B130">
        <v>110</v>
      </c>
      <c r="C130">
        <v>147</v>
      </c>
      <c r="D130" t="s">
        <v>707</v>
      </c>
      <c r="E130" t="s">
        <v>998</v>
      </c>
      <c r="F130">
        <v>3.8</v>
      </c>
      <c r="G130" t="s">
        <v>1155</v>
      </c>
      <c r="H130" t="s">
        <v>1066</v>
      </c>
      <c r="I130" t="s">
        <v>1143</v>
      </c>
      <c r="J130">
        <v>10000</v>
      </c>
      <c r="K130" t="s">
        <v>1152</v>
      </c>
      <c r="L130">
        <v>10000</v>
      </c>
      <c r="M130" t="s">
        <v>1090</v>
      </c>
    </row>
    <row r="131" spans="1:13" x14ac:dyDescent="0.3">
      <c r="A131">
        <v>171</v>
      </c>
      <c r="B131">
        <v>108</v>
      </c>
      <c r="C131">
        <v>139.5</v>
      </c>
      <c r="D131" t="s">
        <v>707</v>
      </c>
      <c r="E131" t="s">
        <v>994</v>
      </c>
      <c r="F131">
        <v>3.5</v>
      </c>
      <c r="G131" t="s">
        <v>1155</v>
      </c>
      <c r="H131" t="s">
        <v>1068</v>
      </c>
      <c r="I131" t="s">
        <v>1145</v>
      </c>
      <c r="J131">
        <v>51</v>
      </c>
      <c r="K131">
        <v>200</v>
      </c>
      <c r="L131">
        <v>125.5</v>
      </c>
      <c r="M131" t="s">
        <v>1132</v>
      </c>
    </row>
    <row r="132" spans="1:13" x14ac:dyDescent="0.3">
      <c r="A132">
        <v>130</v>
      </c>
      <c r="B132">
        <v>80</v>
      </c>
      <c r="C132">
        <v>105</v>
      </c>
      <c r="D132" t="s">
        <v>707</v>
      </c>
      <c r="E132" t="s">
        <v>835</v>
      </c>
      <c r="F132">
        <v>3.7</v>
      </c>
      <c r="G132" t="s">
        <v>1155</v>
      </c>
      <c r="H132" t="s">
        <v>1069</v>
      </c>
      <c r="I132" t="s">
        <v>1146</v>
      </c>
      <c r="J132">
        <v>201</v>
      </c>
      <c r="K132">
        <v>500</v>
      </c>
      <c r="L132">
        <v>350.5</v>
      </c>
      <c r="M132" t="s">
        <v>1113</v>
      </c>
    </row>
    <row r="133" spans="1:13" x14ac:dyDescent="0.3">
      <c r="A133">
        <v>100</v>
      </c>
      <c r="B133">
        <v>61</v>
      </c>
      <c r="C133">
        <v>80.5</v>
      </c>
      <c r="D133" t="s">
        <v>707</v>
      </c>
      <c r="E133" t="s">
        <v>992</v>
      </c>
      <c r="F133">
        <v>3.5</v>
      </c>
      <c r="G133" t="s">
        <v>1155</v>
      </c>
      <c r="H133" t="s">
        <v>1066</v>
      </c>
      <c r="I133" t="s">
        <v>1143</v>
      </c>
      <c r="J133">
        <v>10000</v>
      </c>
      <c r="K133" t="s">
        <v>1152</v>
      </c>
      <c r="L133">
        <v>10000</v>
      </c>
      <c r="M133" t="s">
        <v>1083</v>
      </c>
    </row>
    <row r="134" spans="1:13" x14ac:dyDescent="0.3">
      <c r="A134">
        <v>92</v>
      </c>
      <c r="B134">
        <v>54</v>
      </c>
      <c r="C134">
        <v>73</v>
      </c>
      <c r="D134" t="s">
        <v>709</v>
      </c>
      <c r="E134" t="s">
        <v>991</v>
      </c>
      <c r="F134">
        <v>3.6</v>
      </c>
      <c r="G134" t="s">
        <v>1155</v>
      </c>
      <c r="H134" t="s">
        <v>1066</v>
      </c>
      <c r="I134" t="s">
        <v>1143</v>
      </c>
      <c r="J134">
        <v>10000</v>
      </c>
      <c r="K134" t="s">
        <v>1152</v>
      </c>
      <c r="L134">
        <v>10000</v>
      </c>
      <c r="M134" t="s">
        <v>1131</v>
      </c>
    </row>
    <row r="135" spans="1:13" x14ac:dyDescent="0.3">
      <c r="A135">
        <v>127</v>
      </c>
      <c r="B135">
        <v>76</v>
      </c>
      <c r="C135">
        <v>101.5</v>
      </c>
      <c r="D135" t="s">
        <v>707</v>
      </c>
      <c r="E135" t="s">
        <v>990</v>
      </c>
      <c r="F135">
        <v>3.4</v>
      </c>
      <c r="G135" t="s">
        <v>1155</v>
      </c>
      <c r="H135" t="s">
        <v>1066</v>
      </c>
      <c r="I135" t="s">
        <v>1143</v>
      </c>
      <c r="J135">
        <v>10000</v>
      </c>
      <c r="K135" t="s">
        <v>1152</v>
      </c>
      <c r="L135">
        <v>10000</v>
      </c>
      <c r="M135" t="s">
        <v>1076</v>
      </c>
    </row>
    <row r="136" spans="1:13" x14ac:dyDescent="0.3">
      <c r="A136">
        <v>85</v>
      </c>
      <c r="B136">
        <v>49</v>
      </c>
      <c r="C136">
        <v>67</v>
      </c>
      <c r="D136" t="s">
        <v>707</v>
      </c>
      <c r="E136" t="s">
        <v>718</v>
      </c>
      <c r="F136">
        <v>3.8</v>
      </c>
      <c r="G136" t="s">
        <v>1155</v>
      </c>
      <c r="H136" t="s">
        <v>1067</v>
      </c>
      <c r="I136" t="s">
        <v>1144</v>
      </c>
      <c r="J136">
        <v>1001</v>
      </c>
      <c r="K136">
        <v>5000</v>
      </c>
      <c r="L136">
        <v>3000.5</v>
      </c>
      <c r="M136" t="s">
        <v>1079</v>
      </c>
    </row>
    <row r="137" spans="1:13" x14ac:dyDescent="0.3">
      <c r="A137">
        <v>114</v>
      </c>
      <c r="B137">
        <v>60</v>
      </c>
      <c r="C137">
        <v>87</v>
      </c>
      <c r="D137" t="s">
        <v>34</v>
      </c>
      <c r="E137" t="s">
        <v>839</v>
      </c>
      <c r="F137">
        <v>3.9</v>
      </c>
      <c r="G137" t="s">
        <v>1155</v>
      </c>
      <c r="H137" t="s">
        <v>1066</v>
      </c>
      <c r="I137" t="s">
        <v>1143</v>
      </c>
      <c r="J137">
        <v>10000</v>
      </c>
      <c r="K137" t="s">
        <v>1152</v>
      </c>
      <c r="L137">
        <v>10000</v>
      </c>
      <c r="M137" t="s">
        <v>1095</v>
      </c>
    </row>
    <row r="138" spans="1:13" x14ac:dyDescent="0.3">
      <c r="A138">
        <v>140</v>
      </c>
      <c r="B138">
        <v>87</v>
      </c>
      <c r="C138">
        <v>113.5</v>
      </c>
      <c r="D138" t="s">
        <v>707</v>
      </c>
      <c r="E138" t="s">
        <v>989</v>
      </c>
      <c r="F138">
        <v>3.9</v>
      </c>
      <c r="G138" t="s">
        <v>1155</v>
      </c>
      <c r="H138" t="s">
        <v>1071</v>
      </c>
      <c r="I138" t="s">
        <v>1148</v>
      </c>
      <c r="J138">
        <v>1</v>
      </c>
      <c r="K138">
        <v>50</v>
      </c>
      <c r="L138">
        <v>25.5</v>
      </c>
      <c r="M138" t="s">
        <v>1095</v>
      </c>
    </row>
    <row r="139" spans="1:13" x14ac:dyDescent="0.3">
      <c r="A139">
        <v>125</v>
      </c>
      <c r="B139">
        <v>75</v>
      </c>
      <c r="C139">
        <v>100</v>
      </c>
      <c r="D139" t="s">
        <v>707</v>
      </c>
      <c r="E139" t="s">
        <v>840</v>
      </c>
      <c r="F139">
        <v>3.8</v>
      </c>
      <c r="G139" t="s">
        <v>1155</v>
      </c>
      <c r="H139" t="s">
        <v>1069</v>
      </c>
      <c r="I139" t="s">
        <v>1146</v>
      </c>
      <c r="J139">
        <v>201</v>
      </c>
      <c r="K139">
        <v>500</v>
      </c>
      <c r="L139">
        <v>350.5</v>
      </c>
      <c r="M139" t="s">
        <v>1080</v>
      </c>
    </row>
    <row r="140" spans="1:13" x14ac:dyDescent="0.3">
      <c r="A140">
        <v>136</v>
      </c>
      <c r="B140">
        <v>77</v>
      </c>
      <c r="C140">
        <v>106.5</v>
      </c>
      <c r="D140" t="s">
        <v>34</v>
      </c>
      <c r="E140" t="s">
        <v>841</v>
      </c>
      <c r="F140">
        <v>3.8</v>
      </c>
      <c r="G140" t="s">
        <v>1155</v>
      </c>
      <c r="H140" t="s">
        <v>1070</v>
      </c>
      <c r="I140" t="s">
        <v>1147</v>
      </c>
      <c r="J140">
        <v>5001</v>
      </c>
      <c r="K140">
        <v>10000</v>
      </c>
      <c r="L140">
        <v>7500.5</v>
      </c>
      <c r="M140" t="s">
        <v>1091</v>
      </c>
    </row>
    <row r="141" spans="1:13" x14ac:dyDescent="0.3">
      <c r="A141">
        <v>123</v>
      </c>
      <c r="B141">
        <v>74</v>
      </c>
      <c r="C141">
        <v>98.5</v>
      </c>
      <c r="D141" t="s">
        <v>707</v>
      </c>
      <c r="E141" t="s">
        <v>718</v>
      </c>
      <c r="F141">
        <v>3.8</v>
      </c>
      <c r="G141" t="s">
        <v>1155</v>
      </c>
      <c r="H141" t="s">
        <v>1067</v>
      </c>
      <c r="I141" t="s">
        <v>1144</v>
      </c>
      <c r="J141">
        <v>1001</v>
      </c>
      <c r="K141">
        <v>5000</v>
      </c>
      <c r="L141">
        <v>3000.5</v>
      </c>
      <c r="M141" t="s">
        <v>1079</v>
      </c>
    </row>
    <row r="142" spans="1:13" x14ac:dyDescent="0.3">
      <c r="A142">
        <v>228</v>
      </c>
      <c r="B142">
        <v>126</v>
      </c>
      <c r="C142">
        <v>177</v>
      </c>
      <c r="D142" t="s">
        <v>34</v>
      </c>
      <c r="E142" t="s">
        <v>986</v>
      </c>
      <c r="F142">
        <v>3.7</v>
      </c>
      <c r="G142" t="s">
        <v>1155</v>
      </c>
      <c r="H142" t="s">
        <v>1067</v>
      </c>
      <c r="I142" t="s">
        <v>1144</v>
      </c>
      <c r="J142">
        <v>1001</v>
      </c>
      <c r="K142">
        <v>5000</v>
      </c>
      <c r="L142">
        <v>3000.5</v>
      </c>
      <c r="M142" t="s">
        <v>1096</v>
      </c>
    </row>
    <row r="143" spans="1:13" x14ac:dyDescent="0.3">
      <c r="A143">
        <v>120</v>
      </c>
      <c r="B143">
        <v>63</v>
      </c>
      <c r="C143">
        <v>91.5</v>
      </c>
      <c r="D143" t="s">
        <v>34</v>
      </c>
      <c r="E143" t="s">
        <v>776</v>
      </c>
      <c r="F143">
        <v>3.2</v>
      </c>
      <c r="G143" t="s">
        <v>1155</v>
      </c>
      <c r="H143" t="s">
        <v>1071</v>
      </c>
      <c r="I143" t="s">
        <v>1148</v>
      </c>
      <c r="J143">
        <v>1</v>
      </c>
      <c r="K143">
        <v>50</v>
      </c>
      <c r="L143">
        <v>25.5</v>
      </c>
      <c r="M143" t="s">
        <v>1102</v>
      </c>
    </row>
    <row r="144" spans="1:13" x14ac:dyDescent="0.3">
      <c r="A144">
        <v>110</v>
      </c>
      <c r="B144">
        <v>59</v>
      </c>
      <c r="C144">
        <v>84.5</v>
      </c>
      <c r="D144" t="s">
        <v>34</v>
      </c>
      <c r="E144" t="s">
        <v>843</v>
      </c>
      <c r="F144">
        <v>3.9</v>
      </c>
      <c r="G144" t="s">
        <v>1155</v>
      </c>
      <c r="H144" t="s">
        <v>1068</v>
      </c>
      <c r="I144" t="s">
        <v>1145</v>
      </c>
      <c r="J144">
        <v>51</v>
      </c>
      <c r="K144">
        <v>200</v>
      </c>
      <c r="L144">
        <v>125.5</v>
      </c>
      <c r="M144" t="s">
        <v>1084</v>
      </c>
    </row>
    <row r="145" spans="1:13" x14ac:dyDescent="0.3">
      <c r="A145">
        <v>134</v>
      </c>
      <c r="B145">
        <v>85</v>
      </c>
      <c r="C145">
        <v>109.5</v>
      </c>
      <c r="D145" t="s">
        <v>711</v>
      </c>
      <c r="E145" t="s">
        <v>844</v>
      </c>
      <c r="F145">
        <v>3.4</v>
      </c>
      <c r="G145" t="s">
        <v>1155</v>
      </c>
      <c r="H145" t="s">
        <v>1067</v>
      </c>
      <c r="I145" t="s">
        <v>1144</v>
      </c>
      <c r="J145">
        <v>1001</v>
      </c>
      <c r="K145">
        <v>5000</v>
      </c>
      <c r="L145">
        <v>3000.5</v>
      </c>
      <c r="M145" t="s">
        <v>1097</v>
      </c>
    </row>
    <row r="146" spans="1:13" x14ac:dyDescent="0.3">
      <c r="A146">
        <v>204</v>
      </c>
      <c r="B146">
        <v>124</v>
      </c>
      <c r="C146">
        <v>164</v>
      </c>
      <c r="D146" t="s">
        <v>707</v>
      </c>
      <c r="E146" t="s">
        <v>845</v>
      </c>
      <c r="F146">
        <v>3.6</v>
      </c>
      <c r="G146" t="s">
        <v>1155</v>
      </c>
      <c r="H146" t="s">
        <v>1070</v>
      </c>
      <c r="I146" t="s">
        <v>1147</v>
      </c>
      <c r="J146">
        <v>5001</v>
      </c>
      <c r="K146">
        <v>10000</v>
      </c>
      <c r="L146">
        <v>7500.5</v>
      </c>
      <c r="M146" t="s">
        <v>1091</v>
      </c>
    </row>
    <row r="147" spans="1:13" x14ac:dyDescent="0.3">
      <c r="A147">
        <v>207</v>
      </c>
      <c r="B147">
        <v>131</v>
      </c>
      <c r="C147">
        <v>169</v>
      </c>
      <c r="D147" t="s">
        <v>707</v>
      </c>
      <c r="E147" t="s">
        <v>846</v>
      </c>
      <c r="F147">
        <v>3.9</v>
      </c>
      <c r="G147" t="s">
        <v>1155</v>
      </c>
      <c r="H147" t="s">
        <v>1066</v>
      </c>
      <c r="I147" t="s">
        <v>1143</v>
      </c>
      <c r="J147">
        <v>10000</v>
      </c>
      <c r="K147" t="s">
        <v>1152</v>
      </c>
      <c r="L147">
        <v>10000</v>
      </c>
      <c r="M147" t="s">
        <v>1088</v>
      </c>
    </row>
    <row r="148" spans="1:13" x14ac:dyDescent="0.3">
      <c r="A148">
        <v>174</v>
      </c>
      <c r="B148">
        <v>110</v>
      </c>
      <c r="C148">
        <v>142</v>
      </c>
      <c r="D148" t="s">
        <v>707</v>
      </c>
      <c r="E148" t="s">
        <v>745</v>
      </c>
      <c r="F148">
        <v>3.8</v>
      </c>
      <c r="G148" t="s">
        <v>1155</v>
      </c>
      <c r="H148" t="s">
        <v>1070</v>
      </c>
      <c r="I148" t="s">
        <v>1147</v>
      </c>
      <c r="J148">
        <v>5001</v>
      </c>
      <c r="K148">
        <v>10000</v>
      </c>
      <c r="L148">
        <v>7500.5</v>
      </c>
      <c r="M148" t="s">
        <v>1094</v>
      </c>
    </row>
    <row r="149" spans="1:13" x14ac:dyDescent="0.3">
      <c r="A149">
        <v>101</v>
      </c>
      <c r="B149">
        <v>52</v>
      </c>
      <c r="C149">
        <v>76.5</v>
      </c>
      <c r="D149" t="s">
        <v>708</v>
      </c>
      <c r="E149" t="s">
        <v>729</v>
      </c>
      <c r="F149">
        <v>3.7</v>
      </c>
      <c r="G149" t="s">
        <v>1155</v>
      </c>
      <c r="H149" t="s">
        <v>1066</v>
      </c>
      <c r="I149" t="s">
        <v>1143</v>
      </c>
      <c r="J149">
        <v>10000</v>
      </c>
      <c r="K149" t="s">
        <v>1152</v>
      </c>
      <c r="L149">
        <v>10000</v>
      </c>
      <c r="M149" t="s">
        <v>1088</v>
      </c>
    </row>
    <row r="150" spans="1:13" x14ac:dyDescent="0.3">
      <c r="A150">
        <v>133</v>
      </c>
      <c r="B150">
        <v>81</v>
      </c>
      <c r="C150">
        <v>107</v>
      </c>
      <c r="D150" t="s">
        <v>707</v>
      </c>
      <c r="E150" t="s">
        <v>847</v>
      </c>
      <c r="F150">
        <v>3.8</v>
      </c>
      <c r="G150" t="s">
        <v>1155</v>
      </c>
      <c r="H150" t="s">
        <v>1065</v>
      </c>
      <c r="I150" t="s">
        <v>1142</v>
      </c>
      <c r="J150">
        <v>501</v>
      </c>
      <c r="K150">
        <v>1000</v>
      </c>
      <c r="L150">
        <v>750.5</v>
      </c>
      <c r="M150" t="s">
        <v>1091</v>
      </c>
    </row>
    <row r="151" spans="1:13" x14ac:dyDescent="0.3">
      <c r="A151">
        <v>211</v>
      </c>
      <c r="B151">
        <v>132</v>
      </c>
      <c r="C151">
        <v>171.5</v>
      </c>
      <c r="D151" t="s">
        <v>707</v>
      </c>
      <c r="E151" t="s">
        <v>848</v>
      </c>
      <c r="F151">
        <v>3.5</v>
      </c>
      <c r="G151" t="s">
        <v>1155</v>
      </c>
      <c r="H151" t="s">
        <v>1066</v>
      </c>
      <c r="I151" t="s">
        <v>1143</v>
      </c>
      <c r="J151">
        <v>10000</v>
      </c>
      <c r="K151" t="s">
        <v>1152</v>
      </c>
      <c r="L151">
        <v>10000</v>
      </c>
      <c r="M151" t="s">
        <v>1096</v>
      </c>
    </row>
    <row r="152" spans="1:13" x14ac:dyDescent="0.3">
      <c r="A152">
        <v>162</v>
      </c>
      <c r="B152">
        <v>94</v>
      </c>
      <c r="C152">
        <v>128</v>
      </c>
      <c r="D152" t="s">
        <v>707</v>
      </c>
      <c r="E152" t="s">
        <v>985</v>
      </c>
      <c r="F152">
        <v>3.5</v>
      </c>
      <c r="G152" t="s">
        <v>1155</v>
      </c>
      <c r="H152" t="s">
        <v>1067</v>
      </c>
      <c r="I152" t="s">
        <v>1144</v>
      </c>
      <c r="J152">
        <v>1001</v>
      </c>
      <c r="K152">
        <v>5000</v>
      </c>
      <c r="L152">
        <v>3000.5</v>
      </c>
      <c r="M152" t="s">
        <v>1110</v>
      </c>
    </row>
    <row r="153" spans="1:13" x14ac:dyDescent="0.3">
      <c r="A153">
        <v>190</v>
      </c>
      <c r="B153">
        <v>100</v>
      </c>
      <c r="C153">
        <v>145</v>
      </c>
      <c r="D153" t="s">
        <v>708</v>
      </c>
      <c r="E153" t="s">
        <v>849</v>
      </c>
      <c r="F153">
        <v>3.5</v>
      </c>
      <c r="G153" t="s">
        <v>1155</v>
      </c>
      <c r="H153" t="s">
        <v>1067</v>
      </c>
      <c r="I153" t="s">
        <v>1144</v>
      </c>
      <c r="J153">
        <v>1001</v>
      </c>
      <c r="K153">
        <v>5000</v>
      </c>
      <c r="L153">
        <v>3000.5</v>
      </c>
      <c r="M153" t="s">
        <v>1088</v>
      </c>
    </row>
    <row r="154" spans="1:13" x14ac:dyDescent="0.3">
      <c r="A154">
        <v>146</v>
      </c>
      <c r="B154">
        <v>108</v>
      </c>
      <c r="C154">
        <v>127</v>
      </c>
      <c r="D154" t="s">
        <v>707</v>
      </c>
      <c r="E154" t="s">
        <v>982</v>
      </c>
      <c r="F154">
        <v>3.4</v>
      </c>
      <c r="G154" t="s">
        <v>1155</v>
      </c>
      <c r="H154" t="s">
        <v>1065</v>
      </c>
      <c r="I154" t="s">
        <v>1142</v>
      </c>
      <c r="J154">
        <v>501</v>
      </c>
      <c r="K154">
        <v>1000</v>
      </c>
      <c r="L154">
        <v>750.5</v>
      </c>
      <c r="M154" t="s">
        <v>1084</v>
      </c>
    </row>
    <row r="155" spans="1:13" x14ac:dyDescent="0.3">
      <c r="A155">
        <v>50</v>
      </c>
      <c r="B155">
        <v>73</v>
      </c>
      <c r="C155" t="e">
        <v>#REF!</v>
      </c>
      <c r="D155" t="s">
        <v>708</v>
      </c>
      <c r="E155" t="s">
        <v>851</v>
      </c>
      <c r="F155">
        <v>3.6</v>
      </c>
      <c r="G155" t="s">
        <v>1155</v>
      </c>
      <c r="H155" t="s">
        <v>1070</v>
      </c>
      <c r="I155" t="s">
        <v>1147</v>
      </c>
      <c r="J155">
        <v>5001</v>
      </c>
      <c r="K155">
        <v>10000</v>
      </c>
      <c r="L155">
        <v>7500.5</v>
      </c>
      <c r="M155" t="s">
        <v>1077</v>
      </c>
    </row>
    <row r="156" spans="1:13" x14ac:dyDescent="0.3">
      <c r="A156">
        <v>149</v>
      </c>
      <c r="B156">
        <v>92</v>
      </c>
      <c r="C156">
        <v>120.5</v>
      </c>
      <c r="D156" t="s">
        <v>707</v>
      </c>
      <c r="E156" t="s">
        <v>980</v>
      </c>
      <c r="F156">
        <v>3.5</v>
      </c>
      <c r="G156" t="s">
        <v>1155</v>
      </c>
      <c r="H156" t="s">
        <v>1068</v>
      </c>
      <c r="I156" t="s">
        <v>1145</v>
      </c>
      <c r="J156">
        <v>51</v>
      </c>
      <c r="K156">
        <v>200</v>
      </c>
      <c r="L156">
        <v>125.5</v>
      </c>
      <c r="M156" t="s">
        <v>1090</v>
      </c>
    </row>
    <row r="157" spans="1:13" x14ac:dyDescent="0.3">
      <c r="A157">
        <v>139</v>
      </c>
      <c r="B157">
        <v>94</v>
      </c>
      <c r="C157">
        <v>116.5</v>
      </c>
      <c r="D157" t="s">
        <v>707</v>
      </c>
      <c r="E157" t="s">
        <v>978</v>
      </c>
      <c r="F157">
        <v>3.6</v>
      </c>
      <c r="G157" t="s">
        <v>1155</v>
      </c>
      <c r="H157" t="s">
        <v>1066</v>
      </c>
      <c r="I157" t="s">
        <v>1143</v>
      </c>
      <c r="J157">
        <v>10000</v>
      </c>
      <c r="K157" t="s">
        <v>1152</v>
      </c>
      <c r="L157">
        <v>10000</v>
      </c>
      <c r="M157" t="s">
        <v>1116</v>
      </c>
    </row>
    <row r="158" spans="1:13" x14ac:dyDescent="0.3">
      <c r="A158">
        <v>96</v>
      </c>
      <c r="B158">
        <v>65</v>
      </c>
      <c r="C158">
        <v>80.5</v>
      </c>
      <c r="D158" t="s">
        <v>708</v>
      </c>
      <c r="E158" t="s">
        <v>931</v>
      </c>
      <c r="F158">
        <v>3.1</v>
      </c>
      <c r="G158" t="s">
        <v>1155</v>
      </c>
      <c r="H158" t="s">
        <v>1070</v>
      </c>
      <c r="I158" t="s">
        <v>1147</v>
      </c>
      <c r="J158">
        <v>5001</v>
      </c>
      <c r="K158">
        <v>10000</v>
      </c>
      <c r="L158">
        <v>7500.5</v>
      </c>
      <c r="M158" t="s">
        <v>1097</v>
      </c>
    </row>
    <row r="159" spans="1:13" x14ac:dyDescent="0.3">
      <c r="A159">
        <v>96</v>
      </c>
      <c r="B159">
        <v>53</v>
      </c>
      <c r="C159">
        <v>74.5</v>
      </c>
      <c r="D159" t="s">
        <v>707</v>
      </c>
      <c r="E159" t="s">
        <v>883</v>
      </c>
      <c r="F159">
        <v>3.8</v>
      </c>
      <c r="G159" t="s">
        <v>1155</v>
      </c>
      <c r="H159" t="s">
        <v>1067</v>
      </c>
      <c r="I159" t="s">
        <v>1144</v>
      </c>
      <c r="J159">
        <v>1001</v>
      </c>
      <c r="K159">
        <v>5000</v>
      </c>
      <c r="L159">
        <v>3000.5</v>
      </c>
      <c r="M159" t="s">
        <v>1113</v>
      </c>
    </row>
    <row r="160" spans="1:13" x14ac:dyDescent="0.3">
      <c r="A160">
        <v>173</v>
      </c>
      <c r="B160">
        <v>100</v>
      </c>
      <c r="C160">
        <v>136.5</v>
      </c>
      <c r="D160" t="s">
        <v>34</v>
      </c>
      <c r="E160" t="s">
        <v>871</v>
      </c>
      <c r="F160">
        <v>3.9</v>
      </c>
      <c r="G160" t="s">
        <v>1155</v>
      </c>
      <c r="H160" t="s">
        <v>1069</v>
      </c>
      <c r="I160" t="s">
        <v>1146</v>
      </c>
      <c r="J160">
        <v>201</v>
      </c>
      <c r="K160">
        <v>500</v>
      </c>
      <c r="L160">
        <v>350.5</v>
      </c>
      <c r="M160" t="s">
        <v>1084</v>
      </c>
    </row>
    <row r="161" spans="1:13" x14ac:dyDescent="0.3">
      <c r="A161">
        <v>72</v>
      </c>
      <c r="B161">
        <v>52</v>
      </c>
      <c r="C161">
        <v>62</v>
      </c>
      <c r="D161" t="s">
        <v>709</v>
      </c>
      <c r="E161" t="s">
        <v>856</v>
      </c>
      <c r="F161">
        <v>3.6</v>
      </c>
      <c r="G161" t="s">
        <v>1155</v>
      </c>
      <c r="H161" t="s">
        <v>1068</v>
      </c>
      <c r="I161" t="s">
        <v>1145</v>
      </c>
      <c r="J161">
        <v>51</v>
      </c>
      <c r="K161">
        <v>200</v>
      </c>
      <c r="L161">
        <v>125.5</v>
      </c>
      <c r="M161" t="s">
        <v>1087</v>
      </c>
    </row>
    <row r="162" spans="1:13" x14ac:dyDescent="0.3">
      <c r="A162">
        <v>198</v>
      </c>
      <c r="B162">
        <v>43</v>
      </c>
      <c r="C162">
        <v>120.5</v>
      </c>
      <c r="D162" t="s">
        <v>708</v>
      </c>
      <c r="E162" t="s">
        <v>729</v>
      </c>
      <c r="F162">
        <v>3.7</v>
      </c>
      <c r="G162" t="s">
        <v>1155</v>
      </c>
      <c r="H162" t="s">
        <v>1066</v>
      </c>
      <c r="I162" t="s">
        <v>1143</v>
      </c>
      <c r="J162">
        <v>10000</v>
      </c>
      <c r="K162" t="s">
        <v>1152</v>
      </c>
      <c r="L162">
        <v>10000</v>
      </c>
      <c r="M162" t="s">
        <v>1088</v>
      </c>
    </row>
    <row r="163" spans="1:13" x14ac:dyDescent="0.3">
      <c r="A163">
        <v>181</v>
      </c>
      <c r="B163">
        <v>97</v>
      </c>
      <c r="C163">
        <v>139</v>
      </c>
      <c r="D163" t="s">
        <v>34</v>
      </c>
      <c r="E163" t="s">
        <v>976</v>
      </c>
      <c r="F163">
        <v>3.9</v>
      </c>
      <c r="G163" t="s">
        <v>1155</v>
      </c>
      <c r="H163" t="s">
        <v>1068</v>
      </c>
      <c r="I163" t="s">
        <v>1145</v>
      </c>
      <c r="J163">
        <v>51</v>
      </c>
      <c r="K163">
        <v>200</v>
      </c>
      <c r="L163">
        <v>125.5</v>
      </c>
      <c r="M163" t="s">
        <v>1096</v>
      </c>
    </row>
    <row r="164" spans="1:13" x14ac:dyDescent="0.3">
      <c r="A164">
        <v>182</v>
      </c>
      <c r="B164">
        <v>56</v>
      </c>
      <c r="C164">
        <v>119</v>
      </c>
      <c r="D164" t="s">
        <v>708</v>
      </c>
      <c r="E164" t="s">
        <v>729</v>
      </c>
      <c r="F164">
        <v>3.7</v>
      </c>
      <c r="G164" t="s">
        <v>1155</v>
      </c>
      <c r="H164" t="s">
        <v>1066</v>
      </c>
      <c r="I164" t="s">
        <v>1143</v>
      </c>
      <c r="J164">
        <v>10000</v>
      </c>
      <c r="K164" t="s">
        <v>1152</v>
      </c>
      <c r="L164">
        <v>10000</v>
      </c>
      <c r="M164" t="s">
        <v>1088</v>
      </c>
    </row>
    <row r="165" spans="1:13" x14ac:dyDescent="0.3">
      <c r="A165">
        <v>124</v>
      </c>
      <c r="B165">
        <v>73</v>
      </c>
      <c r="C165">
        <v>98.5</v>
      </c>
      <c r="D165" t="s">
        <v>707</v>
      </c>
      <c r="E165" t="s">
        <v>858</v>
      </c>
      <c r="F165">
        <v>3.3</v>
      </c>
      <c r="G165" t="s">
        <v>1155</v>
      </c>
      <c r="H165" t="s">
        <v>1067</v>
      </c>
      <c r="I165" t="s">
        <v>1144</v>
      </c>
      <c r="J165">
        <v>1001</v>
      </c>
      <c r="K165">
        <v>5000</v>
      </c>
      <c r="L165">
        <v>3000.5</v>
      </c>
      <c r="M165" t="s">
        <v>1091</v>
      </c>
    </row>
    <row r="166" spans="1:13" x14ac:dyDescent="0.3">
      <c r="A166">
        <v>199</v>
      </c>
      <c r="B166">
        <v>124</v>
      </c>
      <c r="C166">
        <v>161.5</v>
      </c>
      <c r="D166" t="s">
        <v>710</v>
      </c>
      <c r="E166" t="s">
        <v>974</v>
      </c>
      <c r="F166">
        <v>3.6</v>
      </c>
      <c r="G166" t="s">
        <v>1155</v>
      </c>
      <c r="H166" t="s">
        <v>1067</v>
      </c>
      <c r="I166" t="s">
        <v>1144</v>
      </c>
      <c r="J166">
        <v>1001</v>
      </c>
      <c r="K166">
        <v>5000</v>
      </c>
      <c r="L166">
        <v>3000.5</v>
      </c>
      <c r="M166" t="s">
        <v>1080</v>
      </c>
    </row>
    <row r="167" spans="1:13" x14ac:dyDescent="0.3">
      <c r="A167">
        <v>71</v>
      </c>
      <c r="B167">
        <v>44</v>
      </c>
      <c r="C167" t="e">
        <v>#REF!</v>
      </c>
      <c r="D167" t="s">
        <v>708</v>
      </c>
      <c r="E167" t="s">
        <v>860</v>
      </c>
      <c r="F167">
        <v>3.6</v>
      </c>
      <c r="G167" t="s">
        <v>1155</v>
      </c>
      <c r="H167" t="s">
        <v>1067</v>
      </c>
      <c r="I167" t="s">
        <v>1144</v>
      </c>
      <c r="J167">
        <v>1001</v>
      </c>
      <c r="K167">
        <v>5000</v>
      </c>
      <c r="L167">
        <v>3000.5</v>
      </c>
      <c r="M167" t="s">
        <v>1077</v>
      </c>
    </row>
    <row r="168" spans="1:13" x14ac:dyDescent="0.3">
      <c r="A168">
        <v>206</v>
      </c>
      <c r="B168">
        <v>117</v>
      </c>
      <c r="C168">
        <v>161.5</v>
      </c>
      <c r="D168" t="s">
        <v>708</v>
      </c>
      <c r="E168" t="s">
        <v>729</v>
      </c>
      <c r="F168">
        <v>3.7</v>
      </c>
      <c r="G168" t="s">
        <v>1155</v>
      </c>
      <c r="H168" t="s">
        <v>1066</v>
      </c>
      <c r="I168" t="s">
        <v>1143</v>
      </c>
      <c r="J168">
        <v>10000</v>
      </c>
      <c r="K168" t="s">
        <v>1152</v>
      </c>
      <c r="L168">
        <v>10000</v>
      </c>
      <c r="M168" t="s">
        <v>1088</v>
      </c>
    </row>
    <row r="169" spans="1:13" x14ac:dyDescent="0.3">
      <c r="A169">
        <v>183</v>
      </c>
      <c r="B169">
        <v>111</v>
      </c>
      <c r="C169">
        <v>147</v>
      </c>
      <c r="D169" t="s">
        <v>707</v>
      </c>
      <c r="E169" t="s">
        <v>861</v>
      </c>
      <c r="F169">
        <v>3.4</v>
      </c>
      <c r="G169" t="s">
        <v>1155</v>
      </c>
      <c r="H169" t="s">
        <v>1067</v>
      </c>
      <c r="I169" t="s">
        <v>1144</v>
      </c>
      <c r="J169">
        <v>1001</v>
      </c>
      <c r="K169">
        <v>5000</v>
      </c>
      <c r="L169">
        <v>3000.5</v>
      </c>
      <c r="M169" t="s">
        <v>1091</v>
      </c>
    </row>
    <row r="170" spans="1:13" x14ac:dyDescent="0.3">
      <c r="A170">
        <v>76</v>
      </c>
      <c r="B170">
        <v>49</v>
      </c>
      <c r="C170">
        <v>62.5</v>
      </c>
      <c r="D170" t="s">
        <v>709</v>
      </c>
      <c r="E170" t="s">
        <v>972</v>
      </c>
      <c r="F170">
        <v>3.7</v>
      </c>
      <c r="G170" t="s">
        <v>1155</v>
      </c>
      <c r="H170" t="s">
        <v>1066</v>
      </c>
      <c r="I170" t="s">
        <v>1143</v>
      </c>
      <c r="J170">
        <v>10000</v>
      </c>
      <c r="K170" t="s">
        <v>1152</v>
      </c>
      <c r="L170">
        <v>10000</v>
      </c>
      <c r="M170" t="s">
        <v>1076</v>
      </c>
    </row>
    <row r="171" spans="1:13" x14ac:dyDescent="0.3">
      <c r="A171">
        <v>101</v>
      </c>
      <c r="B171">
        <v>47</v>
      </c>
      <c r="C171">
        <v>74</v>
      </c>
      <c r="D171" t="s">
        <v>708</v>
      </c>
      <c r="E171" t="s">
        <v>931</v>
      </c>
      <c r="F171">
        <v>3.1</v>
      </c>
      <c r="G171" t="s">
        <v>1155</v>
      </c>
      <c r="H171" t="s">
        <v>1070</v>
      </c>
      <c r="I171" t="s">
        <v>1147</v>
      </c>
      <c r="J171">
        <v>5001</v>
      </c>
      <c r="K171">
        <v>10000</v>
      </c>
      <c r="L171">
        <v>7500.5</v>
      </c>
      <c r="M171" t="s">
        <v>1097</v>
      </c>
    </row>
    <row r="172" spans="1:13" x14ac:dyDescent="0.3">
      <c r="A172">
        <v>166</v>
      </c>
      <c r="B172">
        <v>83</v>
      </c>
      <c r="C172">
        <v>124.5</v>
      </c>
      <c r="D172" t="s">
        <v>708</v>
      </c>
      <c r="E172" t="s">
        <v>863</v>
      </c>
      <c r="F172">
        <v>3.2</v>
      </c>
      <c r="G172" t="s">
        <v>1155</v>
      </c>
      <c r="H172" t="s">
        <v>1067</v>
      </c>
      <c r="I172" t="s">
        <v>1144</v>
      </c>
      <c r="J172">
        <v>1001</v>
      </c>
      <c r="K172">
        <v>5000</v>
      </c>
      <c r="L172">
        <v>3000.5</v>
      </c>
      <c r="M172" t="s">
        <v>1117</v>
      </c>
    </row>
    <row r="173" spans="1:13" x14ac:dyDescent="0.3">
      <c r="A173">
        <v>182</v>
      </c>
      <c r="B173">
        <v>114</v>
      </c>
      <c r="C173">
        <v>148</v>
      </c>
      <c r="D173" t="s">
        <v>707</v>
      </c>
      <c r="E173" t="s">
        <v>864</v>
      </c>
      <c r="F173">
        <v>3.9</v>
      </c>
      <c r="G173" t="s">
        <v>1155</v>
      </c>
      <c r="H173" t="s">
        <v>1068</v>
      </c>
      <c r="I173" t="s">
        <v>1145</v>
      </c>
      <c r="J173">
        <v>51</v>
      </c>
      <c r="K173">
        <v>200</v>
      </c>
      <c r="L173">
        <v>125.5</v>
      </c>
      <c r="M173" t="s">
        <v>1105</v>
      </c>
    </row>
    <row r="174" spans="1:13" x14ac:dyDescent="0.3">
      <c r="A174">
        <v>129</v>
      </c>
      <c r="B174">
        <v>82</v>
      </c>
      <c r="C174">
        <v>105.5</v>
      </c>
      <c r="D174" t="s">
        <v>707</v>
      </c>
      <c r="E174" t="s">
        <v>971</v>
      </c>
      <c r="F174">
        <v>3.7</v>
      </c>
      <c r="G174" t="s">
        <v>1155</v>
      </c>
      <c r="H174" t="s">
        <v>1065</v>
      </c>
      <c r="I174" t="s">
        <v>1142</v>
      </c>
      <c r="J174">
        <v>501</v>
      </c>
      <c r="K174">
        <v>1000</v>
      </c>
      <c r="L174">
        <v>750.5</v>
      </c>
      <c r="M174" t="s">
        <v>1115</v>
      </c>
    </row>
    <row r="175" spans="1:13" x14ac:dyDescent="0.3">
      <c r="A175">
        <v>179</v>
      </c>
      <c r="B175">
        <v>114</v>
      </c>
      <c r="C175">
        <v>146.5</v>
      </c>
      <c r="D175" t="s">
        <v>707</v>
      </c>
      <c r="E175" t="s">
        <v>742</v>
      </c>
      <c r="F175">
        <v>3.7</v>
      </c>
      <c r="G175" t="s">
        <v>1155</v>
      </c>
      <c r="H175" t="s">
        <v>1070</v>
      </c>
      <c r="I175" t="s">
        <v>1147</v>
      </c>
      <c r="J175">
        <v>5001</v>
      </c>
      <c r="K175">
        <v>10000</v>
      </c>
      <c r="L175">
        <v>7500.5</v>
      </c>
      <c r="M175" t="s">
        <v>1091</v>
      </c>
    </row>
    <row r="176" spans="1:13" x14ac:dyDescent="0.3">
      <c r="A176">
        <v>91</v>
      </c>
      <c r="B176">
        <v>52</v>
      </c>
      <c r="C176">
        <v>71.5</v>
      </c>
      <c r="D176" t="s">
        <v>708</v>
      </c>
      <c r="E176" t="s">
        <v>920</v>
      </c>
      <c r="F176">
        <v>3.9</v>
      </c>
      <c r="G176" t="s">
        <v>1155</v>
      </c>
      <c r="H176" t="s">
        <v>1067</v>
      </c>
      <c r="I176" t="s">
        <v>1144</v>
      </c>
      <c r="J176">
        <v>1001</v>
      </c>
      <c r="K176">
        <v>5000</v>
      </c>
      <c r="L176">
        <v>3000.5</v>
      </c>
      <c r="M176" t="s">
        <v>1086</v>
      </c>
    </row>
    <row r="177" spans="1:13" x14ac:dyDescent="0.3">
      <c r="A177">
        <v>166</v>
      </c>
      <c r="B177">
        <v>100</v>
      </c>
      <c r="C177">
        <v>133</v>
      </c>
      <c r="D177" t="s">
        <v>712</v>
      </c>
      <c r="E177" t="s">
        <v>867</v>
      </c>
      <c r="F177">
        <v>3</v>
      </c>
      <c r="G177" t="s">
        <v>1155</v>
      </c>
      <c r="H177" t="s">
        <v>1065</v>
      </c>
      <c r="I177" t="s">
        <v>1142</v>
      </c>
      <c r="J177">
        <v>501</v>
      </c>
      <c r="K177">
        <v>1000</v>
      </c>
      <c r="L177">
        <v>750.5</v>
      </c>
      <c r="M177" t="s">
        <v>1088</v>
      </c>
    </row>
    <row r="178" spans="1:13" x14ac:dyDescent="0.3">
      <c r="A178">
        <v>239</v>
      </c>
      <c r="B178">
        <v>150</v>
      </c>
      <c r="C178">
        <v>194.5</v>
      </c>
      <c r="D178" t="s">
        <v>710</v>
      </c>
      <c r="E178" t="s">
        <v>762</v>
      </c>
      <c r="F178">
        <v>3.3</v>
      </c>
      <c r="G178" t="s">
        <v>1155</v>
      </c>
      <c r="H178" t="s">
        <v>1066</v>
      </c>
      <c r="I178" t="s">
        <v>1143</v>
      </c>
      <c r="J178">
        <v>10000</v>
      </c>
      <c r="K178" t="s">
        <v>1152</v>
      </c>
      <c r="L178">
        <v>10000</v>
      </c>
      <c r="M178" t="s">
        <v>1091</v>
      </c>
    </row>
    <row r="179" spans="1:13" x14ac:dyDescent="0.3">
      <c r="A179">
        <v>93</v>
      </c>
      <c r="B179">
        <v>48</v>
      </c>
      <c r="C179">
        <v>70.5</v>
      </c>
      <c r="D179" t="s">
        <v>34</v>
      </c>
      <c r="E179" t="s">
        <v>869</v>
      </c>
      <c r="F179">
        <v>3.7</v>
      </c>
      <c r="G179" t="s">
        <v>1155</v>
      </c>
      <c r="H179" t="s">
        <v>1065</v>
      </c>
      <c r="I179" t="s">
        <v>1142</v>
      </c>
      <c r="J179">
        <v>501</v>
      </c>
      <c r="K179">
        <v>1000</v>
      </c>
      <c r="L179">
        <v>750.5</v>
      </c>
      <c r="M179" t="s">
        <v>1096</v>
      </c>
    </row>
    <row r="180" spans="1:13" x14ac:dyDescent="0.3">
      <c r="A180">
        <v>115</v>
      </c>
      <c r="B180">
        <v>54</v>
      </c>
      <c r="C180">
        <v>84.5</v>
      </c>
      <c r="D180" t="s">
        <v>708</v>
      </c>
      <c r="E180" t="s">
        <v>723</v>
      </c>
      <c r="F180">
        <v>3.3</v>
      </c>
      <c r="G180" t="s">
        <v>1155</v>
      </c>
      <c r="H180" t="s">
        <v>1066</v>
      </c>
      <c r="I180" t="s">
        <v>1143</v>
      </c>
      <c r="J180">
        <v>10000</v>
      </c>
      <c r="K180" t="s">
        <v>1152</v>
      </c>
      <c r="L180">
        <v>10000</v>
      </c>
      <c r="M180" t="s">
        <v>1077</v>
      </c>
    </row>
    <row r="181" spans="1:13" x14ac:dyDescent="0.3">
      <c r="A181">
        <v>60</v>
      </c>
      <c r="B181">
        <v>43</v>
      </c>
      <c r="C181">
        <v>51.5</v>
      </c>
      <c r="D181" t="s">
        <v>708</v>
      </c>
      <c r="E181" t="s">
        <v>969</v>
      </c>
      <c r="F181">
        <v>3.2</v>
      </c>
      <c r="G181" t="s">
        <v>1155</v>
      </c>
      <c r="H181" t="s">
        <v>1066</v>
      </c>
      <c r="I181" t="s">
        <v>1143</v>
      </c>
      <c r="J181">
        <v>10000</v>
      </c>
      <c r="K181" t="s">
        <v>1152</v>
      </c>
      <c r="L181">
        <v>10000</v>
      </c>
      <c r="M181" t="s">
        <v>1077</v>
      </c>
    </row>
    <row r="182" spans="1:13" x14ac:dyDescent="0.3">
      <c r="A182">
        <v>146</v>
      </c>
      <c r="B182">
        <v>92</v>
      </c>
      <c r="C182">
        <v>119</v>
      </c>
      <c r="D182" t="s">
        <v>707</v>
      </c>
      <c r="E182" t="s">
        <v>718</v>
      </c>
      <c r="F182">
        <v>3.8</v>
      </c>
      <c r="G182" t="s">
        <v>1155</v>
      </c>
      <c r="H182" t="s">
        <v>1067</v>
      </c>
      <c r="I182" t="s">
        <v>1144</v>
      </c>
      <c r="J182">
        <v>1001</v>
      </c>
      <c r="K182">
        <v>5000</v>
      </c>
      <c r="L182">
        <v>3000.5</v>
      </c>
      <c r="M182" t="s">
        <v>1079</v>
      </c>
    </row>
    <row r="183" spans="1:13" x14ac:dyDescent="0.3">
      <c r="A183">
        <v>224</v>
      </c>
      <c r="B183">
        <v>138</v>
      </c>
      <c r="C183">
        <v>181</v>
      </c>
      <c r="D183" t="s">
        <v>712</v>
      </c>
      <c r="E183" t="s">
        <v>871</v>
      </c>
      <c r="F183">
        <v>3.9</v>
      </c>
      <c r="G183" t="s">
        <v>1155</v>
      </c>
      <c r="H183" t="s">
        <v>1069</v>
      </c>
      <c r="I183" t="s">
        <v>1146</v>
      </c>
      <c r="J183">
        <v>201</v>
      </c>
      <c r="K183">
        <v>500</v>
      </c>
      <c r="L183">
        <v>350.5</v>
      </c>
      <c r="M183" t="s">
        <v>1084</v>
      </c>
    </row>
    <row r="184" spans="1:13" x14ac:dyDescent="0.3">
      <c r="A184">
        <v>115</v>
      </c>
      <c r="B184">
        <v>54</v>
      </c>
      <c r="C184">
        <v>84.5</v>
      </c>
      <c r="D184" t="s">
        <v>708</v>
      </c>
      <c r="E184" t="s">
        <v>723</v>
      </c>
      <c r="F184">
        <v>3.3</v>
      </c>
      <c r="G184" t="s">
        <v>1155</v>
      </c>
      <c r="H184" t="s">
        <v>1066</v>
      </c>
      <c r="I184" t="s">
        <v>1143</v>
      </c>
      <c r="J184">
        <v>10000</v>
      </c>
      <c r="K184" t="s">
        <v>1152</v>
      </c>
      <c r="L184">
        <v>10000</v>
      </c>
      <c r="M184" t="s">
        <v>1077</v>
      </c>
    </row>
    <row r="185" spans="1:13" x14ac:dyDescent="0.3">
      <c r="A185">
        <v>85</v>
      </c>
      <c r="B185">
        <v>48</v>
      </c>
      <c r="C185">
        <v>66.5</v>
      </c>
      <c r="D185" t="s">
        <v>709</v>
      </c>
      <c r="E185" t="s">
        <v>967</v>
      </c>
      <c r="F185">
        <v>3</v>
      </c>
      <c r="G185" t="s">
        <v>1155</v>
      </c>
      <c r="H185" t="s">
        <v>1070</v>
      </c>
      <c r="I185" t="s">
        <v>1147</v>
      </c>
      <c r="J185">
        <v>5001</v>
      </c>
      <c r="K185">
        <v>10000</v>
      </c>
      <c r="L185">
        <v>7500.5</v>
      </c>
      <c r="M185" t="s">
        <v>1091</v>
      </c>
    </row>
    <row r="186" spans="1:13" x14ac:dyDescent="0.3">
      <c r="A186">
        <v>62</v>
      </c>
      <c r="B186">
        <v>35</v>
      </c>
      <c r="C186">
        <v>48.5</v>
      </c>
      <c r="D186" t="s">
        <v>709</v>
      </c>
      <c r="E186" t="s">
        <v>873</v>
      </c>
      <c r="F186">
        <v>3.6</v>
      </c>
      <c r="G186" t="s">
        <v>1155</v>
      </c>
      <c r="H186" t="s">
        <v>1067</v>
      </c>
      <c r="I186" t="s">
        <v>1144</v>
      </c>
      <c r="J186">
        <v>1001</v>
      </c>
      <c r="K186">
        <v>5000</v>
      </c>
      <c r="L186">
        <v>3000.5</v>
      </c>
      <c r="M186" t="s">
        <v>1118</v>
      </c>
    </row>
    <row r="187" spans="1:13" x14ac:dyDescent="0.3">
      <c r="A187">
        <v>101</v>
      </c>
      <c r="B187">
        <v>60</v>
      </c>
      <c r="C187">
        <v>80.5</v>
      </c>
      <c r="D187" t="s">
        <v>707</v>
      </c>
      <c r="E187" t="s">
        <v>718</v>
      </c>
      <c r="F187">
        <v>3.8</v>
      </c>
      <c r="G187" t="s">
        <v>1155</v>
      </c>
      <c r="H187" t="s">
        <v>1067</v>
      </c>
      <c r="I187" t="s">
        <v>1144</v>
      </c>
      <c r="J187">
        <v>1001</v>
      </c>
      <c r="K187">
        <v>5000</v>
      </c>
      <c r="L187">
        <v>3000.5</v>
      </c>
      <c r="M187" t="s">
        <v>1079</v>
      </c>
    </row>
    <row r="188" spans="1:13" x14ac:dyDescent="0.3">
      <c r="A188">
        <v>148</v>
      </c>
      <c r="B188">
        <v>83</v>
      </c>
      <c r="C188">
        <v>115.5</v>
      </c>
      <c r="D188" t="s">
        <v>34</v>
      </c>
      <c r="E188" t="s">
        <v>964</v>
      </c>
      <c r="F188">
        <v>3.7</v>
      </c>
      <c r="G188" t="s">
        <v>1155</v>
      </c>
      <c r="H188" t="s">
        <v>1069</v>
      </c>
      <c r="I188" t="s">
        <v>1146</v>
      </c>
      <c r="J188">
        <v>201</v>
      </c>
      <c r="K188">
        <v>500</v>
      </c>
      <c r="L188">
        <v>350.5</v>
      </c>
      <c r="M188" t="s">
        <v>1091</v>
      </c>
    </row>
    <row r="189" spans="1:13" x14ac:dyDescent="0.3">
      <c r="A189">
        <v>140</v>
      </c>
      <c r="B189">
        <v>81</v>
      </c>
      <c r="C189">
        <v>110.5</v>
      </c>
      <c r="D189" t="s">
        <v>707</v>
      </c>
      <c r="E189" t="s">
        <v>963</v>
      </c>
      <c r="F189">
        <v>3.4</v>
      </c>
      <c r="G189" t="s">
        <v>1155</v>
      </c>
      <c r="H189" t="s">
        <v>1066</v>
      </c>
      <c r="I189" t="s">
        <v>1143</v>
      </c>
      <c r="J189">
        <v>10000</v>
      </c>
      <c r="K189" t="s">
        <v>1152</v>
      </c>
      <c r="L189">
        <v>10000</v>
      </c>
      <c r="M189" t="s">
        <v>1091</v>
      </c>
    </row>
    <row r="190" spans="1:13" x14ac:dyDescent="0.3">
      <c r="A190">
        <v>86</v>
      </c>
      <c r="B190">
        <v>42</v>
      </c>
      <c r="C190">
        <v>64</v>
      </c>
      <c r="D190" t="s">
        <v>711</v>
      </c>
      <c r="E190" t="s">
        <v>876</v>
      </c>
      <c r="F190">
        <v>3.5</v>
      </c>
      <c r="G190" t="s">
        <v>1155</v>
      </c>
      <c r="H190" t="s">
        <v>1065</v>
      </c>
      <c r="I190" t="s">
        <v>1142</v>
      </c>
      <c r="J190">
        <v>501</v>
      </c>
      <c r="K190">
        <v>1000</v>
      </c>
      <c r="L190">
        <v>750.5</v>
      </c>
      <c r="M190" t="s">
        <v>1077</v>
      </c>
    </row>
    <row r="191" spans="1:13" x14ac:dyDescent="0.3">
      <c r="A191">
        <v>127</v>
      </c>
      <c r="B191">
        <v>69</v>
      </c>
      <c r="C191">
        <v>98</v>
      </c>
      <c r="D191" t="s">
        <v>34</v>
      </c>
      <c r="E191" t="s">
        <v>877</v>
      </c>
      <c r="F191">
        <v>3</v>
      </c>
      <c r="G191" t="s">
        <v>1155</v>
      </c>
      <c r="H191" t="s">
        <v>1066</v>
      </c>
      <c r="I191" t="s">
        <v>1143</v>
      </c>
      <c r="J191">
        <v>10000</v>
      </c>
      <c r="K191" t="s">
        <v>1152</v>
      </c>
      <c r="L191">
        <v>10000</v>
      </c>
      <c r="M191" t="s">
        <v>1120</v>
      </c>
    </row>
    <row r="192" spans="1:13" x14ac:dyDescent="0.3">
      <c r="A192">
        <v>71</v>
      </c>
      <c r="B192">
        <v>44</v>
      </c>
      <c r="C192">
        <v>57.5</v>
      </c>
      <c r="D192" t="s">
        <v>708</v>
      </c>
      <c r="E192" t="s">
        <v>860</v>
      </c>
      <c r="F192">
        <v>3.6</v>
      </c>
      <c r="G192" t="s">
        <v>1155</v>
      </c>
      <c r="H192" t="s">
        <v>1067</v>
      </c>
      <c r="I192" t="s">
        <v>1144</v>
      </c>
      <c r="J192">
        <v>1001</v>
      </c>
      <c r="K192">
        <v>5000</v>
      </c>
      <c r="L192">
        <v>3000.5</v>
      </c>
      <c r="M192" t="s">
        <v>1077</v>
      </c>
    </row>
    <row r="193" spans="1:13" x14ac:dyDescent="0.3">
      <c r="A193">
        <v>68</v>
      </c>
      <c r="B193">
        <v>40</v>
      </c>
      <c r="C193">
        <v>54</v>
      </c>
      <c r="D193" t="s">
        <v>708</v>
      </c>
      <c r="E193" t="s">
        <v>878</v>
      </c>
      <c r="F193">
        <v>3.3</v>
      </c>
      <c r="G193" t="s">
        <v>1155</v>
      </c>
      <c r="H193" t="s">
        <v>1065</v>
      </c>
      <c r="I193" t="s">
        <v>1142</v>
      </c>
      <c r="J193">
        <v>501</v>
      </c>
      <c r="K193">
        <v>1000</v>
      </c>
      <c r="L193">
        <v>750.5</v>
      </c>
      <c r="M193" t="s">
        <v>1119</v>
      </c>
    </row>
    <row r="194" spans="1:13" x14ac:dyDescent="0.3">
      <c r="A194">
        <v>85</v>
      </c>
      <c r="B194">
        <v>52</v>
      </c>
      <c r="C194">
        <v>68.5</v>
      </c>
      <c r="D194" t="s">
        <v>708</v>
      </c>
      <c r="E194" t="s">
        <v>748</v>
      </c>
      <c r="F194">
        <v>3.5</v>
      </c>
      <c r="G194" t="s">
        <v>1155</v>
      </c>
      <c r="H194" t="s">
        <v>1067</v>
      </c>
      <c r="I194" t="s">
        <v>1144</v>
      </c>
      <c r="J194">
        <v>1001</v>
      </c>
      <c r="K194">
        <v>5000</v>
      </c>
      <c r="L194">
        <v>3000.5</v>
      </c>
      <c r="M194" t="s">
        <v>1096</v>
      </c>
    </row>
    <row r="195" spans="1:13" x14ac:dyDescent="0.3">
      <c r="A195">
        <v>140</v>
      </c>
      <c r="B195">
        <v>75</v>
      </c>
      <c r="C195">
        <v>107.5</v>
      </c>
      <c r="D195" t="s">
        <v>34</v>
      </c>
      <c r="E195" t="s">
        <v>880</v>
      </c>
      <c r="F195">
        <v>3.4</v>
      </c>
      <c r="G195" t="s">
        <v>1155</v>
      </c>
      <c r="H195" t="s">
        <v>1067</v>
      </c>
      <c r="I195" t="s">
        <v>1144</v>
      </c>
      <c r="J195">
        <v>1001</v>
      </c>
      <c r="K195">
        <v>5000</v>
      </c>
      <c r="L195">
        <v>3000.5</v>
      </c>
      <c r="M195" t="s">
        <v>1121</v>
      </c>
    </row>
    <row r="196" spans="1:13" x14ac:dyDescent="0.3">
      <c r="A196">
        <v>112</v>
      </c>
      <c r="B196">
        <v>66</v>
      </c>
      <c r="C196">
        <v>89</v>
      </c>
      <c r="D196" t="s">
        <v>707</v>
      </c>
      <c r="E196" t="s">
        <v>881</v>
      </c>
      <c r="F196">
        <v>3.7</v>
      </c>
      <c r="G196" t="s">
        <v>1155</v>
      </c>
      <c r="H196" t="s">
        <v>1066</v>
      </c>
      <c r="I196" t="s">
        <v>1143</v>
      </c>
      <c r="J196">
        <v>10000</v>
      </c>
      <c r="K196" t="s">
        <v>1152</v>
      </c>
      <c r="L196">
        <v>10000</v>
      </c>
      <c r="M196" t="s">
        <v>1076</v>
      </c>
    </row>
    <row r="197" spans="1:13" x14ac:dyDescent="0.3">
      <c r="A197">
        <v>139</v>
      </c>
      <c r="B197">
        <v>68</v>
      </c>
      <c r="C197">
        <v>103.5</v>
      </c>
      <c r="D197" t="s">
        <v>708</v>
      </c>
      <c r="E197" t="s">
        <v>931</v>
      </c>
      <c r="F197">
        <v>3.1</v>
      </c>
      <c r="G197" t="s">
        <v>1155</v>
      </c>
      <c r="H197" t="s">
        <v>1070</v>
      </c>
      <c r="I197" t="s">
        <v>1147</v>
      </c>
      <c r="J197">
        <v>5001</v>
      </c>
      <c r="K197">
        <v>10000</v>
      </c>
      <c r="L197">
        <v>7500.5</v>
      </c>
      <c r="M197" t="s">
        <v>1097</v>
      </c>
    </row>
    <row r="198" spans="1:13" x14ac:dyDescent="0.3">
      <c r="A198">
        <v>86</v>
      </c>
      <c r="B198">
        <v>44</v>
      </c>
      <c r="C198">
        <v>65</v>
      </c>
      <c r="D198" t="s">
        <v>709</v>
      </c>
      <c r="E198" t="s">
        <v>883</v>
      </c>
      <c r="F198">
        <v>3.8</v>
      </c>
      <c r="G198" t="s">
        <v>1155</v>
      </c>
      <c r="H198" t="s">
        <v>1067</v>
      </c>
      <c r="I198" t="s">
        <v>1144</v>
      </c>
      <c r="J198">
        <v>1001</v>
      </c>
      <c r="K198">
        <v>5000</v>
      </c>
      <c r="L198">
        <v>3000.5</v>
      </c>
      <c r="M198" t="s">
        <v>1113</v>
      </c>
    </row>
    <row r="199" spans="1:13" x14ac:dyDescent="0.3">
      <c r="A199">
        <v>52</v>
      </c>
      <c r="B199">
        <v>31</v>
      </c>
      <c r="C199">
        <v>41.5</v>
      </c>
      <c r="D199" t="s">
        <v>708</v>
      </c>
      <c r="E199" t="s">
        <v>884</v>
      </c>
      <c r="F199">
        <v>3.4</v>
      </c>
      <c r="G199" t="s">
        <v>1155</v>
      </c>
      <c r="H199" t="s">
        <v>1066</v>
      </c>
      <c r="I199" t="s">
        <v>1143</v>
      </c>
      <c r="J199">
        <v>10000</v>
      </c>
      <c r="K199" t="s">
        <v>1152</v>
      </c>
      <c r="L199">
        <v>10000</v>
      </c>
      <c r="M199" t="s">
        <v>1106</v>
      </c>
    </row>
    <row r="200" spans="1:13" x14ac:dyDescent="0.3">
      <c r="A200">
        <v>157</v>
      </c>
      <c r="B200">
        <v>84</v>
      </c>
      <c r="C200">
        <v>120.5</v>
      </c>
      <c r="D200" t="s">
        <v>708</v>
      </c>
      <c r="E200" t="s">
        <v>961</v>
      </c>
      <c r="F200">
        <v>3.8</v>
      </c>
      <c r="G200" t="s">
        <v>1155</v>
      </c>
      <c r="H200" t="s">
        <v>1065</v>
      </c>
      <c r="I200" t="s">
        <v>1142</v>
      </c>
      <c r="J200">
        <v>501</v>
      </c>
      <c r="K200">
        <v>1000</v>
      </c>
      <c r="L200">
        <v>750.5</v>
      </c>
      <c r="M200" t="s">
        <v>1088</v>
      </c>
    </row>
    <row r="201" spans="1:13" x14ac:dyDescent="0.3">
      <c r="A201">
        <v>111</v>
      </c>
      <c r="B201">
        <v>64</v>
      </c>
      <c r="C201">
        <v>87.5</v>
      </c>
      <c r="D201" t="s">
        <v>707</v>
      </c>
      <c r="E201" t="s">
        <v>886</v>
      </c>
      <c r="F201">
        <v>3.4</v>
      </c>
      <c r="G201" t="s">
        <v>1155</v>
      </c>
      <c r="H201" t="s">
        <v>1068</v>
      </c>
      <c r="I201" t="s">
        <v>1145</v>
      </c>
      <c r="J201">
        <v>51</v>
      </c>
      <c r="K201">
        <v>200</v>
      </c>
      <c r="L201">
        <v>125.5</v>
      </c>
      <c r="M201" t="s">
        <v>1080</v>
      </c>
    </row>
    <row r="202" spans="1:13" x14ac:dyDescent="0.3">
      <c r="A202">
        <v>120</v>
      </c>
      <c r="B202">
        <v>65</v>
      </c>
      <c r="C202">
        <v>92.5</v>
      </c>
      <c r="D202" t="s">
        <v>709</v>
      </c>
      <c r="E202" t="s">
        <v>887</v>
      </c>
      <c r="F202">
        <v>3.1</v>
      </c>
      <c r="G202" t="s">
        <v>1155</v>
      </c>
      <c r="H202" t="s">
        <v>1067</v>
      </c>
      <c r="I202" t="s">
        <v>1144</v>
      </c>
      <c r="J202">
        <v>1001</v>
      </c>
      <c r="K202">
        <v>5000</v>
      </c>
      <c r="L202">
        <v>3000.5</v>
      </c>
      <c r="M202" t="s">
        <v>1122</v>
      </c>
    </row>
    <row r="203" spans="1:13" x14ac:dyDescent="0.3">
      <c r="A203">
        <v>103</v>
      </c>
      <c r="B203">
        <v>60</v>
      </c>
      <c r="C203">
        <v>81.5</v>
      </c>
      <c r="D203" t="s">
        <v>707</v>
      </c>
      <c r="E203" t="s">
        <v>800</v>
      </c>
      <c r="F203">
        <v>3.2</v>
      </c>
      <c r="G203" t="s">
        <v>1155</v>
      </c>
      <c r="H203" t="s">
        <v>1070</v>
      </c>
      <c r="I203" t="s">
        <v>1147</v>
      </c>
      <c r="J203">
        <v>5001</v>
      </c>
      <c r="K203">
        <v>10000</v>
      </c>
      <c r="L203">
        <v>7500.5</v>
      </c>
      <c r="M203" t="s">
        <v>1106</v>
      </c>
    </row>
    <row r="204" spans="1:13" x14ac:dyDescent="0.3">
      <c r="A204">
        <v>134</v>
      </c>
      <c r="B204">
        <v>81</v>
      </c>
      <c r="C204">
        <v>107.5</v>
      </c>
      <c r="D204" t="s">
        <v>707</v>
      </c>
      <c r="E204" t="s">
        <v>833</v>
      </c>
      <c r="F204">
        <v>3.4</v>
      </c>
      <c r="G204" t="s">
        <v>1155</v>
      </c>
      <c r="H204" t="s">
        <v>1067</v>
      </c>
      <c r="I204" t="s">
        <v>1144</v>
      </c>
      <c r="J204">
        <v>1001</v>
      </c>
      <c r="K204">
        <v>5000</v>
      </c>
      <c r="L204">
        <v>3000.5</v>
      </c>
      <c r="M204" t="s">
        <v>1083</v>
      </c>
    </row>
    <row r="205" spans="1:13" x14ac:dyDescent="0.3">
      <c r="A205">
        <v>81</v>
      </c>
      <c r="B205">
        <v>52</v>
      </c>
      <c r="C205">
        <v>66.5</v>
      </c>
      <c r="D205" t="s">
        <v>708</v>
      </c>
      <c r="E205" t="s">
        <v>958</v>
      </c>
      <c r="F205">
        <v>3.9</v>
      </c>
      <c r="G205" t="s">
        <v>1155</v>
      </c>
      <c r="H205" t="s">
        <v>1065</v>
      </c>
      <c r="I205" t="s">
        <v>1142</v>
      </c>
      <c r="J205">
        <v>501</v>
      </c>
      <c r="K205">
        <v>1000</v>
      </c>
      <c r="L205">
        <v>750.5</v>
      </c>
      <c r="M205" t="s">
        <v>1090</v>
      </c>
    </row>
    <row r="206" spans="1:13" x14ac:dyDescent="0.3">
      <c r="A206">
        <v>90</v>
      </c>
      <c r="B206">
        <v>48</v>
      </c>
      <c r="C206">
        <v>69</v>
      </c>
      <c r="D206" t="s">
        <v>709</v>
      </c>
      <c r="E206" t="s">
        <v>890</v>
      </c>
      <c r="F206">
        <v>3.4</v>
      </c>
      <c r="G206" t="s">
        <v>1155</v>
      </c>
      <c r="H206" t="s">
        <v>1068</v>
      </c>
      <c r="I206" t="s">
        <v>1145</v>
      </c>
      <c r="J206">
        <v>51</v>
      </c>
      <c r="K206">
        <v>200</v>
      </c>
      <c r="L206">
        <v>125.5</v>
      </c>
      <c r="M206" t="s">
        <v>1090</v>
      </c>
    </row>
    <row r="207" spans="1:13" x14ac:dyDescent="0.3">
      <c r="A207">
        <v>151</v>
      </c>
      <c r="B207">
        <v>93</v>
      </c>
      <c r="C207">
        <v>122</v>
      </c>
      <c r="D207" t="s">
        <v>707</v>
      </c>
      <c r="E207" t="s">
        <v>957</v>
      </c>
      <c r="F207">
        <v>3.9</v>
      </c>
      <c r="G207" t="s">
        <v>1155</v>
      </c>
      <c r="H207" t="s">
        <v>1069</v>
      </c>
      <c r="I207" t="s">
        <v>1146</v>
      </c>
      <c r="J207">
        <v>201</v>
      </c>
      <c r="K207">
        <v>500</v>
      </c>
      <c r="L207">
        <v>350.5</v>
      </c>
      <c r="M207" t="s">
        <v>1096</v>
      </c>
    </row>
    <row r="208" spans="1:13" x14ac:dyDescent="0.3">
      <c r="A208">
        <v>76</v>
      </c>
      <c r="B208">
        <v>42</v>
      </c>
      <c r="C208">
        <v>59</v>
      </c>
      <c r="D208" t="s">
        <v>709</v>
      </c>
      <c r="E208" t="s">
        <v>892</v>
      </c>
      <c r="F208">
        <v>3.7</v>
      </c>
      <c r="G208" t="s">
        <v>1155</v>
      </c>
      <c r="H208" t="s">
        <v>1069</v>
      </c>
      <c r="I208" t="s">
        <v>1146</v>
      </c>
      <c r="J208">
        <v>201</v>
      </c>
      <c r="K208">
        <v>500</v>
      </c>
      <c r="L208">
        <v>350.5</v>
      </c>
      <c r="M208" t="s">
        <v>1090</v>
      </c>
    </row>
    <row r="209" spans="1:13" x14ac:dyDescent="0.3">
      <c r="A209">
        <v>111</v>
      </c>
      <c r="B209">
        <v>66</v>
      </c>
      <c r="C209">
        <v>88.5</v>
      </c>
      <c r="D209" t="s">
        <v>707</v>
      </c>
      <c r="E209" t="s">
        <v>893</v>
      </c>
      <c r="F209">
        <v>3.5</v>
      </c>
      <c r="G209" t="s">
        <v>1155</v>
      </c>
      <c r="H209" t="s">
        <v>1069</v>
      </c>
      <c r="I209" t="s">
        <v>1146</v>
      </c>
      <c r="J209">
        <v>201</v>
      </c>
      <c r="K209">
        <v>500</v>
      </c>
      <c r="L209">
        <v>350.5</v>
      </c>
      <c r="M209" t="s">
        <v>1095</v>
      </c>
    </row>
    <row r="210" spans="1:13" x14ac:dyDescent="0.3">
      <c r="A210">
        <v>110</v>
      </c>
      <c r="B210">
        <v>90</v>
      </c>
      <c r="C210">
        <v>100</v>
      </c>
      <c r="D210" t="s">
        <v>34</v>
      </c>
      <c r="E210" t="s">
        <v>955</v>
      </c>
      <c r="F210">
        <v>3.4</v>
      </c>
      <c r="G210" t="s">
        <v>1155</v>
      </c>
      <c r="H210" t="s">
        <v>1065</v>
      </c>
      <c r="I210" t="s">
        <v>1142</v>
      </c>
      <c r="J210">
        <v>501</v>
      </c>
      <c r="K210">
        <v>1000</v>
      </c>
      <c r="L210">
        <v>750.5</v>
      </c>
      <c r="M210" t="s">
        <v>1077</v>
      </c>
    </row>
    <row r="211" spans="1:13" x14ac:dyDescent="0.3">
      <c r="A211">
        <v>82</v>
      </c>
      <c r="B211">
        <v>43</v>
      </c>
      <c r="C211">
        <v>62.5</v>
      </c>
      <c r="D211" t="s">
        <v>708</v>
      </c>
      <c r="E211" t="s">
        <v>954</v>
      </c>
      <c r="F211">
        <v>3.1</v>
      </c>
      <c r="G211" t="s">
        <v>1155</v>
      </c>
      <c r="H211" t="s">
        <v>1066</v>
      </c>
      <c r="I211" t="s">
        <v>1143</v>
      </c>
      <c r="J211">
        <v>10000</v>
      </c>
      <c r="K211" t="s">
        <v>1152</v>
      </c>
      <c r="L211">
        <v>10000</v>
      </c>
      <c r="M211" t="s">
        <v>1082</v>
      </c>
    </row>
    <row r="212" spans="1:13" x14ac:dyDescent="0.3">
      <c r="A212">
        <v>66</v>
      </c>
      <c r="B212">
        <v>37</v>
      </c>
      <c r="C212">
        <v>51.5</v>
      </c>
      <c r="D212" t="s">
        <v>708</v>
      </c>
      <c r="E212" t="s">
        <v>762</v>
      </c>
      <c r="F212">
        <v>3.3</v>
      </c>
      <c r="G212" t="s">
        <v>1155</v>
      </c>
      <c r="H212" t="s">
        <v>1066</v>
      </c>
      <c r="I212" t="s">
        <v>1143</v>
      </c>
      <c r="J212">
        <v>10000</v>
      </c>
      <c r="K212" t="s">
        <v>1152</v>
      </c>
      <c r="L212">
        <v>10000</v>
      </c>
      <c r="M212" t="s">
        <v>1091</v>
      </c>
    </row>
    <row r="213" spans="1:13" x14ac:dyDescent="0.3">
      <c r="A213">
        <v>86</v>
      </c>
      <c r="B213">
        <v>44</v>
      </c>
      <c r="C213">
        <v>65</v>
      </c>
      <c r="D213" t="s">
        <v>709</v>
      </c>
      <c r="E213" t="s">
        <v>883</v>
      </c>
      <c r="F213">
        <v>3.8</v>
      </c>
      <c r="G213" t="s">
        <v>1155</v>
      </c>
      <c r="H213" t="s">
        <v>1067</v>
      </c>
      <c r="I213" t="s">
        <v>1144</v>
      </c>
      <c r="J213">
        <v>1001</v>
      </c>
      <c r="K213">
        <v>5000</v>
      </c>
      <c r="L213">
        <v>3000.5</v>
      </c>
      <c r="M213" t="s">
        <v>1113</v>
      </c>
    </row>
    <row r="214" spans="1:13" x14ac:dyDescent="0.3">
      <c r="A214">
        <v>221</v>
      </c>
      <c r="B214">
        <v>139</v>
      </c>
      <c r="C214">
        <v>180</v>
      </c>
      <c r="D214" t="s">
        <v>707</v>
      </c>
      <c r="E214" t="s">
        <v>864</v>
      </c>
      <c r="F214">
        <v>3.9</v>
      </c>
      <c r="G214" t="s">
        <v>1155</v>
      </c>
      <c r="H214" t="s">
        <v>1068</v>
      </c>
      <c r="I214" t="s">
        <v>1145</v>
      </c>
      <c r="J214">
        <v>51</v>
      </c>
      <c r="K214">
        <v>200</v>
      </c>
      <c r="L214">
        <v>125.5</v>
      </c>
      <c r="M214" t="s">
        <v>1105</v>
      </c>
    </row>
    <row r="215" spans="1:13" x14ac:dyDescent="0.3">
      <c r="A215">
        <v>16</v>
      </c>
      <c r="B215">
        <v>15</v>
      </c>
      <c r="C215">
        <v>15.5</v>
      </c>
      <c r="D215" t="s">
        <v>707</v>
      </c>
      <c r="E215" t="s">
        <v>899</v>
      </c>
      <c r="F215">
        <v>3.9</v>
      </c>
      <c r="G215" t="s">
        <v>1155</v>
      </c>
      <c r="H215" t="s">
        <v>1067</v>
      </c>
      <c r="I215" t="s">
        <v>1144</v>
      </c>
      <c r="J215">
        <v>1001</v>
      </c>
      <c r="K215">
        <v>5000</v>
      </c>
      <c r="L215">
        <v>3000.5</v>
      </c>
      <c r="M215" t="s">
        <v>1086</v>
      </c>
    </row>
    <row r="216" spans="1:13" x14ac:dyDescent="0.3">
      <c r="A216">
        <v>77</v>
      </c>
      <c r="B216">
        <v>43</v>
      </c>
      <c r="C216">
        <v>60</v>
      </c>
      <c r="D216" t="s">
        <v>709</v>
      </c>
      <c r="E216" t="s">
        <v>950</v>
      </c>
      <c r="F216">
        <v>3.8</v>
      </c>
      <c r="G216" t="s">
        <v>1155</v>
      </c>
      <c r="H216" t="s">
        <v>1067</v>
      </c>
      <c r="I216" t="s">
        <v>1144</v>
      </c>
      <c r="J216">
        <v>1001</v>
      </c>
      <c r="K216">
        <v>5000</v>
      </c>
      <c r="L216">
        <v>3000.5</v>
      </c>
      <c r="M216" t="s">
        <v>1082</v>
      </c>
    </row>
    <row r="217" spans="1:13" x14ac:dyDescent="0.3">
      <c r="A217">
        <v>199</v>
      </c>
      <c r="B217">
        <v>127</v>
      </c>
      <c r="C217">
        <v>163</v>
      </c>
      <c r="D217" t="s">
        <v>707</v>
      </c>
      <c r="E217" t="s">
        <v>846</v>
      </c>
      <c r="F217">
        <v>3.9</v>
      </c>
      <c r="G217" t="s">
        <v>1155</v>
      </c>
      <c r="H217" t="s">
        <v>1066</v>
      </c>
      <c r="I217" t="s">
        <v>1143</v>
      </c>
      <c r="J217">
        <v>10000</v>
      </c>
      <c r="K217" t="s">
        <v>1152</v>
      </c>
      <c r="L217">
        <v>10000</v>
      </c>
      <c r="M217" t="s">
        <v>1088</v>
      </c>
    </row>
    <row r="218" spans="1:13" x14ac:dyDescent="0.3">
      <c r="A218">
        <v>126</v>
      </c>
      <c r="B218">
        <v>74</v>
      </c>
      <c r="C218">
        <v>100</v>
      </c>
      <c r="D218" t="s">
        <v>709</v>
      </c>
      <c r="E218" t="s">
        <v>901</v>
      </c>
      <c r="F218">
        <v>3.4</v>
      </c>
      <c r="G218" t="s">
        <v>1155</v>
      </c>
      <c r="H218" t="s">
        <v>1065</v>
      </c>
      <c r="I218" t="s">
        <v>1142</v>
      </c>
      <c r="J218">
        <v>501</v>
      </c>
      <c r="K218">
        <v>1000</v>
      </c>
      <c r="L218">
        <v>750.5</v>
      </c>
      <c r="M218" t="s">
        <v>1091</v>
      </c>
    </row>
    <row r="219" spans="1:13" x14ac:dyDescent="0.3">
      <c r="A219">
        <v>72</v>
      </c>
      <c r="B219">
        <v>33</v>
      </c>
      <c r="C219">
        <v>52.5</v>
      </c>
      <c r="D219" t="s">
        <v>708</v>
      </c>
      <c r="E219" t="s">
        <v>902</v>
      </c>
      <c r="F219">
        <v>3.8</v>
      </c>
      <c r="G219" t="s">
        <v>1155</v>
      </c>
      <c r="H219" t="s">
        <v>1067</v>
      </c>
      <c r="I219" t="s">
        <v>1144</v>
      </c>
      <c r="J219">
        <v>1001</v>
      </c>
      <c r="K219">
        <v>5000</v>
      </c>
      <c r="L219">
        <v>3000.5</v>
      </c>
      <c r="M219" t="s">
        <v>1124</v>
      </c>
    </row>
    <row r="220" spans="1:13" x14ac:dyDescent="0.3">
      <c r="A220">
        <v>63</v>
      </c>
      <c r="B220">
        <v>37</v>
      </c>
      <c r="C220">
        <v>50</v>
      </c>
      <c r="D220" t="s">
        <v>709</v>
      </c>
      <c r="E220" t="s">
        <v>903</v>
      </c>
      <c r="F220">
        <v>3.3</v>
      </c>
      <c r="G220" t="s">
        <v>1155</v>
      </c>
      <c r="H220" t="s">
        <v>1065</v>
      </c>
      <c r="I220" t="s">
        <v>1142</v>
      </c>
      <c r="J220">
        <v>501</v>
      </c>
      <c r="K220">
        <v>1000</v>
      </c>
      <c r="L220">
        <v>750.5</v>
      </c>
      <c r="M220" t="s">
        <v>1077</v>
      </c>
    </row>
    <row r="221" spans="1:13" x14ac:dyDescent="0.3">
      <c r="A221">
        <v>119</v>
      </c>
      <c r="B221">
        <v>67</v>
      </c>
      <c r="C221">
        <v>93</v>
      </c>
      <c r="D221" t="s">
        <v>34</v>
      </c>
      <c r="E221" t="s">
        <v>904</v>
      </c>
      <c r="F221">
        <v>3.4</v>
      </c>
      <c r="G221" t="s">
        <v>1155</v>
      </c>
      <c r="H221" t="s">
        <v>1069</v>
      </c>
      <c r="I221" t="s">
        <v>1146</v>
      </c>
      <c r="J221">
        <v>201</v>
      </c>
      <c r="K221">
        <v>500</v>
      </c>
      <c r="L221">
        <v>350.5</v>
      </c>
      <c r="M221" t="s">
        <v>1083</v>
      </c>
    </row>
    <row r="222" spans="1:13" x14ac:dyDescent="0.3">
      <c r="A222">
        <v>117</v>
      </c>
      <c r="B222">
        <v>72</v>
      </c>
      <c r="C222">
        <v>94.5</v>
      </c>
      <c r="D222" t="s">
        <v>707</v>
      </c>
      <c r="E222" t="s">
        <v>905</v>
      </c>
      <c r="F222">
        <v>3</v>
      </c>
      <c r="G222" t="s">
        <v>1155</v>
      </c>
      <c r="H222" t="s">
        <v>1067</v>
      </c>
      <c r="I222" t="s">
        <v>1144</v>
      </c>
      <c r="J222">
        <v>1001</v>
      </c>
      <c r="K222">
        <v>5000</v>
      </c>
      <c r="L222">
        <v>3000.5</v>
      </c>
      <c r="M222" t="s">
        <v>1092</v>
      </c>
    </row>
    <row r="223" spans="1:13" x14ac:dyDescent="0.3">
      <c r="A223">
        <v>126</v>
      </c>
      <c r="B223">
        <v>78</v>
      </c>
      <c r="C223">
        <v>102</v>
      </c>
      <c r="D223" t="s">
        <v>707</v>
      </c>
      <c r="E223" t="s">
        <v>906</v>
      </c>
      <c r="F223">
        <v>3.7</v>
      </c>
      <c r="G223" t="s">
        <v>1155</v>
      </c>
      <c r="H223" t="s">
        <v>1067</v>
      </c>
      <c r="I223" t="s">
        <v>1144</v>
      </c>
      <c r="J223">
        <v>1001</v>
      </c>
      <c r="K223">
        <v>5000</v>
      </c>
      <c r="L223">
        <v>3000.5</v>
      </c>
      <c r="M223" t="s">
        <v>1091</v>
      </c>
    </row>
    <row r="224" spans="1:13" x14ac:dyDescent="0.3">
      <c r="A224">
        <v>194</v>
      </c>
      <c r="B224">
        <v>116</v>
      </c>
      <c r="C224">
        <v>155</v>
      </c>
      <c r="D224" t="s">
        <v>707</v>
      </c>
      <c r="E224" t="s">
        <v>776</v>
      </c>
      <c r="F224">
        <v>3.2</v>
      </c>
      <c r="G224" t="s">
        <v>1155</v>
      </c>
      <c r="H224" t="s">
        <v>1071</v>
      </c>
      <c r="I224" t="s">
        <v>1148</v>
      </c>
      <c r="J224">
        <v>1</v>
      </c>
      <c r="K224">
        <v>50</v>
      </c>
      <c r="L224">
        <v>25.5</v>
      </c>
      <c r="M224" t="s">
        <v>1102</v>
      </c>
    </row>
    <row r="225" spans="1:13" x14ac:dyDescent="0.3">
      <c r="A225">
        <v>133</v>
      </c>
      <c r="B225">
        <v>83</v>
      </c>
      <c r="C225">
        <v>108</v>
      </c>
      <c r="D225" t="s">
        <v>707</v>
      </c>
      <c r="E225" t="s">
        <v>907</v>
      </c>
      <c r="F225">
        <v>3.9</v>
      </c>
      <c r="G225" t="s">
        <v>1155</v>
      </c>
      <c r="H225" t="s">
        <v>1068</v>
      </c>
      <c r="I225" t="s">
        <v>1145</v>
      </c>
      <c r="J225">
        <v>51</v>
      </c>
      <c r="K225">
        <v>200</v>
      </c>
      <c r="L225">
        <v>125.5</v>
      </c>
      <c r="M225" t="s">
        <v>1091</v>
      </c>
    </row>
    <row r="226" spans="1:13" x14ac:dyDescent="0.3">
      <c r="A226">
        <v>158</v>
      </c>
      <c r="B226">
        <v>101</v>
      </c>
      <c r="C226">
        <v>129.5</v>
      </c>
      <c r="D226" t="s">
        <v>708</v>
      </c>
      <c r="E226" t="s">
        <v>845</v>
      </c>
      <c r="F226">
        <v>3.6</v>
      </c>
      <c r="G226" t="s">
        <v>1155</v>
      </c>
      <c r="H226" t="s">
        <v>1070</v>
      </c>
      <c r="I226" t="s">
        <v>1147</v>
      </c>
      <c r="J226">
        <v>5001</v>
      </c>
      <c r="K226">
        <v>10000</v>
      </c>
      <c r="L226">
        <v>7500.5</v>
      </c>
      <c r="M226" t="s">
        <v>1091</v>
      </c>
    </row>
    <row r="227" spans="1:13" x14ac:dyDescent="0.3">
      <c r="A227">
        <v>119</v>
      </c>
      <c r="B227">
        <v>61</v>
      </c>
      <c r="C227">
        <v>90</v>
      </c>
      <c r="D227" t="s">
        <v>34</v>
      </c>
      <c r="E227" t="s">
        <v>948</v>
      </c>
      <c r="F227">
        <v>3.4</v>
      </c>
      <c r="G227" t="s">
        <v>1155</v>
      </c>
      <c r="H227" t="s">
        <v>1067</v>
      </c>
      <c r="I227" t="s">
        <v>1144</v>
      </c>
      <c r="J227">
        <v>1001</v>
      </c>
      <c r="K227">
        <v>5000</v>
      </c>
      <c r="L227">
        <v>3000.5</v>
      </c>
      <c r="M227" t="s">
        <v>1091</v>
      </c>
    </row>
    <row r="228" spans="1:13" x14ac:dyDescent="0.3">
      <c r="A228">
        <v>122</v>
      </c>
      <c r="B228">
        <v>70</v>
      </c>
      <c r="C228">
        <v>96</v>
      </c>
      <c r="D228" t="s">
        <v>707</v>
      </c>
      <c r="E228" t="s">
        <v>910</v>
      </c>
      <c r="F228">
        <v>3.5</v>
      </c>
      <c r="G228" t="s">
        <v>1155</v>
      </c>
      <c r="H228" t="s">
        <v>1070</v>
      </c>
      <c r="I228" t="s">
        <v>1147</v>
      </c>
      <c r="J228">
        <v>5001</v>
      </c>
      <c r="K228">
        <v>10000</v>
      </c>
      <c r="L228">
        <v>7500.5</v>
      </c>
      <c r="M228" t="s">
        <v>1076</v>
      </c>
    </row>
    <row r="229" spans="1:13" x14ac:dyDescent="0.3">
      <c r="A229">
        <v>132</v>
      </c>
      <c r="B229">
        <v>70</v>
      </c>
      <c r="C229">
        <v>101</v>
      </c>
      <c r="D229" t="s">
        <v>34</v>
      </c>
      <c r="E229" t="s">
        <v>863</v>
      </c>
      <c r="F229">
        <v>3.2</v>
      </c>
      <c r="G229" t="s">
        <v>1155</v>
      </c>
      <c r="H229" t="s">
        <v>1067</v>
      </c>
      <c r="I229" t="s">
        <v>1144</v>
      </c>
      <c r="J229">
        <v>1001</v>
      </c>
      <c r="K229">
        <v>5000</v>
      </c>
      <c r="L229">
        <v>3000.5</v>
      </c>
      <c r="M229" t="s">
        <v>1117</v>
      </c>
    </row>
    <row r="230" spans="1:13" x14ac:dyDescent="0.3">
      <c r="A230">
        <v>101</v>
      </c>
      <c r="B230">
        <v>54</v>
      </c>
      <c r="C230">
        <v>77.5</v>
      </c>
      <c r="D230" t="s">
        <v>34</v>
      </c>
      <c r="E230" t="s">
        <v>911</v>
      </c>
      <c r="F230">
        <v>3.9</v>
      </c>
      <c r="G230" t="s">
        <v>1155</v>
      </c>
      <c r="H230" t="s">
        <v>1067</v>
      </c>
      <c r="I230" t="s">
        <v>1144</v>
      </c>
      <c r="J230">
        <v>1001</v>
      </c>
      <c r="K230">
        <v>5000</v>
      </c>
      <c r="L230">
        <v>3000.5</v>
      </c>
      <c r="M230" t="s">
        <v>1098</v>
      </c>
    </row>
    <row r="231" spans="1:13" x14ac:dyDescent="0.3">
      <c r="A231">
        <v>112</v>
      </c>
      <c r="B231">
        <v>68</v>
      </c>
      <c r="C231">
        <v>90</v>
      </c>
      <c r="D231" t="s">
        <v>707</v>
      </c>
      <c r="E231" t="s">
        <v>912</v>
      </c>
      <c r="F231">
        <v>3.5</v>
      </c>
      <c r="G231" t="s">
        <v>1155</v>
      </c>
      <c r="H231" t="s">
        <v>1066</v>
      </c>
      <c r="I231" t="s">
        <v>1143</v>
      </c>
      <c r="J231">
        <v>10000</v>
      </c>
      <c r="K231" t="s">
        <v>1152</v>
      </c>
      <c r="L231">
        <v>10000</v>
      </c>
      <c r="M231" t="s">
        <v>1095</v>
      </c>
    </row>
    <row r="232" spans="1:13" x14ac:dyDescent="0.3">
      <c r="A232">
        <v>155</v>
      </c>
      <c r="B232">
        <v>80</v>
      </c>
      <c r="C232">
        <v>117.5</v>
      </c>
      <c r="D232" t="s">
        <v>708</v>
      </c>
      <c r="E232" t="s">
        <v>931</v>
      </c>
      <c r="F232">
        <v>3.1</v>
      </c>
      <c r="G232" t="s">
        <v>1155</v>
      </c>
      <c r="H232" t="s">
        <v>1070</v>
      </c>
      <c r="I232" t="s">
        <v>1147</v>
      </c>
      <c r="J232">
        <v>5001</v>
      </c>
      <c r="K232">
        <v>10000</v>
      </c>
      <c r="L232">
        <v>7500.5</v>
      </c>
      <c r="M232" t="s">
        <v>1097</v>
      </c>
    </row>
    <row r="233" spans="1:13" x14ac:dyDescent="0.3">
      <c r="A233">
        <v>161</v>
      </c>
      <c r="B233">
        <v>95</v>
      </c>
      <c r="C233">
        <v>128</v>
      </c>
      <c r="D233" t="s">
        <v>707</v>
      </c>
      <c r="E233" t="s">
        <v>914</v>
      </c>
      <c r="F233">
        <v>3.6</v>
      </c>
      <c r="G233" t="s">
        <v>1155</v>
      </c>
      <c r="H233" t="s">
        <v>1067</v>
      </c>
      <c r="I233" t="s">
        <v>1144</v>
      </c>
      <c r="J233">
        <v>1001</v>
      </c>
      <c r="K233">
        <v>5000</v>
      </c>
      <c r="L233">
        <v>3000.5</v>
      </c>
      <c r="M233" t="s">
        <v>1125</v>
      </c>
    </row>
    <row r="234" spans="1:13" x14ac:dyDescent="0.3">
      <c r="A234">
        <v>58</v>
      </c>
      <c r="B234">
        <v>52</v>
      </c>
      <c r="C234">
        <v>55</v>
      </c>
      <c r="D234" t="s">
        <v>708</v>
      </c>
      <c r="E234" t="s">
        <v>944</v>
      </c>
      <c r="F234">
        <v>3.3</v>
      </c>
      <c r="G234" t="s">
        <v>1155</v>
      </c>
      <c r="H234" t="s">
        <v>1071</v>
      </c>
      <c r="I234" t="s">
        <v>1148</v>
      </c>
      <c r="J234">
        <v>1</v>
      </c>
      <c r="K234">
        <v>50</v>
      </c>
      <c r="L234">
        <v>25.5</v>
      </c>
      <c r="M234" t="s">
        <v>1129</v>
      </c>
    </row>
    <row r="235" spans="1:13" x14ac:dyDescent="0.3">
      <c r="A235">
        <v>99</v>
      </c>
      <c r="B235">
        <v>56</v>
      </c>
      <c r="C235">
        <v>77.5</v>
      </c>
      <c r="D235" t="s">
        <v>708</v>
      </c>
      <c r="E235" t="s">
        <v>800</v>
      </c>
      <c r="F235">
        <v>3.2</v>
      </c>
      <c r="G235" t="s">
        <v>1155</v>
      </c>
      <c r="H235" t="s">
        <v>1070</v>
      </c>
      <c r="I235" t="s">
        <v>1147</v>
      </c>
      <c r="J235">
        <v>5001</v>
      </c>
      <c r="K235">
        <v>10000</v>
      </c>
      <c r="L235">
        <v>7500.5</v>
      </c>
      <c r="M235" t="s">
        <v>1106</v>
      </c>
    </row>
    <row r="236" spans="1:13" x14ac:dyDescent="0.3">
      <c r="A236">
        <v>173</v>
      </c>
      <c r="B236">
        <v>107</v>
      </c>
      <c r="C236">
        <v>140</v>
      </c>
      <c r="D236" t="s">
        <v>707</v>
      </c>
      <c r="E236" t="s">
        <v>796</v>
      </c>
      <c r="F236">
        <v>3.9</v>
      </c>
      <c r="G236" t="s">
        <v>1155</v>
      </c>
      <c r="H236" t="s">
        <v>1070</v>
      </c>
      <c r="I236" t="s">
        <v>1147</v>
      </c>
      <c r="J236">
        <v>5001</v>
      </c>
      <c r="K236">
        <v>10000</v>
      </c>
      <c r="L236">
        <v>7500.5</v>
      </c>
      <c r="M236" t="s">
        <v>1105</v>
      </c>
    </row>
    <row r="237" spans="1:13" x14ac:dyDescent="0.3">
      <c r="A237">
        <v>59</v>
      </c>
      <c r="B237">
        <v>32</v>
      </c>
      <c r="C237">
        <v>45.5</v>
      </c>
      <c r="D237" t="s">
        <v>709</v>
      </c>
      <c r="E237" t="s">
        <v>942</v>
      </c>
      <c r="F237">
        <v>3.3</v>
      </c>
      <c r="G237" t="s">
        <v>1155</v>
      </c>
      <c r="H237" t="s">
        <v>1065</v>
      </c>
      <c r="I237" t="s">
        <v>1142</v>
      </c>
      <c r="J237">
        <v>501</v>
      </c>
      <c r="K237">
        <v>1000</v>
      </c>
      <c r="L237">
        <v>750.5</v>
      </c>
      <c r="M237" t="s">
        <v>1091</v>
      </c>
    </row>
    <row r="238" spans="1:13" x14ac:dyDescent="0.3">
      <c r="A238">
        <v>134</v>
      </c>
      <c r="B238">
        <v>65</v>
      </c>
      <c r="C238">
        <v>99.5</v>
      </c>
      <c r="D238" t="s">
        <v>708</v>
      </c>
      <c r="E238" t="s">
        <v>931</v>
      </c>
      <c r="F238">
        <v>3.1</v>
      </c>
      <c r="G238" t="s">
        <v>1155</v>
      </c>
      <c r="H238" t="s">
        <v>1070</v>
      </c>
      <c r="I238" t="s">
        <v>1147</v>
      </c>
      <c r="J238">
        <v>5001</v>
      </c>
      <c r="K238">
        <v>10000</v>
      </c>
      <c r="L238">
        <v>7500.5</v>
      </c>
      <c r="M238" t="s">
        <v>1097</v>
      </c>
    </row>
    <row r="239" spans="1:13" x14ac:dyDescent="0.3">
      <c r="A239">
        <v>173</v>
      </c>
      <c r="B239">
        <v>105</v>
      </c>
      <c r="C239">
        <v>139</v>
      </c>
      <c r="D239" t="s">
        <v>707</v>
      </c>
      <c r="E239" t="s">
        <v>764</v>
      </c>
      <c r="F239">
        <v>3.7</v>
      </c>
      <c r="G239" t="s">
        <v>1155</v>
      </c>
      <c r="H239" t="s">
        <v>1066</v>
      </c>
      <c r="I239" t="s">
        <v>1143</v>
      </c>
      <c r="J239">
        <v>10000</v>
      </c>
      <c r="K239" t="s">
        <v>1152</v>
      </c>
      <c r="L239">
        <v>10000</v>
      </c>
      <c r="M239" t="s">
        <v>1092</v>
      </c>
    </row>
    <row r="240" spans="1:13" x14ac:dyDescent="0.3">
      <c r="A240">
        <v>134</v>
      </c>
      <c r="B240">
        <v>71</v>
      </c>
      <c r="C240">
        <v>102.5</v>
      </c>
      <c r="D240" t="s">
        <v>34</v>
      </c>
      <c r="E240" t="s">
        <v>729</v>
      </c>
      <c r="F240">
        <v>3.7</v>
      </c>
      <c r="G240" t="s">
        <v>1155</v>
      </c>
      <c r="H240" t="s">
        <v>1066</v>
      </c>
      <c r="I240" t="s">
        <v>1143</v>
      </c>
      <c r="J240">
        <v>10000</v>
      </c>
      <c r="K240" t="s">
        <v>1152</v>
      </c>
      <c r="L240">
        <v>10000</v>
      </c>
      <c r="M240" t="s">
        <v>1088</v>
      </c>
    </row>
    <row r="241" spans="1:13" x14ac:dyDescent="0.3">
      <c r="A241">
        <v>306</v>
      </c>
      <c r="B241">
        <v>202</v>
      </c>
      <c r="C241">
        <v>254</v>
      </c>
      <c r="D241" t="s">
        <v>710</v>
      </c>
      <c r="E241" t="s">
        <v>762</v>
      </c>
      <c r="F241">
        <v>3.3</v>
      </c>
      <c r="G241" t="s">
        <v>1155</v>
      </c>
      <c r="H241" t="s">
        <v>1066</v>
      </c>
      <c r="I241" t="s">
        <v>1143</v>
      </c>
      <c r="J241">
        <v>10000</v>
      </c>
      <c r="K241" t="s">
        <v>1152</v>
      </c>
      <c r="L241">
        <v>10000</v>
      </c>
      <c r="M241" t="s">
        <v>1091</v>
      </c>
    </row>
    <row r="242" spans="1:13" x14ac:dyDescent="0.3">
      <c r="A242">
        <v>162</v>
      </c>
      <c r="B242">
        <v>88</v>
      </c>
      <c r="C242">
        <v>125</v>
      </c>
      <c r="D242" t="s">
        <v>708</v>
      </c>
      <c r="E242" t="s">
        <v>846</v>
      </c>
      <c r="F242">
        <v>3.9</v>
      </c>
      <c r="G242" t="s">
        <v>1155</v>
      </c>
      <c r="H242" t="s">
        <v>1066</v>
      </c>
      <c r="I242" t="s">
        <v>1143</v>
      </c>
      <c r="J242">
        <v>10000</v>
      </c>
      <c r="K242" t="s">
        <v>1152</v>
      </c>
      <c r="L242">
        <v>10000</v>
      </c>
      <c r="M242" t="s">
        <v>1088</v>
      </c>
    </row>
    <row r="243" spans="1:13" x14ac:dyDescent="0.3">
      <c r="A243">
        <v>102</v>
      </c>
      <c r="B243">
        <v>60</v>
      </c>
      <c r="C243">
        <v>81</v>
      </c>
      <c r="D243" t="s">
        <v>709</v>
      </c>
      <c r="E243" t="s">
        <v>845</v>
      </c>
      <c r="F243">
        <v>3.6</v>
      </c>
      <c r="G243" t="s">
        <v>1155</v>
      </c>
      <c r="H243" t="s">
        <v>1070</v>
      </c>
      <c r="I243" t="s">
        <v>1147</v>
      </c>
      <c r="J243">
        <v>5001</v>
      </c>
      <c r="K243">
        <v>10000</v>
      </c>
      <c r="L243">
        <v>7500.5</v>
      </c>
      <c r="M243" t="s">
        <v>1091</v>
      </c>
    </row>
    <row r="244" spans="1:13" x14ac:dyDescent="0.3">
      <c r="A244">
        <v>99</v>
      </c>
      <c r="B244">
        <v>55</v>
      </c>
      <c r="C244">
        <v>77</v>
      </c>
      <c r="D244" t="s">
        <v>709</v>
      </c>
      <c r="E244" t="s">
        <v>799</v>
      </c>
      <c r="F244">
        <v>3.4</v>
      </c>
      <c r="G244" t="s">
        <v>1155</v>
      </c>
      <c r="H244" t="s">
        <v>1066</v>
      </c>
      <c r="I244" t="s">
        <v>1143</v>
      </c>
      <c r="J244">
        <v>10000</v>
      </c>
      <c r="K244" t="s">
        <v>1152</v>
      </c>
      <c r="L244">
        <v>10000</v>
      </c>
      <c r="M244" t="s">
        <v>1095</v>
      </c>
    </row>
    <row r="245" spans="1:13" x14ac:dyDescent="0.3">
      <c r="A245">
        <v>142</v>
      </c>
      <c r="B245">
        <v>76</v>
      </c>
      <c r="C245">
        <v>109</v>
      </c>
      <c r="D245" t="s">
        <v>34</v>
      </c>
      <c r="E245" t="s">
        <v>940</v>
      </c>
      <c r="F245">
        <v>3.4</v>
      </c>
      <c r="G245" t="s">
        <v>1155</v>
      </c>
      <c r="H245" t="s">
        <v>1069</v>
      </c>
      <c r="I245" t="s">
        <v>1146</v>
      </c>
      <c r="J245">
        <v>201</v>
      </c>
      <c r="K245">
        <v>500</v>
      </c>
      <c r="L245">
        <v>350.5</v>
      </c>
      <c r="M245" t="s">
        <v>1095</v>
      </c>
    </row>
    <row r="246" spans="1:13" x14ac:dyDescent="0.3">
      <c r="A246">
        <v>150</v>
      </c>
      <c r="B246">
        <v>92</v>
      </c>
      <c r="C246">
        <v>121</v>
      </c>
      <c r="D246" t="s">
        <v>707</v>
      </c>
      <c r="E246" t="s">
        <v>744</v>
      </c>
      <c r="F246">
        <v>3.8</v>
      </c>
      <c r="G246" t="s">
        <v>1155</v>
      </c>
      <c r="H246" t="s">
        <v>1066</v>
      </c>
      <c r="I246" t="s">
        <v>1143</v>
      </c>
      <c r="J246">
        <v>10000</v>
      </c>
      <c r="K246" t="s">
        <v>1152</v>
      </c>
      <c r="L246">
        <v>10000</v>
      </c>
      <c r="M246" t="s">
        <v>1088</v>
      </c>
    </row>
    <row r="247" spans="1:13" x14ac:dyDescent="0.3">
      <c r="A247">
        <v>172</v>
      </c>
      <c r="B247">
        <v>102</v>
      </c>
      <c r="C247">
        <v>137</v>
      </c>
      <c r="D247" t="s">
        <v>707</v>
      </c>
      <c r="E247" t="s">
        <v>938</v>
      </c>
      <c r="F247">
        <v>3.9</v>
      </c>
      <c r="G247" t="s">
        <v>1155</v>
      </c>
      <c r="H247" t="s">
        <v>1066</v>
      </c>
      <c r="I247" t="s">
        <v>1143</v>
      </c>
      <c r="J247">
        <v>10000</v>
      </c>
      <c r="K247" t="s">
        <v>1152</v>
      </c>
      <c r="L247">
        <v>10000</v>
      </c>
      <c r="M247" t="s">
        <v>1088</v>
      </c>
    </row>
    <row r="248" spans="1:13" x14ac:dyDescent="0.3">
      <c r="A248">
        <v>82</v>
      </c>
      <c r="B248">
        <v>38</v>
      </c>
      <c r="C248">
        <v>60</v>
      </c>
      <c r="D248" t="s">
        <v>708</v>
      </c>
      <c r="E248" t="s">
        <v>920</v>
      </c>
      <c r="F248">
        <v>3.9</v>
      </c>
      <c r="G248" t="s">
        <v>1155</v>
      </c>
      <c r="H248" t="s">
        <v>1067</v>
      </c>
      <c r="I248" t="s">
        <v>1144</v>
      </c>
      <c r="J248">
        <v>1001</v>
      </c>
      <c r="K248">
        <v>5000</v>
      </c>
      <c r="L248">
        <v>3000.5</v>
      </c>
      <c r="M248" t="s">
        <v>1086</v>
      </c>
    </row>
    <row r="249" spans="1:13" x14ac:dyDescent="0.3">
      <c r="A249">
        <v>81</v>
      </c>
      <c r="B249">
        <v>50</v>
      </c>
      <c r="C249">
        <v>65.5</v>
      </c>
      <c r="D249" t="s">
        <v>708</v>
      </c>
      <c r="E249" t="s">
        <v>937</v>
      </c>
      <c r="F249">
        <v>3.7</v>
      </c>
      <c r="G249" t="s">
        <v>1155</v>
      </c>
      <c r="H249" t="s">
        <v>1065</v>
      </c>
      <c r="I249" t="s">
        <v>1142</v>
      </c>
      <c r="J249">
        <v>501</v>
      </c>
      <c r="K249">
        <v>1000</v>
      </c>
      <c r="L249">
        <v>750.5</v>
      </c>
      <c r="M249" t="s">
        <v>1077</v>
      </c>
    </row>
    <row r="250" spans="1:13" x14ac:dyDescent="0.3">
      <c r="A250">
        <v>196</v>
      </c>
      <c r="B250">
        <v>113</v>
      </c>
      <c r="C250">
        <v>154.5</v>
      </c>
      <c r="D250" t="s">
        <v>34</v>
      </c>
      <c r="E250" t="s">
        <v>729</v>
      </c>
      <c r="F250">
        <v>3.7</v>
      </c>
      <c r="G250" t="s">
        <v>1155</v>
      </c>
      <c r="H250" t="s">
        <v>1066</v>
      </c>
      <c r="I250" t="s">
        <v>1143</v>
      </c>
      <c r="J250">
        <v>10000</v>
      </c>
      <c r="K250" t="s">
        <v>1152</v>
      </c>
      <c r="L250">
        <v>10000</v>
      </c>
      <c r="M250" t="s">
        <v>1088</v>
      </c>
    </row>
    <row r="251" spans="1:13" x14ac:dyDescent="0.3">
      <c r="A251">
        <v>86</v>
      </c>
      <c r="B251">
        <v>43</v>
      </c>
      <c r="C251">
        <v>64.5</v>
      </c>
      <c r="D251" t="s">
        <v>34</v>
      </c>
      <c r="E251" t="s">
        <v>935</v>
      </c>
      <c r="F251">
        <v>3.2</v>
      </c>
      <c r="G251" t="s">
        <v>1155</v>
      </c>
      <c r="H251" t="s">
        <v>1065</v>
      </c>
      <c r="I251" t="s">
        <v>1142</v>
      </c>
      <c r="J251">
        <v>501</v>
      </c>
      <c r="K251">
        <v>1000</v>
      </c>
      <c r="L251">
        <v>750.5</v>
      </c>
      <c r="M251" t="s">
        <v>1086</v>
      </c>
    </row>
    <row r="252" spans="1:13" x14ac:dyDescent="0.3">
      <c r="A252">
        <v>113</v>
      </c>
      <c r="B252">
        <v>61</v>
      </c>
      <c r="C252">
        <v>87</v>
      </c>
      <c r="D252" t="s">
        <v>712</v>
      </c>
      <c r="E252" t="s">
        <v>934</v>
      </c>
      <c r="F252">
        <v>3.7</v>
      </c>
      <c r="G252" t="s">
        <v>1155</v>
      </c>
      <c r="H252" t="s">
        <v>1065</v>
      </c>
      <c r="I252" t="s">
        <v>1142</v>
      </c>
      <c r="J252">
        <v>501</v>
      </c>
      <c r="K252">
        <v>1000</v>
      </c>
      <c r="L252">
        <v>750.5</v>
      </c>
      <c r="M252" t="s">
        <v>1128</v>
      </c>
    </row>
    <row r="253" spans="1:13" x14ac:dyDescent="0.3">
      <c r="A253">
        <v>97</v>
      </c>
      <c r="B253">
        <v>56</v>
      </c>
      <c r="C253">
        <v>76.5</v>
      </c>
      <c r="D253" t="s">
        <v>707</v>
      </c>
      <c r="E253" t="s">
        <v>718</v>
      </c>
      <c r="F253">
        <v>3.8</v>
      </c>
      <c r="G253" t="s">
        <v>1155</v>
      </c>
      <c r="H253" t="s">
        <v>1067</v>
      </c>
      <c r="I253" t="s">
        <v>1144</v>
      </c>
      <c r="J253">
        <v>1001</v>
      </c>
      <c r="K253">
        <v>5000</v>
      </c>
      <c r="L253">
        <v>3000.5</v>
      </c>
      <c r="M253" t="s">
        <v>1079</v>
      </c>
    </row>
    <row r="254" spans="1:13" x14ac:dyDescent="0.3">
      <c r="A254">
        <v>119</v>
      </c>
      <c r="B254">
        <v>65</v>
      </c>
      <c r="C254">
        <v>92</v>
      </c>
      <c r="D254" t="s">
        <v>34</v>
      </c>
      <c r="E254" t="s">
        <v>845</v>
      </c>
      <c r="F254">
        <v>3.6</v>
      </c>
      <c r="G254" t="s">
        <v>1155</v>
      </c>
      <c r="H254" t="s">
        <v>1070</v>
      </c>
      <c r="I254" t="s">
        <v>1147</v>
      </c>
      <c r="J254">
        <v>5001</v>
      </c>
      <c r="K254">
        <v>10000</v>
      </c>
      <c r="L254">
        <v>7500.5</v>
      </c>
      <c r="M254" t="s">
        <v>1091</v>
      </c>
    </row>
    <row r="255" spans="1:13" x14ac:dyDescent="0.3">
      <c r="A255">
        <v>101</v>
      </c>
      <c r="B255">
        <v>63</v>
      </c>
      <c r="C255">
        <v>82</v>
      </c>
      <c r="D255" t="s">
        <v>708</v>
      </c>
      <c r="E255" t="s">
        <v>748</v>
      </c>
      <c r="F255">
        <v>3.5</v>
      </c>
      <c r="G255" t="s">
        <v>1155</v>
      </c>
      <c r="H255" t="s">
        <v>1067</v>
      </c>
      <c r="I255" t="s">
        <v>1144</v>
      </c>
      <c r="J255">
        <v>1001</v>
      </c>
      <c r="K255">
        <v>5000</v>
      </c>
      <c r="L255">
        <v>3000.5</v>
      </c>
      <c r="M255" t="s">
        <v>1096</v>
      </c>
    </row>
    <row r="256" spans="1:13" x14ac:dyDescent="0.3">
      <c r="A256">
        <v>202</v>
      </c>
      <c r="B256">
        <v>127</v>
      </c>
      <c r="C256">
        <v>164.5</v>
      </c>
      <c r="D256" t="s">
        <v>707</v>
      </c>
      <c r="E256" t="s">
        <v>923</v>
      </c>
      <c r="F256">
        <v>3.3</v>
      </c>
      <c r="G256" t="s">
        <v>1155</v>
      </c>
      <c r="H256" t="s">
        <v>1069</v>
      </c>
      <c r="I256" t="s">
        <v>1146</v>
      </c>
      <c r="J256">
        <v>201</v>
      </c>
      <c r="K256">
        <v>500</v>
      </c>
      <c r="L256">
        <v>350.5</v>
      </c>
      <c r="M256" t="s">
        <v>1080</v>
      </c>
    </row>
    <row r="257" spans="1:13" x14ac:dyDescent="0.3">
      <c r="A257">
        <v>57</v>
      </c>
      <c r="B257">
        <v>31</v>
      </c>
      <c r="C257">
        <v>44</v>
      </c>
      <c r="D257" t="s">
        <v>709</v>
      </c>
      <c r="E257" t="s">
        <v>924</v>
      </c>
      <c r="F257">
        <v>3.4</v>
      </c>
      <c r="G257" t="s">
        <v>1155</v>
      </c>
      <c r="H257" t="s">
        <v>1069</v>
      </c>
      <c r="I257" t="s">
        <v>1146</v>
      </c>
      <c r="J257">
        <v>201</v>
      </c>
      <c r="K257">
        <v>500</v>
      </c>
      <c r="L257">
        <v>350.5</v>
      </c>
      <c r="M257" t="s">
        <v>1127</v>
      </c>
    </row>
    <row r="258" spans="1:13" x14ac:dyDescent="0.3">
      <c r="A258">
        <v>200</v>
      </c>
      <c r="B258">
        <v>109</v>
      </c>
      <c r="C258">
        <v>154.5</v>
      </c>
      <c r="D258" t="s">
        <v>708</v>
      </c>
      <c r="E258" t="s">
        <v>849</v>
      </c>
      <c r="F258">
        <v>3.5</v>
      </c>
      <c r="G258" t="s">
        <v>1155</v>
      </c>
      <c r="H258" t="s">
        <v>1067</v>
      </c>
      <c r="I258" t="s">
        <v>1144</v>
      </c>
      <c r="J258">
        <v>1001</v>
      </c>
      <c r="K258">
        <v>5000</v>
      </c>
      <c r="L258">
        <v>3000.5</v>
      </c>
      <c r="M258" t="s">
        <v>1088</v>
      </c>
    </row>
    <row r="259" spans="1:13" x14ac:dyDescent="0.3">
      <c r="A259">
        <v>194</v>
      </c>
      <c r="B259">
        <v>105</v>
      </c>
      <c r="C259">
        <v>149.5</v>
      </c>
      <c r="D259" t="s">
        <v>34</v>
      </c>
      <c r="E259" t="s">
        <v>925</v>
      </c>
      <c r="F259">
        <v>3.8</v>
      </c>
      <c r="G259" t="s">
        <v>1155</v>
      </c>
      <c r="H259" t="s">
        <v>1065</v>
      </c>
      <c r="I259" t="s">
        <v>1142</v>
      </c>
      <c r="J259">
        <v>501</v>
      </c>
      <c r="K259">
        <v>1000</v>
      </c>
      <c r="L259">
        <v>750.5</v>
      </c>
      <c r="M259" t="s">
        <v>1096</v>
      </c>
    </row>
    <row r="260" spans="1:13" x14ac:dyDescent="0.3">
      <c r="A260">
        <v>86</v>
      </c>
      <c r="B260">
        <v>45</v>
      </c>
      <c r="C260">
        <v>65.5</v>
      </c>
      <c r="D260" t="s">
        <v>34</v>
      </c>
      <c r="E260" t="s">
        <v>926</v>
      </c>
      <c r="F260">
        <v>3.5</v>
      </c>
      <c r="G260" t="s">
        <v>1155</v>
      </c>
      <c r="H260" t="s">
        <v>1067</v>
      </c>
      <c r="I260" t="s">
        <v>1144</v>
      </c>
      <c r="J260">
        <v>1001</v>
      </c>
      <c r="K260">
        <v>5000</v>
      </c>
      <c r="L260">
        <v>3000.5</v>
      </c>
      <c r="M260" t="s">
        <v>1086</v>
      </c>
    </row>
    <row r="261" spans="1:13" x14ac:dyDescent="0.3">
      <c r="A261">
        <v>154</v>
      </c>
      <c r="B261">
        <v>95</v>
      </c>
      <c r="C261">
        <v>124.5</v>
      </c>
      <c r="D261" t="s">
        <v>707</v>
      </c>
      <c r="E261" t="s">
        <v>927</v>
      </c>
      <c r="F261">
        <v>3.5</v>
      </c>
      <c r="G261" t="s">
        <v>1155</v>
      </c>
      <c r="H261" t="s">
        <v>1067</v>
      </c>
      <c r="I261" t="s">
        <v>1144</v>
      </c>
      <c r="J261">
        <v>1001</v>
      </c>
      <c r="K261">
        <v>5000</v>
      </c>
      <c r="L261">
        <v>3000.5</v>
      </c>
      <c r="M261" t="s">
        <v>1091</v>
      </c>
    </row>
    <row r="262" spans="1:13" x14ac:dyDescent="0.3">
      <c r="A262">
        <v>124</v>
      </c>
      <c r="B262">
        <v>65</v>
      </c>
      <c r="C262">
        <v>94.5</v>
      </c>
      <c r="D262" t="s">
        <v>34</v>
      </c>
      <c r="E262" t="s">
        <v>933</v>
      </c>
      <c r="F262">
        <v>3.5</v>
      </c>
      <c r="G262" t="s">
        <v>1155</v>
      </c>
      <c r="H262" t="s">
        <v>1065</v>
      </c>
      <c r="I262" t="s">
        <v>1142</v>
      </c>
      <c r="J262">
        <v>501</v>
      </c>
      <c r="K262">
        <v>1000</v>
      </c>
      <c r="L262">
        <v>750.5</v>
      </c>
      <c r="M262" t="s">
        <v>1077</v>
      </c>
    </row>
    <row r="263" spans="1:13" x14ac:dyDescent="0.3">
      <c r="A263">
        <v>62</v>
      </c>
      <c r="B263">
        <v>36</v>
      </c>
      <c r="C263">
        <v>49</v>
      </c>
      <c r="D263" t="s">
        <v>709</v>
      </c>
      <c r="E263" t="s">
        <v>928</v>
      </c>
      <c r="F263">
        <v>3.9</v>
      </c>
      <c r="G263" t="s">
        <v>1155</v>
      </c>
      <c r="H263" t="s">
        <v>1065</v>
      </c>
      <c r="I263" t="s">
        <v>1142</v>
      </c>
      <c r="J263">
        <v>501</v>
      </c>
      <c r="K263">
        <v>1000</v>
      </c>
      <c r="L263">
        <v>750.5</v>
      </c>
      <c r="M263" t="s">
        <v>1082</v>
      </c>
    </row>
    <row r="264" spans="1:13" x14ac:dyDescent="0.3">
      <c r="A264">
        <v>92</v>
      </c>
      <c r="B264">
        <v>50</v>
      </c>
      <c r="C264">
        <v>71</v>
      </c>
      <c r="D264" t="s">
        <v>709</v>
      </c>
      <c r="E264" t="s">
        <v>929</v>
      </c>
      <c r="F264">
        <v>3.7</v>
      </c>
      <c r="G264" t="s">
        <v>1155</v>
      </c>
      <c r="H264" t="s">
        <v>1065</v>
      </c>
      <c r="I264" t="s">
        <v>1142</v>
      </c>
      <c r="J264">
        <v>501</v>
      </c>
      <c r="K264">
        <v>1000</v>
      </c>
      <c r="L264">
        <v>750.5</v>
      </c>
      <c r="M264" t="s">
        <v>1095</v>
      </c>
    </row>
    <row r="265" spans="1:13" x14ac:dyDescent="0.3">
      <c r="A265">
        <v>135</v>
      </c>
      <c r="B265">
        <v>67</v>
      </c>
      <c r="C265">
        <v>101</v>
      </c>
      <c r="D265" t="s">
        <v>710</v>
      </c>
      <c r="E265" t="s">
        <v>845</v>
      </c>
      <c r="F265">
        <v>3.6</v>
      </c>
      <c r="G265" t="s">
        <v>1155</v>
      </c>
      <c r="H265" t="s">
        <v>1070</v>
      </c>
      <c r="I265" t="s">
        <v>1147</v>
      </c>
      <c r="J265">
        <v>5001</v>
      </c>
      <c r="K265">
        <v>10000</v>
      </c>
      <c r="L265">
        <v>7500.5</v>
      </c>
      <c r="M265" t="s">
        <v>1091</v>
      </c>
    </row>
    <row r="266" spans="1:13" x14ac:dyDescent="0.3">
      <c r="A266">
        <v>80</v>
      </c>
      <c r="B266">
        <v>42</v>
      </c>
      <c r="C266">
        <v>61</v>
      </c>
      <c r="D266" t="s">
        <v>709</v>
      </c>
      <c r="E266" t="s">
        <v>930</v>
      </c>
      <c r="F266">
        <v>3.7</v>
      </c>
      <c r="G266" t="s">
        <v>1155</v>
      </c>
      <c r="H266" t="s">
        <v>1066</v>
      </c>
      <c r="I266" t="s">
        <v>1143</v>
      </c>
      <c r="J266">
        <v>10000</v>
      </c>
      <c r="K266" t="s">
        <v>1152</v>
      </c>
      <c r="L266">
        <v>10000</v>
      </c>
      <c r="M266" t="s">
        <v>1096</v>
      </c>
    </row>
    <row r="267" spans="1:13" x14ac:dyDescent="0.3">
      <c r="A267">
        <v>139</v>
      </c>
      <c r="B267">
        <v>68</v>
      </c>
      <c r="C267">
        <v>103.5</v>
      </c>
      <c r="D267" t="s">
        <v>708</v>
      </c>
      <c r="E267" t="s">
        <v>931</v>
      </c>
      <c r="F267">
        <v>3.1</v>
      </c>
      <c r="G267" t="s">
        <v>1155</v>
      </c>
      <c r="H267" t="s">
        <v>1070</v>
      </c>
      <c r="I267" t="s">
        <v>1147</v>
      </c>
      <c r="J267">
        <v>5001</v>
      </c>
      <c r="K267">
        <v>10000</v>
      </c>
      <c r="L267">
        <v>7500.5</v>
      </c>
      <c r="M267" t="s">
        <v>1097</v>
      </c>
    </row>
    <row r="268" spans="1:13" x14ac:dyDescent="0.3">
      <c r="A268">
        <v>92</v>
      </c>
      <c r="B268">
        <v>34</v>
      </c>
      <c r="C268">
        <v>63</v>
      </c>
      <c r="D268" t="s">
        <v>711</v>
      </c>
      <c r="E268" t="s">
        <v>845</v>
      </c>
      <c r="F268">
        <v>3.6</v>
      </c>
      <c r="G268" t="s">
        <v>1155</v>
      </c>
      <c r="H268" t="s">
        <v>1070</v>
      </c>
      <c r="I268" t="s">
        <v>1147</v>
      </c>
      <c r="J268">
        <v>5001</v>
      </c>
      <c r="K268">
        <v>10000</v>
      </c>
      <c r="L268">
        <v>7500.5</v>
      </c>
      <c r="M268" t="s">
        <v>1091</v>
      </c>
    </row>
    <row r="269" spans="1:13" x14ac:dyDescent="0.3">
      <c r="A269">
        <v>71</v>
      </c>
      <c r="B269">
        <v>54</v>
      </c>
      <c r="C269">
        <v>62.5</v>
      </c>
      <c r="D269" t="s">
        <v>708</v>
      </c>
      <c r="E269" t="s">
        <v>932</v>
      </c>
      <c r="F269">
        <v>3</v>
      </c>
      <c r="G269" t="s">
        <v>1155</v>
      </c>
      <c r="H269" t="s">
        <v>1066</v>
      </c>
      <c r="I269" t="s">
        <v>1143</v>
      </c>
      <c r="J269">
        <v>10000</v>
      </c>
      <c r="K269" t="s">
        <v>1152</v>
      </c>
      <c r="L269">
        <v>10000</v>
      </c>
      <c r="M269" t="s">
        <v>1095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B16-EB5D-4B0F-A4FA-2808E0F5840B}">
  <dimension ref="A1:M269"/>
  <sheetViews>
    <sheetView workbookViewId="0">
      <selection activeCell="F25" sqref="F25"/>
    </sheetView>
  </sheetViews>
  <sheetFormatPr defaultRowHeight="14.4" x14ac:dyDescent="0.3"/>
  <cols>
    <col min="1" max="1" width="12.77734375" customWidth="1"/>
    <col min="2" max="2" width="11.44140625" customWidth="1"/>
    <col min="3" max="3" width="9.5546875" customWidth="1"/>
    <col min="4" max="4" width="19.6640625" customWidth="1"/>
    <col min="5" max="5" width="15" customWidth="1"/>
    <col min="10" max="11" width="10.109375" customWidth="1"/>
    <col min="12" max="13" width="9.88671875" customWidth="1"/>
  </cols>
  <sheetData>
    <row r="1" spans="1:13" x14ac:dyDescent="0.3">
      <c r="A1" t="s">
        <v>285</v>
      </c>
      <c r="B1" t="s">
        <v>286</v>
      </c>
      <c r="C1" t="s">
        <v>287</v>
      </c>
      <c r="D1" t="s">
        <v>713</v>
      </c>
      <c r="E1" t="s">
        <v>714</v>
      </c>
      <c r="F1" t="s">
        <v>1060</v>
      </c>
      <c r="G1" t="s">
        <v>1138</v>
      </c>
      <c r="H1" t="s">
        <v>1064</v>
      </c>
      <c r="I1" t="s">
        <v>1141</v>
      </c>
      <c r="J1" t="s">
        <v>1139</v>
      </c>
      <c r="K1" t="s">
        <v>1151</v>
      </c>
      <c r="L1" t="s">
        <v>1140</v>
      </c>
      <c r="M1" t="s">
        <v>1075</v>
      </c>
    </row>
    <row r="2" spans="1:13" x14ac:dyDescent="0.3">
      <c r="A2">
        <v>91</v>
      </c>
      <c r="B2">
        <v>53</v>
      </c>
      <c r="C2">
        <v>72</v>
      </c>
      <c r="D2" t="s">
        <v>707</v>
      </c>
      <c r="E2" t="s">
        <v>715</v>
      </c>
      <c r="F2">
        <v>3.8</v>
      </c>
      <c r="G2" t="s">
        <v>1155</v>
      </c>
      <c r="H2" t="s">
        <v>1065</v>
      </c>
      <c r="I2" t="s">
        <v>1142</v>
      </c>
      <c r="J2">
        <v>501</v>
      </c>
      <c r="K2">
        <v>1000</v>
      </c>
      <c r="L2">
        <v>750.5</v>
      </c>
      <c r="M2" t="s">
        <v>1076</v>
      </c>
    </row>
    <row r="3" spans="1:13" x14ac:dyDescent="0.3">
      <c r="A3">
        <v>112</v>
      </c>
      <c r="B3">
        <v>63</v>
      </c>
      <c r="C3">
        <v>87.5</v>
      </c>
      <c r="D3" t="s">
        <v>707</v>
      </c>
      <c r="E3" t="s">
        <v>716</v>
      </c>
      <c r="F3">
        <v>3.4</v>
      </c>
      <c r="G3" t="s">
        <v>1155</v>
      </c>
      <c r="H3" t="s">
        <v>1066</v>
      </c>
      <c r="I3" t="s">
        <v>1143</v>
      </c>
      <c r="J3">
        <v>10000</v>
      </c>
      <c r="K3">
        <v>10000</v>
      </c>
      <c r="L3">
        <v>5500</v>
      </c>
      <c r="M3" t="s">
        <v>1077</v>
      </c>
    </row>
    <row r="4" spans="1:13" x14ac:dyDescent="0.3">
      <c r="A4">
        <v>113</v>
      </c>
      <c r="B4">
        <v>62</v>
      </c>
      <c r="C4">
        <v>87.5</v>
      </c>
      <c r="D4" t="s">
        <v>34</v>
      </c>
      <c r="E4" t="s">
        <v>1057</v>
      </c>
      <c r="F4">
        <v>3.9</v>
      </c>
      <c r="G4" t="s">
        <v>1155</v>
      </c>
      <c r="H4" t="s">
        <v>1069</v>
      </c>
      <c r="I4" t="s">
        <v>1146</v>
      </c>
      <c r="J4">
        <v>201</v>
      </c>
      <c r="K4">
        <v>500</v>
      </c>
      <c r="L4">
        <v>350.5</v>
      </c>
      <c r="M4" t="s">
        <v>1084</v>
      </c>
    </row>
    <row r="5" spans="1:13" x14ac:dyDescent="0.3">
      <c r="A5">
        <v>97</v>
      </c>
      <c r="B5">
        <v>56</v>
      </c>
      <c r="C5">
        <v>76.5</v>
      </c>
      <c r="D5" t="s">
        <v>707</v>
      </c>
      <c r="E5" t="s">
        <v>718</v>
      </c>
      <c r="F5">
        <v>3.8</v>
      </c>
      <c r="G5" t="s">
        <v>1155</v>
      </c>
      <c r="H5" t="s">
        <v>1067</v>
      </c>
      <c r="I5" t="s">
        <v>1144</v>
      </c>
      <c r="J5">
        <v>1001</v>
      </c>
      <c r="K5">
        <v>5000</v>
      </c>
      <c r="L5">
        <v>3000.5</v>
      </c>
      <c r="M5" t="s">
        <v>1079</v>
      </c>
    </row>
    <row r="6" spans="1:13" x14ac:dyDescent="0.3">
      <c r="A6">
        <v>113</v>
      </c>
      <c r="B6">
        <v>65</v>
      </c>
      <c r="C6">
        <v>89</v>
      </c>
      <c r="D6" t="s">
        <v>707</v>
      </c>
      <c r="E6" t="s">
        <v>1055</v>
      </c>
      <c r="F6">
        <v>3.4</v>
      </c>
      <c r="G6" t="s">
        <v>1155</v>
      </c>
      <c r="H6" t="s">
        <v>1068</v>
      </c>
      <c r="I6" t="s">
        <v>1145</v>
      </c>
      <c r="J6">
        <v>51</v>
      </c>
      <c r="K6">
        <v>200</v>
      </c>
      <c r="L6">
        <v>125.5</v>
      </c>
      <c r="M6" t="s">
        <v>1095</v>
      </c>
    </row>
    <row r="7" spans="1:13" x14ac:dyDescent="0.3">
      <c r="A7">
        <v>119</v>
      </c>
      <c r="B7">
        <v>71</v>
      </c>
      <c r="C7">
        <v>95</v>
      </c>
      <c r="D7" t="s">
        <v>707</v>
      </c>
      <c r="E7" t="s">
        <v>720</v>
      </c>
      <c r="F7">
        <v>3.4</v>
      </c>
      <c r="G7" t="s">
        <v>1155</v>
      </c>
      <c r="H7" t="s">
        <v>1069</v>
      </c>
      <c r="I7" t="s">
        <v>1146</v>
      </c>
      <c r="J7">
        <v>201</v>
      </c>
      <c r="K7">
        <v>500</v>
      </c>
      <c r="L7">
        <v>350.5</v>
      </c>
      <c r="M7" t="s">
        <v>1081</v>
      </c>
    </row>
    <row r="8" spans="1:13" x14ac:dyDescent="0.3">
      <c r="A8">
        <v>132</v>
      </c>
      <c r="B8">
        <v>81</v>
      </c>
      <c r="C8">
        <v>106.5</v>
      </c>
      <c r="D8" t="s">
        <v>707</v>
      </c>
      <c r="E8" t="s">
        <v>800</v>
      </c>
      <c r="F8">
        <v>3.2</v>
      </c>
      <c r="G8" t="s">
        <v>1155</v>
      </c>
      <c r="H8" t="s">
        <v>1070</v>
      </c>
      <c r="I8" t="s">
        <v>1147</v>
      </c>
      <c r="J8">
        <v>5001</v>
      </c>
      <c r="K8">
        <v>10000</v>
      </c>
      <c r="L8">
        <v>7500.5</v>
      </c>
      <c r="M8" t="s">
        <v>1106</v>
      </c>
    </row>
    <row r="9" spans="1:13" x14ac:dyDescent="0.3">
      <c r="A9">
        <v>142</v>
      </c>
      <c r="B9">
        <v>86</v>
      </c>
      <c r="C9">
        <v>114</v>
      </c>
      <c r="D9" t="s">
        <v>707</v>
      </c>
      <c r="E9" t="s">
        <v>722</v>
      </c>
      <c r="F9">
        <v>3.8</v>
      </c>
      <c r="G9" t="s">
        <v>1155</v>
      </c>
      <c r="H9" t="s">
        <v>1069</v>
      </c>
      <c r="I9" t="s">
        <v>1146</v>
      </c>
      <c r="J9">
        <v>201</v>
      </c>
      <c r="K9">
        <v>500</v>
      </c>
      <c r="L9">
        <v>350.5</v>
      </c>
      <c r="M9" t="s">
        <v>1083</v>
      </c>
    </row>
    <row r="10" spans="1:13" x14ac:dyDescent="0.3">
      <c r="A10">
        <v>84</v>
      </c>
      <c r="B10">
        <v>38</v>
      </c>
      <c r="C10">
        <v>61</v>
      </c>
      <c r="D10" t="s">
        <v>708</v>
      </c>
      <c r="E10" t="s">
        <v>723</v>
      </c>
      <c r="F10">
        <v>3.3</v>
      </c>
      <c r="G10" t="s">
        <v>1155</v>
      </c>
      <c r="H10" t="s">
        <v>1066</v>
      </c>
      <c r="I10" t="s">
        <v>1143</v>
      </c>
      <c r="J10">
        <v>10000</v>
      </c>
      <c r="L10">
        <v>10000</v>
      </c>
      <c r="M10" t="s">
        <v>1077</v>
      </c>
    </row>
    <row r="11" spans="1:13" x14ac:dyDescent="0.3">
      <c r="A11">
        <v>127</v>
      </c>
      <c r="B11">
        <v>79</v>
      </c>
      <c r="C11">
        <v>103</v>
      </c>
      <c r="D11" t="s">
        <v>707</v>
      </c>
      <c r="E11" t="s">
        <v>1053</v>
      </c>
      <c r="F11">
        <v>3.8</v>
      </c>
      <c r="G11" t="s">
        <v>1155</v>
      </c>
      <c r="H11" t="s">
        <v>1069</v>
      </c>
      <c r="I11" t="s">
        <v>1146</v>
      </c>
      <c r="J11">
        <v>201</v>
      </c>
      <c r="K11">
        <v>500</v>
      </c>
      <c r="L11">
        <v>350.5</v>
      </c>
      <c r="M11" t="s">
        <v>1097</v>
      </c>
    </row>
    <row r="12" spans="1:13" x14ac:dyDescent="0.3">
      <c r="A12">
        <v>201</v>
      </c>
      <c r="B12">
        <v>126</v>
      </c>
      <c r="C12">
        <v>163.5</v>
      </c>
      <c r="D12" t="s">
        <v>707</v>
      </c>
      <c r="E12" t="s">
        <v>725</v>
      </c>
      <c r="F12">
        <v>3.5</v>
      </c>
      <c r="G12" t="s">
        <v>1155</v>
      </c>
      <c r="H12" t="s">
        <v>1065</v>
      </c>
      <c r="I12" t="s">
        <v>1142</v>
      </c>
      <c r="J12">
        <v>501</v>
      </c>
      <c r="K12">
        <v>1000</v>
      </c>
      <c r="L12">
        <v>750.5</v>
      </c>
      <c r="M12" t="s">
        <v>1085</v>
      </c>
    </row>
    <row r="13" spans="1:13" x14ac:dyDescent="0.3">
      <c r="A13">
        <v>121</v>
      </c>
      <c r="B13">
        <v>72</v>
      </c>
      <c r="C13">
        <v>96.5</v>
      </c>
      <c r="D13" t="s">
        <v>707</v>
      </c>
      <c r="E13" t="s">
        <v>1050</v>
      </c>
      <c r="F13">
        <v>3.4</v>
      </c>
      <c r="G13" t="s">
        <v>1155</v>
      </c>
      <c r="H13" t="s">
        <v>1068</v>
      </c>
      <c r="I13" t="s">
        <v>1145</v>
      </c>
      <c r="J13">
        <v>51</v>
      </c>
      <c r="K13">
        <v>200</v>
      </c>
      <c r="L13">
        <v>125.5</v>
      </c>
      <c r="M13" t="s">
        <v>1083</v>
      </c>
    </row>
    <row r="14" spans="1:13" x14ac:dyDescent="0.3">
      <c r="A14">
        <v>172</v>
      </c>
      <c r="B14">
        <v>106</v>
      </c>
      <c r="C14">
        <v>139</v>
      </c>
      <c r="D14" t="s">
        <v>707</v>
      </c>
      <c r="E14" t="s">
        <v>727</v>
      </c>
      <c r="F14">
        <v>3.2</v>
      </c>
      <c r="G14" t="s">
        <v>1155</v>
      </c>
      <c r="H14" t="s">
        <v>1066</v>
      </c>
      <c r="I14" t="s">
        <v>1143</v>
      </c>
      <c r="J14">
        <v>10000</v>
      </c>
      <c r="K14" t="s">
        <v>1152</v>
      </c>
      <c r="L14">
        <v>10000</v>
      </c>
      <c r="M14" t="s">
        <v>1087</v>
      </c>
    </row>
    <row r="15" spans="1:13" x14ac:dyDescent="0.3">
      <c r="A15">
        <v>121</v>
      </c>
      <c r="B15">
        <v>71</v>
      </c>
      <c r="C15">
        <v>96</v>
      </c>
      <c r="D15" t="s">
        <v>707</v>
      </c>
      <c r="E15" t="s">
        <v>1049</v>
      </c>
      <c r="F15">
        <v>3.5</v>
      </c>
      <c r="G15" t="s">
        <v>1155</v>
      </c>
      <c r="H15" t="s">
        <v>1071</v>
      </c>
      <c r="I15" t="s">
        <v>1148</v>
      </c>
      <c r="J15">
        <v>1</v>
      </c>
      <c r="K15">
        <v>50</v>
      </c>
      <c r="L15">
        <v>25.5</v>
      </c>
      <c r="M15" t="s">
        <v>1126</v>
      </c>
    </row>
    <row r="16" spans="1:13" x14ac:dyDescent="0.3">
      <c r="A16">
        <v>144</v>
      </c>
      <c r="B16">
        <v>83</v>
      </c>
      <c r="C16">
        <v>113.5</v>
      </c>
      <c r="D16" t="s">
        <v>707</v>
      </c>
      <c r="E16" t="s">
        <v>729</v>
      </c>
      <c r="F16">
        <v>3.7</v>
      </c>
      <c r="G16" t="s">
        <v>1155</v>
      </c>
      <c r="H16" t="s">
        <v>1066</v>
      </c>
      <c r="I16" t="s">
        <v>1143</v>
      </c>
      <c r="J16">
        <v>10000</v>
      </c>
      <c r="K16" t="s">
        <v>1152</v>
      </c>
      <c r="L16">
        <v>10000</v>
      </c>
      <c r="M16" t="s">
        <v>1088</v>
      </c>
    </row>
    <row r="17" spans="1:13" x14ac:dyDescent="0.3">
      <c r="A17">
        <v>190</v>
      </c>
      <c r="B17">
        <v>102</v>
      </c>
      <c r="C17">
        <v>146</v>
      </c>
      <c r="D17" t="s">
        <v>34</v>
      </c>
      <c r="E17" t="s">
        <v>730</v>
      </c>
      <c r="F17">
        <v>3.6</v>
      </c>
      <c r="G17" t="s">
        <v>1155</v>
      </c>
      <c r="H17" t="s">
        <v>1067</v>
      </c>
      <c r="I17" t="s">
        <v>1144</v>
      </c>
      <c r="J17">
        <v>1001</v>
      </c>
      <c r="K17">
        <v>5000</v>
      </c>
      <c r="L17">
        <v>3000.5</v>
      </c>
      <c r="M17" t="s">
        <v>1089</v>
      </c>
    </row>
    <row r="18" spans="1:13" x14ac:dyDescent="0.3">
      <c r="A18">
        <v>137</v>
      </c>
      <c r="B18">
        <v>67</v>
      </c>
      <c r="C18">
        <v>102</v>
      </c>
      <c r="D18" t="s">
        <v>708</v>
      </c>
      <c r="E18" t="s">
        <v>731</v>
      </c>
      <c r="F18">
        <v>3.9</v>
      </c>
      <c r="G18" t="s">
        <v>1155</v>
      </c>
      <c r="H18" t="s">
        <v>1068</v>
      </c>
      <c r="I18" t="s">
        <v>1145</v>
      </c>
      <c r="J18">
        <v>51</v>
      </c>
      <c r="K18">
        <v>200</v>
      </c>
      <c r="L18">
        <v>125.5</v>
      </c>
      <c r="M18" t="s">
        <v>1088</v>
      </c>
    </row>
    <row r="19" spans="1:13" x14ac:dyDescent="0.3">
      <c r="A19">
        <v>141</v>
      </c>
      <c r="B19">
        <v>87</v>
      </c>
      <c r="C19">
        <v>114</v>
      </c>
      <c r="D19" t="s">
        <v>707</v>
      </c>
      <c r="E19" t="s">
        <v>974</v>
      </c>
      <c r="F19">
        <v>3.6</v>
      </c>
      <c r="G19" t="s">
        <v>1155</v>
      </c>
      <c r="H19" t="s">
        <v>1067</v>
      </c>
      <c r="I19" t="s">
        <v>1144</v>
      </c>
      <c r="J19">
        <v>1001</v>
      </c>
      <c r="K19">
        <v>5000</v>
      </c>
      <c r="L19">
        <v>3000.5</v>
      </c>
      <c r="M19" t="s">
        <v>1080</v>
      </c>
    </row>
    <row r="20" spans="1:13" x14ac:dyDescent="0.3">
      <c r="A20">
        <v>123</v>
      </c>
      <c r="B20">
        <v>61</v>
      </c>
      <c r="C20">
        <v>92</v>
      </c>
      <c r="D20" t="s">
        <v>708</v>
      </c>
      <c r="E20" t="s">
        <v>938</v>
      </c>
      <c r="F20">
        <v>3.9</v>
      </c>
      <c r="G20" t="s">
        <v>1155</v>
      </c>
      <c r="H20" t="s">
        <v>1066</v>
      </c>
      <c r="I20" t="s">
        <v>1143</v>
      </c>
      <c r="J20">
        <v>10000</v>
      </c>
      <c r="K20" t="s">
        <v>1152</v>
      </c>
      <c r="L20">
        <v>10000</v>
      </c>
      <c r="M20" t="s">
        <v>1088</v>
      </c>
    </row>
    <row r="21" spans="1:13" x14ac:dyDescent="0.3">
      <c r="A21">
        <v>67</v>
      </c>
      <c r="B21">
        <v>39</v>
      </c>
      <c r="C21">
        <v>53</v>
      </c>
      <c r="D21" t="s">
        <v>710</v>
      </c>
      <c r="E21" t="s">
        <v>762</v>
      </c>
      <c r="F21">
        <v>3.3</v>
      </c>
      <c r="G21" t="s">
        <v>1155</v>
      </c>
      <c r="H21" t="s">
        <v>1066</v>
      </c>
      <c r="I21" t="s">
        <v>1143</v>
      </c>
      <c r="J21">
        <v>10000</v>
      </c>
      <c r="K21" t="s">
        <v>1152</v>
      </c>
      <c r="L21">
        <v>10000</v>
      </c>
      <c r="M21" t="s">
        <v>1091</v>
      </c>
    </row>
    <row r="22" spans="1:13" x14ac:dyDescent="0.3">
      <c r="A22">
        <v>130</v>
      </c>
      <c r="B22">
        <v>81</v>
      </c>
      <c r="C22">
        <v>105.5</v>
      </c>
      <c r="D22" t="s">
        <v>707</v>
      </c>
      <c r="E22" t="s">
        <v>735</v>
      </c>
      <c r="F22">
        <v>3.2</v>
      </c>
      <c r="G22" t="s">
        <v>1155</v>
      </c>
      <c r="H22" t="s">
        <v>1069</v>
      </c>
      <c r="I22" t="s">
        <v>1146</v>
      </c>
      <c r="J22">
        <v>201</v>
      </c>
      <c r="K22">
        <v>500</v>
      </c>
      <c r="L22">
        <v>350.5</v>
      </c>
      <c r="M22" t="s">
        <v>1084</v>
      </c>
    </row>
    <row r="23" spans="1:13" x14ac:dyDescent="0.3">
      <c r="A23">
        <v>119</v>
      </c>
      <c r="B23">
        <v>73</v>
      </c>
      <c r="C23">
        <v>96</v>
      </c>
      <c r="D23" t="s">
        <v>707</v>
      </c>
      <c r="E23" t="s">
        <v>736</v>
      </c>
      <c r="F23">
        <v>3.9</v>
      </c>
      <c r="G23" t="s">
        <v>1155</v>
      </c>
      <c r="H23" t="s">
        <v>1069</v>
      </c>
      <c r="I23" t="s">
        <v>1146</v>
      </c>
      <c r="J23">
        <v>201</v>
      </c>
      <c r="K23">
        <v>500</v>
      </c>
      <c r="L23">
        <v>350.5</v>
      </c>
      <c r="M23" t="s">
        <v>1092</v>
      </c>
    </row>
    <row r="24" spans="1:13" x14ac:dyDescent="0.3">
      <c r="A24">
        <v>139</v>
      </c>
      <c r="B24">
        <v>86</v>
      </c>
      <c r="C24">
        <v>112.5</v>
      </c>
      <c r="D24" t="s">
        <v>707</v>
      </c>
      <c r="E24" t="s">
        <v>737</v>
      </c>
      <c r="F24">
        <v>3.8</v>
      </c>
      <c r="G24" t="s">
        <v>1155</v>
      </c>
      <c r="H24" t="s">
        <v>1065</v>
      </c>
      <c r="I24" t="s">
        <v>1142</v>
      </c>
      <c r="J24">
        <v>501</v>
      </c>
      <c r="K24">
        <v>1000</v>
      </c>
      <c r="L24">
        <v>750.5</v>
      </c>
      <c r="M24" t="s">
        <v>1093</v>
      </c>
    </row>
    <row r="25" spans="1:13" x14ac:dyDescent="0.3">
      <c r="A25">
        <v>125</v>
      </c>
      <c r="B25">
        <v>68</v>
      </c>
      <c r="C25">
        <v>96.5</v>
      </c>
      <c r="D25" t="s">
        <v>711</v>
      </c>
      <c r="E25" t="s">
        <v>961</v>
      </c>
      <c r="F25">
        <v>3.8</v>
      </c>
      <c r="G25" t="s">
        <v>1155</v>
      </c>
      <c r="H25" t="s">
        <v>1065</v>
      </c>
      <c r="I25" t="s">
        <v>1142</v>
      </c>
      <c r="J25">
        <v>501</v>
      </c>
      <c r="K25">
        <v>1000</v>
      </c>
      <c r="L25">
        <v>750.5</v>
      </c>
      <c r="M25" t="s">
        <v>1088</v>
      </c>
    </row>
    <row r="26" spans="1:13" x14ac:dyDescent="0.3">
      <c r="A26">
        <v>124</v>
      </c>
      <c r="B26">
        <v>74</v>
      </c>
      <c r="C26">
        <v>99</v>
      </c>
      <c r="D26" t="s">
        <v>708</v>
      </c>
      <c r="E26" t="s">
        <v>972</v>
      </c>
      <c r="F26">
        <v>3.7</v>
      </c>
      <c r="G26" t="s">
        <v>1155</v>
      </c>
      <c r="H26" t="s">
        <v>1066</v>
      </c>
      <c r="I26" t="s">
        <v>1143</v>
      </c>
      <c r="J26">
        <v>10000</v>
      </c>
      <c r="K26" t="s">
        <v>1152</v>
      </c>
      <c r="L26">
        <v>10000</v>
      </c>
      <c r="M26" t="s">
        <v>1076</v>
      </c>
    </row>
    <row r="27" spans="1:13" x14ac:dyDescent="0.3">
      <c r="A27">
        <v>98</v>
      </c>
      <c r="B27">
        <v>56</v>
      </c>
      <c r="C27">
        <v>77</v>
      </c>
      <c r="D27" t="s">
        <v>708</v>
      </c>
      <c r="E27" t="s">
        <v>1047</v>
      </c>
      <c r="F27">
        <v>3.8</v>
      </c>
      <c r="G27" t="s">
        <v>1155</v>
      </c>
      <c r="H27" t="s">
        <v>1068</v>
      </c>
      <c r="I27" t="s">
        <v>1145</v>
      </c>
      <c r="J27">
        <v>51</v>
      </c>
      <c r="K27">
        <v>200</v>
      </c>
      <c r="L27">
        <v>125.5</v>
      </c>
      <c r="M27" t="s">
        <v>1088</v>
      </c>
    </row>
    <row r="28" spans="1:13" x14ac:dyDescent="0.3">
      <c r="A28">
        <v>124</v>
      </c>
      <c r="B28">
        <v>75</v>
      </c>
      <c r="C28">
        <v>99.5</v>
      </c>
      <c r="D28" t="s">
        <v>707</v>
      </c>
      <c r="E28" t="s">
        <v>741</v>
      </c>
      <c r="F28">
        <v>3.5</v>
      </c>
      <c r="G28" t="s">
        <v>1155</v>
      </c>
      <c r="H28" t="s">
        <v>1067</v>
      </c>
      <c r="I28" t="s">
        <v>1144</v>
      </c>
      <c r="J28">
        <v>1001</v>
      </c>
      <c r="K28">
        <v>5000</v>
      </c>
      <c r="L28">
        <v>3000.5</v>
      </c>
      <c r="M28" t="s">
        <v>1082</v>
      </c>
    </row>
    <row r="29" spans="1:13" x14ac:dyDescent="0.3">
      <c r="A29">
        <v>61</v>
      </c>
      <c r="B29">
        <v>34</v>
      </c>
      <c r="C29">
        <v>47.5</v>
      </c>
      <c r="D29" t="s">
        <v>709</v>
      </c>
      <c r="E29" t="s">
        <v>742</v>
      </c>
      <c r="F29">
        <v>3.7</v>
      </c>
      <c r="G29" t="s">
        <v>1155</v>
      </c>
      <c r="H29" t="s">
        <v>1070</v>
      </c>
      <c r="I29" t="s">
        <v>1147</v>
      </c>
      <c r="J29">
        <v>5001</v>
      </c>
      <c r="K29">
        <v>10000</v>
      </c>
      <c r="L29">
        <v>7500.5</v>
      </c>
      <c r="M29" t="s">
        <v>1091</v>
      </c>
    </row>
    <row r="30" spans="1:13" x14ac:dyDescent="0.3">
      <c r="A30">
        <v>129</v>
      </c>
      <c r="B30">
        <v>68</v>
      </c>
      <c r="C30">
        <v>98.5</v>
      </c>
      <c r="D30" t="s">
        <v>708</v>
      </c>
      <c r="E30" t="s">
        <v>848</v>
      </c>
      <c r="F30">
        <v>3.5</v>
      </c>
      <c r="G30" t="s">
        <v>1155</v>
      </c>
      <c r="H30" t="s">
        <v>1066</v>
      </c>
      <c r="I30" t="s">
        <v>1143</v>
      </c>
      <c r="J30">
        <v>10000</v>
      </c>
      <c r="K30" t="s">
        <v>1152</v>
      </c>
      <c r="L30">
        <v>10000</v>
      </c>
      <c r="M30" t="s">
        <v>1096</v>
      </c>
    </row>
    <row r="31" spans="1:13" x14ac:dyDescent="0.3">
      <c r="A31">
        <v>120</v>
      </c>
      <c r="B31">
        <v>72</v>
      </c>
      <c r="C31">
        <v>96</v>
      </c>
      <c r="D31" t="s">
        <v>707</v>
      </c>
      <c r="E31" t="s">
        <v>743</v>
      </c>
      <c r="F31">
        <v>3.6</v>
      </c>
      <c r="G31" t="s">
        <v>1155</v>
      </c>
      <c r="H31" t="s">
        <v>1067</v>
      </c>
      <c r="I31" t="s">
        <v>1144</v>
      </c>
      <c r="J31">
        <v>1001</v>
      </c>
      <c r="K31">
        <v>5000</v>
      </c>
      <c r="L31">
        <v>3000.5</v>
      </c>
      <c r="M31" t="s">
        <v>1081</v>
      </c>
    </row>
    <row r="32" spans="1:13" x14ac:dyDescent="0.3">
      <c r="A32">
        <v>143</v>
      </c>
      <c r="B32">
        <v>86</v>
      </c>
      <c r="C32">
        <v>114.5</v>
      </c>
      <c r="D32" t="s">
        <v>707</v>
      </c>
      <c r="E32" t="s">
        <v>744</v>
      </c>
      <c r="F32">
        <v>3.8</v>
      </c>
      <c r="G32" t="s">
        <v>1155</v>
      </c>
      <c r="H32" t="s">
        <v>1066</v>
      </c>
      <c r="I32" t="s">
        <v>1143</v>
      </c>
      <c r="J32">
        <v>10000</v>
      </c>
      <c r="K32" t="s">
        <v>1152</v>
      </c>
      <c r="L32">
        <v>10000</v>
      </c>
      <c r="M32" t="s">
        <v>1088</v>
      </c>
    </row>
    <row r="33" spans="1:13" x14ac:dyDescent="0.3">
      <c r="A33">
        <v>149</v>
      </c>
      <c r="B33">
        <v>93</v>
      </c>
      <c r="C33">
        <v>121</v>
      </c>
      <c r="D33" t="s">
        <v>707</v>
      </c>
      <c r="E33" t="s">
        <v>745</v>
      </c>
      <c r="F33">
        <v>3.8</v>
      </c>
      <c r="G33" t="s">
        <v>1155</v>
      </c>
      <c r="H33" t="s">
        <v>1070</v>
      </c>
      <c r="I33" t="s">
        <v>1147</v>
      </c>
      <c r="J33">
        <v>5001</v>
      </c>
      <c r="K33">
        <v>10000</v>
      </c>
      <c r="L33">
        <v>7500.5</v>
      </c>
      <c r="M33" t="s">
        <v>1094</v>
      </c>
    </row>
    <row r="34" spans="1:13" x14ac:dyDescent="0.3">
      <c r="A34">
        <v>89</v>
      </c>
      <c r="B34">
        <v>50</v>
      </c>
      <c r="C34">
        <v>69.5</v>
      </c>
      <c r="D34" t="s">
        <v>709</v>
      </c>
      <c r="E34" t="s">
        <v>1046</v>
      </c>
      <c r="F34">
        <v>3.7</v>
      </c>
      <c r="G34" t="s">
        <v>1155</v>
      </c>
      <c r="H34" t="s">
        <v>1069</v>
      </c>
      <c r="I34" t="s">
        <v>1146</v>
      </c>
      <c r="J34">
        <v>201</v>
      </c>
      <c r="K34">
        <v>500</v>
      </c>
      <c r="L34">
        <v>350.5</v>
      </c>
      <c r="M34" t="s">
        <v>1077</v>
      </c>
    </row>
    <row r="35" spans="1:13" x14ac:dyDescent="0.3">
      <c r="A35">
        <v>136</v>
      </c>
      <c r="B35">
        <v>79</v>
      </c>
      <c r="C35">
        <v>107.5</v>
      </c>
      <c r="D35" t="s">
        <v>709</v>
      </c>
      <c r="E35" t="s">
        <v>1045</v>
      </c>
      <c r="F35">
        <v>3.3</v>
      </c>
      <c r="G35" t="s">
        <v>1155</v>
      </c>
      <c r="H35" t="s">
        <v>1067</v>
      </c>
      <c r="I35" t="s">
        <v>1144</v>
      </c>
      <c r="J35">
        <v>1001</v>
      </c>
      <c r="K35">
        <v>5000</v>
      </c>
      <c r="L35">
        <v>3000.5</v>
      </c>
      <c r="M35" t="s">
        <v>1077</v>
      </c>
    </row>
    <row r="36" spans="1:13" x14ac:dyDescent="0.3">
      <c r="A36">
        <v>132</v>
      </c>
      <c r="B36">
        <v>82</v>
      </c>
      <c r="C36">
        <v>107</v>
      </c>
      <c r="D36" t="s">
        <v>707</v>
      </c>
      <c r="E36" t="s">
        <v>748</v>
      </c>
      <c r="F36">
        <v>3.5</v>
      </c>
      <c r="G36" t="s">
        <v>1155</v>
      </c>
      <c r="H36" t="s">
        <v>1067</v>
      </c>
      <c r="I36" t="s">
        <v>1144</v>
      </c>
      <c r="J36">
        <v>1001</v>
      </c>
      <c r="K36">
        <v>5000</v>
      </c>
      <c r="L36">
        <v>3000.5</v>
      </c>
      <c r="M36" t="s">
        <v>1096</v>
      </c>
    </row>
    <row r="37" spans="1:13" x14ac:dyDescent="0.3">
      <c r="A37">
        <v>57</v>
      </c>
      <c r="B37">
        <v>32</v>
      </c>
      <c r="C37">
        <v>44.5</v>
      </c>
      <c r="D37" t="s">
        <v>709</v>
      </c>
      <c r="E37" t="s">
        <v>1044</v>
      </c>
      <c r="F37">
        <v>3.4</v>
      </c>
      <c r="G37" t="s">
        <v>1155</v>
      </c>
      <c r="H37" t="s">
        <v>1065</v>
      </c>
      <c r="I37" t="s">
        <v>1142</v>
      </c>
      <c r="J37">
        <v>501</v>
      </c>
      <c r="K37">
        <v>1000</v>
      </c>
      <c r="L37">
        <v>750.5</v>
      </c>
      <c r="M37" t="s">
        <v>1124</v>
      </c>
    </row>
    <row r="38" spans="1:13" x14ac:dyDescent="0.3">
      <c r="A38">
        <v>180</v>
      </c>
      <c r="B38">
        <v>115</v>
      </c>
      <c r="C38">
        <v>147.5</v>
      </c>
      <c r="D38" t="s">
        <v>707</v>
      </c>
      <c r="E38" t="s">
        <v>750</v>
      </c>
      <c r="F38">
        <v>3.5</v>
      </c>
      <c r="G38" t="s">
        <v>1155</v>
      </c>
      <c r="H38" t="s">
        <v>1070</v>
      </c>
      <c r="I38" t="s">
        <v>1147</v>
      </c>
      <c r="J38">
        <v>5001</v>
      </c>
      <c r="K38">
        <v>10000</v>
      </c>
      <c r="L38">
        <v>7500.5</v>
      </c>
      <c r="M38" t="s">
        <v>1088</v>
      </c>
    </row>
    <row r="39" spans="1:13" x14ac:dyDescent="0.3">
      <c r="A39">
        <v>138</v>
      </c>
      <c r="B39">
        <v>74</v>
      </c>
      <c r="C39">
        <v>106</v>
      </c>
      <c r="D39" t="s">
        <v>34</v>
      </c>
      <c r="E39" t="s">
        <v>751</v>
      </c>
      <c r="F39">
        <v>3.5</v>
      </c>
      <c r="G39" t="s">
        <v>1155</v>
      </c>
      <c r="H39" t="s">
        <v>1069</v>
      </c>
      <c r="I39" t="s">
        <v>1146</v>
      </c>
      <c r="J39">
        <v>201</v>
      </c>
      <c r="K39">
        <v>500</v>
      </c>
      <c r="L39">
        <v>350.5</v>
      </c>
      <c r="M39" t="s">
        <v>1091</v>
      </c>
    </row>
    <row r="40" spans="1:13" x14ac:dyDescent="0.3">
      <c r="A40">
        <v>108</v>
      </c>
      <c r="B40">
        <v>58</v>
      </c>
      <c r="C40">
        <v>83</v>
      </c>
      <c r="D40" t="s">
        <v>709</v>
      </c>
      <c r="E40" t="s">
        <v>1041</v>
      </c>
      <c r="F40">
        <v>3.2</v>
      </c>
      <c r="G40" t="s">
        <v>1155</v>
      </c>
      <c r="H40" t="s">
        <v>1069</v>
      </c>
      <c r="I40" t="s">
        <v>1146</v>
      </c>
      <c r="J40">
        <v>201</v>
      </c>
      <c r="K40">
        <v>500</v>
      </c>
      <c r="L40">
        <v>350.5</v>
      </c>
      <c r="M40" t="s">
        <v>1084</v>
      </c>
    </row>
    <row r="41" spans="1:13" x14ac:dyDescent="0.3">
      <c r="A41">
        <v>129</v>
      </c>
      <c r="B41">
        <v>68</v>
      </c>
      <c r="C41">
        <v>98.5</v>
      </c>
      <c r="D41" t="s">
        <v>34</v>
      </c>
      <c r="E41" t="s">
        <v>753</v>
      </c>
      <c r="F41">
        <v>3.6</v>
      </c>
      <c r="G41" t="s">
        <v>1155</v>
      </c>
      <c r="H41" t="s">
        <v>1071</v>
      </c>
      <c r="I41" t="s">
        <v>1148</v>
      </c>
      <c r="J41">
        <v>1</v>
      </c>
      <c r="K41">
        <v>50</v>
      </c>
      <c r="L41">
        <v>25.5</v>
      </c>
      <c r="M41" t="s">
        <v>256</v>
      </c>
    </row>
    <row r="42" spans="1:13" x14ac:dyDescent="0.3">
      <c r="A42">
        <v>104</v>
      </c>
      <c r="B42">
        <v>58</v>
      </c>
      <c r="C42">
        <v>81</v>
      </c>
      <c r="D42" t="s">
        <v>34</v>
      </c>
      <c r="E42" t="s">
        <v>1040</v>
      </c>
      <c r="F42">
        <v>3.7</v>
      </c>
      <c r="G42" t="s">
        <v>1155</v>
      </c>
      <c r="H42" t="s">
        <v>1066</v>
      </c>
      <c r="I42" t="s">
        <v>1143</v>
      </c>
      <c r="J42">
        <v>10000</v>
      </c>
      <c r="K42" t="s">
        <v>1152</v>
      </c>
      <c r="L42">
        <v>10000</v>
      </c>
      <c r="M42" t="s">
        <v>1077</v>
      </c>
    </row>
    <row r="43" spans="1:13" x14ac:dyDescent="0.3">
      <c r="A43">
        <v>113</v>
      </c>
      <c r="B43">
        <v>52</v>
      </c>
      <c r="C43">
        <v>82.5</v>
      </c>
      <c r="D43" t="s">
        <v>708</v>
      </c>
      <c r="E43" t="s">
        <v>754</v>
      </c>
      <c r="F43">
        <v>3.4</v>
      </c>
      <c r="G43" t="s">
        <v>1155</v>
      </c>
      <c r="H43" t="s">
        <v>1070</v>
      </c>
      <c r="I43" t="s">
        <v>1147</v>
      </c>
      <c r="J43">
        <v>5001</v>
      </c>
      <c r="K43">
        <v>10000</v>
      </c>
      <c r="L43">
        <v>7500.5</v>
      </c>
      <c r="M43" t="s">
        <v>1097</v>
      </c>
    </row>
    <row r="44" spans="1:13" x14ac:dyDescent="0.3">
      <c r="A44">
        <v>182</v>
      </c>
      <c r="B44">
        <v>113</v>
      </c>
      <c r="C44">
        <v>147.5</v>
      </c>
      <c r="D44" t="s">
        <v>707</v>
      </c>
      <c r="E44" t="s">
        <v>938</v>
      </c>
      <c r="F44">
        <v>3.9</v>
      </c>
      <c r="G44" t="s">
        <v>1155</v>
      </c>
      <c r="H44" t="s">
        <v>1066</v>
      </c>
      <c r="I44" t="s">
        <v>1143</v>
      </c>
      <c r="J44">
        <v>10000</v>
      </c>
      <c r="K44" t="s">
        <v>1152</v>
      </c>
      <c r="L44">
        <v>10000</v>
      </c>
      <c r="M44" t="s">
        <v>1088</v>
      </c>
    </row>
    <row r="45" spans="1:13" x14ac:dyDescent="0.3">
      <c r="A45">
        <v>228</v>
      </c>
      <c r="B45">
        <v>118</v>
      </c>
      <c r="C45">
        <v>173</v>
      </c>
      <c r="D45" t="s">
        <v>709</v>
      </c>
      <c r="E45" t="s">
        <v>1039</v>
      </c>
      <c r="F45">
        <v>3.3</v>
      </c>
      <c r="G45" t="s">
        <v>1155</v>
      </c>
      <c r="H45" t="s">
        <v>1067</v>
      </c>
      <c r="I45" t="s">
        <v>1144</v>
      </c>
      <c r="J45">
        <v>1001</v>
      </c>
      <c r="K45">
        <v>5000</v>
      </c>
      <c r="L45">
        <v>3000.5</v>
      </c>
      <c r="M45" t="s">
        <v>1112</v>
      </c>
    </row>
    <row r="46" spans="1:13" x14ac:dyDescent="0.3">
      <c r="A46">
        <v>211</v>
      </c>
      <c r="B46">
        <v>158</v>
      </c>
      <c r="C46">
        <v>184.5</v>
      </c>
      <c r="D46" t="s">
        <v>707</v>
      </c>
      <c r="E46" t="s">
        <v>757</v>
      </c>
      <c r="F46">
        <v>3.7</v>
      </c>
      <c r="G46" t="s">
        <v>1155</v>
      </c>
      <c r="H46" t="s">
        <v>1066</v>
      </c>
      <c r="I46" t="s">
        <v>1143</v>
      </c>
      <c r="J46">
        <v>10000</v>
      </c>
      <c r="K46" t="s">
        <v>1152</v>
      </c>
      <c r="L46">
        <v>10000</v>
      </c>
      <c r="M46" t="s">
        <v>1095</v>
      </c>
    </row>
    <row r="47" spans="1:13" x14ac:dyDescent="0.3">
      <c r="A47">
        <v>39</v>
      </c>
      <c r="B47">
        <v>20</v>
      </c>
      <c r="C47">
        <v>29.5</v>
      </c>
      <c r="D47" t="s">
        <v>709</v>
      </c>
      <c r="E47" t="s">
        <v>758</v>
      </c>
      <c r="F47">
        <v>3.1</v>
      </c>
      <c r="G47" t="s">
        <v>1155</v>
      </c>
      <c r="H47" t="s">
        <v>1070</v>
      </c>
      <c r="I47" t="s">
        <v>1147</v>
      </c>
      <c r="J47">
        <v>5001</v>
      </c>
      <c r="K47">
        <v>10000</v>
      </c>
      <c r="L47">
        <v>7500.5</v>
      </c>
      <c r="M47" t="s">
        <v>1090</v>
      </c>
    </row>
    <row r="48" spans="1:13" x14ac:dyDescent="0.3">
      <c r="A48">
        <v>126</v>
      </c>
      <c r="B48">
        <v>65</v>
      </c>
      <c r="C48">
        <v>95.5</v>
      </c>
      <c r="D48" t="s">
        <v>34</v>
      </c>
      <c r="E48" t="s">
        <v>1038</v>
      </c>
      <c r="F48">
        <v>3.5</v>
      </c>
      <c r="G48" t="s">
        <v>1155</v>
      </c>
      <c r="H48" t="s">
        <v>1069</v>
      </c>
      <c r="I48" t="s">
        <v>1146</v>
      </c>
      <c r="J48">
        <v>201</v>
      </c>
      <c r="K48">
        <v>500</v>
      </c>
      <c r="L48">
        <v>350.5</v>
      </c>
      <c r="M48" t="s">
        <v>1083</v>
      </c>
    </row>
    <row r="49" spans="1:13" x14ac:dyDescent="0.3">
      <c r="A49">
        <v>99</v>
      </c>
      <c r="B49">
        <v>63</v>
      </c>
      <c r="C49">
        <v>81</v>
      </c>
      <c r="D49" t="s">
        <v>707</v>
      </c>
      <c r="E49" t="s">
        <v>760</v>
      </c>
      <c r="F49">
        <v>3.7</v>
      </c>
      <c r="G49" t="s">
        <v>1155</v>
      </c>
      <c r="H49" t="s">
        <v>1066</v>
      </c>
      <c r="I49" t="s">
        <v>1143</v>
      </c>
      <c r="J49">
        <v>10000</v>
      </c>
      <c r="K49" t="s">
        <v>1152</v>
      </c>
      <c r="L49">
        <v>10000</v>
      </c>
      <c r="M49" t="s">
        <v>1098</v>
      </c>
    </row>
    <row r="50" spans="1:13" x14ac:dyDescent="0.3">
      <c r="A50">
        <v>114</v>
      </c>
      <c r="B50">
        <v>68</v>
      </c>
      <c r="C50">
        <v>91</v>
      </c>
      <c r="D50" t="s">
        <v>707</v>
      </c>
      <c r="E50" t="s">
        <v>761</v>
      </c>
      <c r="F50">
        <v>3.8</v>
      </c>
      <c r="G50" t="s">
        <v>1155</v>
      </c>
      <c r="H50" t="s">
        <v>1065</v>
      </c>
      <c r="I50" t="s">
        <v>1142</v>
      </c>
      <c r="J50">
        <v>501</v>
      </c>
      <c r="K50">
        <v>1000</v>
      </c>
      <c r="L50">
        <v>750.5</v>
      </c>
      <c r="M50" t="s">
        <v>1080</v>
      </c>
    </row>
    <row r="51" spans="1:13" x14ac:dyDescent="0.3">
      <c r="A51">
        <v>143</v>
      </c>
      <c r="B51">
        <v>86</v>
      </c>
      <c r="C51">
        <v>114.5</v>
      </c>
      <c r="D51" t="s">
        <v>707</v>
      </c>
      <c r="E51" t="s">
        <v>762</v>
      </c>
      <c r="F51">
        <v>3.3</v>
      </c>
      <c r="G51" t="s">
        <v>1155</v>
      </c>
      <c r="H51" t="s">
        <v>1066</v>
      </c>
      <c r="I51" t="s">
        <v>1143</v>
      </c>
      <c r="J51">
        <v>10000</v>
      </c>
      <c r="K51" t="s">
        <v>1152</v>
      </c>
      <c r="L51">
        <v>10000</v>
      </c>
      <c r="M51" t="s">
        <v>1091</v>
      </c>
    </row>
    <row r="52" spans="1:13" x14ac:dyDescent="0.3">
      <c r="A52">
        <v>129</v>
      </c>
      <c r="B52">
        <v>71</v>
      </c>
      <c r="C52">
        <v>100</v>
      </c>
      <c r="D52" t="s">
        <v>708</v>
      </c>
      <c r="E52" t="s">
        <v>1036</v>
      </c>
      <c r="F52">
        <v>3</v>
      </c>
      <c r="G52" t="s">
        <v>1155</v>
      </c>
      <c r="H52" t="s">
        <v>1065</v>
      </c>
      <c r="I52" t="s">
        <v>1142</v>
      </c>
      <c r="J52">
        <v>501</v>
      </c>
      <c r="K52">
        <v>1000</v>
      </c>
      <c r="L52">
        <v>750.5</v>
      </c>
      <c r="M52" t="s">
        <v>1088</v>
      </c>
    </row>
    <row r="53" spans="1:13" x14ac:dyDescent="0.3">
      <c r="A53">
        <v>144</v>
      </c>
      <c r="B53">
        <v>86</v>
      </c>
      <c r="C53">
        <v>115</v>
      </c>
      <c r="D53" t="s">
        <v>707</v>
      </c>
      <c r="E53" t="s">
        <v>764</v>
      </c>
      <c r="F53">
        <v>3.7</v>
      </c>
      <c r="G53" t="s">
        <v>1155</v>
      </c>
      <c r="H53" t="s">
        <v>1066</v>
      </c>
      <c r="I53" t="s">
        <v>1143</v>
      </c>
      <c r="J53">
        <v>10000</v>
      </c>
      <c r="K53" t="s">
        <v>1152</v>
      </c>
      <c r="L53">
        <v>10000</v>
      </c>
      <c r="M53" t="s">
        <v>1092</v>
      </c>
    </row>
    <row r="54" spans="1:13" x14ac:dyDescent="0.3">
      <c r="A54">
        <v>139</v>
      </c>
      <c r="B54">
        <v>80</v>
      </c>
      <c r="C54">
        <v>109.5</v>
      </c>
      <c r="D54" t="s">
        <v>707</v>
      </c>
      <c r="E54" t="s">
        <v>765</v>
      </c>
      <c r="F54">
        <v>3.7</v>
      </c>
      <c r="G54" t="s">
        <v>1155</v>
      </c>
      <c r="H54" t="s">
        <v>1066</v>
      </c>
      <c r="I54" t="s">
        <v>1143</v>
      </c>
      <c r="J54">
        <v>10000</v>
      </c>
      <c r="K54" t="s">
        <v>1152</v>
      </c>
      <c r="L54">
        <v>10000</v>
      </c>
      <c r="M54" t="s">
        <v>1076</v>
      </c>
    </row>
    <row r="55" spans="1:13" x14ac:dyDescent="0.3">
      <c r="A55">
        <v>95</v>
      </c>
      <c r="B55">
        <v>56</v>
      </c>
      <c r="C55">
        <v>75.5</v>
      </c>
      <c r="D55" t="s">
        <v>707</v>
      </c>
      <c r="E55" t="s">
        <v>750</v>
      </c>
      <c r="F55">
        <v>3.5</v>
      </c>
      <c r="G55" t="s">
        <v>1155</v>
      </c>
      <c r="H55" t="s">
        <v>1070</v>
      </c>
      <c r="I55" t="s">
        <v>1147</v>
      </c>
      <c r="J55">
        <v>5001</v>
      </c>
      <c r="K55">
        <v>10000</v>
      </c>
      <c r="L55">
        <v>7500.5</v>
      </c>
      <c r="M55" t="s">
        <v>1088</v>
      </c>
    </row>
    <row r="56" spans="1:13" x14ac:dyDescent="0.3">
      <c r="A56">
        <v>116</v>
      </c>
      <c r="B56">
        <v>59</v>
      </c>
      <c r="C56">
        <v>87.5</v>
      </c>
      <c r="D56" t="s">
        <v>708</v>
      </c>
      <c r="E56" t="s">
        <v>1036</v>
      </c>
      <c r="F56">
        <v>3</v>
      </c>
      <c r="G56" t="s">
        <v>1155</v>
      </c>
      <c r="H56" t="s">
        <v>1065</v>
      </c>
      <c r="I56" t="s">
        <v>1142</v>
      </c>
      <c r="J56">
        <v>501</v>
      </c>
      <c r="K56">
        <v>1000</v>
      </c>
      <c r="L56">
        <v>750.5</v>
      </c>
      <c r="M56" t="s">
        <v>1088</v>
      </c>
    </row>
    <row r="57" spans="1:13" x14ac:dyDescent="0.3">
      <c r="A57">
        <v>137</v>
      </c>
      <c r="B57">
        <v>74</v>
      </c>
      <c r="C57">
        <v>105.5</v>
      </c>
      <c r="D57" t="s">
        <v>34</v>
      </c>
      <c r="E57" t="s">
        <v>1034</v>
      </c>
      <c r="F57">
        <v>3.7</v>
      </c>
      <c r="G57" t="s">
        <v>1155</v>
      </c>
      <c r="H57" t="s">
        <v>1070</v>
      </c>
      <c r="I57" t="s">
        <v>1147</v>
      </c>
      <c r="J57">
        <v>5001</v>
      </c>
      <c r="K57">
        <v>10000</v>
      </c>
      <c r="L57">
        <v>7500.5</v>
      </c>
      <c r="M57" t="s">
        <v>1076</v>
      </c>
    </row>
    <row r="58" spans="1:13" x14ac:dyDescent="0.3">
      <c r="A58">
        <v>87</v>
      </c>
      <c r="B58">
        <v>40</v>
      </c>
      <c r="C58">
        <v>63.5</v>
      </c>
      <c r="D58" t="s">
        <v>711</v>
      </c>
      <c r="E58" t="s">
        <v>871</v>
      </c>
      <c r="F58">
        <v>3.9</v>
      </c>
      <c r="G58" t="s">
        <v>1155</v>
      </c>
      <c r="H58" t="s">
        <v>1069</v>
      </c>
      <c r="I58" t="s">
        <v>1146</v>
      </c>
      <c r="J58">
        <v>201</v>
      </c>
      <c r="K58">
        <v>500</v>
      </c>
      <c r="L58">
        <v>350.5</v>
      </c>
      <c r="M58" t="s">
        <v>1084</v>
      </c>
    </row>
    <row r="59" spans="1:13" x14ac:dyDescent="0.3">
      <c r="A59">
        <v>73</v>
      </c>
      <c r="B59">
        <v>44</v>
      </c>
      <c r="C59">
        <v>58.5</v>
      </c>
      <c r="D59" t="s">
        <v>34</v>
      </c>
      <c r="E59" t="s">
        <v>1032</v>
      </c>
      <c r="F59">
        <v>3.8</v>
      </c>
      <c r="G59" t="s">
        <v>1155</v>
      </c>
      <c r="H59" t="s">
        <v>1067</v>
      </c>
      <c r="I59" t="s">
        <v>1144</v>
      </c>
      <c r="J59">
        <v>1001</v>
      </c>
      <c r="K59">
        <v>5000</v>
      </c>
      <c r="L59">
        <v>3000.5</v>
      </c>
      <c r="M59" t="s">
        <v>1091</v>
      </c>
    </row>
    <row r="60" spans="1:13" x14ac:dyDescent="0.3">
      <c r="A60">
        <v>172</v>
      </c>
      <c r="B60">
        <v>107</v>
      </c>
      <c r="C60">
        <v>139.5</v>
      </c>
      <c r="D60" t="s">
        <v>707</v>
      </c>
      <c r="E60" t="s">
        <v>770</v>
      </c>
      <c r="F60">
        <v>3.8</v>
      </c>
      <c r="G60" t="s">
        <v>1155</v>
      </c>
      <c r="H60" t="s">
        <v>1065</v>
      </c>
      <c r="I60" t="s">
        <v>1142</v>
      </c>
      <c r="J60">
        <v>501</v>
      </c>
      <c r="K60">
        <v>1000</v>
      </c>
      <c r="L60">
        <v>750.5</v>
      </c>
      <c r="M60" t="s">
        <v>1100</v>
      </c>
    </row>
    <row r="61" spans="1:13" x14ac:dyDescent="0.3">
      <c r="A61">
        <v>85</v>
      </c>
      <c r="B61">
        <v>49</v>
      </c>
      <c r="C61">
        <v>67</v>
      </c>
      <c r="D61" t="s">
        <v>707</v>
      </c>
      <c r="E61" t="s">
        <v>771</v>
      </c>
      <c r="F61">
        <v>3.8</v>
      </c>
      <c r="G61" t="s">
        <v>1155</v>
      </c>
      <c r="H61" t="s">
        <v>1067</v>
      </c>
      <c r="I61" t="s">
        <v>1144</v>
      </c>
      <c r="J61">
        <v>1001</v>
      </c>
      <c r="K61">
        <v>5000</v>
      </c>
      <c r="L61">
        <v>3000.5</v>
      </c>
      <c r="M61" t="s">
        <v>1079</v>
      </c>
    </row>
    <row r="62" spans="1:13" x14ac:dyDescent="0.3">
      <c r="A62">
        <v>109</v>
      </c>
      <c r="B62">
        <v>61</v>
      </c>
      <c r="C62">
        <v>85</v>
      </c>
      <c r="D62" t="s">
        <v>707</v>
      </c>
      <c r="E62" t="s">
        <v>772</v>
      </c>
      <c r="F62">
        <v>3.8</v>
      </c>
      <c r="G62" t="s">
        <v>1155</v>
      </c>
      <c r="H62" t="s">
        <v>1066</v>
      </c>
      <c r="I62" t="s">
        <v>1143</v>
      </c>
      <c r="J62">
        <v>10000</v>
      </c>
      <c r="K62" t="s">
        <v>1152</v>
      </c>
      <c r="L62">
        <v>10000</v>
      </c>
      <c r="M62" t="s">
        <v>1101</v>
      </c>
    </row>
    <row r="63" spans="1:13" x14ac:dyDescent="0.3">
      <c r="A63">
        <v>153</v>
      </c>
      <c r="B63">
        <v>84</v>
      </c>
      <c r="C63">
        <v>118.5</v>
      </c>
      <c r="D63" t="s">
        <v>34</v>
      </c>
      <c r="E63" t="s">
        <v>784</v>
      </c>
      <c r="F63">
        <v>3.3</v>
      </c>
      <c r="G63" t="s">
        <v>1155</v>
      </c>
      <c r="H63" t="s">
        <v>1067</v>
      </c>
      <c r="I63" t="s">
        <v>1144</v>
      </c>
      <c r="J63">
        <v>1001</v>
      </c>
      <c r="K63">
        <v>5000</v>
      </c>
      <c r="L63">
        <v>3000.5</v>
      </c>
      <c r="M63" t="s">
        <v>1076</v>
      </c>
    </row>
    <row r="64" spans="1:13" x14ac:dyDescent="0.3">
      <c r="A64">
        <v>79</v>
      </c>
      <c r="B64">
        <v>42</v>
      </c>
      <c r="C64">
        <v>60.5</v>
      </c>
      <c r="D64" t="s">
        <v>34</v>
      </c>
      <c r="E64" t="s">
        <v>1031</v>
      </c>
      <c r="F64">
        <v>3.4</v>
      </c>
      <c r="G64" t="s">
        <v>1155</v>
      </c>
      <c r="H64" t="s">
        <v>1065</v>
      </c>
      <c r="I64" t="s">
        <v>1142</v>
      </c>
      <c r="J64">
        <v>501</v>
      </c>
      <c r="K64">
        <v>1000</v>
      </c>
      <c r="L64">
        <v>750.5</v>
      </c>
      <c r="M64" t="s">
        <v>1095</v>
      </c>
    </row>
    <row r="65" spans="1:13" x14ac:dyDescent="0.3">
      <c r="A65">
        <v>72</v>
      </c>
      <c r="B65">
        <v>41</v>
      </c>
      <c r="C65">
        <v>56.5</v>
      </c>
      <c r="D65" t="s">
        <v>707</v>
      </c>
      <c r="E65" t="s">
        <v>775</v>
      </c>
      <c r="F65">
        <v>3.1</v>
      </c>
      <c r="G65" t="s">
        <v>1155</v>
      </c>
      <c r="H65" t="s">
        <v>1069</v>
      </c>
      <c r="I65" t="s">
        <v>1146</v>
      </c>
      <c r="J65">
        <v>201</v>
      </c>
      <c r="K65">
        <v>500</v>
      </c>
      <c r="L65">
        <v>350.5</v>
      </c>
      <c r="M65" t="s">
        <v>1080</v>
      </c>
    </row>
    <row r="66" spans="1:13" x14ac:dyDescent="0.3">
      <c r="A66">
        <v>161</v>
      </c>
      <c r="B66">
        <v>96</v>
      </c>
      <c r="C66">
        <v>128.5</v>
      </c>
      <c r="D66" t="s">
        <v>707</v>
      </c>
      <c r="E66" t="s">
        <v>776</v>
      </c>
      <c r="F66">
        <v>3.2</v>
      </c>
      <c r="G66" t="s">
        <v>1155</v>
      </c>
      <c r="H66" t="s">
        <v>1071</v>
      </c>
      <c r="I66" t="s">
        <v>1148</v>
      </c>
      <c r="J66">
        <v>1</v>
      </c>
      <c r="K66">
        <v>50</v>
      </c>
      <c r="L66">
        <v>25.5</v>
      </c>
      <c r="M66" t="s">
        <v>1102</v>
      </c>
    </row>
    <row r="67" spans="1:13" x14ac:dyDescent="0.3">
      <c r="A67">
        <v>150</v>
      </c>
      <c r="B67">
        <v>92</v>
      </c>
      <c r="C67">
        <v>121</v>
      </c>
      <c r="D67" t="s">
        <v>707</v>
      </c>
      <c r="E67" t="s">
        <v>744</v>
      </c>
      <c r="F67">
        <v>3.8</v>
      </c>
      <c r="G67" t="s">
        <v>1155</v>
      </c>
      <c r="H67" t="s">
        <v>1066</v>
      </c>
      <c r="I67" t="s">
        <v>1143</v>
      </c>
      <c r="J67">
        <v>10000</v>
      </c>
      <c r="K67" t="s">
        <v>1152</v>
      </c>
      <c r="L67">
        <v>10000</v>
      </c>
      <c r="M67" t="s">
        <v>1088</v>
      </c>
    </row>
    <row r="68" spans="1:13" x14ac:dyDescent="0.3">
      <c r="A68">
        <v>98</v>
      </c>
      <c r="B68">
        <v>50</v>
      </c>
      <c r="C68">
        <v>74</v>
      </c>
      <c r="D68" t="s">
        <v>711</v>
      </c>
      <c r="E68" t="s">
        <v>776</v>
      </c>
      <c r="F68">
        <v>3.2</v>
      </c>
      <c r="G68" t="s">
        <v>1155</v>
      </c>
      <c r="H68" t="s">
        <v>1071</v>
      </c>
      <c r="I68" t="s">
        <v>1148</v>
      </c>
      <c r="J68">
        <v>1</v>
      </c>
      <c r="K68">
        <v>50</v>
      </c>
      <c r="L68">
        <v>25.5</v>
      </c>
      <c r="M68" t="s">
        <v>1102</v>
      </c>
    </row>
    <row r="69" spans="1:13" x14ac:dyDescent="0.3">
      <c r="A69">
        <v>220</v>
      </c>
      <c r="B69">
        <v>139</v>
      </c>
      <c r="C69">
        <v>179.5</v>
      </c>
      <c r="D69" t="s">
        <v>710</v>
      </c>
      <c r="E69" t="s">
        <v>779</v>
      </c>
      <c r="F69">
        <v>3.6</v>
      </c>
      <c r="G69" t="s">
        <v>1155</v>
      </c>
      <c r="H69" t="s">
        <v>1066</v>
      </c>
      <c r="I69" t="s">
        <v>1143</v>
      </c>
      <c r="J69">
        <v>10000</v>
      </c>
      <c r="K69" t="s">
        <v>1152</v>
      </c>
      <c r="L69">
        <v>10000</v>
      </c>
      <c r="M69" t="s">
        <v>1103</v>
      </c>
    </row>
    <row r="70" spans="1:13" x14ac:dyDescent="0.3">
      <c r="A70">
        <v>143</v>
      </c>
      <c r="B70">
        <v>86</v>
      </c>
      <c r="C70">
        <v>114.5</v>
      </c>
      <c r="D70" t="s">
        <v>707</v>
      </c>
      <c r="E70" t="s">
        <v>744</v>
      </c>
      <c r="F70">
        <v>3.8</v>
      </c>
      <c r="G70" t="s">
        <v>1155</v>
      </c>
      <c r="H70" t="s">
        <v>1066</v>
      </c>
      <c r="I70" t="s">
        <v>1143</v>
      </c>
      <c r="J70">
        <v>10000</v>
      </c>
      <c r="K70" t="s">
        <v>1152</v>
      </c>
      <c r="L70">
        <v>10000</v>
      </c>
      <c r="M70" t="s">
        <v>1088</v>
      </c>
    </row>
    <row r="71" spans="1:13" x14ac:dyDescent="0.3">
      <c r="A71">
        <v>139</v>
      </c>
      <c r="B71">
        <v>85</v>
      </c>
      <c r="C71">
        <v>112</v>
      </c>
      <c r="D71" t="s">
        <v>707</v>
      </c>
      <c r="E71" t="s">
        <v>781</v>
      </c>
      <c r="F71">
        <v>3.9</v>
      </c>
      <c r="G71" t="s">
        <v>1155</v>
      </c>
      <c r="H71" t="s">
        <v>1065</v>
      </c>
      <c r="I71" t="s">
        <v>1142</v>
      </c>
      <c r="J71">
        <v>501</v>
      </c>
      <c r="K71">
        <v>1000</v>
      </c>
      <c r="L71">
        <v>750.5</v>
      </c>
      <c r="M71" t="s">
        <v>1095</v>
      </c>
    </row>
    <row r="72" spans="1:13" x14ac:dyDescent="0.3">
      <c r="A72">
        <v>122</v>
      </c>
      <c r="B72">
        <v>74</v>
      </c>
      <c r="C72">
        <v>98</v>
      </c>
      <c r="D72" t="s">
        <v>707</v>
      </c>
      <c r="E72" t="s">
        <v>782</v>
      </c>
      <c r="F72">
        <v>3.1</v>
      </c>
      <c r="G72" t="s">
        <v>1155</v>
      </c>
      <c r="H72" t="s">
        <v>1067</v>
      </c>
      <c r="I72" t="s">
        <v>1144</v>
      </c>
      <c r="J72">
        <v>1001</v>
      </c>
      <c r="K72">
        <v>5000</v>
      </c>
      <c r="L72">
        <v>3000.5</v>
      </c>
      <c r="M72" t="s">
        <v>1104</v>
      </c>
    </row>
    <row r="73" spans="1:13" x14ac:dyDescent="0.3">
      <c r="A73">
        <v>117</v>
      </c>
      <c r="B73">
        <v>66</v>
      </c>
      <c r="C73">
        <v>91.5</v>
      </c>
      <c r="D73" t="s">
        <v>708</v>
      </c>
      <c r="E73" t="s">
        <v>845</v>
      </c>
      <c r="F73">
        <v>3.6</v>
      </c>
      <c r="G73" t="s">
        <v>1155</v>
      </c>
      <c r="H73" t="s">
        <v>1070</v>
      </c>
      <c r="I73" t="s">
        <v>1147</v>
      </c>
      <c r="J73">
        <v>5001</v>
      </c>
      <c r="K73">
        <v>10000</v>
      </c>
      <c r="L73">
        <v>7500.5</v>
      </c>
      <c r="M73" t="s">
        <v>1091</v>
      </c>
    </row>
    <row r="74" spans="1:13" x14ac:dyDescent="0.3">
      <c r="A74">
        <v>86</v>
      </c>
      <c r="B74">
        <v>44</v>
      </c>
      <c r="C74">
        <v>65</v>
      </c>
      <c r="D74" t="s">
        <v>34</v>
      </c>
      <c r="E74" t="s">
        <v>1029</v>
      </c>
      <c r="F74">
        <v>3.8</v>
      </c>
      <c r="G74" t="s">
        <v>1155</v>
      </c>
      <c r="H74" t="s">
        <v>1065</v>
      </c>
      <c r="I74" t="s">
        <v>1142</v>
      </c>
      <c r="J74">
        <v>501</v>
      </c>
      <c r="K74">
        <v>1000</v>
      </c>
      <c r="L74">
        <v>750.5</v>
      </c>
      <c r="M74" t="s">
        <v>1133</v>
      </c>
    </row>
    <row r="75" spans="1:13" x14ac:dyDescent="0.3">
      <c r="A75">
        <v>61</v>
      </c>
      <c r="B75">
        <v>33</v>
      </c>
      <c r="C75">
        <v>47</v>
      </c>
      <c r="D75" t="s">
        <v>709</v>
      </c>
      <c r="E75" t="s">
        <v>1028</v>
      </c>
      <c r="F75">
        <v>3.1</v>
      </c>
      <c r="G75" t="s">
        <v>1155</v>
      </c>
      <c r="H75" t="s">
        <v>1067</v>
      </c>
      <c r="I75" t="s">
        <v>1144</v>
      </c>
      <c r="J75">
        <v>1001</v>
      </c>
      <c r="K75">
        <v>5000</v>
      </c>
      <c r="L75">
        <v>3000.5</v>
      </c>
      <c r="M75" t="s">
        <v>1097</v>
      </c>
    </row>
    <row r="76" spans="1:13" x14ac:dyDescent="0.3">
      <c r="A76">
        <v>137</v>
      </c>
      <c r="B76">
        <v>83</v>
      </c>
      <c r="C76">
        <v>110</v>
      </c>
      <c r="D76" t="s">
        <v>707</v>
      </c>
      <c r="E76" t="s">
        <v>784</v>
      </c>
      <c r="F76">
        <v>3.3</v>
      </c>
      <c r="G76" t="s">
        <v>1155</v>
      </c>
      <c r="H76" t="s">
        <v>1067</v>
      </c>
      <c r="I76" t="s">
        <v>1144</v>
      </c>
      <c r="J76">
        <v>1001</v>
      </c>
      <c r="K76">
        <v>5000</v>
      </c>
      <c r="L76">
        <v>3000.5</v>
      </c>
      <c r="M76" t="s">
        <v>1076</v>
      </c>
    </row>
    <row r="77" spans="1:13" x14ac:dyDescent="0.3">
      <c r="A77">
        <v>160</v>
      </c>
      <c r="B77">
        <v>95</v>
      </c>
      <c r="C77">
        <v>127.5</v>
      </c>
      <c r="D77" t="s">
        <v>711</v>
      </c>
      <c r="E77" t="s">
        <v>776</v>
      </c>
      <c r="F77">
        <v>3.2</v>
      </c>
      <c r="G77" t="s">
        <v>1155</v>
      </c>
      <c r="H77" t="s">
        <v>1071</v>
      </c>
      <c r="I77" t="s">
        <v>1148</v>
      </c>
      <c r="J77">
        <v>1</v>
      </c>
      <c r="K77">
        <v>50</v>
      </c>
      <c r="L77">
        <v>25.5</v>
      </c>
      <c r="M77" t="s">
        <v>1102</v>
      </c>
    </row>
    <row r="78" spans="1:13" x14ac:dyDescent="0.3">
      <c r="A78">
        <v>154</v>
      </c>
      <c r="B78">
        <v>94</v>
      </c>
      <c r="C78">
        <v>124</v>
      </c>
      <c r="D78" t="s">
        <v>707</v>
      </c>
      <c r="E78" t="s">
        <v>786</v>
      </c>
      <c r="F78">
        <v>3.9</v>
      </c>
      <c r="G78" t="s">
        <v>1155</v>
      </c>
      <c r="H78" t="s">
        <v>1068</v>
      </c>
      <c r="I78" t="s">
        <v>1145</v>
      </c>
      <c r="J78">
        <v>51</v>
      </c>
      <c r="K78">
        <v>200</v>
      </c>
      <c r="L78">
        <v>125.5</v>
      </c>
      <c r="M78" t="s">
        <v>1077</v>
      </c>
    </row>
    <row r="79" spans="1:13" x14ac:dyDescent="0.3">
      <c r="A79">
        <v>126</v>
      </c>
      <c r="B79">
        <v>61</v>
      </c>
      <c r="C79">
        <v>93.5</v>
      </c>
      <c r="D79" t="s">
        <v>708</v>
      </c>
      <c r="E79" t="s">
        <v>1027</v>
      </c>
      <c r="F79">
        <v>3.6</v>
      </c>
      <c r="G79" t="s">
        <v>1155</v>
      </c>
      <c r="H79" t="s">
        <v>1065</v>
      </c>
      <c r="I79" t="s">
        <v>1142</v>
      </c>
      <c r="J79">
        <v>501</v>
      </c>
      <c r="K79">
        <v>1000</v>
      </c>
      <c r="L79">
        <v>750.5</v>
      </c>
      <c r="M79" t="s">
        <v>1106</v>
      </c>
    </row>
    <row r="80" spans="1:13" x14ac:dyDescent="0.3">
      <c r="A80">
        <v>111</v>
      </c>
      <c r="B80">
        <v>58</v>
      </c>
      <c r="C80">
        <v>84.5</v>
      </c>
      <c r="D80" t="s">
        <v>708</v>
      </c>
      <c r="E80" t="s">
        <v>1016</v>
      </c>
      <c r="F80">
        <v>3.9</v>
      </c>
      <c r="G80" t="s">
        <v>1155</v>
      </c>
      <c r="H80" t="s">
        <v>1066</v>
      </c>
      <c r="I80" t="s">
        <v>1143</v>
      </c>
      <c r="J80">
        <v>10000</v>
      </c>
      <c r="K80" t="s">
        <v>1152</v>
      </c>
      <c r="L80">
        <v>10000</v>
      </c>
      <c r="M80" t="s">
        <v>1088</v>
      </c>
    </row>
    <row r="81" spans="1:13" x14ac:dyDescent="0.3">
      <c r="A81">
        <v>100</v>
      </c>
      <c r="B81">
        <v>37</v>
      </c>
      <c r="C81">
        <v>68.5</v>
      </c>
      <c r="D81" t="s">
        <v>711</v>
      </c>
      <c r="E81" t="s">
        <v>845</v>
      </c>
      <c r="F81">
        <v>3.6</v>
      </c>
      <c r="G81" t="s">
        <v>1155</v>
      </c>
      <c r="H81" t="s">
        <v>1070</v>
      </c>
      <c r="I81" t="s">
        <v>1147</v>
      </c>
      <c r="J81">
        <v>5001</v>
      </c>
      <c r="K81">
        <v>10000</v>
      </c>
      <c r="L81">
        <v>7500.5</v>
      </c>
      <c r="M81" t="s">
        <v>1091</v>
      </c>
    </row>
    <row r="82" spans="1:13" x14ac:dyDescent="0.3">
      <c r="A82">
        <v>137</v>
      </c>
      <c r="B82">
        <v>86</v>
      </c>
      <c r="C82">
        <v>111.5</v>
      </c>
      <c r="D82" t="s">
        <v>708</v>
      </c>
      <c r="E82" t="s">
        <v>1026</v>
      </c>
      <c r="F82">
        <v>3.6</v>
      </c>
      <c r="G82" t="s">
        <v>1155</v>
      </c>
      <c r="H82" t="s">
        <v>1066</v>
      </c>
      <c r="I82" t="s">
        <v>1143</v>
      </c>
      <c r="J82">
        <v>10000</v>
      </c>
      <c r="K82" t="s">
        <v>1152</v>
      </c>
      <c r="L82">
        <v>10000</v>
      </c>
      <c r="M82" t="s">
        <v>1088</v>
      </c>
    </row>
    <row r="83" spans="1:13" x14ac:dyDescent="0.3">
      <c r="A83">
        <v>178</v>
      </c>
      <c r="B83">
        <v>99</v>
      </c>
      <c r="C83">
        <v>138.5</v>
      </c>
      <c r="D83" t="s">
        <v>709</v>
      </c>
      <c r="E83" t="s">
        <v>1025</v>
      </c>
      <c r="F83">
        <v>3.9</v>
      </c>
      <c r="G83" t="s">
        <v>1155</v>
      </c>
      <c r="H83" t="s">
        <v>1068</v>
      </c>
      <c r="I83" t="s">
        <v>1145</v>
      </c>
      <c r="J83">
        <v>51</v>
      </c>
      <c r="K83">
        <v>200</v>
      </c>
      <c r="L83">
        <v>125.5</v>
      </c>
      <c r="M83" t="s">
        <v>1096</v>
      </c>
    </row>
    <row r="84" spans="1:13" x14ac:dyDescent="0.3">
      <c r="A84">
        <v>71</v>
      </c>
      <c r="B84">
        <v>36</v>
      </c>
      <c r="C84">
        <v>53.5</v>
      </c>
      <c r="D84" t="s">
        <v>709</v>
      </c>
      <c r="E84" t="s">
        <v>883</v>
      </c>
      <c r="F84">
        <v>3.8</v>
      </c>
      <c r="G84" t="s">
        <v>1155</v>
      </c>
      <c r="H84" t="s">
        <v>1067</v>
      </c>
      <c r="I84" t="s">
        <v>1144</v>
      </c>
      <c r="J84">
        <v>1001</v>
      </c>
      <c r="K84">
        <v>5000</v>
      </c>
      <c r="L84">
        <v>3000.5</v>
      </c>
      <c r="M84" t="s">
        <v>1113</v>
      </c>
    </row>
    <row r="85" spans="1:13" x14ac:dyDescent="0.3">
      <c r="A85">
        <v>48</v>
      </c>
      <c r="B85">
        <v>27</v>
      </c>
      <c r="C85">
        <v>37.5</v>
      </c>
      <c r="D85" t="s">
        <v>709</v>
      </c>
      <c r="E85" t="s">
        <v>1023</v>
      </c>
      <c r="F85">
        <v>3</v>
      </c>
      <c r="G85" t="s">
        <v>1155</v>
      </c>
      <c r="H85" t="s">
        <v>1067</v>
      </c>
      <c r="I85" t="s">
        <v>1144</v>
      </c>
      <c r="J85">
        <v>1001</v>
      </c>
      <c r="K85">
        <v>5000</v>
      </c>
      <c r="L85">
        <v>3000.5</v>
      </c>
      <c r="M85" t="s">
        <v>1090</v>
      </c>
    </row>
    <row r="86" spans="1:13" x14ac:dyDescent="0.3">
      <c r="A86">
        <v>62</v>
      </c>
      <c r="B86">
        <v>34</v>
      </c>
      <c r="C86">
        <v>48</v>
      </c>
      <c r="D86" t="s">
        <v>709</v>
      </c>
      <c r="E86" t="s">
        <v>794</v>
      </c>
      <c r="F86">
        <v>3.5</v>
      </c>
      <c r="G86" t="s">
        <v>1155</v>
      </c>
      <c r="H86" t="s">
        <v>1068</v>
      </c>
      <c r="I86" t="s">
        <v>1145</v>
      </c>
      <c r="J86">
        <v>51</v>
      </c>
      <c r="K86">
        <v>200</v>
      </c>
      <c r="L86">
        <v>125.5</v>
      </c>
      <c r="M86" t="s">
        <v>1090</v>
      </c>
    </row>
    <row r="87" spans="1:13" x14ac:dyDescent="0.3">
      <c r="A87">
        <v>231</v>
      </c>
      <c r="B87">
        <v>117</v>
      </c>
      <c r="C87">
        <v>174</v>
      </c>
      <c r="D87" t="s">
        <v>708</v>
      </c>
      <c r="E87" t="s">
        <v>795</v>
      </c>
      <c r="F87">
        <v>3.5</v>
      </c>
      <c r="G87" t="s">
        <v>1155</v>
      </c>
      <c r="H87" t="s">
        <v>1069</v>
      </c>
      <c r="I87" t="s">
        <v>1146</v>
      </c>
      <c r="J87">
        <v>201</v>
      </c>
      <c r="K87">
        <v>500</v>
      </c>
      <c r="L87">
        <v>350.5</v>
      </c>
      <c r="M87" t="s">
        <v>1088</v>
      </c>
    </row>
    <row r="88" spans="1:13" x14ac:dyDescent="0.3">
      <c r="A88">
        <v>106</v>
      </c>
      <c r="B88">
        <v>64</v>
      </c>
      <c r="C88">
        <v>85</v>
      </c>
      <c r="D88" t="s">
        <v>707</v>
      </c>
      <c r="E88" t="s">
        <v>796</v>
      </c>
      <c r="F88">
        <v>3.9</v>
      </c>
      <c r="G88" t="s">
        <v>1155</v>
      </c>
      <c r="H88" t="s">
        <v>1070</v>
      </c>
      <c r="I88" t="s">
        <v>1147</v>
      </c>
      <c r="J88">
        <v>5001</v>
      </c>
      <c r="K88">
        <v>10000</v>
      </c>
      <c r="L88">
        <v>7500.5</v>
      </c>
      <c r="M88" t="s">
        <v>1105</v>
      </c>
    </row>
    <row r="89" spans="1:13" x14ac:dyDescent="0.3">
      <c r="A89">
        <v>69</v>
      </c>
      <c r="B89">
        <v>39</v>
      </c>
      <c r="C89">
        <v>54</v>
      </c>
      <c r="D89" t="s">
        <v>709</v>
      </c>
      <c r="E89" t="s">
        <v>742</v>
      </c>
      <c r="F89">
        <v>3.7</v>
      </c>
      <c r="G89" t="s">
        <v>1155</v>
      </c>
      <c r="H89" t="s">
        <v>1070</v>
      </c>
      <c r="I89" t="s">
        <v>1147</v>
      </c>
      <c r="J89">
        <v>5001</v>
      </c>
      <c r="K89">
        <v>10000</v>
      </c>
      <c r="L89">
        <v>7500.5</v>
      </c>
      <c r="M89" t="s">
        <v>1091</v>
      </c>
    </row>
    <row r="90" spans="1:13" x14ac:dyDescent="0.3">
      <c r="A90">
        <v>133</v>
      </c>
      <c r="B90">
        <v>80</v>
      </c>
      <c r="C90">
        <v>106.5</v>
      </c>
      <c r="D90" t="s">
        <v>708</v>
      </c>
      <c r="E90" t="s">
        <v>744</v>
      </c>
      <c r="F90">
        <v>3.8</v>
      </c>
      <c r="G90" t="s">
        <v>1155</v>
      </c>
      <c r="H90" t="s">
        <v>1066</v>
      </c>
      <c r="I90" t="s">
        <v>1143</v>
      </c>
      <c r="J90">
        <v>10000</v>
      </c>
      <c r="K90" t="s">
        <v>1152</v>
      </c>
      <c r="L90">
        <v>10000</v>
      </c>
      <c r="M90" t="s">
        <v>1088</v>
      </c>
    </row>
    <row r="91" spans="1:13" x14ac:dyDescent="0.3">
      <c r="A91">
        <v>116</v>
      </c>
      <c r="B91">
        <v>55</v>
      </c>
      <c r="C91">
        <v>85.5</v>
      </c>
      <c r="D91" t="s">
        <v>708</v>
      </c>
      <c r="E91" t="s">
        <v>799</v>
      </c>
      <c r="F91">
        <v>3.4</v>
      </c>
      <c r="G91" t="s">
        <v>1155</v>
      </c>
      <c r="H91" t="s">
        <v>1066</v>
      </c>
      <c r="I91" t="s">
        <v>1143</v>
      </c>
      <c r="J91">
        <v>10000</v>
      </c>
      <c r="K91" t="s">
        <v>1152</v>
      </c>
      <c r="L91">
        <v>10000</v>
      </c>
      <c r="M91" t="s">
        <v>1095</v>
      </c>
    </row>
    <row r="92" spans="1:13" x14ac:dyDescent="0.3">
      <c r="A92">
        <v>123</v>
      </c>
      <c r="B92">
        <v>72</v>
      </c>
      <c r="C92">
        <v>97.5</v>
      </c>
      <c r="D92" t="s">
        <v>707</v>
      </c>
      <c r="E92" t="s">
        <v>800</v>
      </c>
      <c r="F92">
        <v>3.2</v>
      </c>
      <c r="G92" t="s">
        <v>1155</v>
      </c>
      <c r="H92" t="s">
        <v>1070</v>
      </c>
      <c r="I92" t="s">
        <v>1147</v>
      </c>
      <c r="J92">
        <v>5001</v>
      </c>
      <c r="K92">
        <v>10000</v>
      </c>
      <c r="L92">
        <v>7500.5</v>
      </c>
      <c r="M92" t="s">
        <v>1106</v>
      </c>
    </row>
    <row r="93" spans="1:13" x14ac:dyDescent="0.3">
      <c r="A93">
        <v>124</v>
      </c>
      <c r="B93">
        <v>74</v>
      </c>
      <c r="C93">
        <v>99</v>
      </c>
      <c r="D93" t="s">
        <v>707</v>
      </c>
      <c r="E93" t="s">
        <v>781</v>
      </c>
      <c r="F93">
        <v>3.9</v>
      </c>
      <c r="G93" t="s">
        <v>1155</v>
      </c>
      <c r="H93" t="s">
        <v>1065</v>
      </c>
      <c r="I93" t="s">
        <v>1142</v>
      </c>
      <c r="J93">
        <v>501</v>
      </c>
      <c r="K93">
        <v>1000</v>
      </c>
      <c r="L93">
        <v>750.5</v>
      </c>
      <c r="M93" t="s">
        <v>1095</v>
      </c>
    </row>
    <row r="94" spans="1:13" x14ac:dyDescent="0.3">
      <c r="A94">
        <v>73</v>
      </c>
      <c r="B94">
        <v>40</v>
      </c>
      <c r="C94">
        <v>56.5</v>
      </c>
      <c r="D94" t="s">
        <v>709</v>
      </c>
      <c r="E94" t="s">
        <v>801</v>
      </c>
      <c r="F94">
        <v>3.1</v>
      </c>
      <c r="G94" t="s">
        <v>1155</v>
      </c>
      <c r="H94" t="s">
        <v>1067</v>
      </c>
      <c r="I94" t="s">
        <v>1144</v>
      </c>
      <c r="J94">
        <v>1001</v>
      </c>
      <c r="K94">
        <v>5000</v>
      </c>
      <c r="L94">
        <v>3000.5</v>
      </c>
      <c r="M94" t="s">
        <v>1091</v>
      </c>
    </row>
    <row r="95" spans="1:13" x14ac:dyDescent="0.3">
      <c r="A95">
        <v>159</v>
      </c>
      <c r="B95">
        <v>91</v>
      </c>
      <c r="C95">
        <v>125</v>
      </c>
      <c r="D95" t="s">
        <v>712</v>
      </c>
      <c r="E95" t="s">
        <v>1022</v>
      </c>
      <c r="F95">
        <v>3.2</v>
      </c>
      <c r="G95" t="s">
        <v>1155</v>
      </c>
      <c r="H95" t="s">
        <v>1067</v>
      </c>
      <c r="I95" t="s">
        <v>1144</v>
      </c>
      <c r="J95">
        <v>1001</v>
      </c>
      <c r="K95">
        <v>5000</v>
      </c>
      <c r="L95">
        <v>3000.5</v>
      </c>
      <c r="M95" t="s">
        <v>1096</v>
      </c>
    </row>
    <row r="96" spans="1:13" x14ac:dyDescent="0.3">
      <c r="A96">
        <v>153</v>
      </c>
      <c r="B96">
        <v>89</v>
      </c>
      <c r="C96">
        <v>121</v>
      </c>
      <c r="D96" t="s">
        <v>707</v>
      </c>
      <c r="E96" t="s">
        <v>803</v>
      </c>
      <c r="F96">
        <v>3.8</v>
      </c>
      <c r="G96" t="s">
        <v>1155</v>
      </c>
      <c r="H96" t="s">
        <v>1068</v>
      </c>
      <c r="I96" t="s">
        <v>1145</v>
      </c>
      <c r="J96">
        <v>51</v>
      </c>
      <c r="K96">
        <v>200</v>
      </c>
      <c r="L96">
        <v>125.5</v>
      </c>
      <c r="M96" t="s">
        <v>1086</v>
      </c>
    </row>
    <row r="97" spans="1:13" x14ac:dyDescent="0.3">
      <c r="A97">
        <v>142</v>
      </c>
      <c r="B97">
        <v>76</v>
      </c>
      <c r="C97">
        <v>109</v>
      </c>
      <c r="D97" t="s">
        <v>34</v>
      </c>
      <c r="E97" t="s">
        <v>1021</v>
      </c>
      <c r="F97">
        <v>3.2</v>
      </c>
      <c r="G97" t="s">
        <v>1155</v>
      </c>
      <c r="H97" t="s">
        <v>1067</v>
      </c>
      <c r="I97" t="s">
        <v>1144</v>
      </c>
      <c r="J97">
        <v>1001</v>
      </c>
      <c r="K97">
        <v>5000</v>
      </c>
      <c r="L97">
        <v>3000.5</v>
      </c>
      <c r="M97" t="s">
        <v>1077</v>
      </c>
    </row>
    <row r="98" spans="1:13" x14ac:dyDescent="0.3">
      <c r="A98">
        <v>165</v>
      </c>
      <c r="B98">
        <v>102</v>
      </c>
      <c r="C98">
        <v>133.5</v>
      </c>
      <c r="D98" t="s">
        <v>707</v>
      </c>
      <c r="E98" t="s">
        <v>750</v>
      </c>
      <c r="F98">
        <v>3.5</v>
      </c>
      <c r="G98" t="s">
        <v>1155</v>
      </c>
      <c r="H98" t="s">
        <v>1070</v>
      </c>
      <c r="I98" t="s">
        <v>1147</v>
      </c>
      <c r="J98">
        <v>5001</v>
      </c>
      <c r="K98">
        <v>10000</v>
      </c>
      <c r="L98">
        <v>7500.5</v>
      </c>
      <c r="M98" t="s">
        <v>1088</v>
      </c>
    </row>
    <row r="99" spans="1:13" x14ac:dyDescent="0.3">
      <c r="A99">
        <v>62</v>
      </c>
      <c r="B99">
        <v>32</v>
      </c>
      <c r="C99">
        <v>47</v>
      </c>
      <c r="D99" t="s">
        <v>709</v>
      </c>
      <c r="E99" t="s">
        <v>1019</v>
      </c>
      <c r="F99">
        <v>3.9</v>
      </c>
      <c r="G99" t="s">
        <v>1155</v>
      </c>
      <c r="H99" t="s">
        <v>1069</v>
      </c>
      <c r="I99" t="s">
        <v>1146</v>
      </c>
      <c r="J99">
        <v>201</v>
      </c>
      <c r="K99">
        <v>500</v>
      </c>
      <c r="L99">
        <v>350.5</v>
      </c>
      <c r="M99" t="s">
        <v>1084</v>
      </c>
    </row>
    <row r="100" spans="1:13" x14ac:dyDescent="0.3">
      <c r="A100">
        <v>123</v>
      </c>
      <c r="B100">
        <v>68</v>
      </c>
      <c r="C100">
        <v>95.5</v>
      </c>
      <c r="D100" t="s">
        <v>34</v>
      </c>
      <c r="E100" t="s">
        <v>807</v>
      </c>
      <c r="F100">
        <v>3.9</v>
      </c>
      <c r="G100" t="s">
        <v>1155</v>
      </c>
      <c r="H100" t="s">
        <v>1067</v>
      </c>
      <c r="I100" t="s">
        <v>1144</v>
      </c>
      <c r="J100">
        <v>1001</v>
      </c>
      <c r="K100">
        <v>5000</v>
      </c>
      <c r="L100">
        <v>3000.5</v>
      </c>
      <c r="M100" t="s">
        <v>1095</v>
      </c>
    </row>
    <row r="101" spans="1:13" x14ac:dyDescent="0.3">
      <c r="A101">
        <v>129</v>
      </c>
      <c r="B101">
        <v>80</v>
      </c>
      <c r="C101">
        <v>104.5</v>
      </c>
      <c r="D101" t="s">
        <v>707</v>
      </c>
      <c r="E101" t="s">
        <v>808</v>
      </c>
      <c r="F101">
        <v>3.3</v>
      </c>
      <c r="G101" t="s">
        <v>1155</v>
      </c>
      <c r="H101" t="s">
        <v>1066</v>
      </c>
      <c r="I101" t="s">
        <v>1143</v>
      </c>
      <c r="J101">
        <v>10000</v>
      </c>
      <c r="K101" t="s">
        <v>1152</v>
      </c>
      <c r="L101">
        <v>10000</v>
      </c>
      <c r="M101" t="s">
        <v>1108</v>
      </c>
    </row>
    <row r="102" spans="1:13" x14ac:dyDescent="0.3">
      <c r="A102">
        <v>157</v>
      </c>
      <c r="B102">
        <v>90</v>
      </c>
      <c r="C102">
        <v>123.5</v>
      </c>
      <c r="D102" t="s">
        <v>709</v>
      </c>
      <c r="E102" t="s">
        <v>1018</v>
      </c>
      <c r="F102">
        <v>3.3</v>
      </c>
      <c r="G102" t="s">
        <v>1155</v>
      </c>
      <c r="H102" t="s">
        <v>1067</v>
      </c>
      <c r="I102" t="s">
        <v>1144</v>
      </c>
      <c r="J102">
        <v>1001</v>
      </c>
      <c r="K102">
        <v>5000</v>
      </c>
      <c r="L102">
        <v>3000.5</v>
      </c>
      <c r="M102" t="s">
        <v>1083</v>
      </c>
    </row>
    <row r="103" spans="1:13" x14ac:dyDescent="0.3">
      <c r="A103">
        <v>119</v>
      </c>
      <c r="B103">
        <v>62</v>
      </c>
      <c r="C103">
        <v>90.5</v>
      </c>
      <c r="D103" t="s">
        <v>708</v>
      </c>
      <c r="E103" t="s">
        <v>1016</v>
      </c>
      <c r="F103">
        <v>3.9</v>
      </c>
      <c r="G103" t="s">
        <v>1155</v>
      </c>
      <c r="H103" t="s">
        <v>1066</v>
      </c>
      <c r="I103" t="s">
        <v>1143</v>
      </c>
      <c r="J103">
        <v>10000</v>
      </c>
      <c r="K103" t="s">
        <v>1152</v>
      </c>
      <c r="L103">
        <v>10000</v>
      </c>
      <c r="M103" t="s">
        <v>1088</v>
      </c>
    </row>
    <row r="104" spans="1:13" x14ac:dyDescent="0.3">
      <c r="A104">
        <v>147</v>
      </c>
      <c r="B104">
        <v>79</v>
      </c>
      <c r="C104">
        <v>113</v>
      </c>
      <c r="D104" t="s">
        <v>34</v>
      </c>
      <c r="E104" t="s">
        <v>887</v>
      </c>
      <c r="F104">
        <v>3.1</v>
      </c>
      <c r="G104" t="s">
        <v>1155</v>
      </c>
      <c r="H104" t="s">
        <v>1067</v>
      </c>
      <c r="I104" t="s">
        <v>1144</v>
      </c>
      <c r="J104">
        <v>1001</v>
      </c>
      <c r="K104">
        <v>5000</v>
      </c>
      <c r="L104">
        <v>3000.5</v>
      </c>
      <c r="M104" t="s">
        <v>1122</v>
      </c>
    </row>
    <row r="105" spans="1:13" x14ac:dyDescent="0.3">
      <c r="A105">
        <v>132</v>
      </c>
      <c r="B105">
        <v>77</v>
      </c>
      <c r="C105">
        <v>104.5</v>
      </c>
      <c r="D105" t="s">
        <v>707</v>
      </c>
      <c r="E105" t="s">
        <v>1015</v>
      </c>
      <c r="F105">
        <v>3.5</v>
      </c>
      <c r="G105" t="s">
        <v>1155</v>
      </c>
      <c r="H105" t="s">
        <v>1069</v>
      </c>
      <c r="I105" t="s">
        <v>1146</v>
      </c>
      <c r="J105">
        <v>201</v>
      </c>
      <c r="K105">
        <v>500</v>
      </c>
      <c r="L105">
        <v>350.5</v>
      </c>
      <c r="M105" t="s">
        <v>1080</v>
      </c>
    </row>
    <row r="106" spans="1:13" x14ac:dyDescent="0.3">
      <c r="A106">
        <v>102</v>
      </c>
      <c r="B106">
        <v>54</v>
      </c>
      <c r="C106">
        <v>78</v>
      </c>
      <c r="D106" t="s">
        <v>34</v>
      </c>
      <c r="E106" t="s">
        <v>813</v>
      </c>
      <c r="F106">
        <v>3.4</v>
      </c>
      <c r="G106" t="s">
        <v>1155</v>
      </c>
      <c r="H106" t="s">
        <v>1069</v>
      </c>
      <c r="I106" t="s">
        <v>1146</v>
      </c>
      <c r="J106">
        <v>201</v>
      </c>
      <c r="K106">
        <v>500</v>
      </c>
      <c r="L106">
        <v>350.5</v>
      </c>
      <c r="M106" t="s">
        <v>1084</v>
      </c>
    </row>
    <row r="107" spans="1:13" x14ac:dyDescent="0.3">
      <c r="A107">
        <v>163</v>
      </c>
      <c r="B107">
        <v>102</v>
      </c>
      <c r="C107">
        <v>132.5</v>
      </c>
      <c r="D107" t="s">
        <v>707</v>
      </c>
      <c r="E107" t="s">
        <v>814</v>
      </c>
      <c r="F107">
        <v>3.2</v>
      </c>
      <c r="G107" t="s">
        <v>1155</v>
      </c>
      <c r="H107" t="s">
        <v>1068</v>
      </c>
      <c r="I107" t="s">
        <v>1145</v>
      </c>
      <c r="J107">
        <v>51</v>
      </c>
      <c r="K107">
        <v>200</v>
      </c>
      <c r="L107">
        <v>125.5</v>
      </c>
      <c r="M107" t="s">
        <v>1090</v>
      </c>
    </row>
    <row r="108" spans="1:13" x14ac:dyDescent="0.3">
      <c r="A108">
        <v>238</v>
      </c>
      <c r="B108">
        <v>150</v>
      </c>
      <c r="C108">
        <v>194</v>
      </c>
      <c r="D108" t="s">
        <v>707</v>
      </c>
      <c r="E108" t="s">
        <v>1014</v>
      </c>
      <c r="F108">
        <v>3.2</v>
      </c>
      <c r="G108" t="s">
        <v>1155</v>
      </c>
      <c r="H108" t="s">
        <v>1065</v>
      </c>
      <c r="I108" t="s">
        <v>1142</v>
      </c>
      <c r="J108">
        <v>501</v>
      </c>
      <c r="K108">
        <v>1000</v>
      </c>
      <c r="L108">
        <v>750.5</v>
      </c>
      <c r="M108" t="s">
        <v>1090</v>
      </c>
    </row>
    <row r="109" spans="1:13" x14ac:dyDescent="0.3">
      <c r="A109">
        <v>121</v>
      </c>
      <c r="B109">
        <v>69</v>
      </c>
      <c r="C109">
        <v>95</v>
      </c>
      <c r="D109" t="s">
        <v>707</v>
      </c>
      <c r="E109" t="s">
        <v>1013</v>
      </c>
      <c r="F109">
        <v>3.4</v>
      </c>
      <c r="G109" t="s">
        <v>1155</v>
      </c>
      <c r="H109" t="s">
        <v>1069</v>
      </c>
      <c r="I109" t="s">
        <v>1146</v>
      </c>
      <c r="J109">
        <v>201</v>
      </c>
      <c r="K109">
        <v>500</v>
      </c>
      <c r="L109">
        <v>350.5</v>
      </c>
      <c r="M109" t="s">
        <v>1077</v>
      </c>
    </row>
    <row r="110" spans="1:13" x14ac:dyDescent="0.3">
      <c r="A110">
        <v>89</v>
      </c>
      <c r="B110">
        <v>50</v>
      </c>
      <c r="C110">
        <v>69.5</v>
      </c>
      <c r="D110" t="s">
        <v>707</v>
      </c>
      <c r="E110" t="s">
        <v>800</v>
      </c>
      <c r="F110">
        <v>3.2</v>
      </c>
      <c r="G110" t="s">
        <v>1155</v>
      </c>
      <c r="H110" t="s">
        <v>1070</v>
      </c>
      <c r="I110" t="s">
        <v>1147</v>
      </c>
      <c r="J110">
        <v>5001</v>
      </c>
      <c r="K110">
        <v>10000</v>
      </c>
      <c r="L110">
        <v>7500.5</v>
      </c>
      <c r="M110" t="s">
        <v>1106</v>
      </c>
    </row>
    <row r="111" spans="1:13" x14ac:dyDescent="0.3">
      <c r="A111">
        <v>127</v>
      </c>
      <c r="B111">
        <v>63</v>
      </c>
      <c r="C111">
        <v>95</v>
      </c>
      <c r="D111" t="s">
        <v>708</v>
      </c>
      <c r="E111" t="s">
        <v>938</v>
      </c>
      <c r="F111">
        <v>3.9</v>
      </c>
      <c r="G111" t="s">
        <v>1155</v>
      </c>
      <c r="H111" t="s">
        <v>1066</v>
      </c>
      <c r="I111" t="s">
        <v>1143</v>
      </c>
      <c r="J111">
        <v>10000</v>
      </c>
      <c r="K111" t="s">
        <v>1152</v>
      </c>
      <c r="L111">
        <v>10000</v>
      </c>
      <c r="M111" t="s">
        <v>1088</v>
      </c>
    </row>
    <row r="112" spans="1:13" x14ac:dyDescent="0.3">
      <c r="A112">
        <v>148</v>
      </c>
      <c r="B112">
        <v>91</v>
      </c>
      <c r="C112">
        <v>119.5</v>
      </c>
      <c r="D112" t="s">
        <v>707</v>
      </c>
      <c r="E112" t="s">
        <v>819</v>
      </c>
      <c r="F112">
        <v>3</v>
      </c>
      <c r="G112" t="s">
        <v>1155</v>
      </c>
      <c r="H112" t="s">
        <v>1067</v>
      </c>
      <c r="I112" t="s">
        <v>1144</v>
      </c>
      <c r="J112">
        <v>1001</v>
      </c>
      <c r="K112">
        <v>5000</v>
      </c>
      <c r="L112">
        <v>3000.5</v>
      </c>
      <c r="M112" t="s">
        <v>1077</v>
      </c>
    </row>
    <row r="113" spans="1:13" x14ac:dyDescent="0.3">
      <c r="A113">
        <v>173</v>
      </c>
      <c r="B113">
        <v>95</v>
      </c>
      <c r="C113">
        <v>134</v>
      </c>
      <c r="D113" t="s">
        <v>34</v>
      </c>
      <c r="E113" t="s">
        <v>820</v>
      </c>
      <c r="F113">
        <v>3.2</v>
      </c>
      <c r="G113" t="s">
        <v>1155</v>
      </c>
      <c r="H113" t="s">
        <v>1067</v>
      </c>
      <c r="I113" t="s">
        <v>1144</v>
      </c>
      <c r="J113">
        <v>1001</v>
      </c>
      <c r="K113">
        <v>5000</v>
      </c>
      <c r="L113">
        <v>3000.5</v>
      </c>
      <c r="M113" t="s">
        <v>1080</v>
      </c>
    </row>
    <row r="114" spans="1:13" x14ac:dyDescent="0.3">
      <c r="A114">
        <v>80</v>
      </c>
      <c r="B114">
        <v>57</v>
      </c>
      <c r="C114">
        <v>68.5</v>
      </c>
      <c r="D114" t="s">
        <v>34</v>
      </c>
      <c r="E114" t="s">
        <v>1010</v>
      </c>
      <c r="F114">
        <v>3.5</v>
      </c>
      <c r="G114" t="s">
        <v>1155</v>
      </c>
      <c r="H114" t="s">
        <v>1065</v>
      </c>
      <c r="I114" t="s">
        <v>1142</v>
      </c>
      <c r="J114">
        <v>501</v>
      </c>
      <c r="K114">
        <v>1000</v>
      </c>
      <c r="L114">
        <v>750.5</v>
      </c>
      <c r="M114" t="s">
        <v>1088</v>
      </c>
    </row>
    <row r="115" spans="1:13" x14ac:dyDescent="0.3">
      <c r="A115">
        <v>135</v>
      </c>
      <c r="B115">
        <v>80</v>
      </c>
      <c r="C115">
        <v>107.5</v>
      </c>
      <c r="D115" t="s">
        <v>707</v>
      </c>
      <c r="E115" t="s">
        <v>822</v>
      </c>
      <c r="F115">
        <v>3.5</v>
      </c>
      <c r="G115" t="s">
        <v>1155</v>
      </c>
      <c r="H115" t="s">
        <v>1067</v>
      </c>
      <c r="I115" t="s">
        <v>1144</v>
      </c>
      <c r="J115">
        <v>1001</v>
      </c>
      <c r="K115">
        <v>5000</v>
      </c>
      <c r="L115">
        <v>3000.5</v>
      </c>
      <c r="M115" t="s">
        <v>1110</v>
      </c>
    </row>
    <row r="116" spans="1:13" x14ac:dyDescent="0.3">
      <c r="A116">
        <v>211</v>
      </c>
      <c r="B116">
        <v>135</v>
      </c>
      <c r="C116">
        <v>173</v>
      </c>
      <c r="D116" t="s">
        <v>707</v>
      </c>
      <c r="E116" t="s">
        <v>765</v>
      </c>
      <c r="F116">
        <v>3.7</v>
      </c>
      <c r="G116" t="s">
        <v>1155</v>
      </c>
      <c r="H116" t="s">
        <v>1066</v>
      </c>
      <c r="I116" t="s">
        <v>1143</v>
      </c>
      <c r="J116">
        <v>10000</v>
      </c>
      <c r="K116" t="s">
        <v>1152</v>
      </c>
      <c r="L116">
        <v>10000</v>
      </c>
      <c r="M116" t="s">
        <v>1076</v>
      </c>
    </row>
    <row r="117" spans="1:13" x14ac:dyDescent="0.3">
      <c r="A117">
        <v>105</v>
      </c>
      <c r="B117">
        <v>55</v>
      </c>
      <c r="C117">
        <v>80</v>
      </c>
      <c r="D117" t="s">
        <v>34</v>
      </c>
      <c r="E117" t="s">
        <v>1009</v>
      </c>
      <c r="F117">
        <v>3.4</v>
      </c>
      <c r="G117" t="s">
        <v>1155</v>
      </c>
      <c r="H117" t="s">
        <v>1065</v>
      </c>
      <c r="I117" t="s">
        <v>1142</v>
      </c>
      <c r="J117">
        <v>501</v>
      </c>
      <c r="K117">
        <v>1000</v>
      </c>
      <c r="L117">
        <v>750.5</v>
      </c>
      <c r="M117" t="s">
        <v>1095</v>
      </c>
    </row>
    <row r="118" spans="1:13" x14ac:dyDescent="0.3">
      <c r="A118">
        <v>108</v>
      </c>
      <c r="B118">
        <v>64</v>
      </c>
      <c r="C118">
        <v>86</v>
      </c>
      <c r="D118" t="s">
        <v>707</v>
      </c>
      <c r="E118" t="s">
        <v>1007</v>
      </c>
      <c r="F118">
        <v>3.7</v>
      </c>
      <c r="G118" t="s">
        <v>1155</v>
      </c>
      <c r="H118" t="s">
        <v>1069</v>
      </c>
      <c r="I118" t="s">
        <v>1146</v>
      </c>
      <c r="J118">
        <v>201</v>
      </c>
      <c r="K118">
        <v>500</v>
      </c>
      <c r="L118">
        <v>350.5</v>
      </c>
      <c r="M118" t="s">
        <v>1095</v>
      </c>
    </row>
    <row r="119" spans="1:13" x14ac:dyDescent="0.3">
      <c r="A119">
        <v>173</v>
      </c>
      <c r="B119">
        <v>107</v>
      </c>
      <c r="C119">
        <v>140</v>
      </c>
      <c r="D119" t="s">
        <v>707</v>
      </c>
      <c r="E119" t="s">
        <v>938</v>
      </c>
      <c r="F119">
        <v>3.9</v>
      </c>
      <c r="G119" t="s">
        <v>1155</v>
      </c>
      <c r="H119" t="s">
        <v>1066</v>
      </c>
      <c r="I119" t="s">
        <v>1143</v>
      </c>
      <c r="J119">
        <v>10000</v>
      </c>
      <c r="K119" t="s">
        <v>1152</v>
      </c>
      <c r="L119">
        <v>10000</v>
      </c>
      <c r="M119" t="s">
        <v>1088</v>
      </c>
    </row>
    <row r="120" spans="1:13" x14ac:dyDescent="0.3">
      <c r="A120">
        <v>133</v>
      </c>
      <c r="B120">
        <v>82</v>
      </c>
      <c r="C120">
        <v>107.5</v>
      </c>
      <c r="D120" t="s">
        <v>707</v>
      </c>
      <c r="E120" t="s">
        <v>826</v>
      </c>
      <c r="F120">
        <v>3.6</v>
      </c>
      <c r="G120" t="s">
        <v>1155</v>
      </c>
      <c r="H120" t="s">
        <v>1067</v>
      </c>
      <c r="I120" t="s">
        <v>1144</v>
      </c>
      <c r="J120">
        <v>1001</v>
      </c>
      <c r="K120">
        <v>5000</v>
      </c>
      <c r="L120">
        <v>3000.5</v>
      </c>
      <c r="M120" t="s">
        <v>1098</v>
      </c>
    </row>
    <row r="121" spans="1:13" x14ac:dyDescent="0.3">
      <c r="A121">
        <v>55</v>
      </c>
      <c r="B121">
        <v>26</v>
      </c>
      <c r="C121">
        <v>40.5</v>
      </c>
      <c r="D121" t="s">
        <v>711</v>
      </c>
      <c r="E121" t="s">
        <v>827</v>
      </c>
      <c r="F121">
        <v>3.8</v>
      </c>
      <c r="G121" t="s">
        <v>1155</v>
      </c>
      <c r="H121" t="s">
        <v>1065</v>
      </c>
      <c r="I121" t="s">
        <v>1142</v>
      </c>
      <c r="J121">
        <v>501</v>
      </c>
      <c r="K121">
        <v>1000</v>
      </c>
      <c r="L121">
        <v>750.5</v>
      </c>
      <c r="M121" t="s">
        <v>1102</v>
      </c>
    </row>
    <row r="122" spans="1:13" x14ac:dyDescent="0.3">
      <c r="A122">
        <v>118</v>
      </c>
      <c r="B122">
        <v>61</v>
      </c>
      <c r="C122">
        <v>89.5</v>
      </c>
      <c r="D122" t="s">
        <v>707</v>
      </c>
      <c r="E122" t="s">
        <v>757</v>
      </c>
      <c r="F122">
        <v>3.7</v>
      </c>
      <c r="G122" t="s">
        <v>1155</v>
      </c>
      <c r="H122" t="s">
        <v>1066</v>
      </c>
      <c r="I122" t="s">
        <v>1143</v>
      </c>
      <c r="J122">
        <v>10000</v>
      </c>
      <c r="K122" t="s">
        <v>1152</v>
      </c>
      <c r="L122">
        <v>10000</v>
      </c>
      <c r="M122" t="s">
        <v>1095</v>
      </c>
    </row>
    <row r="123" spans="1:13" x14ac:dyDescent="0.3">
      <c r="A123">
        <v>85</v>
      </c>
      <c r="B123">
        <v>47</v>
      </c>
      <c r="C123">
        <v>66</v>
      </c>
      <c r="D123" t="s">
        <v>709</v>
      </c>
      <c r="E123" t="s">
        <v>1004</v>
      </c>
      <c r="F123">
        <v>3.6</v>
      </c>
      <c r="G123" t="s">
        <v>1155</v>
      </c>
      <c r="H123" t="s">
        <v>1071</v>
      </c>
      <c r="I123" t="s">
        <v>1148</v>
      </c>
      <c r="J123">
        <v>1</v>
      </c>
      <c r="K123">
        <v>50</v>
      </c>
      <c r="L123">
        <v>25.5</v>
      </c>
      <c r="M123" t="s">
        <v>1077</v>
      </c>
    </row>
    <row r="124" spans="1:13" x14ac:dyDescent="0.3">
      <c r="A124">
        <v>77</v>
      </c>
      <c r="B124">
        <v>42</v>
      </c>
      <c r="C124">
        <v>59.5</v>
      </c>
      <c r="D124" t="s">
        <v>709</v>
      </c>
      <c r="E124" t="s">
        <v>1003</v>
      </c>
      <c r="F124">
        <v>3.1</v>
      </c>
      <c r="G124" t="s">
        <v>1155</v>
      </c>
      <c r="H124" t="s">
        <v>1067</v>
      </c>
      <c r="I124" t="s">
        <v>1144</v>
      </c>
      <c r="J124">
        <v>1001</v>
      </c>
      <c r="K124">
        <v>5000</v>
      </c>
      <c r="L124">
        <v>3000.5</v>
      </c>
      <c r="M124" t="s">
        <v>1126</v>
      </c>
    </row>
    <row r="125" spans="1:13" x14ac:dyDescent="0.3">
      <c r="A125">
        <v>106</v>
      </c>
      <c r="B125">
        <v>64</v>
      </c>
      <c r="C125">
        <v>85</v>
      </c>
      <c r="D125" t="s">
        <v>707</v>
      </c>
      <c r="E125" t="s">
        <v>829</v>
      </c>
      <c r="F125">
        <v>3.2</v>
      </c>
      <c r="G125" t="s">
        <v>1155</v>
      </c>
      <c r="H125" t="s">
        <v>1067</v>
      </c>
      <c r="I125" t="s">
        <v>1144</v>
      </c>
      <c r="J125">
        <v>1001</v>
      </c>
      <c r="K125">
        <v>5000</v>
      </c>
      <c r="L125">
        <v>3000.5</v>
      </c>
      <c r="M125" t="s">
        <v>1112</v>
      </c>
    </row>
    <row r="126" spans="1:13" x14ac:dyDescent="0.3">
      <c r="A126">
        <v>180</v>
      </c>
      <c r="B126">
        <v>150</v>
      </c>
      <c r="C126">
        <v>165</v>
      </c>
      <c r="D126" t="s">
        <v>707</v>
      </c>
      <c r="E126" t="s">
        <v>1002</v>
      </c>
      <c r="F126">
        <v>3.9</v>
      </c>
      <c r="G126" t="s">
        <v>1155</v>
      </c>
      <c r="H126" t="s">
        <v>1069</v>
      </c>
      <c r="I126" t="s">
        <v>1146</v>
      </c>
      <c r="J126">
        <v>201</v>
      </c>
      <c r="K126">
        <v>500</v>
      </c>
      <c r="L126">
        <v>350.5</v>
      </c>
      <c r="M126" t="s">
        <v>1090</v>
      </c>
    </row>
    <row r="127" spans="1:13" x14ac:dyDescent="0.3">
      <c r="A127">
        <v>223</v>
      </c>
      <c r="B127">
        <v>113</v>
      </c>
      <c r="C127">
        <v>168</v>
      </c>
      <c r="D127" t="s">
        <v>708</v>
      </c>
      <c r="E127" t="s">
        <v>831</v>
      </c>
      <c r="F127">
        <v>3.8</v>
      </c>
      <c r="G127" t="s">
        <v>1155</v>
      </c>
      <c r="H127" t="s">
        <v>1067</v>
      </c>
      <c r="I127" t="s">
        <v>1144</v>
      </c>
      <c r="J127">
        <v>1001</v>
      </c>
      <c r="K127">
        <v>5000</v>
      </c>
      <c r="L127">
        <v>3000.5</v>
      </c>
      <c r="M127" t="s">
        <v>1088</v>
      </c>
    </row>
    <row r="128" spans="1:13" x14ac:dyDescent="0.3">
      <c r="A128">
        <v>145</v>
      </c>
      <c r="B128">
        <v>76</v>
      </c>
      <c r="C128">
        <v>110.5</v>
      </c>
      <c r="D128" t="s">
        <v>34</v>
      </c>
      <c r="E128" t="s">
        <v>999</v>
      </c>
      <c r="F128">
        <v>3.7</v>
      </c>
      <c r="G128" t="s">
        <v>1155</v>
      </c>
      <c r="H128" t="s">
        <v>1069</v>
      </c>
      <c r="I128" t="s">
        <v>1146</v>
      </c>
      <c r="J128">
        <v>201</v>
      </c>
      <c r="K128">
        <v>500</v>
      </c>
      <c r="L128">
        <v>350.5</v>
      </c>
      <c r="M128" t="s">
        <v>1091</v>
      </c>
    </row>
    <row r="129" spans="1:13" x14ac:dyDescent="0.3">
      <c r="A129">
        <v>123</v>
      </c>
      <c r="B129">
        <v>71</v>
      </c>
      <c r="C129">
        <v>97</v>
      </c>
      <c r="D129" t="s">
        <v>707</v>
      </c>
      <c r="E129" t="s">
        <v>833</v>
      </c>
      <c r="F129">
        <v>3.4</v>
      </c>
      <c r="G129" t="s">
        <v>1155</v>
      </c>
      <c r="H129" t="s">
        <v>1067</v>
      </c>
      <c r="I129" t="s">
        <v>1144</v>
      </c>
      <c r="J129">
        <v>1001</v>
      </c>
      <c r="K129">
        <v>5000</v>
      </c>
      <c r="L129">
        <v>3000.5</v>
      </c>
      <c r="M129" t="s">
        <v>1083</v>
      </c>
    </row>
    <row r="130" spans="1:13" x14ac:dyDescent="0.3">
      <c r="A130">
        <v>184</v>
      </c>
      <c r="B130">
        <v>110</v>
      </c>
      <c r="C130">
        <v>147</v>
      </c>
      <c r="D130" t="s">
        <v>707</v>
      </c>
      <c r="E130" t="s">
        <v>998</v>
      </c>
      <c r="F130">
        <v>3.8</v>
      </c>
      <c r="G130" t="s">
        <v>1155</v>
      </c>
      <c r="H130" t="s">
        <v>1066</v>
      </c>
      <c r="I130" t="s">
        <v>1143</v>
      </c>
      <c r="J130">
        <v>10000</v>
      </c>
      <c r="K130" t="s">
        <v>1152</v>
      </c>
      <c r="L130">
        <v>10000</v>
      </c>
      <c r="M130" t="s">
        <v>1090</v>
      </c>
    </row>
    <row r="131" spans="1:13" x14ac:dyDescent="0.3">
      <c r="A131">
        <v>171</v>
      </c>
      <c r="B131">
        <v>108</v>
      </c>
      <c r="C131">
        <v>139.5</v>
      </c>
      <c r="D131" t="s">
        <v>707</v>
      </c>
      <c r="E131" t="s">
        <v>994</v>
      </c>
      <c r="F131">
        <v>3.5</v>
      </c>
      <c r="G131" t="s">
        <v>1155</v>
      </c>
      <c r="H131" t="s">
        <v>1068</v>
      </c>
      <c r="I131" t="s">
        <v>1145</v>
      </c>
      <c r="J131">
        <v>51</v>
      </c>
      <c r="K131">
        <v>200</v>
      </c>
      <c r="L131">
        <v>125.5</v>
      </c>
      <c r="M131" t="s">
        <v>1132</v>
      </c>
    </row>
    <row r="132" spans="1:13" x14ac:dyDescent="0.3">
      <c r="A132">
        <v>130</v>
      </c>
      <c r="B132">
        <v>80</v>
      </c>
      <c r="C132">
        <v>105</v>
      </c>
      <c r="D132" t="s">
        <v>707</v>
      </c>
      <c r="E132" t="s">
        <v>835</v>
      </c>
      <c r="F132">
        <v>3.7</v>
      </c>
      <c r="G132" t="s">
        <v>1155</v>
      </c>
      <c r="H132" t="s">
        <v>1069</v>
      </c>
      <c r="I132" t="s">
        <v>1146</v>
      </c>
      <c r="J132">
        <v>201</v>
      </c>
      <c r="K132">
        <v>500</v>
      </c>
      <c r="L132">
        <v>350.5</v>
      </c>
      <c r="M132" t="s">
        <v>1113</v>
      </c>
    </row>
    <row r="133" spans="1:13" x14ac:dyDescent="0.3">
      <c r="A133">
        <v>100</v>
      </c>
      <c r="B133">
        <v>61</v>
      </c>
      <c r="C133">
        <v>80.5</v>
      </c>
      <c r="D133" t="s">
        <v>707</v>
      </c>
      <c r="E133" t="s">
        <v>992</v>
      </c>
      <c r="F133">
        <v>3.5</v>
      </c>
      <c r="G133" t="s">
        <v>1155</v>
      </c>
      <c r="H133" t="s">
        <v>1066</v>
      </c>
      <c r="I133" t="s">
        <v>1143</v>
      </c>
      <c r="J133">
        <v>10000</v>
      </c>
      <c r="K133" t="s">
        <v>1152</v>
      </c>
      <c r="L133">
        <v>10000</v>
      </c>
      <c r="M133" t="s">
        <v>1083</v>
      </c>
    </row>
    <row r="134" spans="1:13" x14ac:dyDescent="0.3">
      <c r="A134">
        <v>92</v>
      </c>
      <c r="B134">
        <v>54</v>
      </c>
      <c r="C134">
        <v>73</v>
      </c>
      <c r="D134" t="s">
        <v>709</v>
      </c>
      <c r="E134" t="s">
        <v>991</v>
      </c>
      <c r="F134">
        <v>3.6</v>
      </c>
      <c r="G134" t="s">
        <v>1155</v>
      </c>
      <c r="H134" t="s">
        <v>1066</v>
      </c>
      <c r="I134" t="s">
        <v>1143</v>
      </c>
      <c r="J134">
        <v>10000</v>
      </c>
      <c r="K134" t="s">
        <v>1152</v>
      </c>
      <c r="L134">
        <v>10000</v>
      </c>
      <c r="M134" t="s">
        <v>1131</v>
      </c>
    </row>
    <row r="135" spans="1:13" x14ac:dyDescent="0.3">
      <c r="A135">
        <v>127</v>
      </c>
      <c r="B135">
        <v>76</v>
      </c>
      <c r="C135">
        <v>101.5</v>
      </c>
      <c r="D135" t="s">
        <v>707</v>
      </c>
      <c r="E135" t="s">
        <v>990</v>
      </c>
      <c r="F135">
        <v>3.4</v>
      </c>
      <c r="G135" t="s">
        <v>1155</v>
      </c>
      <c r="H135" t="s">
        <v>1066</v>
      </c>
      <c r="I135" t="s">
        <v>1143</v>
      </c>
      <c r="J135">
        <v>10000</v>
      </c>
      <c r="K135" t="s">
        <v>1152</v>
      </c>
      <c r="L135">
        <v>10000</v>
      </c>
      <c r="M135" t="s">
        <v>1076</v>
      </c>
    </row>
    <row r="136" spans="1:13" x14ac:dyDescent="0.3">
      <c r="A136">
        <v>85</v>
      </c>
      <c r="B136">
        <v>49</v>
      </c>
      <c r="C136">
        <v>67</v>
      </c>
      <c r="D136" t="s">
        <v>707</v>
      </c>
      <c r="E136" t="s">
        <v>718</v>
      </c>
      <c r="F136">
        <v>3.8</v>
      </c>
      <c r="G136" t="s">
        <v>1155</v>
      </c>
      <c r="H136" t="s">
        <v>1067</v>
      </c>
      <c r="I136" t="s">
        <v>1144</v>
      </c>
      <c r="J136">
        <v>1001</v>
      </c>
      <c r="K136">
        <v>5000</v>
      </c>
      <c r="L136">
        <v>3000.5</v>
      </c>
      <c r="M136" t="s">
        <v>1079</v>
      </c>
    </row>
    <row r="137" spans="1:13" x14ac:dyDescent="0.3">
      <c r="A137">
        <v>114</v>
      </c>
      <c r="B137">
        <v>60</v>
      </c>
      <c r="C137">
        <v>87</v>
      </c>
      <c r="D137" t="s">
        <v>34</v>
      </c>
      <c r="E137" t="s">
        <v>839</v>
      </c>
      <c r="F137">
        <v>3.9</v>
      </c>
      <c r="G137" t="s">
        <v>1155</v>
      </c>
      <c r="H137" t="s">
        <v>1066</v>
      </c>
      <c r="I137" t="s">
        <v>1143</v>
      </c>
      <c r="J137">
        <v>10000</v>
      </c>
      <c r="K137" t="s">
        <v>1152</v>
      </c>
      <c r="L137">
        <v>10000</v>
      </c>
      <c r="M137" t="s">
        <v>1095</v>
      </c>
    </row>
    <row r="138" spans="1:13" x14ac:dyDescent="0.3">
      <c r="A138">
        <v>140</v>
      </c>
      <c r="B138">
        <v>87</v>
      </c>
      <c r="C138">
        <v>113.5</v>
      </c>
      <c r="D138" t="s">
        <v>707</v>
      </c>
      <c r="E138" t="s">
        <v>989</v>
      </c>
      <c r="F138">
        <v>3.9</v>
      </c>
      <c r="G138" t="s">
        <v>1155</v>
      </c>
      <c r="H138" t="s">
        <v>1071</v>
      </c>
      <c r="I138" t="s">
        <v>1148</v>
      </c>
      <c r="J138">
        <v>1</v>
      </c>
      <c r="K138">
        <v>50</v>
      </c>
      <c r="L138">
        <v>25.5</v>
      </c>
      <c r="M138" t="s">
        <v>1095</v>
      </c>
    </row>
    <row r="139" spans="1:13" x14ac:dyDescent="0.3">
      <c r="A139">
        <v>125</v>
      </c>
      <c r="B139">
        <v>75</v>
      </c>
      <c r="C139">
        <v>100</v>
      </c>
      <c r="D139" t="s">
        <v>707</v>
      </c>
      <c r="E139" t="s">
        <v>840</v>
      </c>
      <c r="F139">
        <v>3.8</v>
      </c>
      <c r="G139" t="s">
        <v>1155</v>
      </c>
      <c r="H139" t="s">
        <v>1069</v>
      </c>
      <c r="I139" t="s">
        <v>1146</v>
      </c>
      <c r="J139">
        <v>201</v>
      </c>
      <c r="K139">
        <v>500</v>
      </c>
      <c r="L139">
        <v>350.5</v>
      </c>
      <c r="M139" t="s">
        <v>1080</v>
      </c>
    </row>
    <row r="140" spans="1:13" x14ac:dyDescent="0.3">
      <c r="A140">
        <v>136</v>
      </c>
      <c r="B140">
        <v>77</v>
      </c>
      <c r="C140">
        <v>106.5</v>
      </c>
      <c r="D140" t="s">
        <v>34</v>
      </c>
      <c r="E140" t="s">
        <v>841</v>
      </c>
      <c r="F140">
        <v>3.8</v>
      </c>
      <c r="G140" t="s">
        <v>1155</v>
      </c>
      <c r="H140" t="s">
        <v>1070</v>
      </c>
      <c r="I140" t="s">
        <v>1147</v>
      </c>
      <c r="J140">
        <v>5001</v>
      </c>
      <c r="K140">
        <v>10000</v>
      </c>
      <c r="L140">
        <v>7500.5</v>
      </c>
      <c r="M140" t="s">
        <v>1091</v>
      </c>
    </row>
    <row r="141" spans="1:13" x14ac:dyDescent="0.3">
      <c r="A141">
        <v>123</v>
      </c>
      <c r="B141">
        <v>74</v>
      </c>
      <c r="C141">
        <v>98.5</v>
      </c>
      <c r="D141" t="s">
        <v>707</v>
      </c>
      <c r="E141" t="s">
        <v>718</v>
      </c>
      <c r="F141">
        <v>3.8</v>
      </c>
      <c r="G141" t="s">
        <v>1155</v>
      </c>
      <c r="H141" t="s">
        <v>1067</v>
      </c>
      <c r="I141" t="s">
        <v>1144</v>
      </c>
      <c r="J141">
        <v>1001</v>
      </c>
      <c r="K141">
        <v>5000</v>
      </c>
      <c r="L141">
        <v>3000.5</v>
      </c>
      <c r="M141" t="s">
        <v>1079</v>
      </c>
    </row>
    <row r="142" spans="1:13" x14ac:dyDescent="0.3">
      <c r="A142">
        <v>228</v>
      </c>
      <c r="B142">
        <v>126</v>
      </c>
      <c r="C142">
        <v>177</v>
      </c>
      <c r="D142" t="s">
        <v>34</v>
      </c>
      <c r="E142" t="s">
        <v>986</v>
      </c>
      <c r="F142">
        <v>3.7</v>
      </c>
      <c r="G142" t="s">
        <v>1155</v>
      </c>
      <c r="H142" t="s">
        <v>1067</v>
      </c>
      <c r="I142" t="s">
        <v>1144</v>
      </c>
      <c r="J142">
        <v>1001</v>
      </c>
      <c r="K142">
        <v>5000</v>
      </c>
      <c r="L142">
        <v>3000.5</v>
      </c>
      <c r="M142" t="s">
        <v>1096</v>
      </c>
    </row>
    <row r="143" spans="1:13" x14ac:dyDescent="0.3">
      <c r="A143">
        <v>120</v>
      </c>
      <c r="B143">
        <v>63</v>
      </c>
      <c r="C143">
        <v>91.5</v>
      </c>
      <c r="D143" t="s">
        <v>34</v>
      </c>
      <c r="E143" t="s">
        <v>776</v>
      </c>
      <c r="F143">
        <v>3.2</v>
      </c>
      <c r="G143" t="s">
        <v>1155</v>
      </c>
      <c r="H143" t="s">
        <v>1071</v>
      </c>
      <c r="I143" t="s">
        <v>1148</v>
      </c>
      <c r="J143">
        <v>1</v>
      </c>
      <c r="K143">
        <v>50</v>
      </c>
      <c r="L143">
        <v>25.5</v>
      </c>
      <c r="M143" t="s">
        <v>1102</v>
      </c>
    </row>
    <row r="144" spans="1:13" x14ac:dyDescent="0.3">
      <c r="A144">
        <v>110</v>
      </c>
      <c r="B144">
        <v>59</v>
      </c>
      <c r="C144">
        <v>84.5</v>
      </c>
      <c r="D144" t="s">
        <v>34</v>
      </c>
      <c r="E144" t="s">
        <v>843</v>
      </c>
      <c r="F144">
        <v>3.9</v>
      </c>
      <c r="G144" t="s">
        <v>1155</v>
      </c>
      <c r="H144" t="s">
        <v>1068</v>
      </c>
      <c r="I144" t="s">
        <v>1145</v>
      </c>
      <c r="J144">
        <v>51</v>
      </c>
      <c r="K144">
        <v>200</v>
      </c>
      <c r="L144">
        <v>125.5</v>
      </c>
      <c r="M144" t="s">
        <v>1084</v>
      </c>
    </row>
    <row r="145" spans="1:13" x14ac:dyDescent="0.3">
      <c r="A145">
        <v>134</v>
      </c>
      <c r="B145">
        <v>85</v>
      </c>
      <c r="C145">
        <v>109.5</v>
      </c>
      <c r="D145" t="s">
        <v>711</v>
      </c>
      <c r="E145" t="s">
        <v>844</v>
      </c>
      <c r="F145">
        <v>3.4</v>
      </c>
      <c r="G145" t="s">
        <v>1155</v>
      </c>
      <c r="H145" t="s">
        <v>1067</v>
      </c>
      <c r="I145" t="s">
        <v>1144</v>
      </c>
      <c r="J145">
        <v>1001</v>
      </c>
      <c r="K145">
        <v>5000</v>
      </c>
      <c r="L145">
        <v>3000.5</v>
      </c>
      <c r="M145" t="s">
        <v>1097</v>
      </c>
    </row>
    <row r="146" spans="1:13" x14ac:dyDescent="0.3">
      <c r="A146">
        <v>204</v>
      </c>
      <c r="B146">
        <v>124</v>
      </c>
      <c r="C146">
        <v>164</v>
      </c>
      <c r="D146" t="s">
        <v>707</v>
      </c>
      <c r="E146" t="s">
        <v>845</v>
      </c>
      <c r="F146">
        <v>3.6</v>
      </c>
      <c r="G146" t="s">
        <v>1155</v>
      </c>
      <c r="H146" t="s">
        <v>1070</v>
      </c>
      <c r="I146" t="s">
        <v>1147</v>
      </c>
      <c r="J146">
        <v>5001</v>
      </c>
      <c r="K146">
        <v>10000</v>
      </c>
      <c r="L146">
        <v>7500.5</v>
      </c>
      <c r="M146" t="s">
        <v>1091</v>
      </c>
    </row>
    <row r="147" spans="1:13" x14ac:dyDescent="0.3">
      <c r="A147">
        <v>207</v>
      </c>
      <c r="B147">
        <v>131</v>
      </c>
      <c r="C147">
        <v>169</v>
      </c>
      <c r="D147" t="s">
        <v>707</v>
      </c>
      <c r="E147" t="s">
        <v>846</v>
      </c>
      <c r="F147">
        <v>3.9</v>
      </c>
      <c r="G147" t="s">
        <v>1155</v>
      </c>
      <c r="H147" t="s">
        <v>1066</v>
      </c>
      <c r="I147" t="s">
        <v>1143</v>
      </c>
      <c r="J147">
        <v>10000</v>
      </c>
      <c r="K147" t="s">
        <v>1152</v>
      </c>
      <c r="L147">
        <v>10000</v>
      </c>
      <c r="M147" t="s">
        <v>1088</v>
      </c>
    </row>
    <row r="148" spans="1:13" x14ac:dyDescent="0.3">
      <c r="A148">
        <v>174</v>
      </c>
      <c r="B148">
        <v>110</v>
      </c>
      <c r="C148">
        <v>142</v>
      </c>
      <c r="D148" t="s">
        <v>707</v>
      </c>
      <c r="E148" t="s">
        <v>745</v>
      </c>
      <c r="F148">
        <v>3.8</v>
      </c>
      <c r="G148" t="s">
        <v>1155</v>
      </c>
      <c r="H148" t="s">
        <v>1070</v>
      </c>
      <c r="I148" t="s">
        <v>1147</v>
      </c>
      <c r="J148">
        <v>5001</v>
      </c>
      <c r="K148">
        <v>10000</v>
      </c>
      <c r="L148">
        <v>7500.5</v>
      </c>
      <c r="M148" t="s">
        <v>1094</v>
      </c>
    </row>
    <row r="149" spans="1:13" x14ac:dyDescent="0.3">
      <c r="A149">
        <v>101</v>
      </c>
      <c r="B149">
        <v>52</v>
      </c>
      <c r="C149">
        <v>76.5</v>
      </c>
      <c r="D149" t="s">
        <v>708</v>
      </c>
      <c r="E149" t="s">
        <v>729</v>
      </c>
      <c r="F149">
        <v>3.7</v>
      </c>
      <c r="G149" t="s">
        <v>1155</v>
      </c>
      <c r="H149" t="s">
        <v>1066</v>
      </c>
      <c r="I149" t="s">
        <v>1143</v>
      </c>
      <c r="J149">
        <v>10000</v>
      </c>
      <c r="K149" t="s">
        <v>1152</v>
      </c>
      <c r="L149">
        <v>10000</v>
      </c>
      <c r="M149" t="s">
        <v>1088</v>
      </c>
    </row>
    <row r="150" spans="1:13" x14ac:dyDescent="0.3">
      <c r="A150">
        <v>133</v>
      </c>
      <c r="B150">
        <v>81</v>
      </c>
      <c r="C150">
        <v>107</v>
      </c>
      <c r="D150" t="s">
        <v>707</v>
      </c>
      <c r="E150" t="s">
        <v>847</v>
      </c>
      <c r="F150">
        <v>3.8</v>
      </c>
      <c r="G150" t="s">
        <v>1155</v>
      </c>
      <c r="H150" t="s">
        <v>1065</v>
      </c>
      <c r="I150" t="s">
        <v>1142</v>
      </c>
      <c r="J150">
        <v>501</v>
      </c>
      <c r="K150">
        <v>1000</v>
      </c>
      <c r="L150">
        <v>750.5</v>
      </c>
      <c r="M150" t="s">
        <v>1091</v>
      </c>
    </row>
    <row r="151" spans="1:13" x14ac:dyDescent="0.3">
      <c r="A151">
        <v>211</v>
      </c>
      <c r="B151">
        <v>132</v>
      </c>
      <c r="C151">
        <v>171.5</v>
      </c>
      <c r="D151" t="s">
        <v>707</v>
      </c>
      <c r="E151" t="s">
        <v>848</v>
      </c>
      <c r="F151">
        <v>3.5</v>
      </c>
      <c r="G151" t="s">
        <v>1155</v>
      </c>
      <c r="H151" t="s">
        <v>1066</v>
      </c>
      <c r="I151" t="s">
        <v>1143</v>
      </c>
      <c r="J151">
        <v>10000</v>
      </c>
      <c r="K151" t="s">
        <v>1152</v>
      </c>
      <c r="L151">
        <v>10000</v>
      </c>
      <c r="M151" t="s">
        <v>1096</v>
      </c>
    </row>
    <row r="152" spans="1:13" x14ac:dyDescent="0.3">
      <c r="A152">
        <v>162</v>
      </c>
      <c r="B152">
        <v>94</v>
      </c>
      <c r="C152">
        <v>128</v>
      </c>
      <c r="D152" t="s">
        <v>707</v>
      </c>
      <c r="E152" t="s">
        <v>985</v>
      </c>
      <c r="F152">
        <v>3.5</v>
      </c>
      <c r="G152" t="s">
        <v>1155</v>
      </c>
      <c r="H152" t="s">
        <v>1067</v>
      </c>
      <c r="I152" t="s">
        <v>1144</v>
      </c>
      <c r="J152">
        <v>1001</v>
      </c>
      <c r="K152">
        <v>5000</v>
      </c>
      <c r="L152">
        <v>3000.5</v>
      </c>
      <c r="M152" t="s">
        <v>1110</v>
      </c>
    </row>
    <row r="153" spans="1:13" x14ac:dyDescent="0.3">
      <c r="A153">
        <v>190</v>
      </c>
      <c r="B153">
        <v>100</v>
      </c>
      <c r="C153">
        <v>145</v>
      </c>
      <c r="D153" t="s">
        <v>708</v>
      </c>
      <c r="E153" t="s">
        <v>849</v>
      </c>
      <c r="F153">
        <v>3.5</v>
      </c>
      <c r="G153" t="s">
        <v>1155</v>
      </c>
      <c r="H153" t="s">
        <v>1067</v>
      </c>
      <c r="I153" t="s">
        <v>1144</v>
      </c>
      <c r="J153">
        <v>1001</v>
      </c>
      <c r="K153">
        <v>5000</v>
      </c>
      <c r="L153">
        <v>3000.5</v>
      </c>
      <c r="M153" t="s">
        <v>1088</v>
      </c>
    </row>
    <row r="154" spans="1:13" x14ac:dyDescent="0.3">
      <c r="A154">
        <v>146</v>
      </c>
      <c r="B154">
        <v>108</v>
      </c>
      <c r="C154">
        <v>127</v>
      </c>
      <c r="D154" t="s">
        <v>707</v>
      </c>
      <c r="E154" t="s">
        <v>982</v>
      </c>
      <c r="F154">
        <v>3.4</v>
      </c>
      <c r="G154" t="s">
        <v>1155</v>
      </c>
      <c r="H154" t="s">
        <v>1065</v>
      </c>
      <c r="I154" t="s">
        <v>1142</v>
      </c>
      <c r="J154">
        <v>501</v>
      </c>
      <c r="K154">
        <v>1000</v>
      </c>
      <c r="L154">
        <v>750.5</v>
      </c>
      <c r="M154" t="s">
        <v>1084</v>
      </c>
    </row>
    <row r="155" spans="1:13" x14ac:dyDescent="0.3">
      <c r="A155">
        <v>50</v>
      </c>
      <c r="B155">
        <v>73</v>
      </c>
      <c r="C155" t="e">
        <v>#REF!</v>
      </c>
      <c r="D155" t="s">
        <v>708</v>
      </c>
      <c r="E155" t="s">
        <v>851</v>
      </c>
      <c r="F155">
        <v>3.6</v>
      </c>
      <c r="G155" t="s">
        <v>1155</v>
      </c>
      <c r="H155" t="s">
        <v>1070</v>
      </c>
      <c r="I155" t="s">
        <v>1147</v>
      </c>
      <c r="J155">
        <v>5001</v>
      </c>
      <c r="K155">
        <v>10000</v>
      </c>
      <c r="L155">
        <v>7500.5</v>
      </c>
      <c r="M155" t="s">
        <v>1077</v>
      </c>
    </row>
    <row r="156" spans="1:13" x14ac:dyDescent="0.3">
      <c r="A156">
        <v>149</v>
      </c>
      <c r="B156">
        <v>92</v>
      </c>
      <c r="C156">
        <v>120.5</v>
      </c>
      <c r="D156" t="s">
        <v>707</v>
      </c>
      <c r="E156" t="s">
        <v>980</v>
      </c>
      <c r="F156">
        <v>3.5</v>
      </c>
      <c r="G156" t="s">
        <v>1155</v>
      </c>
      <c r="H156" t="s">
        <v>1068</v>
      </c>
      <c r="I156" t="s">
        <v>1145</v>
      </c>
      <c r="J156">
        <v>51</v>
      </c>
      <c r="K156">
        <v>200</v>
      </c>
      <c r="L156">
        <v>125.5</v>
      </c>
      <c r="M156" t="s">
        <v>1090</v>
      </c>
    </row>
    <row r="157" spans="1:13" x14ac:dyDescent="0.3">
      <c r="A157">
        <v>139</v>
      </c>
      <c r="B157">
        <v>94</v>
      </c>
      <c r="C157">
        <v>116.5</v>
      </c>
      <c r="D157" t="s">
        <v>707</v>
      </c>
      <c r="E157" t="s">
        <v>978</v>
      </c>
      <c r="F157">
        <v>3.6</v>
      </c>
      <c r="G157" t="s">
        <v>1155</v>
      </c>
      <c r="H157" t="s">
        <v>1066</v>
      </c>
      <c r="I157" t="s">
        <v>1143</v>
      </c>
      <c r="J157">
        <v>10000</v>
      </c>
      <c r="K157" t="s">
        <v>1152</v>
      </c>
      <c r="L157">
        <v>10000</v>
      </c>
      <c r="M157" t="s">
        <v>1116</v>
      </c>
    </row>
    <row r="158" spans="1:13" x14ac:dyDescent="0.3">
      <c r="A158">
        <v>96</v>
      </c>
      <c r="B158">
        <v>65</v>
      </c>
      <c r="C158">
        <v>80.5</v>
      </c>
      <c r="D158" t="s">
        <v>708</v>
      </c>
      <c r="E158" t="s">
        <v>931</v>
      </c>
      <c r="F158">
        <v>3.1</v>
      </c>
      <c r="G158" t="s">
        <v>1155</v>
      </c>
      <c r="H158" t="s">
        <v>1070</v>
      </c>
      <c r="I158" t="s">
        <v>1147</v>
      </c>
      <c r="J158">
        <v>5001</v>
      </c>
      <c r="K158">
        <v>10000</v>
      </c>
      <c r="L158">
        <v>7500.5</v>
      </c>
      <c r="M158" t="s">
        <v>1097</v>
      </c>
    </row>
    <row r="159" spans="1:13" x14ac:dyDescent="0.3">
      <c r="A159">
        <v>96</v>
      </c>
      <c r="B159">
        <v>53</v>
      </c>
      <c r="C159">
        <v>74.5</v>
      </c>
      <c r="D159" t="s">
        <v>707</v>
      </c>
      <c r="E159" t="s">
        <v>883</v>
      </c>
      <c r="F159">
        <v>3.8</v>
      </c>
      <c r="G159" t="s">
        <v>1155</v>
      </c>
      <c r="H159" t="s">
        <v>1067</v>
      </c>
      <c r="I159" t="s">
        <v>1144</v>
      </c>
      <c r="J159">
        <v>1001</v>
      </c>
      <c r="K159">
        <v>5000</v>
      </c>
      <c r="L159">
        <v>3000.5</v>
      </c>
      <c r="M159" t="s">
        <v>1113</v>
      </c>
    </row>
    <row r="160" spans="1:13" x14ac:dyDescent="0.3">
      <c r="A160">
        <v>173</v>
      </c>
      <c r="B160">
        <v>100</v>
      </c>
      <c r="C160">
        <v>136.5</v>
      </c>
      <c r="D160" t="s">
        <v>34</v>
      </c>
      <c r="E160" t="s">
        <v>871</v>
      </c>
      <c r="F160">
        <v>3.9</v>
      </c>
      <c r="G160" t="s">
        <v>1155</v>
      </c>
      <c r="H160" t="s">
        <v>1069</v>
      </c>
      <c r="I160" t="s">
        <v>1146</v>
      </c>
      <c r="J160">
        <v>201</v>
      </c>
      <c r="K160">
        <v>500</v>
      </c>
      <c r="L160">
        <v>350.5</v>
      </c>
      <c r="M160" t="s">
        <v>1084</v>
      </c>
    </row>
    <row r="161" spans="1:13" x14ac:dyDescent="0.3">
      <c r="A161">
        <v>72</v>
      </c>
      <c r="B161">
        <v>52</v>
      </c>
      <c r="C161">
        <v>62</v>
      </c>
      <c r="D161" t="s">
        <v>709</v>
      </c>
      <c r="E161" t="s">
        <v>856</v>
      </c>
      <c r="F161">
        <v>3.6</v>
      </c>
      <c r="G161" t="s">
        <v>1155</v>
      </c>
      <c r="H161" t="s">
        <v>1068</v>
      </c>
      <c r="I161" t="s">
        <v>1145</v>
      </c>
      <c r="J161">
        <v>51</v>
      </c>
      <c r="K161">
        <v>200</v>
      </c>
      <c r="L161">
        <v>125.5</v>
      </c>
      <c r="M161" t="s">
        <v>1087</v>
      </c>
    </row>
    <row r="162" spans="1:13" x14ac:dyDescent="0.3">
      <c r="A162">
        <v>198</v>
      </c>
      <c r="B162">
        <v>43</v>
      </c>
      <c r="C162">
        <v>120.5</v>
      </c>
      <c r="D162" t="s">
        <v>708</v>
      </c>
      <c r="E162" t="s">
        <v>729</v>
      </c>
      <c r="F162">
        <v>3.7</v>
      </c>
      <c r="G162" t="s">
        <v>1155</v>
      </c>
      <c r="H162" t="s">
        <v>1066</v>
      </c>
      <c r="I162" t="s">
        <v>1143</v>
      </c>
      <c r="J162">
        <v>10000</v>
      </c>
      <c r="K162" t="s">
        <v>1152</v>
      </c>
      <c r="L162">
        <v>10000</v>
      </c>
      <c r="M162" t="s">
        <v>1088</v>
      </c>
    </row>
    <row r="163" spans="1:13" x14ac:dyDescent="0.3">
      <c r="A163">
        <v>181</v>
      </c>
      <c r="B163">
        <v>97</v>
      </c>
      <c r="C163">
        <v>139</v>
      </c>
      <c r="D163" t="s">
        <v>34</v>
      </c>
      <c r="E163" t="s">
        <v>976</v>
      </c>
      <c r="F163">
        <v>3.9</v>
      </c>
      <c r="G163" t="s">
        <v>1155</v>
      </c>
      <c r="H163" t="s">
        <v>1068</v>
      </c>
      <c r="I163" t="s">
        <v>1145</v>
      </c>
      <c r="J163">
        <v>51</v>
      </c>
      <c r="K163">
        <v>200</v>
      </c>
      <c r="L163">
        <v>125.5</v>
      </c>
      <c r="M163" t="s">
        <v>1096</v>
      </c>
    </row>
    <row r="164" spans="1:13" x14ac:dyDescent="0.3">
      <c r="A164">
        <v>182</v>
      </c>
      <c r="B164">
        <v>56</v>
      </c>
      <c r="C164">
        <v>119</v>
      </c>
      <c r="D164" t="s">
        <v>708</v>
      </c>
      <c r="E164" t="s">
        <v>729</v>
      </c>
      <c r="F164">
        <v>3.7</v>
      </c>
      <c r="G164" t="s">
        <v>1155</v>
      </c>
      <c r="H164" t="s">
        <v>1066</v>
      </c>
      <c r="I164" t="s">
        <v>1143</v>
      </c>
      <c r="J164">
        <v>10000</v>
      </c>
      <c r="K164" t="s">
        <v>1152</v>
      </c>
      <c r="L164">
        <v>10000</v>
      </c>
      <c r="M164" t="s">
        <v>1088</v>
      </c>
    </row>
    <row r="165" spans="1:13" x14ac:dyDescent="0.3">
      <c r="A165">
        <v>124</v>
      </c>
      <c r="B165">
        <v>73</v>
      </c>
      <c r="C165">
        <v>98.5</v>
      </c>
      <c r="D165" t="s">
        <v>707</v>
      </c>
      <c r="E165" t="s">
        <v>858</v>
      </c>
      <c r="F165">
        <v>3.3</v>
      </c>
      <c r="G165" t="s">
        <v>1155</v>
      </c>
      <c r="H165" t="s">
        <v>1067</v>
      </c>
      <c r="I165" t="s">
        <v>1144</v>
      </c>
      <c r="J165">
        <v>1001</v>
      </c>
      <c r="K165">
        <v>5000</v>
      </c>
      <c r="L165">
        <v>3000.5</v>
      </c>
      <c r="M165" t="s">
        <v>1091</v>
      </c>
    </row>
    <row r="166" spans="1:13" x14ac:dyDescent="0.3">
      <c r="A166">
        <v>199</v>
      </c>
      <c r="B166">
        <v>124</v>
      </c>
      <c r="C166">
        <v>161.5</v>
      </c>
      <c r="D166" t="s">
        <v>710</v>
      </c>
      <c r="E166" t="s">
        <v>974</v>
      </c>
      <c r="F166">
        <v>3.6</v>
      </c>
      <c r="G166" t="s">
        <v>1155</v>
      </c>
      <c r="H166" t="s">
        <v>1067</v>
      </c>
      <c r="I166" t="s">
        <v>1144</v>
      </c>
      <c r="J166">
        <v>1001</v>
      </c>
      <c r="K166">
        <v>5000</v>
      </c>
      <c r="L166">
        <v>3000.5</v>
      </c>
      <c r="M166" t="s">
        <v>1080</v>
      </c>
    </row>
    <row r="167" spans="1:13" x14ac:dyDescent="0.3">
      <c r="A167">
        <v>71</v>
      </c>
      <c r="B167">
        <v>44</v>
      </c>
      <c r="C167" t="e">
        <v>#REF!</v>
      </c>
      <c r="D167" t="s">
        <v>708</v>
      </c>
      <c r="E167" t="s">
        <v>860</v>
      </c>
      <c r="F167">
        <v>3.6</v>
      </c>
      <c r="G167" t="s">
        <v>1155</v>
      </c>
      <c r="H167" t="s">
        <v>1067</v>
      </c>
      <c r="I167" t="s">
        <v>1144</v>
      </c>
      <c r="J167">
        <v>1001</v>
      </c>
      <c r="K167">
        <v>5000</v>
      </c>
      <c r="L167">
        <v>3000.5</v>
      </c>
      <c r="M167" t="s">
        <v>1077</v>
      </c>
    </row>
    <row r="168" spans="1:13" x14ac:dyDescent="0.3">
      <c r="A168">
        <v>206</v>
      </c>
      <c r="B168">
        <v>117</v>
      </c>
      <c r="C168">
        <v>161.5</v>
      </c>
      <c r="D168" t="s">
        <v>708</v>
      </c>
      <c r="E168" t="s">
        <v>729</v>
      </c>
      <c r="F168">
        <v>3.7</v>
      </c>
      <c r="G168" t="s">
        <v>1155</v>
      </c>
      <c r="H168" t="s">
        <v>1066</v>
      </c>
      <c r="I168" t="s">
        <v>1143</v>
      </c>
      <c r="J168">
        <v>10000</v>
      </c>
      <c r="K168" t="s">
        <v>1152</v>
      </c>
      <c r="L168">
        <v>10000</v>
      </c>
      <c r="M168" t="s">
        <v>1088</v>
      </c>
    </row>
    <row r="169" spans="1:13" x14ac:dyDescent="0.3">
      <c r="A169">
        <v>183</v>
      </c>
      <c r="B169">
        <v>111</v>
      </c>
      <c r="C169">
        <v>147</v>
      </c>
      <c r="D169" t="s">
        <v>707</v>
      </c>
      <c r="E169" t="s">
        <v>861</v>
      </c>
      <c r="F169">
        <v>3.4</v>
      </c>
      <c r="G169" t="s">
        <v>1155</v>
      </c>
      <c r="H169" t="s">
        <v>1067</v>
      </c>
      <c r="I169" t="s">
        <v>1144</v>
      </c>
      <c r="J169">
        <v>1001</v>
      </c>
      <c r="K169">
        <v>5000</v>
      </c>
      <c r="L169">
        <v>3000.5</v>
      </c>
      <c r="M169" t="s">
        <v>1091</v>
      </c>
    </row>
    <row r="170" spans="1:13" x14ac:dyDescent="0.3">
      <c r="A170">
        <v>76</v>
      </c>
      <c r="B170">
        <v>49</v>
      </c>
      <c r="C170">
        <v>62.5</v>
      </c>
      <c r="D170" t="s">
        <v>709</v>
      </c>
      <c r="E170" t="s">
        <v>972</v>
      </c>
      <c r="F170">
        <v>3.7</v>
      </c>
      <c r="G170" t="s">
        <v>1155</v>
      </c>
      <c r="H170" t="s">
        <v>1066</v>
      </c>
      <c r="I170" t="s">
        <v>1143</v>
      </c>
      <c r="J170">
        <v>10000</v>
      </c>
      <c r="K170" t="s">
        <v>1152</v>
      </c>
      <c r="L170">
        <v>10000</v>
      </c>
      <c r="M170" t="s">
        <v>1076</v>
      </c>
    </row>
    <row r="171" spans="1:13" x14ac:dyDescent="0.3">
      <c r="A171">
        <v>101</v>
      </c>
      <c r="B171">
        <v>47</v>
      </c>
      <c r="C171">
        <v>74</v>
      </c>
      <c r="D171" t="s">
        <v>708</v>
      </c>
      <c r="E171" t="s">
        <v>931</v>
      </c>
      <c r="F171">
        <v>3.1</v>
      </c>
      <c r="G171" t="s">
        <v>1155</v>
      </c>
      <c r="H171" t="s">
        <v>1070</v>
      </c>
      <c r="I171" t="s">
        <v>1147</v>
      </c>
      <c r="J171">
        <v>5001</v>
      </c>
      <c r="K171">
        <v>10000</v>
      </c>
      <c r="L171">
        <v>7500.5</v>
      </c>
      <c r="M171" t="s">
        <v>1097</v>
      </c>
    </row>
    <row r="172" spans="1:13" x14ac:dyDescent="0.3">
      <c r="A172">
        <v>166</v>
      </c>
      <c r="B172">
        <v>83</v>
      </c>
      <c r="C172">
        <v>124.5</v>
      </c>
      <c r="D172" t="s">
        <v>708</v>
      </c>
      <c r="E172" t="s">
        <v>863</v>
      </c>
      <c r="F172">
        <v>3.2</v>
      </c>
      <c r="G172" t="s">
        <v>1155</v>
      </c>
      <c r="H172" t="s">
        <v>1067</v>
      </c>
      <c r="I172" t="s">
        <v>1144</v>
      </c>
      <c r="J172">
        <v>1001</v>
      </c>
      <c r="K172">
        <v>5000</v>
      </c>
      <c r="L172">
        <v>3000.5</v>
      </c>
      <c r="M172" t="s">
        <v>1117</v>
      </c>
    </row>
    <row r="173" spans="1:13" x14ac:dyDescent="0.3">
      <c r="A173">
        <v>182</v>
      </c>
      <c r="B173">
        <v>114</v>
      </c>
      <c r="C173">
        <v>148</v>
      </c>
      <c r="D173" t="s">
        <v>707</v>
      </c>
      <c r="E173" t="s">
        <v>864</v>
      </c>
      <c r="F173">
        <v>3.9</v>
      </c>
      <c r="G173" t="s">
        <v>1155</v>
      </c>
      <c r="H173" t="s">
        <v>1068</v>
      </c>
      <c r="I173" t="s">
        <v>1145</v>
      </c>
      <c r="J173">
        <v>51</v>
      </c>
      <c r="K173">
        <v>200</v>
      </c>
      <c r="L173">
        <v>125.5</v>
      </c>
      <c r="M173" t="s">
        <v>1105</v>
      </c>
    </row>
    <row r="174" spans="1:13" x14ac:dyDescent="0.3">
      <c r="A174">
        <v>129</v>
      </c>
      <c r="B174">
        <v>82</v>
      </c>
      <c r="C174">
        <v>105.5</v>
      </c>
      <c r="D174" t="s">
        <v>707</v>
      </c>
      <c r="E174" t="s">
        <v>971</v>
      </c>
      <c r="F174">
        <v>3.7</v>
      </c>
      <c r="G174" t="s">
        <v>1155</v>
      </c>
      <c r="H174" t="s">
        <v>1065</v>
      </c>
      <c r="I174" t="s">
        <v>1142</v>
      </c>
      <c r="J174">
        <v>501</v>
      </c>
      <c r="K174">
        <v>1000</v>
      </c>
      <c r="L174">
        <v>750.5</v>
      </c>
      <c r="M174" t="s">
        <v>1115</v>
      </c>
    </row>
    <row r="175" spans="1:13" x14ac:dyDescent="0.3">
      <c r="A175">
        <v>179</v>
      </c>
      <c r="B175">
        <v>114</v>
      </c>
      <c r="C175">
        <v>146.5</v>
      </c>
      <c r="D175" t="s">
        <v>707</v>
      </c>
      <c r="E175" t="s">
        <v>742</v>
      </c>
      <c r="F175">
        <v>3.7</v>
      </c>
      <c r="G175" t="s">
        <v>1155</v>
      </c>
      <c r="H175" t="s">
        <v>1070</v>
      </c>
      <c r="I175" t="s">
        <v>1147</v>
      </c>
      <c r="J175">
        <v>5001</v>
      </c>
      <c r="K175">
        <v>10000</v>
      </c>
      <c r="L175">
        <v>7500.5</v>
      </c>
      <c r="M175" t="s">
        <v>1091</v>
      </c>
    </row>
    <row r="176" spans="1:13" x14ac:dyDescent="0.3">
      <c r="A176">
        <v>91</v>
      </c>
      <c r="B176">
        <v>52</v>
      </c>
      <c r="C176">
        <v>71.5</v>
      </c>
      <c r="D176" t="s">
        <v>708</v>
      </c>
      <c r="E176" t="s">
        <v>920</v>
      </c>
      <c r="F176">
        <v>3.9</v>
      </c>
      <c r="G176" t="s">
        <v>1155</v>
      </c>
      <c r="H176" t="s">
        <v>1067</v>
      </c>
      <c r="I176" t="s">
        <v>1144</v>
      </c>
      <c r="J176">
        <v>1001</v>
      </c>
      <c r="K176">
        <v>5000</v>
      </c>
      <c r="L176">
        <v>3000.5</v>
      </c>
      <c r="M176" t="s">
        <v>1086</v>
      </c>
    </row>
    <row r="177" spans="1:13" x14ac:dyDescent="0.3">
      <c r="A177">
        <v>166</v>
      </c>
      <c r="B177">
        <v>100</v>
      </c>
      <c r="C177">
        <v>133</v>
      </c>
      <c r="D177" t="s">
        <v>712</v>
      </c>
      <c r="E177" t="s">
        <v>867</v>
      </c>
      <c r="F177">
        <v>3</v>
      </c>
      <c r="G177" t="s">
        <v>1155</v>
      </c>
      <c r="H177" t="s">
        <v>1065</v>
      </c>
      <c r="I177" t="s">
        <v>1142</v>
      </c>
      <c r="J177">
        <v>501</v>
      </c>
      <c r="K177">
        <v>1000</v>
      </c>
      <c r="L177">
        <v>750.5</v>
      </c>
      <c r="M177" t="s">
        <v>1088</v>
      </c>
    </row>
    <row r="178" spans="1:13" x14ac:dyDescent="0.3">
      <c r="A178">
        <v>239</v>
      </c>
      <c r="B178">
        <v>150</v>
      </c>
      <c r="C178">
        <v>194.5</v>
      </c>
      <c r="D178" t="s">
        <v>710</v>
      </c>
      <c r="E178" t="s">
        <v>762</v>
      </c>
      <c r="F178">
        <v>3.3</v>
      </c>
      <c r="G178" t="s">
        <v>1155</v>
      </c>
      <c r="H178" t="s">
        <v>1066</v>
      </c>
      <c r="I178" t="s">
        <v>1143</v>
      </c>
      <c r="J178">
        <v>10000</v>
      </c>
      <c r="K178" t="s">
        <v>1152</v>
      </c>
      <c r="L178">
        <v>10000</v>
      </c>
      <c r="M178" t="s">
        <v>1091</v>
      </c>
    </row>
    <row r="179" spans="1:13" x14ac:dyDescent="0.3">
      <c r="A179">
        <v>93</v>
      </c>
      <c r="B179">
        <v>48</v>
      </c>
      <c r="C179">
        <v>70.5</v>
      </c>
      <c r="D179" t="s">
        <v>34</v>
      </c>
      <c r="E179" t="s">
        <v>869</v>
      </c>
      <c r="F179">
        <v>3.7</v>
      </c>
      <c r="G179" t="s">
        <v>1155</v>
      </c>
      <c r="H179" t="s">
        <v>1065</v>
      </c>
      <c r="I179" t="s">
        <v>1142</v>
      </c>
      <c r="J179">
        <v>501</v>
      </c>
      <c r="K179">
        <v>1000</v>
      </c>
      <c r="L179">
        <v>750.5</v>
      </c>
      <c r="M179" t="s">
        <v>1096</v>
      </c>
    </row>
    <row r="180" spans="1:13" x14ac:dyDescent="0.3">
      <c r="A180">
        <v>115</v>
      </c>
      <c r="B180">
        <v>54</v>
      </c>
      <c r="C180">
        <v>84.5</v>
      </c>
      <c r="D180" t="s">
        <v>708</v>
      </c>
      <c r="E180" t="s">
        <v>723</v>
      </c>
      <c r="F180">
        <v>3.3</v>
      </c>
      <c r="G180" t="s">
        <v>1155</v>
      </c>
      <c r="H180" t="s">
        <v>1066</v>
      </c>
      <c r="I180" t="s">
        <v>1143</v>
      </c>
      <c r="J180">
        <v>10000</v>
      </c>
      <c r="K180" t="s">
        <v>1152</v>
      </c>
      <c r="L180">
        <v>10000</v>
      </c>
      <c r="M180" t="s">
        <v>1077</v>
      </c>
    </row>
    <row r="181" spans="1:13" x14ac:dyDescent="0.3">
      <c r="A181">
        <v>60</v>
      </c>
      <c r="B181">
        <v>43</v>
      </c>
      <c r="C181">
        <v>51.5</v>
      </c>
      <c r="D181" t="s">
        <v>708</v>
      </c>
      <c r="E181" t="s">
        <v>969</v>
      </c>
      <c r="F181">
        <v>3.2</v>
      </c>
      <c r="G181" t="s">
        <v>1155</v>
      </c>
      <c r="H181" t="s">
        <v>1066</v>
      </c>
      <c r="I181" t="s">
        <v>1143</v>
      </c>
      <c r="J181">
        <v>10000</v>
      </c>
      <c r="K181" t="s">
        <v>1152</v>
      </c>
      <c r="L181">
        <v>10000</v>
      </c>
      <c r="M181" t="s">
        <v>1077</v>
      </c>
    </row>
    <row r="182" spans="1:13" x14ac:dyDescent="0.3">
      <c r="A182">
        <v>146</v>
      </c>
      <c r="B182">
        <v>92</v>
      </c>
      <c r="C182">
        <v>119</v>
      </c>
      <c r="D182" t="s">
        <v>707</v>
      </c>
      <c r="E182" t="s">
        <v>718</v>
      </c>
      <c r="F182">
        <v>3.8</v>
      </c>
      <c r="G182" t="s">
        <v>1155</v>
      </c>
      <c r="H182" t="s">
        <v>1067</v>
      </c>
      <c r="I182" t="s">
        <v>1144</v>
      </c>
      <c r="J182">
        <v>1001</v>
      </c>
      <c r="K182">
        <v>5000</v>
      </c>
      <c r="L182">
        <v>3000.5</v>
      </c>
      <c r="M182" t="s">
        <v>1079</v>
      </c>
    </row>
    <row r="183" spans="1:13" x14ac:dyDescent="0.3">
      <c r="A183">
        <v>224</v>
      </c>
      <c r="B183">
        <v>138</v>
      </c>
      <c r="C183">
        <v>181</v>
      </c>
      <c r="D183" t="s">
        <v>712</v>
      </c>
      <c r="E183" t="s">
        <v>871</v>
      </c>
      <c r="F183">
        <v>3.9</v>
      </c>
      <c r="G183" t="s">
        <v>1155</v>
      </c>
      <c r="H183" t="s">
        <v>1069</v>
      </c>
      <c r="I183" t="s">
        <v>1146</v>
      </c>
      <c r="J183">
        <v>201</v>
      </c>
      <c r="K183">
        <v>500</v>
      </c>
      <c r="L183">
        <v>350.5</v>
      </c>
      <c r="M183" t="s">
        <v>1084</v>
      </c>
    </row>
    <row r="184" spans="1:13" x14ac:dyDescent="0.3">
      <c r="A184">
        <v>115</v>
      </c>
      <c r="B184">
        <v>54</v>
      </c>
      <c r="C184">
        <v>84.5</v>
      </c>
      <c r="D184" t="s">
        <v>708</v>
      </c>
      <c r="E184" t="s">
        <v>723</v>
      </c>
      <c r="F184">
        <v>3.3</v>
      </c>
      <c r="G184" t="s">
        <v>1155</v>
      </c>
      <c r="H184" t="s">
        <v>1066</v>
      </c>
      <c r="I184" t="s">
        <v>1143</v>
      </c>
      <c r="J184">
        <v>10000</v>
      </c>
      <c r="K184" t="s">
        <v>1152</v>
      </c>
      <c r="L184">
        <v>10000</v>
      </c>
      <c r="M184" t="s">
        <v>1077</v>
      </c>
    </row>
    <row r="185" spans="1:13" x14ac:dyDescent="0.3">
      <c r="A185">
        <v>85</v>
      </c>
      <c r="B185">
        <v>48</v>
      </c>
      <c r="C185">
        <v>66.5</v>
      </c>
      <c r="D185" t="s">
        <v>709</v>
      </c>
      <c r="E185" t="s">
        <v>967</v>
      </c>
      <c r="F185">
        <v>3</v>
      </c>
      <c r="G185" t="s">
        <v>1155</v>
      </c>
      <c r="H185" t="s">
        <v>1070</v>
      </c>
      <c r="I185" t="s">
        <v>1147</v>
      </c>
      <c r="J185">
        <v>5001</v>
      </c>
      <c r="K185">
        <v>10000</v>
      </c>
      <c r="L185">
        <v>7500.5</v>
      </c>
      <c r="M185" t="s">
        <v>1091</v>
      </c>
    </row>
    <row r="186" spans="1:13" x14ac:dyDescent="0.3">
      <c r="A186">
        <v>62</v>
      </c>
      <c r="B186">
        <v>35</v>
      </c>
      <c r="C186">
        <v>48.5</v>
      </c>
      <c r="D186" t="s">
        <v>709</v>
      </c>
      <c r="E186" t="s">
        <v>873</v>
      </c>
      <c r="F186">
        <v>3.6</v>
      </c>
      <c r="G186" t="s">
        <v>1155</v>
      </c>
      <c r="H186" t="s">
        <v>1067</v>
      </c>
      <c r="I186" t="s">
        <v>1144</v>
      </c>
      <c r="J186">
        <v>1001</v>
      </c>
      <c r="K186">
        <v>5000</v>
      </c>
      <c r="L186">
        <v>3000.5</v>
      </c>
      <c r="M186" t="s">
        <v>1118</v>
      </c>
    </row>
    <row r="187" spans="1:13" x14ac:dyDescent="0.3">
      <c r="A187">
        <v>101</v>
      </c>
      <c r="B187">
        <v>60</v>
      </c>
      <c r="C187">
        <v>80.5</v>
      </c>
      <c r="D187" t="s">
        <v>707</v>
      </c>
      <c r="E187" t="s">
        <v>718</v>
      </c>
      <c r="F187">
        <v>3.8</v>
      </c>
      <c r="G187" t="s">
        <v>1155</v>
      </c>
      <c r="H187" t="s">
        <v>1067</v>
      </c>
      <c r="I187" t="s">
        <v>1144</v>
      </c>
      <c r="J187">
        <v>1001</v>
      </c>
      <c r="K187">
        <v>5000</v>
      </c>
      <c r="L187">
        <v>3000.5</v>
      </c>
      <c r="M187" t="s">
        <v>1079</v>
      </c>
    </row>
    <row r="188" spans="1:13" x14ac:dyDescent="0.3">
      <c r="A188">
        <v>148</v>
      </c>
      <c r="B188">
        <v>83</v>
      </c>
      <c r="C188">
        <v>115.5</v>
      </c>
      <c r="D188" t="s">
        <v>34</v>
      </c>
      <c r="E188" t="s">
        <v>964</v>
      </c>
      <c r="F188">
        <v>3.7</v>
      </c>
      <c r="G188" t="s">
        <v>1155</v>
      </c>
      <c r="H188" t="s">
        <v>1069</v>
      </c>
      <c r="I188" t="s">
        <v>1146</v>
      </c>
      <c r="J188">
        <v>201</v>
      </c>
      <c r="K188">
        <v>500</v>
      </c>
      <c r="L188">
        <v>350.5</v>
      </c>
      <c r="M188" t="s">
        <v>1091</v>
      </c>
    </row>
    <row r="189" spans="1:13" x14ac:dyDescent="0.3">
      <c r="A189">
        <v>140</v>
      </c>
      <c r="B189">
        <v>81</v>
      </c>
      <c r="C189">
        <v>110.5</v>
      </c>
      <c r="D189" t="s">
        <v>707</v>
      </c>
      <c r="E189" t="s">
        <v>963</v>
      </c>
      <c r="F189">
        <v>3.4</v>
      </c>
      <c r="G189" t="s">
        <v>1155</v>
      </c>
      <c r="H189" t="s">
        <v>1066</v>
      </c>
      <c r="I189" t="s">
        <v>1143</v>
      </c>
      <c r="J189">
        <v>10000</v>
      </c>
      <c r="K189" t="s">
        <v>1152</v>
      </c>
      <c r="L189">
        <v>10000</v>
      </c>
      <c r="M189" t="s">
        <v>1091</v>
      </c>
    </row>
    <row r="190" spans="1:13" x14ac:dyDescent="0.3">
      <c r="A190">
        <v>86</v>
      </c>
      <c r="B190">
        <v>42</v>
      </c>
      <c r="C190">
        <v>64</v>
      </c>
      <c r="D190" t="s">
        <v>711</v>
      </c>
      <c r="E190" t="s">
        <v>876</v>
      </c>
      <c r="F190">
        <v>3.5</v>
      </c>
      <c r="G190" t="s">
        <v>1155</v>
      </c>
      <c r="H190" t="s">
        <v>1065</v>
      </c>
      <c r="I190" t="s">
        <v>1142</v>
      </c>
      <c r="J190">
        <v>501</v>
      </c>
      <c r="K190">
        <v>1000</v>
      </c>
      <c r="L190">
        <v>750.5</v>
      </c>
      <c r="M190" t="s">
        <v>1077</v>
      </c>
    </row>
    <row r="191" spans="1:13" x14ac:dyDescent="0.3">
      <c r="A191">
        <v>127</v>
      </c>
      <c r="B191">
        <v>69</v>
      </c>
      <c r="C191">
        <v>98</v>
      </c>
      <c r="D191" t="s">
        <v>34</v>
      </c>
      <c r="E191" t="s">
        <v>877</v>
      </c>
      <c r="F191">
        <v>3</v>
      </c>
      <c r="G191" t="s">
        <v>1155</v>
      </c>
      <c r="H191" t="s">
        <v>1066</v>
      </c>
      <c r="I191" t="s">
        <v>1143</v>
      </c>
      <c r="J191">
        <v>10000</v>
      </c>
      <c r="K191" t="s">
        <v>1152</v>
      </c>
      <c r="L191">
        <v>10000</v>
      </c>
      <c r="M191" t="s">
        <v>1120</v>
      </c>
    </row>
    <row r="192" spans="1:13" x14ac:dyDescent="0.3">
      <c r="A192">
        <v>71</v>
      </c>
      <c r="B192">
        <v>44</v>
      </c>
      <c r="C192">
        <v>57.5</v>
      </c>
      <c r="D192" t="s">
        <v>708</v>
      </c>
      <c r="E192" t="s">
        <v>860</v>
      </c>
      <c r="F192">
        <v>3.6</v>
      </c>
      <c r="G192" t="s">
        <v>1155</v>
      </c>
      <c r="H192" t="s">
        <v>1067</v>
      </c>
      <c r="I192" t="s">
        <v>1144</v>
      </c>
      <c r="J192">
        <v>1001</v>
      </c>
      <c r="K192">
        <v>5000</v>
      </c>
      <c r="L192">
        <v>3000.5</v>
      </c>
      <c r="M192" t="s">
        <v>1077</v>
      </c>
    </row>
    <row r="193" spans="1:13" x14ac:dyDescent="0.3">
      <c r="A193">
        <v>68</v>
      </c>
      <c r="B193">
        <v>40</v>
      </c>
      <c r="C193">
        <v>54</v>
      </c>
      <c r="D193" t="s">
        <v>708</v>
      </c>
      <c r="E193" t="s">
        <v>878</v>
      </c>
      <c r="F193">
        <v>3.3</v>
      </c>
      <c r="G193" t="s">
        <v>1155</v>
      </c>
      <c r="H193" t="s">
        <v>1065</v>
      </c>
      <c r="I193" t="s">
        <v>1142</v>
      </c>
      <c r="J193">
        <v>501</v>
      </c>
      <c r="K193">
        <v>1000</v>
      </c>
      <c r="L193">
        <v>750.5</v>
      </c>
      <c r="M193" t="s">
        <v>1119</v>
      </c>
    </row>
    <row r="194" spans="1:13" x14ac:dyDescent="0.3">
      <c r="A194">
        <v>85</v>
      </c>
      <c r="B194">
        <v>52</v>
      </c>
      <c r="C194">
        <v>68.5</v>
      </c>
      <c r="D194" t="s">
        <v>708</v>
      </c>
      <c r="E194" t="s">
        <v>748</v>
      </c>
      <c r="F194">
        <v>3.5</v>
      </c>
      <c r="G194" t="s">
        <v>1155</v>
      </c>
      <c r="H194" t="s">
        <v>1067</v>
      </c>
      <c r="I194" t="s">
        <v>1144</v>
      </c>
      <c r="J194">
        <v>1001</v>
      </c>
      <c r="K194">
        <v>5000</v>
      </c>
      <c r="L194">
        <v>3000.5</v>
      </c>
      <c r="M194" t="s">
        <v>1096</v>
      </c>
    </row>
    <row r="195" spans="1:13" x14ac:dyDescent="0.3">
      <c r="A195">
        <v>140</v>
      </c>
      <c r="B195">
        <v>75</v>
      </c>
      <c r="C195">
        <v>107.5</v>
      </c>
      <c r="D195" t="s">
        <v>34</v>
      </c>
      <c r="E195" t="s">
        <v>880</v>
      </c>
      <c r="F195">
        <v>3.4</v>
      </c>
      <c r="G195" t="s">
        <v>1155</v>
      </c>
      <c r="H195" t="s">
        <v>1067</v>
      </c>
      <c r="I195" t="s">
        <v>1144</v>
      </c>
      <c r="J195">
        <v>1001</v>
      </c>
      <c r="K195">
        <v>5000</v>
      </c>
      <c r="L195">
        <v>3000.5</v>
      </c>
      <c r="M195" t="s">
        <v>1121</v>
      </c>
    </row>
    <row r="196" spans="1:13" x14ac:dyDescent="0.3">
      <c r="A196">
        <v>112</v>
      </c>
      <c r="B196">
        <v>66</v>
      </c>
      <c r="C196">
        <v>89</v>
      </c>
      <c r="D196" t="s">
        <v>707</v>
      </c>
      <c r="E196" t="s">
        <v>881</v>
      </c>
      <c r="F196">
        <v>3.7</v>
      </c>
      <c r="G196" t="s">
        <v>1155</v>
      </c>
      <c r="H196" t="s">
        <v>1066</v>
      </c>
      <c r="I196" t="s">
        <v>1143</v>
      </c>
      <c r="J196">
        <v>10000</v>
      </c>
      <c r="K196" t="s">
        <v>1152</v>
      </c>
      <c r="L196">
        <v>10000</v>
      </c>
      <c r="M196" t="s">
        <v>1076</v>
      </c>
    </row>
    <row r="197" spans="1:13" x14ac:dyDescent="0.3">
      <c r="A197">
        <v>139</v>
      </c>
      <c r="B197">
        <v>68</v>
      </c>
      <c r="C197">
        <v>103.5</v>
      </c>
      <c r="D197" t="s">
        <v>708</v>
      </c>
      <c r="E197" t="s">
        <v>931</v>
      </c>
      <c r="F197">
        <v>3.1</v>
      </c>
      <c r="G197" t="s">
        <v>1155</v>
      </c>
      <c r="H197" t="s">
        <v>1070</v>
      </c>
      <c r="I197" t="s">
        <v>1147</v>
      </c>
      <c r="J197">
        <v>5001</v>
      </c>
      <c r="K197">
        <v>10000</v>
      </c>
      <c r="L197">
        <v>7500.5</v>
      </c>
      <c r="M197" t="s">
        <v>1097</v>
      </c>
    </row>
    <row r="198" spans="1:13" x14ac:dyDescent="0.3">
      <c r="A198">
        <v>86</v>
      </c>
      <c r="B198">
        <v>44</v>
      </c>
      <c r="C198">
        <v>65</v>
      </c>
      <c r="D198" t="s">
        <v>709</v>
      </c>
      <c r="E198" t="s">
        <v>883</v>
      </c>
      <c r="F198">
        <v>3.8</v>
      </c>
      <c r="G198" t="s">
        <v>1155</v>
      </c>
      <c r="H198" t="s">
        <v>1067</v>
      </c>
      <c r="I198" t="s">
        <v>1144</v>
      </c>
      <c r="J198">
        <v>1001</v>
      </c>
      <c r="K198">
        <v>5000</v>
      </c>
      <c r="L198">
        <v>3000.5</v>
      </c>
      <c r="M198" t="s">
        <v>1113</v>
      </c>
    </row>
    <row r="199" spans="1:13" x14ac:dyDescent="0.3">
      <c r="A199">
        <v>52</v>
      </c>
      <c r="B199">
        <v>31</v>
      </c>
      <c r="C199">
        <v>41.5</v>
      </c>
      <c r="D199" t="s">
        <v>708</v>
      </c>
      <c r="E199" t="s">
        <v>884</v>
      </c>
      <c r="F199">
        <v>3.4</v>
      </c>
      <c r="G199" t="s">
        <v>1155</v>
      </c>
      <c r="H199" t="s">
        <v>1066</v>
      </c>
      <c r="I199" t="s">
        <v>1143</v>
      </c>
      <c r="J199">
        <v>10000</v>
      </c>
      <c r="K199" t="s">
        <v>1152</v>
      </c>
      <c r="L199">
        <v>10000</v>
      </c>
      <c r="M199" t="s">
        <v>1106</v>
      </c>
    </row>
    <row r="200" spans="1:13" x14ac:dyDescent="0.3">
      <c r="A200">
        <v>157</v>
      </c>
      <c r="B200">
        <v>84</v>
      </c>
      <c r="C200">
        <v>120.5</v>
      </c>
      <c r="D200" t="s">
        <v>708</v>
      </c>
      <c r="E200" t="s">
        <v>961</v>
      </c>
      <c r="F200">
        <v>3.8</v>
      </c>
      <c r="G200" t="s">
        <v>1155</v>
      </c>
      <c r="H200" t="s">
        <v>1065</v>
      </c>
      <c r="I200" t="s">
        <v>1142</v>
      </c>
      <c r="J200">
        <v>501</v>
      </c>
      <c r="K200">
        <v>1000</v>
      </c>
      <c r="L200">
        <v>750.5</v>
      </c>
      <c r="M200" t="s">
        <v>1088</v>
      </c>
    </row>
    <row r="201" spans="1:13" x14ac:dyDescent="0.3">
      <c r="A201">
        <v>111</v>
      </c>
      <c r="B201">
        <v>64</v>
      </c>
      <c r="C201">
        <v>87.5</v>
      </c>
      <c r="D201" t="s">
        <v>707</v>
      </c>
      <c r="E201" t="s">
        <v>886</v>
      </c>
      <c r="F201">
        <v>3.4</v>
      </c>
      <c r="G201" t="s">
        <v>1155</v>
      </c>
      <c r="H201" t="s">
        <v>1068</v>
      </c>
      <c r="I201" t="s">
        <v>1145</v>
      </c>
      <c r="J201">
        <v>51</v>
      </c>
      <c r="K201">
        <v>200</v>
      </c>
      <c r="L201">
        <v>125.5</v>
      </c>
      <c r="M201" t="s">
        <v>1080</v>
      </c>
    </row>
    <row r="202" spans="1:13" x14ac:dyDescent="0.3">
      <c r="A202">
        <v>120</v>
      </c>
      <c r="B202">
        <v>65</v>
      </c>
      <c r="C202">
        <v>92.5</v>
      </c>
      <c r="D202" t="s">
        <v>709</v>
      </c>
      <c r="E202" t="s">
        <v>887</v>
      </c>
      <c r="F202">
        <v>3.1</v>
      </c>
      <c r="G202" t="s">
        <v>1155</v>
      </c>
      <c r="H202" t="s">
        <v>1067</v>
      </c>
      <c r="I202" t="s">
        <v>1144</v>
      </c>
      <c r="J202">
        <v>1001</v>
      </c>
      <c r="K202">
        <v>5000</v>
      </c>
      <c r="L202">
        <v>3000.5</v>
      </c>
      <c r="M202" t="s">
        <v>1122</v>
      </c>
    </row>
    <row r="203" spans="1:13" x14ac:dyDescent="0.3">
      <c r="A203">
        <v>103</v>
      </c>
      <c r="B203">
        <v>60</v>
      </c>
      <c r="C203">
        <v>81.5</v>
      </c>
      <c r="D203" t="s">
        <v>707</v>
      </c>
      <c r="E203" t="s">
        <v>800</v>
      </c>
      <c r="F203">
        <v>3.2</v>
      </c>
      <c r="G203" t="s">
        <v>1155</v>
      </c>
      <c r="H203" t="s">
        <v>1070</v>
      </c>
      <c r="I203" t="s">
        <v>1147</v>
      </c>
      <c r="J203">
        <v>5001</v>
      </c>
      <c r="K203">
        <v>10000</v>
      </c>
      <c r="L203">
        <v>7500.5</v>
      </c>
      <c r="M203" t="s">
        <v>1106</v>
      </c>
    </row>
    <row r="204" spans="1:13" x14ac:dyDescent="0.3">
      <c r="A204">
        <v>134</v>
      </c>
      <c r="B204">
        <v>81</v>
      </c>
      <c r="C204">
        <v>107.5</v>
      </c>
      <c r="D204" t="s">
        <v>707</v>
      </c>
      <c r="E204" t="s">
        <v>833</v>
      </c>
      <c r="F204">
        <v>3.4</v>
      </c>
      <c r="G204" t="s">
        <v>1155</v>
      </c>
      <c r="H204" t="s">
        <v>1067</v>
      </c>
      <c r="I204" t="s">
        <v>1144</v>
      </c>
      <c r="J204">
        <v>1001</v>
      </c>
      <c r="K204">
        <v>5000</v>
      </c>
      <c r="L204">
        <v>3000.5</v>
      </c>
      <c r="M204" t="s">
        <v>1083</v>
      </c>
    </row>
    <row r="205" spans="1:13" x14ac:dyDescent="0.3">
      <c r="A205">
        <v>81</v>
      </c>
      <c r="B205">
        <v>52</v>
      </c>
      <c r="C205">
        <v>66.5</v>
      </c>
      <c r="D205" t="s">
        <v>708</v>
      </c>
      <c r="E205" t="s">
        <v>958</v>
      </c>
      <c r="F205">
        <v>3.9</v>
      </c>
      <c r="G205" t="s">
        <v>1155</v>
      </c>
      <c r="H205" t="s">
        <v>1065</v>
      </c>
      <c r="I205" t="s">
        <v>1142</v>
      </c>
      <c r="J205">
        <v>501</v>
      </c>
      <c r="K205">
        <v>1000</v>
      </c>
      <c r="L205">
        <v>750.5</v>
      </c>
      <c r="M205" t="s">
        <v>1090</v>
      </c>
    </row>
    <row r="206" spans="1:13" x14ac:dyDescent="0.3">
      <c r="A206">
        <v>90</v>
      </c>
      <c r="B206">
        <v>48</v>
      </c>
      <c r="C206">
        <v>69</v>
      </c>
      <c r="D206" t="s">
        <v>709</v>
      </c>
      <c r="E206" t="s">
        <v>890</v>
      </c>
      <c r="F206">
        <v>3.4</v>
      </c>
      <c r="G206" t="s">
        <v>1155</v>
      </c>
      <c r="H206" t="s">
        <v>1068</v>
      </c>
      <c r="I206" t="s">
        <v>1145</v>
      </c>
      <c r="J206">
        <v>51</v>
      </c>
      <c r="K206">
        <v>200</v>
      </c>
      <c r="L206">
        <v>125.5</v>
      </c>
      <c r="M206" t="s">
        <v>1090</v>
      </c>
    </row>
    <row r="207" spans="1:13" x14ac:dyDescent="0.3">
      <c r="A207">
        <v>151</v>
      </c>
      <c r="B207">
        <v>93</v>
      </c>
      <c r="C207">
        <v>122</v>
      </c>
      <c r="D207" t="s">
        <v>707</v>
      </c>
      <c r="E207" t="s">
        <v>957</v>
      </c>
      <c r="F207">
        <v>3.9</v>
      </c>
      <c r="G207" t="s">
        <v>1155</v>
      </c>
      <c r="H207" t="s">
        <v>1069</v>
      </c>
      <c r="I207" t="s">
        <v>1146</v>
      </c>
      <c r="J207">
        <v>201</v>
      </c>
      <c r="K207">
        <v>500</v>
      </c>
      <c r="L207">
        <v>350.5</v>
      </c>
      <c r="M207" t="s">
        <v>1096</v>
      </c>
    </row>
    <row r="208" spans="1:13" x14ac:dyDescent="0.3">
      <c r="A208">
        <v>76</v>
      </c>
      <c r="B208">
        <v>42</v>
      </c>
      <c r="C208">
        <v>59</v>
      </c>
      <c r="D208" t="s">
        <v>709</v>
      </c>
      <c r="E208" t="s">
        <v>892</v>
      </c>
      <c r="F208">
        <v>3.7</v>
      </c>
      <c r="G208" t="s">
        <v>1155</v>
      </c>
      <c r="H208" t="s">
        <v>1069</v>
      </c>
      <c r="I208" t="s">
        <v>1146</v>
      </c>
      <c r="J208">
        <v>201</v>
      </c>
      <c r="K208">
        <v>500</v>
      </c>
      <c r="L208">
        <v>350.5</v>
      </c>
      <c r="M208" t="s">
        <v>1090</v>
      </c>
    </row>
    <row r="209" spans="1:13" x14ac:dyDescent="0.3">
      <c r="A209">
        <v>111</v>
      </c>
      <c r="B209">
        <v>66</v>
      </c>
      <c r="C209">
        <v>88.5</v>
      </c>
      <c r="D209" t="s">
        <v>707</v>
      </c>
      <c r="E209" t="s">
        <v>893</v>
      </c>
      <c r="F209">
        <v>3.5</v>
      </c>
      <c r="G209" t="s">
        <v>1155</v>
      </c>
      <c r="H209" t="s">
        <v>1069</v>
      </c>
      <c r="I209" t="s">
        <v>1146</v>
      </c>
      <c r="J209">
        <v>201</v>
      </c>
      <c r="K209">
        <v>500</v>
      </c>
      <c r="L209">
        <v>350.5</v>
      </c>
      <c r="M209" t="s">
        <v>1095</v>
      </c>
    </row>
    <row r="210" spans="1:13" x14ac:dyDescent="0.3">
      <c r="A210">
        <v>110</v>
      </c>
      <c r="B210">
        <v>90</v>
      </c>
      <c r="C210">
        <v>100</v>
      </c>
      <c r="D210" t="s">
        <v>34</v>
      </c>
      <c r="E210" t="s">
        <v>955</v>
      </c>
      <c r="F210">
        <v>3.4</v>
      </c>
      <c r="G210" t="s">
        <v>1155</v>
      </c>
      <c r="H210" t="s">
        <v>1065</v>
      </c>
      <c r="I210" t="s">
        <v>1142</v>
      </c>
      <c r="J210">
        <v>501</v>
      </c>
      <c r="K210">
        <v>1000</v>
      </c>
      <c r="L210">
        <v>750.5</v>
      </c>
      <c r="M210" t="s">
        <v>1077</v>
      </c>
    </row>
    <row r="211" spans="1:13" x14ac:dyDescent="0.3">
      <c r="A211">
        <v>82</v>
      </c>
      <c r="B211">
        <v>43</v>
      </c>
      <c r="C211">
        <v>62.5</v>
      </c>
      <c r="D211" t="s">
        <v>708</v>
      </c>
      <c r="E211" t="s">
        <v>954</v>
      </c>
      <c r="F211">
        <v>3.1</v>
      </c>
      <c r="G211" t="s">
        <v>1155</v>
      </c>
      <c r="H211" t="s">
        <v>1066</v>
      </c>
      <c r="I211" t="s">
        <v>1143</v>
      </c>
      <c r="J211">
        <v>10000</v>
      </c>
      <c r="K211" t="s">
        <v>1152</v>
      </c>
      <c r="L211">
        <v>10000</v>
      </c>
      <c r="M211" t="s">
        <v>1082</v>
      </c>
    </row>
    <row r="212" spans="1:13" x14ac:dyDescent="0.3">
      <c r="A212">
        <v>66</v>
      </c>
      <c r="B212">
        <v>37</v>
      </c>
      <c r="C212">
        <v>51.5</v>
      </c>
      <c r="D212" t="s">
        <v>708</v>
      </c>
      <c r="E212" t="s">
        <v>762</v>
      </c>
      <c r="F212">
        <v>3.3</v>
      </c>
      <c r="G212" t="s">
        <v>1155</v>
      </c>
      <c r="H212" t="s">
        <v>1066</v>
      </c>
      <c r="I212" t="s">
        <v>1143</v>
      </c>
      <c r="J212">
        <v>10000</v>
      </c>
      <c r="K212" t="s">
        <v>1152</v>
      </c>
      <c r="L212">
        <v>10000</v>
      </c>
      <c r="M212" t="s">
        <v>1091</v>
      </c>
    </row>
    <row r="213" spans="1:13" x14ac:dyDescent="0.3">
      <c r="A213">
        <v>86</v>
      </c>
      <c r="B213">
        <v>44</v>
      </c>
      <c r="C213">
        <v>65</v>
      </c>
      <c r="D213" t="s">
        <v>709</v>
      </c>
      <c r="E213" t="s">
        <v>883</v>
      </c>
      <c r="F213">
        <v>3.8</v>
      </c>
      <c r="G213" t="s">
        <v>1155</v>
      </c>
      <c r="H213" t="s">
        <v>1067</v>
      </c>
      <c r="I213" t="s">
        <v>1144</v>
      </c>
      <c r="J213">
        <v>1001</v>
      </c>
      <c r="K213">
        <v>5000</v>
      </c>
      <c r="L213">
        <v>3000.5</v>
      </c>
      <c r="M213" t="s">
        <v>1113</v>
      </c>
    </row>
    <row r="214" spans="1:13" x14ac:dyDescent="0.3">
      <c r="A214">
        <v>221</v>
      </c>
      <c r="B214">
        <v>139</v>
      </c>
      <c r="C214">
        <v>180</v>
      </c>
      <c r="D214" t="s">
        <v>707</v>
      </c>
      <c r="E214" t="s">
        <v>864</v>
      </c>
      <c r="F214">
        <v>3.9</v>
      </c>
      <c r="G214" t="s">
        <v>1155</v>
      </c>
      <c r="H214" t="s">
        <v>1068</v>
      </c>
      <c r="I214" t="s">
        <v>1145</v>
      </c>
      <c r="J214">
        <v>51</v>
      </c>
      <c r="K214">
        <v>200</v>
      </c>
      <c r="L214">
        <v>125.5</v>
      </c>
      <c r="M214" t="s">
        <v>1105</v>
      </c>
    </row>
    <row r="215" spans="1:13" x14ac:dyDescent="0.3">
      <c r="A215">
        <v>16</v>
      </c>
      <c r="B215">
        <v>15</v>
      </c>
      <c r="C215">
        <v>15.5</v>
      </c>
      <c r="D215" t="s">
        <v>707</v>
      </c>
      <c r="E215" t="s">
        <v>899</v>
      </c>
      <c r="F215">
        <v>3.9</v>
      </c>
      <c r="G215" t="s">
        <v>1155</v>
      </c>
      <c r="H215" t="s">
        <v>1067</v>
      </c>
      <c r="I215" t="s">
        <v>1144</v>
      </c>
      <c r="J215">
        <v>1001</v>
      </c>
      <c r="K215">
        <v>5000</v>
      </c>
      <c r="L215">
        <v>3000.5</v>
      </c>
      <c r="M215" t="s">
        <v>1086</v>
      </c>
    </row>
    <row r="216" spans="1:13" x14ac:dyDescent="0.3">
      <c r="A216">
        <v>77</v>
      </c>
      <c r="B216">
        <v>43</v>
      </c>
      <c r="C216">
        <v>60</v>
      </c>
      <c r="D216" t="s">
        <v>709</v>
      </c>
      <c r="E216" t="s">
        <v>950</v>
      </c>
      <c r="F216">
        <v>3.8</v>
      </c>
      <c r="G216" t="s">
        <v>1155</v>
      </c>
      <c r="H216" t="s">
        <v>1067</v>
      </c>
      <c r="I216" t="s">
        <v>1144</v>
      </c>
      <c r="J216">
        <v>1001</v>
      </c>
      <c r="K216">
        <v>5000</v>
      </c>
      <c r="L216">
        <v>3000.5</v>
      </c>
      <c r="M216" t="s">
        <v>1082</v>
      </c>
    </row>
    <row r="217" spans="1:13" x14ac:dyDescent="0.3">
      <c r="A217">
        <v>199</v>
      </c>
      <c r="B217">
        <v>127</v>
      </c>
      <c r="C217">
        <v>163</v>
      </c>
      <c r="D217" t="s">
        <v>707</v>
      </c>
      <c r="E217" t="s">
        <v>846</v>
      </c>
      <c r="F217">
        <v>3.9</v>
      </c>
      <c r="G217" t="s">
        <v>1155</v>
      </c>
      <c r="H217" t="s">
        <v>1066</v>
      </c>
      <c r="I217" t="s">
        <v>1143</v>
      </c>
      <c r="J217">
        <v>10000</v>
      </c>
      <c r="K217" t="s">
        <v>1152</v>
      </c>
      <c r="L217">
        <v>10000</v>
      </c>
      <c r="M217" t="s">
        <v>1088</v>
      </c>
    </row>
    <row r="218" spans="1:13" x14ac:dyDescent="0.3">
      <c r="A218">
        <v>126</v>
      </c>
      <c r="B218">
        <v>74</v>
      </c>
      <c r="C218">
        <v>100</v>
      </c>
      <c r="D218" t="s">
        <v>709</v>
      </c>
      <c r="E218" t="s">
        <v>901</v>
      </c>
      <c r="F218">
        <v>3.4</v>
      </c>
      <c r="G218" t="s">
        <v>1155</v>
      </c>
      <c r="H218" t="s">
        <v>1065</v>
      </c>
      <c r="I218" t="s">
        <v>1142</v>
      </c>
      <c r="J218">
        <v>501</v>
      </c>
      <c r="K218">
        <v>1000</v>
      </c>
      <c r="L218">
        <v>750.5</v>
      </c>
      <c r="M218" t="s">
        <v>1091</v>
      </c>
    </row>
    <row r="219" spans="1:13" x14ac:dyDescent="0.3">
      <c r="A219">
        <v>72</v>
      </c>
      <c r="B219">
        <v>33</v>
      </c>
      <c r="C219">
        <v>52.5</v>
      </c>
      <c r="D219" t="s">
        <v>708</v>
      </c>
      <c r="E219" t="s">
        <v>902</v>
      </c>
      <c r="F219">
        <v>3.8</v>
      </c>
      <c r="G219" t="s">
        <v>1155</v>
      </c>
      <c r="H219" t="s">
        <v>1067</v>
      </c>
      <c r="I219" t="s">
        <v>1144</v>
      </c>
      <c r="J219">
        <v>1001</v>
      </c>
      <c r="K219">
        <v>5000</v>
      </c>
      <c r="L219">
        <v>3000.5</v>
      </c>
      <c r="M219" t="s">
        <v>1124</v>
      </c>
    </row>
    <row r="220" spans="1:13" x14ac:dyDescent="0.3">
      <c r="A220">
        <v>63</v>
      </c>
      <c r="B220">
        <v>37</v>
      </c>
      <c r="C220">
        <v>50</v>
      </c>
      <c r="D220" t="s">
        <v>709</v>
      </c>
      <c r="E220" t="s">
        <v>903</v>
      </c>
      <c r="F220">
        <v>3.3</v>
      </c>
      <c r="G220" t="s">
        <v>1155</v>
      </c>
      <c r="H220" t="s">
        <v>1065</v>
      </c>
      <c r="I220" t="s">
        <v>1142</v>
      </c>
      <c r="J220">
        <v>501</v>
      </c>
      <c r="K220">
        <v>1000</v>
      </c>
      <c r="L220">
        <v>750.5</v>
      </c>
      <c r="M220" t="s">
        <v>1077</v>
      </c>
    </row>
    <row r="221" spans="1:13" x14ac:dyDescent="0.3">
      <c r="A221">
        <v>119</v>
      </c>
      <c r="B221">
        <v>67</v>
      </c>
      <c r="C221">
        <v>93</v>
      </c>
      <c r="D221" t="s">
        <v>34</v>
      </c>
      <c r="E221" t="s">
        <v>904</v>
      </c>
      <c r="F221">
        <v>3.4</v>
      </c>
      <c r="G221" t="s">
        <v>1155</v>
      </c>
      <c r="H221" t="s">
        <v>1069</v>
      </c>
      <c r="I221" t="s">
        <v>1146</v>
      </c>
      <c r="J221">
        <v>201</v>
      </c>
      <c r="K221">
        <v>500</v>
      </c>
      <c r="L221">
        <v>350.5</v>
      </c>
      <c r="M221" t="s">
        <v>1083</v>
      </c>
    </row>
    <row r="222" spans="1:13" x14ac:dyDescent="0.3">
      <c r="A222">
        <v>117</v>
      </c>
      <c r="B222">
        <v>72</v>
      </c>
      <c r="C222">
        <v>94.5</v>
      </c>
      <c r="D222" t="s">
        <v>707</v>
      </c>
      <c r="E222" t="s">
        <v>905</v>
      </c>
      <c r="F222">
        <v>3</v>
      </c>
      <c r="G222" t="s">
        <v>1155</v>
      </c>
      <c r="H222" t="s">
        <v>1067</v>
      </c>
      <c r="I222" t="s">
        <v>1144</v>
      </c>
      <c r="J222">
        <v>1001</v>
      </c>
      <c r="K222">
        <v>5000</v>
      </c>
      <c r="L222">
        <v>3000.5</v>
      </c>
      <c r="M222" t="s">
        <v>1092</v>
      </c>
    </row>
    <row r="223" spans="1:13" x14ac:dyDescent="0.3">
      <c r="A223">
        <v>126</v>
      </c>
      <c r="B223">
        <v>78</v>
      </c>
      <c r="C223">
        <v>102</v>
      </c>
      <c r="D223" t="s">
        <v>707</v>
      </c>
      <c r="E223" t="s">
        <v>906</v>
      </c>
      <c r="F223">
        <v>3.7</v>
      </c>
      <c r="G223" t="s">
        <v>1155</v>
      </c>
      <c r="H223" t="s">
        <v>1067</v>
      </c>
      <c r="I223" t="s">
        <v>1144</v>
      </c>
      <c r="J223">
        <v>1001</v>
      </c>
      <c r="K223">
        <v>5000</v>
      </c>
      <c r="L223">
        <v>3000.5</v>
      </c>
      <c r="M223" t="s">
        <v>1091</v>
      </c>
    </row>
    <row r="224" spans="1:13" x14ac:dyDescent="0.3">
      <c r="A224">
        <v>194</v>
      </c>
      <c r="B224">
        <v>116</v>
      </c>
      <c r="C224">
        <v>155</v>
      </c>
      <c r="D224" t="s">
        <v>707</v>
      </c>
      <c r="E224" t="s">
        <v>776</v>
      </c>
      <c r="F224">
        <v>3.2</v>
      </c>
      <c r="G224" t="s">
        <v>1155</v>
      </c>
      <c r="H224" t="s">
        <v>1071</v>
      </c>
      <c r="I224" t="s">
        <v>1148</v>
      </c>
      <c r="J224">
        <v>1</v>
      </c>
      <c r="K224">
        <v>50</v>
      </c>
      <c r="L224">
        <v>25.5</v>
      </c>
      <c r="M224" t="s">
        <v>1102</v>
      </c>
    </row>
    <row r="225" spans="1:13" x14ac:dyDescent="0.3">
      <c r="A225">
        <v>133</v>
      </c>
      <c r="B225">
        <v>83</v>
      </c>
      <c r="C225">
        <v>108</v>
      </c>
      <c r="D225" t="s">
        <v>707</v>
      </c>
      <c r="E225" t="s">
        <v>907</v>
      </c>
      <c r="F225">
        <v>3.9</v>
      </c>
      <c r="G225" t="s">
        <v>1155</v>
      </c>
      <c r="H225" t="s">
        <v>1068</v>
      </c>
      <c r="I225" t="s">
        <v>1145</v>
      </c>
      <c r="J225">
        <v>51</v>
      </c>
      <c r="K225">
        <v>200</v>
      </c>
      <c r="L225">
        <v>125.5</v>
      </c>
      <c r="M225" t="s">
        <v>1091</v>
      </c>
    </row>
    <row r="226" spans="1:13" x14ac:dyDescent="0.3">
      <c r="A226">
        <v>158</v>
      </c>
      <c r="B226">
        <v>101</v>
      </c>
      <c r="C226">
        <v>129.5</v>
      </c>
      <c r="D226" t="s">
        <v>708</v>
      </c>
      <c r="E226" t="s">
        <v>845</v>
      </c>
      <c r="F226">
        <v>3.6</v>
      </c>
      <c r="G226" t="s">
        <v>1155</v>
      </c>
      <c r="H226" t="s">
        <v>1070</v>
      </c>
      <c r="I226" t="s">
        <v>1147</v>
      </c>
      <c r="J226">
        <v>5001</v>
      </c>
      <c r="K226">
        <v>10000</v>
      </c>
      <c r="L226">
        <v>7500.5</v>
      </c>
      <c r="M226" t="s">
        <v>1091</v>
      </c>
    </row>
    <row r="227" spans="1:13" x14ac:dyDescent="0.3">
      <c r="A227">
        <v>119</v>
      </c>
      <c r="B227">
        <v>61</v>
      </c>
      <c r="C227">
        <v>90</v>
      </c>
      <c r="D227" t="s">
        <v>34</v>
      </c>
      <c r="E227" t="s">
        <v>948</v>
      </c>
      <c r="F227">
        <v>3.4</v>
      </c>
      <c r="G227" t="s">
        <v>1155</v>
      </c>
      <c r="H227" t="s">
        <v>1067</v>
      </c>
      <c r="I227" t="s">
        <v>1144</v>
      </c>
      <c r="J227">
        <v>1001</v>
      </c>
      <c r="K227">
        <v>5000</v>
      </c>
      <c r="L227">
        <v>3000.5</v>
      </c>
      <c r="M227" t="s">
        <v>1091</v>
      </c>
    </row>
    <row r="228" spans="1:13" x14ac:dyDescent="0.3">
      <c r="A228">
        <v>122</v>
      </c>
      <c r="B228">
        <v>70</v>
      </c>
      <c r="C228">
        <v>96</v>
      </c>
      <c r="D228" t="s">
        <v>707</v>
      </c>
      <c r="E228" t="s">
        <v>910</v>
      </c>
      <c r="F228">
        <v>3.5</v>
      </c>
      <c r="G228" t="s">
        <v>1155</v>
      </c>
      <c r="H228" t="s">
        <v>1070</v>
      </c>
      <c r="I228" t="s">
        <v>1147</v>
      </c>
      <c r="J228">
        <v>5001</v>
      </c>
      <c r="K228">
        <v>10000</v>
      </c>
      <c r="L228">
        <v>7500.5</v>
      </c>
      <c r="M228" t="s">
        <v>1076</v>
      </c>
    </row>
    <row r="229" spans="1:13" x14ac:dyDescent="0.3">
      <c r="A229">
        <v>132</v>
      </c>
      <c r="B229">
        <v>70</v>
      </c>
      <c r="C229">
        <v>101</v>
      </c>
      <c r="D229" t="s">
        <v>34</v>
      </c>
      <c r="E229" t="s">
        <v>863</v>
      </c>
      <c r="F229">
        <v>3.2</v>
      </c>
      <c r="G229" t="s">
        <v>1155</v>
      </c>
      <c r="H229" t="s">
        <v>1067</v>
      </c>
      <c r="I229" t="s">
        <v>1144</v>
      </c>
      <c r="J229">
        <v>1001</v>
      </c>
      <c r="K229">
        <v>5000</v>
      </c>
      <c r="L229">
        <v>3000.5</v>
      </c>
      <c r="M229" t="s">
        <v>1117</v>
      </c>
    </row>
    <row r="230" spans="1:13" x14ac:dyDescent="0.3">
      <c r="A230">
        <v>101</v>
      </c>
      <c r="B230">
        <v>54</v>
      </c>
      <c r="C230">
        <v>77.5</v>
      </c>
      <c r="D230" t="s">
        <v>34</v>
      </c>
      <c r="E230" t="s">
        <v>911</v>
      </c>
      <c r="F230">
        <v>3.9</v>
      </c>
      <c r="G230" t="s">
        <v>1155</v>
      </c>
      <c r="H230" t="s">
        <v>1067</v>
      </c>
      <c r="I230" t="s">
        <v>1144</v>
      </c>
      <c r="J230">
        <v>1001</v>
      </c>
      <c r="K230">
        <v>5000</v>
      </c>
      <c r="L230">
        <v>3000.5</v>
      </c>
      <c r="M230" t="s">
        <v>1098</v>
      </c>
    </row>
    <row r="231" spans="1:13" x14ac:dyDescent="0.3">
      <c r="A231">
        <v>112</v>
      </c>
      <c r="B231">
        <v>68</v>
      </c>
      <c r="C231">
        <v>90</v>
      </c>
      <c r="D231" t="s">
        <v>707</v>
      </c>
      <c r="E231" t="s">
        <v>912</v>
      </c>
      <c r="F231">
        <v>3.5</v>
      </c>
      <c r="G231" t="s">
        <v>1155</v>
      </c>
      <c r="H231" t="s">
        <v>1066</v>
      </c>
      <c r="I231" t="s">
        <v>1143</v>
      </c>
      <c r="J231">
        <v>10000</v>
      </c>
      <c r="K231" t="s">
        <v>1152</v>
      </c>
      <c r="L231">
        <v>10000</v>
      </c>
      <c r="M231" t="s">
        <v>1095</v>
      </c>
    </row>
    <row r="232" spans="1:13" x14ac:dyDescent="0.3">
      <c r="A232">
        <v>155</v>
      </c>
      <c r="B232">
        <v>80</v>
      </c>
      <c r="C232">
        <v>117.5</v>
      </c>
      <c r="D232" t="s">
        <v>708</v>
      </c>
      <c r="E232" t="s">
        <v>931</v>
      </c>
      <c r="F232">
        <v>3.1</v>
      </c>
      <c r="G232" t="s">
        <v>1155</v>
      </c>
      <c r="H232" t="s">
        <v>1070</v>
      </c>
      <c r="I232" t="s">
        <v>1147</v>
      </c>
      <c r="J232">
        <v>5001</v>
      </c>
      <c r="K232">
        <v>10000</v>
      </c>
      <c r="L232">
        <v>7500.5</v>
      </c>
      <c r="M232" t="s">
        <v>1097</v>
      </c>
    </row>
    <row r="233" spans="1:13" x14ac:dyDescent="0.3">
      <c r="A233">
        <v>161</v>
      </c>
      <c r="B233">
        <v>95</v>
      </c>
      <c r="C233">
        <v>128</v>
      </c>
      <c r="D233" t="s">
        <v>707</v>
      </c>
      <c r="E233" t="s">
        <v>914</v>
      </c>
      <c r="F233">
        <v>3.6</v>
      </c>
      <c r="G233" t="s">
        <v>1155</v>
      </c>
      <c r="H233" t="s">
        <v>1067</v>
      </c>
      <c r="I233" t="s">
        <v>1144</v>
      </c>
      <c r="J233">
        <v>1001</v>
      </c>
      <c r="K233">
        <v>5000</v>
      </c>
      <c r="L233">
        <v>3000.5</v>
      </c>
      <c r="M233" t="s">
        <v>1125</v>
      </c>
    </row>
    <row r="234" spans="1:13" x14ac:dyDescent="0.3">
      <c r="A234">
        <v>58</v>
      </c>
      <c r="B234">
        <v>52</v>
      </c>
      <c r="C234">
        <v>55</v>
      </c>
      <c r="D234" t="s">
        <v>708</v>
      </c>
      <c r="E234" t="s">
        <v>944</v>
      </c>
      <c r="F234">
        <v>3.3</v>
      </c>
      <c r="G234" t="s">
        <v>1155</v>
      </c>
      <c r="H234" t="s">
        <v>1071</v>
      </c>
      <c r="I234" t="s">
        <v>1148</v>
      </c>
      <c r="J234">
        <v>1</v>
      </c>
      <c r="K234">
        <v>50</v>
      </c>
      <c r="L234">
        <v>25.5</v>
      </c>
      <c r="M234" t="s">
        <v>1129</v>
      </c>
    </row>
    <row r="235" spans="1:13" x14ac:dyDescent="0.3">
      <c r="A235">
        <v>99</v>
      </c>
      <c r="B235">
        <v>56</v>
      </c>
      <c r="C235">
        <v>77.5</v>
      </c>
      <c r="D235" t="s">
        <v>708</v>
      </c>
      <c r="E235" t="s">
        <v>800</v>
      </c>
      <c r="F235">
        <v>3.2</v>
      </c>
      <c r="G235" t="s">
        <v>1155</v>
      </c>
      <c r="H235" t="s">
        <v>1070</v>
      </c>
      <c r="I235" t="s">
        <v>1147</v>
      </c>
      <c r="J235">
        <v>5001</v>
      </c>
      <c r="K235">
        <v>10000</v>
      </c>
      <c r="L235">
        <v>7500.5</v>
      </c>
      <c r="M235" t="s">
        <v>1106</v>
      </c>
    </row>
    <row r="236" spans="1:13" x14ac:dyDescent="0.3">
      <c r="A236">
        <v>173</v>
      </c>
      <c r="B236">
        <v>107</v>
      </c>
      <c r="C236">
        <v>140</v>
      </c>
      <c r="D236" t="s">
        <v>707</v>
      </c>
      <c r="E236" t="s">
        <v>796</v>
      </c>
      <c r="F236">
        <v>3.9</v>
      </c>
      <c r="G236" t="s">
        <v>1155</v>
      </c>
      <c r="H236" t="s">
        <v>1070</v>
      </c>
      <c r="I236" t="s">
        <v>1147</v>
      </c>
      <c r="J236">
        <v>5001</v>
      </c>
      <c r="K236">
        <v>10000</v>
      </c>
      <c r="L236">
        <v>7500.5</v>
      </c>
      <c r="M236" t="s">
        <v>1105</v>
      </c>
    </row>
    <row r="237" spans="1:13" x14ac:dyDescent="0.3">
      <c r="A237">
        <v>59</v>
      </c>
      <c r="B237">
        <v>32</v>
      </c>
      <c r="C237">
        <v>45.5</v>
      </c>
      <c r="D237" t="s">
        <v>709</v>
      </c>
      <c r="E237" t="s">
        <v>942</v>
      </c>
      <c r="F237">
        <v>3.3</v>
      </c>
      <c r="G237" t="s">
        <v>1155</v>
      </c>
      <c r="H237" t="s">
        <v>1065</v>
      </c>
      <c r="I237" t="s">
        <v>1142</v>
      </c>
      <c r="J237">
        <v>501</v>
      </c>
      <c r="K237">
        <v>1000</v>
      </c>
      <c r="L237">
        <v>750.5</v>
      </c>
      <c r="M237" t="s">
        <v>1091</v>
      </c>
    </row>
    <row r="238" spans="1:13" x14ac:dyDescent="0.3">
      <c r="A238">
        <v>134</v>
      </c>
      <c r="B238">
        <v>65</v>
      </c>
      <c r="C238">
        <v>99.5</v>
      </c>
      <c r="D238" t="s">
        <v>708</v>
      </c>
      <c r="E238" t="s">
        <v>931</v>
      </c>
      <c r="F238">
        <v>3.1</v>
      </c>
      <c r="G238" t="s">
        <v>1155</v>
      </c>
      <c r="H238" t="s">
        <v>1070</v>
      </c>
      <c r="I238" t="s">
        <v>1147</v>
      </c>
      <c r="J238">
        <v>5001</v>
      </c>
      <c r="K238">
        <v>10000</v>
      </c>
      <c r="L238">
        <v>7500.5</v>
      </c>
      <c r="M238" t="s">
        <v>1097</v>
      </c>
    </row>
    <row r="239" spans="1:13" x14ac:dyDescent="0.3">
      <c r="A239">
        <v>173</v>
      </c>
      <c r="B239">
        <v>105</v>
      </c>
      <c r="C239">
        <v>139</v>
      </c>
      <c r="D239" t="s">
        <v>707</v>
      </c>
      <c r="E239" t="s">
        <v>764</v>
      </c>
      <c r="F239">
        <v>3.7</v>
      </c>
      <c r="G239" t="s">
        <v>1155</v>
      </c>
      <c r="H239" t="s">
        <v>1066</v>
      </c>
      <c r="I239" t="s">
        <v>1143</v>
      </c>
      <c r="J239">
        <v>10000</v>
      </c>
      <c r="K239" t="s">
        <v>1152</v>
      </c>
      <c r="L239">
        <v>10000</v>
      </c>
      <c r="M239" t="s">
        <v>1092</v>
      </c>
    </row>
    <row r="240" spans="1:13" x14ac:dyDescent="0.3">
      <c r="A240">
        <v>134</v>
      </c>
      <c r="B240">
        <v>71</v>
      </c>
      <c r="C240">
        <v>102.5</v>
      </c>
      <c r="D240" t="s">
        <v>34</v>
      </c>
      <c r="E240" t="s">
        <v>729</v>
      </c>
      <c r="F240">
        <v>3.7</v>
      </c>
      <c r="G240" t="s">
        <v>1155</v>
      </c>
      <c r="H240" t="s">
        <v>1066</v>
      </c>
      <c r="I240" t="s">
        <v>1143</v>
      </c>
      <c r="J240">
        <v>10000</v>
      </c>
      <c r="K240" t="s">
        <v>1152</v>
      </c>
      <c r="L240">
        <v>10000</v>
      </c>
      <c r="M240" t="s">
        <v>1088</v>
      </c>
    </row>
    <row r="241" spans="1:13" x14ac:dyDescent="0.3">
      <c r="A241">
        <v>306</v>
      </c>
      <c r="B241">
        <v>202</v>
      </c>
      <c r="C241">
        <v>254</v>
      </c>
      <c r="D241" t="s">
        <v>710</v>
      </c>
      <c r="E241" t="s">
        <v>762</v>
      </c>
      <c r="F241">
        <v>3.3</v>
      </c>
      <c r="G241" t="s">
        <v>1155</v>
      </c>
      <c r="H241" t="s">
        <v>1066</v>
      </c>
      <c r="I241" t="s">
        <v>1143</v>
      </c>
      <c r="J241">
        <v>10000</v>
      </c>
      <c r="K241" t="s">
        <v>1152</v>
      </c>
      <c r="L241">
        <v>10000</v>
      </c>
      <c r="M241" t="s">
        <v>1091</v>
      </c>
    </row>
    <row r="242" spans="1:13" x14ac:dyDescent="0.3">
      <c r="A242">
        <v>162</v>
      </c>
      <c r="B242">
        <v>88</v>
      </c>
      <c r="C242">
        <v>125</v>
      </c>
      <c r="D242" t="s">
        <v>708</v>
      </c>
      <c r="E242" t="s">
        <v>846</v>
      </c>
      <c r="F242">
        <v>3.9</v>
      </c>
      <c r="G242" t="s">
        <v>1155</v>
      </c>
      <c r="H242" t="s">
        <v>1066</v>
      </c>
      <c r="I242" t="s">
        <v>1143</v>
      </c>
      <c r="J242">
        <v>10000</v>
      </c>
      <c r="K242" t="s">
        <v>1152</v>
      </c>
      <c r="L242">
        <v>10000</v>
      </c>
      <c r="M242" t="s">
        <v>1088</v>
      </c>
    </row>
    <row r="243" spans="1:13" x14ac:dyDescent="0.3">
      <c r="A243">
        <v>102</v>
      </c>
      <c r="B243">
        <v>60</v>
      </c>
      <c r="C243">
        <v>81</v>
      </c>
      <c r="D243" t="s">
        <v>709</v>
      </c>
      <c r="E243" t="s">
        <v>845</v>
      </c>
      <c r="F243">
        <v>3.6</v>
      </c>
      <c r="G243" t="s">
        <v>1155</v>
      </c>
      <c r="H243" t="s">
        <v>1070</v>
      </c>
      <c r="I243" t="s">
        <v>1147</v>
      </c>
      <c r="J243">
        <v>5001</v>
      </c>
      <c r="K243">
        <v>10000</v>
      </c>
      <c r="L243">
        <v>7500.5</v>
      </c>
      <c r="M243" t="s">
        <v>1091</v>
      </c>
    </row>
    <row r="244" spans="1:13" x14ac:dyDescent="0.3">
      <c r="A244">
        <v>99</v>
      </c>
      <c r="B244">
        <v>55</v>
      </c>
      <c r="C244">
        <v>77</v>
      </c>
      <c r="D244" t="s">
        <v>709</v>
      </c>
      <c r="E244" t="s">
        <v>799</v>
      </c>
      <c r="F244">
        <v>3.4</v>
      </c>
      <c r="G244" t="s">
        <v>1155</v>
      </c>
      <c r="H244" t="s">
        <v>1066</v>
      </c>
      <c r="I244" t="s">
        <v>1143</v>
      </c>
      <c r="J244">
        <v>10000</v>
      </c>
      <c r="K244" t="s">
        <v>1152</v>
      </c>
      <c r="L244">
        <v>10000</v>
      </c>
      <c r="M244" t="s">
        <v>1095</v>
      </c>
    </row>
    <row r="245" spans="1:13" x14ac:dyDescent="0.3">
      <c r="A245">
        <v>142</v>
      </c>
      <c r="B245">
        <v>76</v>
      </c>
      <c r="C245">
        <v>109</v>
      </c>
      <c r="D245" t="s">
        <v>34</v>
      </c>
      <c r="E245" t="s">
        <v>940</v>
      </c>
      <c r="F245">
        <v>3.4</v>
      </c>
      <c r="G245" t="s">
        <v>1155</v>
      </c>
      <c r="H245" t="s">
        <v>1069</v>
      </c>
      <c r="I245" t="s">
        <v>1146</v>
      </c>
      <c r="J245">
        <v>201</v>
      </c>
      <c r="K245">
        <v>500</v>
      </c>
      <c r="L245">
        <v>350.5</v>
      </c>
      <c r="M245" t="s">
        <v>1095</v>
      </c>
    </row>
    <row r="246" spans="1:13" x14ac:dyDescent="0.3">
      <c r="A246">
        <v>150</v>
      </c>
      <c r="B246">
        <v>92</v>
      </c>
      <c r="C246">
        <v>121</v>
      </c>
      <c r="D246" t="s">
        <v>707</v>
      </c>
      <c r="E246" t="s">
        <v>744</v>
      </c>
      <c r="F246">
        <v>3.8</v>
      </c>
      <c r="G246" t="s">
        <v>1155</v>
      </c>
      <c r="H246" t="s">
        <v>1066</v>
      </c>
      <c r="I246" t="s">
        <v>1143</v>
      </c>
      <c r="J246">
        <v>10000</v>
      </c>
      <c r="K246" t="s">
        <v>1152</v>
      </c>
      <c r="L246">
        <v>10000</v>
      </c>
      <c r="M246" t="s">
        <v>1088</v>
      </c>
    </row>
    <row r="247" spans="1:13" x14ac:dyDescent="0.3">
      <c r="A247">
        <v>172</v>
      </c>
      <c r="B247">
        <v>102</v>
      </c>
      <c r="C247">
        <v>137</v>
      </c>
      <c r="D247" t="s">
        <v>707</v>
      </c>
      <c r="E247" t="s">
        <v>938</v>
      </c>
      <c r="F247">
        <v>3.9</v>
      </c>
      <c r="G247" t="s">
        <v>1155</v>
      </c>
      <c r="H247" t="s">
        <v>1066</v>
      </c>
      <c r="I247" t="s">
        <v>1143</v>
      </c>
      <c r="J247">
        <v>10000</v>
      </c>
      <c r="K247" t="s">
        <v>1152</v>
      </c>
      <c r="L247">
        <v>10000</v>
      </c>
      <c r="M247" t="s">
        <v>1088</v>
      </c>
    </row>
    <row r="248" spans="1:13" x14ac:dyDescent="0.3">
      <c r="A248">
        <v>82</v>
      </c>
      <c r="B248">
        <v>38</v>
      </c>
      <c r="C248">
        <v>60</v>
      </c>
      <c r="D248" t="s">
        <v>708</v>
      </c>
      <c r="E248" t="s">
        <v>920</v>
      </c>
      <c r="F248">
        <v>3.9</v>
      </c>
      <c r="G248" t="s">
        <v>1155</v>
      </c>
      <c r="H248" t="s">
        <v>1067</v>
      </c>
      <c r="I248" t="s">
        <v>1144</v>
      </c>
      <c r="J248">
        <v>1001</v>
      </c>
      <c r="K248">
        <v>5000</v>
      </c>
      <c r="L248">
        <v>3000.5</v>
      </c>
      <c r="M248" t="s">
        <v>1086</v>
      </c>
    </row>
    <row r="249" spans="1:13" x14ac:dyDescent="0.3">
      <c r="A249">
        <v>81</v>
      </c>
      <c r="B249">
        <v>50</v>
      </c>
      <c r="C249">
        <v>65.5</v>
      </c>
      <c r="D249" t="s">
        <v>708</v>
      </c>
      <c r="E249" t="s">
        <v>937</v>
      </c>
      <c r="F249">
        <v>3.7</v>
      </c>
      <c r="G249" t="s">
        <v>1155</v>
      </c>
      <c r="H249" t="s">
        <v>1065</v>
      </c>
      <c r="I249" t="s">
        <v>1142</v>
      </c>
      <c r="J249">
        <v>501</v>
      </c>
      <c r="K249">
        <v>1000</v>
      </c>
      <c r="L249">
        <v>750.5</v>
      </c>
      <c r="M249" t="s">
        <v>1077</v>
      </c>
    </row>
    <row r="250" spans="1:13" x14ac:dyDescent="0.3">
      <c r="A250">
        <v>196</v>
      </c>
      <c r="B250">
        <v>113</v>
      </c>
      <c r="C250">
        <v>154.5</v>
      </c>
      <c r="D250" t="s">
        <v>34</v>
      </c>
      <c r="E250" t="s">
        <v>729</v>
      </c>
      <c r="F250">
        <v>3.7</v>
      </c>
      <c r="G250" t="s">
        <v>1155</v>
      </c>
      <c r="H250" t="s">
        <v>1066</v>
      </c>
      <c r="I250" t="s">
        <v>1143</v>
      </c>
      <c r="J250">
        <v>10000</v>
      </c>
      <c r="K250" t="s">
        <v>1152</v>
      </c>
      <c r="L250">
        <v>10000</v>
      </c>
      <c r="M250" t="s">
        <v>1088</v>
      </c>
    </row>
    <row r="251" spans="1:13" x14ac:dyDescent="0.3">
      <c r="A251">
        <v>86</v>
      </c>
      <c r="B251">
        <v>43</v>
      </c>
      <c r="C251">
        <v>64.5</v>
      </c>
      <c r="D251" t="s">
        <v>34</v>
      </c>
      <c r="E251" t="s">
        <v>935</v>
      </c>
      <c r="F251">
        <v>3.2</v>
      </c>
      <c r="G251" t="s">
        <v>1155</v>
      </c>
      <c r="H251" t="s">
        <v>1065</v>
      </c>
      <c r="I251" t="s">
        <v>1142</v>
      </c>
      <c r="J251">
        <v>501</v>
      </c>
      <c r="K251">
        <v>1000</v>
      </c>
      <c r="L251">
        <v>750.5</v>
      </c>
      <c r="M251" t="s">
        <v>1086</v>
      </c>
    </row>
    <row r="252" spans="1:13" x14ac:dyDescent="0.3">
      <c r="A252">
        <v>113</v>
      </c>
      <c r="B252">
        <v>61</v>
      </c>
      <c r="C252">
        <v>87</v>
      </c>
      <c r="D252" t="s">
        <v>712</v>
      </c>
      <c r="E252" t="s">
        <v>934</v>
      </c>
      <c r="F252">
        <v>3.7</v>
      </c>
      <c r="G252" t="s">
        <v>1155</v>
      </c>
      <c r="H252" t="s">
        <v>1065</v>
      </c>
      <c r="I252" t="s">
        <v>1142</v>
      </c>
      <c r="J252">
        <v>501</v>
      </c>
      <c r="K252">
        <v>1000</v>
      </c>
      <c r="L252">
        <v>750.5</v>
      </c>
      <c r="M252" t="s">
        <v>1128</v>
      </c>
    </row>
    <row r="253" spans="1:13" x14ac:dyDescent="0.3">
      <c r="A253">
        <v>97</v>
      </c>
      <c r="B253">
        <v>56</v>
      </c>
      <c r="C253">
        <v>76.5</v>
      </c>
      <c r="D253" t="s">
        <v>707</v>
      </c>
      <c r="E253" t="s">
        <v>718</v>
      </c>
      <c r="F253">
        <v>3.8</v>
      </c>
      <c r="G253" t="s">
        <v>1155</v>
      </c>
      <c r="H253" t="s">
        <v>1067</v>
      </c>
      <c r="I253" t="s">
        <v>1144</v>
      </c>
      <c r="J253">
        <v>1001</v>
      </c>
      <c r="K253">
        <v>5000</v>
      </c>
      <c r="L253">
        <v>3000.5</v>
      </c>
      <c r="M253" t="s">
        <v>1079</v>
      </c>
    </row>
    <row r="254" spans="1:13" x14ac:dyDescent="0.3">
      <c r="A254">
        <v>119</v>
      </c>
      <c r="B254">
        <v>65</v>
      </c>
      <c r="C254">
        <v>92</v>
      </c>
      <c r="D254" t="s">
        <v>34</v>
      </c>
      <c r="E254" t="s">
        <v>845</v>
      </c>
      <c r="F254">
        <v>3.6</v>
      </c>
      <c r="G254" t="s">
        <v>1155</v>
      </c>
      <c r="H254" t="s">
        <v>1070</v>
      </c>
      <c r="I254" t="s">
        <v>1147</v>
      </c>
      <c r="J254">
        <v>5001</v>
      </c>
      <c r="K254">
        <v>10000</v>
      </c>
      <c r="L254">
        <v>7500.5</v>
      </c>
      <c r="M254" t="s">
        <v>1091</v>
      </c>
    </row>
    <row r="255" spans="1:13" x14ac:dyDescent="0.3">
      <c r="A255">
        <v>101</v>
      </c>
      <c r="B255">
        <v>63</v>
      </c>
      <c r="C255">
        <v>82</v>
      </c>
      <c r="D255" t="s">
        <v>708</v>
      </c>
      <c r="E255" t="s">
        <v>748</v>
      </c>
      <c r="F255">
        <v>3.5</v>
      </c>
      <c r="G255" t="s">
        <v>1155</v>
      </c>
      <c r="H255" t="s">
        <v>1067</v>
      </c>
      <c r="I255" t="s">
        <v>1144</v>
      </c>
      <c r="J255">
        <v>1001</v>
      </c>
      <c r="K255">
        <v>5000</v>
      </c>
      <c r="L255">
        <v>3000.5</v>
      </c>
      <c r="M255" t="s">
        <v>1096</v>
      </c>
    </row>
    <row r="256" spans="1:13" x14ac:dyDescent="0.3">
      <c r="A256">
        <v>202</v>
      </c>
      <c r="B256">
        <v>127</v>
      </c>
      <c r="C256">
        <v>164.5</v>
      </c>
      <c r="D256" t="s">
        <v>707</v>
      </c>
      <c r="E256" t="s">
        <v>923</v>
      </c>
      <c r="F256">
        <v>3.3</v>
      </c>
      <c r="G256" t="s">
        <v>1155</v>
      </c>
      <c r="H256" t="s">
        <v>1069</v>
      </c>
      <c r="I256" t="s">
        <v>1146</v>
      </c>
      <c r="J256">
        <v>201</v>
      </c>
      <c r="K256">
        <v>500</v>
      </c>
      <c r="L256">
        <v>350.5</v>
      </c>
      <c r="M256" t="s">
        <v>1080</v>
      </c>
    </row>
    <row r="257" spans="1:13" x14ac:dyDescent="0.3">
      <c r="A257">
        <v>57</v>
      </c>
      <c r="B257">
        <v>31</v>
      </c>
      <c r="C257">
        <v>44</v>
      </c>
      <c r="D257" t="s">
        <v>709</v>
      </c>
      <c r="E257" t="s">
        <v>924</v>
      </c>
      <c r="F257">
        <v>3.4</v>
      </c>
      <c r="G257" t="s">
        <v>1155</v>
      </c>
      <c r="H257" t="s">
        <v>1069</v>
      </c>
      <c r="I257" t="s">
        <v>1146</v>
      </c>
      <c r="J257">
        <v>201</v>
      </c>
      <c r="K257">
        <v>500</v>
      </c>
      <c r="L257">
        <v>350.5</v>
      </c>
      <c r="M257" t="s">
        <v>1127</v>
      </c>
    </row>
    <row r="258" spans="1:13" x14ac:dyDescent="0.3">
      <c r="A258">
        <v>200</v>
      </c>
      <c r="B258">
        <v>109</v>
      </c>
      <c r="C258">
        <v>154.5</v>
      </c>
      <c r="D258" t="s">
        <v>708</v>
      </c>
      <c r="E258" t="s">
        <v>849</v>
      </c>
      <c r="F258">
        <v>3.5</v>
      </c>
      <c r="G258" t="s">
        <v>1155</v>
      </c>
      <c r="H258" t="s">
        <v>1067</v>
      </c>
      <c r="I258" t="s">
        <v>1144</v>
      </c>
      <c r="J258">
        <v>1001</v>
      </c>
      <c r="K258">
        <v>5000</v>
      </c>
      <c r="L258">
        <v>3000.5</v>
      </c>
      <c r="M258" t="s">
        <v>1088</v>
      </c>
    </row>
    <row r="259" spans="1:13" x14ac:dyDescent="0.3">
      <c r="A259">
        <v>194</v>
      </c>
      <c r="B259">
        <v>105</v>
      </c>
      <c r="C259">
        <v>149.5</v>
      </c>
      <c r="D259" t="s">
        <v>34</v>
      </c>
      <c r="E259" t="s">
        <v>925</v>
      </c>
      <c r="F259">
        <v>3.8</v>
      </c>
      <c r="G259" t="s">
        <v>1155</v>
      </c>
      <c r="H259" t="s">
        <v>1065</v>
      </c>
      <c r="I259" t="s">
        <v>1142</v>
      </c>
      <c r="J259">
        <v>501</v>
      </c>
      <c r="K259">
        <v>1000</v>
      </c>
      <c r="L259">
        <v>750.5</v>
      </c>
      <c r="M259" t="s">
        <v>1096</v>
      </c>
    </row>
    <row r="260" spans="1:13" x14ac:dyDescent="0.3">
      <c r="A260">
        <v>86</v>
      </c>
      <c r="B260">
        <v>45</v>
      </c>
      <c r="C260">
        <v>65.5</v>
      </c>
      <c r="D260" t="s">
        <v>34</v>
      </c>
      <c r="E260" t="s">
        <v>926</v>
      </c>
      <c r="F260">
        <v>3.5</v>
      </c>
      <c r="G260" t="s">
        <v>1155</v>
      </c>
      <c r="H260" t="s">
        <v>1067</v>
      </c>
      <c r="I260" t="s">
        <v>1144</v>
      </c>
      <c r="J260">
        <v>1001</v>
      </c>
      <c r="K260">
        <v>5000</v>
      </c>
      <c r="L260">
        <v>3000.5</v>
      </c>
      <c r="M260" t="s">
        <v>1086</v>
      </c>
    </row>
    <row r="261" spans="1:13" x14ac:dyDescent="0.3">
      <c r="A261">
        <v>154</v>
      </c>
      <c r="B261">
        <v>95</v>
      </c>
      <c r="C261">
        <v>124.5</v>
      </c>
      <c r="D261" t="s">
        <v>707</v>
      </c>
      <c r="E261" t="s">
        <v>927</v>
      </c>
      <c r="F261">
        <v>3.5</v>
      </c>
      <c r="G261" t="s">
        <v>1155</v>
      </c>
      <c r="H261" t="s">
        <v>1067</v>
      </c>
      <c r="I261" t="s">
        <v>1144</v>
      </c>
      <c r="J261">
        <v>1001</v>
      </c>
      <c r="K261">
        <v>5000</v>
      </c>
      <c r="L261">
        <v>3000.5</v>
      </c>
      <c r="M261" t="s">
        <v>1091</v>
      </c>
    </row>
    <row r="262" spans="1:13" x14ac:dyDescent="0.3">
      <c r="A262">
        <v>124</v>
      </c>
      <c r="B262">
        <v>65</v>
      </c>
      <c r="C262">
        <v>94.5</v>
      </c>
      <c r="D262" t="s">
        <v>34</v>
      </c>
      <c r="E262" t="s">
        <v>933</v>
      </c>
      <c r="F262">
        <v>3.5</v>
      </c>
      <c r="G262" t="s">
        <v>1155</v>
      </c>
      <c r="H262" t="s">
        <v>1065</v>
      </c>
      <c r="I262" t="s">
        <v>1142</v>
      </c>
      <c r="J262">
        <v>501</v>
      </c>
      <c r="K262">
        <v>1000</v>
      </c>
      <c r="L262">
        <v>750.5</v>
      </c>
      <c r="M262" t="s">
        <v>1077</v>
      </c>
    </row>
    <row r="263" spans="1:13" x14ac:dyDescent="0.3">
      <c r="A263">
        <v>62</v>
      </c>
      <c r="B263">
        <v>36</v>
      </c>
      <c r="C263">
        <v>49</v>
      </c>
      <c r="D263" t="s">
        <v>709</v>
      </c>
      <c r="E263" t="s">
        <v>928</v>
      </c>
      <c r="F263">
        <v>3.9</v>
      </c>
      <c r="G263" t="s">
        <v>1155</v>
      </c>
      <c r="H263" t="s">
        <v>1065</v>
      </c>
      <c r="I263" t="s">
        <v>1142</v>
      </c>
      <c r="J263">
        <v>501</v>
      </c>
      <c r="K263">
        <v>1000</v>
      </c>
      <c r="L263">
        <v>750.5</v>
      </c>
      <c r="M263" t="s">
        <v>1082</v>
      </c>
    </row>
    <row r="264" spans="1:13" x14ac:dyDescent="0.3">
      <c r="A264">
        <v>92</v>
      </c>
      <c r="B264">
        <v>50</v>
      </c>
      <c r="C264">
        <v>71</v>
      </c>
      <c r="D264" t="s">
        <v>709</v>
      </c>
      <c r="E264" t="s">
        <v>929</v>
      </c>
      <c r="F264">
        <v>3.7</v>
      </c>
      <c r="G264" t="s">
        <v>1155</v>
      </c>
      <c r="H264" t="s">
        <v>1065</v>
      </c>
      <c r="I264" t="s">
        <v>1142</v>
      </c>
      <c r="J264">
        <v>501</v>
      </c>
      <c r="K264">
        <v>1000</v>
      </c>
      <c r="L264">
        <v>750.5</v>
      </c>
      <c r="M264" t="s">
        <v>1095</v>
      </c>
    </row>
    <row r="265" spans="1:13" x14ac:dyDescent="0.3">
      <c r="A265">
        <v>135</v>
      </c>
      <c r="B265">
        <v>67</v>
      </c>
      <c r="C265">
        <v>101</v>
      </c>
      <c r="D265" t="s">
        <v>710</v>
      </c>
      <c r="E265" t="s">
        <v>845</v>
      </c>
      <c r="F265">
        <v>3.6</v>
      </c>
      <c r="G265" t="s">
        <v>1155</v>
      </c>
      <c r="H265" t="s">
        <v>1070</v>
      </c>
      <c r="I265" t="s">
        <v>1147</v>
      </c>
      <c r="J265">
        <v>5001</v>
      </c>
      <c r="K265">
        <v>10000</v>
      </c>
      <c r="L265">
        <v>7500.5</v>
      </c>
      <c r="M265" t="s">
        <v>1091</v>
      </c>
    </row>
    <row r="266" spans="1:13" x14ac:dyDescent="0.3">
      <c r="A266">
        <v>80</v>
      </c>
      <c r="B266">
        <v>42</v>
      </c>
      <c r="C266">
        <v>61</v>
      </c>
      <c r="D266" t="s">
        <v>709</v>
      </c>
      <c r="E266" t="s">
        <v>930</v>
      </c>
      <c r="F266">
        <v>3.7</v>
      </c>
      <c r="G266" t="s">
        <v>1155</v>
      </c>
      <c r="H266" t="s">
        <v>1066</v>
      </c>
      <c r="I266" t="s">
        <v>1143</v>
      </c>
      <c r="J266">
        <v>10000</v>
      </c>
      <c r="K266" t="s">
        <v>1152</v>
      </c>
      <c r="L266">
        <v>10000</v>
      </c>
      <c r="M266" t="s">
        <v>1096</v>
      </c>
    </row>
    <row r="267" spans="1:13" x14ac:dyDescent="0.3">
      <c r="A267">
        <v>139</v>
      </c>
      <c r="B267">
        <v>68</v>
      </c>
      <c r="C267">
        <v>103.5</v>
      </c>
      <c r="D267" t="s">
        <v>708</v>
      </c>
      <c r="E267" t="s">
        <v>931</v>
      </c>
      <c r="F267">
        <v>3.1</v>
      </c>
      <c r="G267" t="s">
        <v>1155</v>
      </c>
      <c r="H267" t="s">
        <v>1070</v>
      </c>
      <c r="I267" t="s">
        <v>1147</v>
      </c>
      <c r="J267">
        <v>5001</v>
      </c>
      <c r="K267">
        <v>10000</v>
      </c>
      <c r="L267">
        <v>7500.5</v>
      </c>
      <c r="M267" t="s">
        <v>1097</v>
      </c>
    </row>
    <row r="268" spans="1:13" x14ac:dyDescent="0.3">
      <c r="A268">
        <v>92</v>
      </c>
      <c r="B268">
        <v>34</v>
      </c>
      <c r="C268">
        <v>63</v>
      </c>
      <c r="D268" t="s">
        <v>711</v>
      </c>
      <c r="E268" t="s">
        <v>845</v>
      </c>
      <c r="F268">
        <v>3.6</v>
      </c>
      <c r="G268" t="s">
        <v>1155</v>
      </c>
      <c r="H268" t="s">
        <v>1070</v>
      </c>
      <c r="I268" t="s">
        <v>1147</v>
      </c>
      <c r="J268">
        <v>5001</v>
      </c>
      <c r="K268">
        <v>10000</v>
      </c>
      <c r="L268">
        <v>7500.5</v>
      </c>
      <c r="M268" t="s">
        <v>1091</v>
      </c>
    </row>
    <row r="269" spans="1:13" x14ac:dyDescent="0.3">
      <c r="A269">
        <v>71</v>
      </c>
      <c r="B269">
        <v>54</v>
      </c>
      <c r="C269">
        <v>62.5</v>
      </c>
      <c r="D269" t="s">
        <v>708</v>
      </c>
      <c r="E269" t="s">
        <v>932</v>
      </c>
      <c r="F269">
        <v>3</v>
      </c>
      <c r="G269" t="s">
        <v>1155</v>
      </c>
      <c r="H269" t="s">
        <v>1066</v>
      </c>
      <c r="I269" t="s">
        <v>1143</v>
      </c>
      <c r="J269">
        <v>10000</v>
      </c>
      <c r="K269" t="s">
        <v>1152</v>
      </c>
      <c r="L269">
        <v>10000</v>
      </c>
      <c r="M269" t="s">
        <v>1095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88C3-205E-415B-9BF1-3F02BECA256F}">
  <dimension ref="A1"/>
  <sheetViews>
    <sheetView workbookViewId="0">
      <selection sqref="A1:XFD1048576"/>
    </sheetView>
  </sheetViews>
  <sheetFormatPr defaultRowHeight="14.4" x14ac:dyDescent="0.3"/>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FBA8-DF3A-48E8-BAA9-DC094EE97EBA}">
  <dimension ref="A3:D7"/>
  <sheetViews>
    <sheetView tabSelected="1" workbookViewId="0">
      <selection activeCell="B4" sqref="B4"/>
    </sheetView>
  </sheetViews>
  <sheetFormatPr defaultRowHeight="14.4" x14ac:dyDescent="0.3"/>
  <cols>
    <col min="1" max="1" width="12.5546875" bestFit="1" customWidth="1"/>
    <col min="2" max="2" width="17.44140625" bestFit="1" customWidth="1"/>
    <col min="3" max="3" width="15.6640625" bestFit="1" customWidth="1"/>
    <col min="4" max="4" width="17.44140625" bestFit="1" customWidth="1"/>
    <col min="5" max="5" width="10.77734375" bestFit="1" customWidth="1"/>
  </cols>
  <sheetData>
    <row r="3" spans="1:4" x14ac:dyDescent="0.3">
      <c r="A3" s="5" t="s">
        <v>705</v>
      </c>
      <c r="B3" t="s">
        <v>1059</v>
      </c>
      <c r="C3" t="s">
        <v>1156</v>
      </c>
      <c r="D3" t="s">
        <v>1157</v>
      </c>
    </row>
    <row r="4" spans="1:4" x14ac:dyDescent="0.3">
      <c r="A4" s="6" t="s">
        <v>1153</v>
      </c>
      <c r="B4">
        <v>289</v>
      </c>
      <c r="C4">
        <v>29</v>
      </c>
      <c r="D4" s="9">
        <v>105.90822784810126</v>
      </c>
    </row>
    <row r="5" spans="1:4" x14ac:dyDescent="0.3">
      <c r="A5" s="6" t="s">
        <v>1154</v>
      </c>
      <c r="B5">
        <v>188</v>
      </c>
      <c r="C5">
        <v>21</v>
      </c>
      <c r="D5" s="9">
        <v>90.036585365853654</v>
      </c>
    </row>
    <row r="6" spans="1:4" x14ac:dyDescent="0.3">
      <c r="A6" s="6" t="s">
        <v>1155</v>
      </c>
      <c r="B6">
        <v>306</v>
      </c>
      <c r="C6">
        <v>15</v>
      </c>
      <c r="D6" s="9">
        <v>100.375</v>
      </c>
    </row>
    <row r="7" spans="1:4" x14ac:dyDescent="0.3">
      <c r="A7" s="6" t="s">
        <v>706</v>
      </c>
      <c r="B7">
        <v>306</v>
      </c>
      <c r="C7">
        <v>15</v>
      </c>
      <c r="D7" s="9">
        <v>101.33940042826552</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E92C0-2F6D-4F72-88CC-6D010402EE4D}">
  <dimension ref="A1:O58"/>
  <sheetViews>
    <sheetView workbookViewId="0">
      <selection activeCell="A11" sqref="A11"/>
    </sheetView>
  </sheetViews>
  <sheetFormatPr defaultRowHeight="14.4" x14ac:dyDescent="0.3"/>
  <cols>
    <col min="2" max="2" width="9.77734375" customWidth="1"/>
    <col min="3" max="3" width="10.21875" customWidth="1"/>
    <col min="4" max="4" width="14.5546875" customWidth="1"/>
    <col min="5" max="5" width="14.88671875" customWidth="1"/>
    <col min="6" max="6" width="10.88671875" customWidth="1"/>
    <col min="7" max="7" width="15.6640625" customWidth="1"/>
    <col min="8" max="8" width="12.77734375" customWidth="1"/>
    <col min="9" max="9" width="11.44140625" customWidth="1"/>
    <col min="10" max="10" width="9.5546875" customWidth="1"/>
    <col min="11" max="11" width="19.6640625" customWidth="1"/>
    <col min="12" max="12" width="15" customWidth="1"/>
    <col min="15" max="15" width="9.88671875" customWidth="1"/>
  </cols>
  <sheetData>
    <row r="1" spans="1:15" x14ac:dyDescent="0.3">
      <c r="A1" t="s">
        <v>0</v>
      </c>
      <c r="B1" t="s">
        <v>1</v>
      </c>
      <c r="C1" t="s">
        <v>2</v>
      </c>
      <c r="D1" t="s">
        <v>3</v>
      </c>
      <c r="E1" t="s">
        <v>4</v>
      </c>
      <c r="F1" t="s">
        <v>1074</v>
      </c>
      <c r="G1" t="s">
        <v>284</v>
      </c>
      <c r="H1" t="s">
        <v>285</v>
      </c>
      <c r="I1" t="s">
        <v>286</v>
      </c>
      <c r="J1" t="s">
        <v>287</v>
      </c>
      <c r="K1" t="s">
        <v>713</v>
      </c>
      <c r="L1" t="s">
        <v>714</v>
      </c>
      <c r="M1" t="s">
        <v>1060</v>
      </c>
      <c r="N1" t="s">
        <v>1064</v>
      </c>
      <c r="O1" t="s">
        <v>1075</v>
      </c>
    </row>
    <row r="2" spans="1:15" x14ac:dyDescent="0.3">
      <c r="A2">
        <v>10</v>
      </c>
      <c r="B2" t="s">
        <v>5</v>
      </c>
      <c r="C2" t="s">
        <v>9</v>
      </c>
      <c r="D2">
        <v>100000000</v>
      </c>
      <c r="E2">
        <v>500000000</v>
      </c>
      <c r="F2">
        <v>300000000</v>
      </c>
      <c r="G2" t="s">
        <v>297</v>
      </c>
      <c r="H2">
        <v>160</v>
      </c>
      <c r="I2">
        <v>120</v>
      </c>
      <c r="J2">
        <v>140</v>
      </c>
      <c r="K2" t="s">
        <v>707</v>
      </c>
      <c r="L2" t="s">
        <v>724</v>
      </c>
      <c r="M2">
        <v>4.5999999999999996</v>
      </c>
      <c r="N2" t="s">
        <v>1068</v>
      </c>
      <c r="O2" t="s">
        <v>1084</v>
      </c>
    </row>
    <row r="3" spans="1:15" x14ac:dyDescent="0.3">
      <c r="A3">
        <v>119</v>
      </c>
      <c r="B3" t="s">
        <v>5</v>
      </c>
      <c r="C3" t="s">
        <v>9</v>
      </c>
      <c r="D3">
        <v>100000000</v>
      </c>
      <c r="E3">
        <v>500000000</v>
      </c>
      <c r="F3">
        <v>300000000</v>
      </c>
      <c r="G3" t="s">
        <v>388</v>
      </c>
      <c r="H3">
        <v>133</v>
      </c>
      <c r="I3">
        <v>82</v>
      </c>
      <c r="J3">
        <v>107.5</v>
      </c>
      <c r="K3" t="s">
        <v>707</v>
      </c>
      <c r="L3" t="s">
        <v>826</v>
      </c>
      <c r="M3">
        <v>3.6</v>
      </c>
      <c r="N3" t="s">
        <v>1067</v>
      </c>
      <c r="O3" t="s">
        <v>1098</v>
      </c>
    </row>
    <row r="4" spans="1:15" x14ac:dyDescent="0.3">
      <c r="A4">
        <v>294</v>
      </c>
      <c r="B4" t="s">
        <v>181</v>
      </c>
      <c r="C4" t="s">
        <v>9</v>
      </c>
      <c r="D4">
        <v>100000000</v>
      </c>
      <c r="E4">
        <v>500000000</v>
      </c>
      <c r="F4">
        <v>300000000</v>
      </c>
      <c r="G4" t="s">
        <v>559</v>
      </c>
      <c r="H4">
        <v>119</v>
      </c>
      <c r="I4">
        <v>61</v>
      </c>
      <c r="J4">
        <v>90</v>
      </c>
      <c r="K4" t="s">
        <v>34</v>
      </c>
      <c r="L4" t="s">
        <v>948</v>
      </c>
      <c r="M4">
        <v>3.4</v>
      </c>
      <c r="N4" t="s">
        <v>1067</v>
      </c>
      <c r="O4" t="s">
        <v>1091</v>
      </c>
    </row>
    <row r="5" spans="1:15" x14ac:dyDescent="0.3">
      <c r="A5">
        <v>191</v>
      </c>
      <c r="B5" t="s">
        <v>120</v>
      </c>
      <c r="C5" t="s">
        <v>9</v>
      </c>
      <c r="D5">
        <v>100000000</v>
      </c>
      <c r="E5">
        <v>500000000</v>
      </c>
      <c r="F5">
        <v>300000000</v>
      </c>
      <c r="G5" t="s">
        <v>440</v>
      </c>
      <c r="H5">
        <v>71</v>
      </c>
      <c r="I5">
        <v>44</v>
      </c>
      <c r="J5">
        <v>57.5</v>
      </c>
      <c r="K5" t="s">
        <v>708</v>
      </c>
      <c r="L5" t="s">
        <v>860</v>
      </c>
      <c r="M5">
        <v>3.6</v>
      </c>
      <c r="N5" t="s">
        <v>1067</v>
      </c>
      <c r="O5" t="s">
        <v>1077</v>
      </c>
    </row>
    <row r="6" spans="1:15" x14ac:dyDescent="0.3">
      <c r="A6">
        <v>166</v>
      </c>
      <c r="B6" t="s">
        <v>97</v>
      </c>
      <c r="C6" t="s">
        <v>9</v>
      </c>
      <c r="D6">
        <v>100000000</v>
      </c>
      <c r="E6">
        <v>500000000</v>
      </c>
      <c r="F6">
        <v>300000000</v>
      </c>
      <c r="G6" t="s">
        <v>440</v>
      </c>
      <c r="H6">
        <v>71</v>
      </c>
      <c r="I6">
        <v>44</v>
      </c>
      <c r="J6">
        <f>AVERAGE(Table3[[#This Row],[max _salary]],Table3[[#This Row],[min salary]])</f>
        <v>57.5</v>
      </c>
      <c r="K6" t="s">
        <v>708</v>
      </c>
      <c r="L6" t="s">
        <v>860</v>
      </c>
      <c r="M6">
        <v>3.6</v>
      </c>
      <c r="N6" t="s">
        <v>1067</v>
      </c>
      <c r="O6" t="s">
        <v>1077</v>
      </c>
    </row>
    <row r="7" spans="1:15" x14ac:dyDescent="0.3">
      <c r="A7">
        <v>364</v>
      </c>
      <c r="B7" t="s">
        <v>5</v>
      </c>
      <c r="C7" t="s">
        <v>9</v>
      </c>
      <c r="D7">
        <v>100000000</v>
      </c>
      <c r="E7">
        <v>500000000</v>
      </c>
      <c r="F7">
        <v>300000000</v>
      </c>
      <c r="G7" t="s">
        <v>617</v>
      </c>
      <c r="H7">
        <v>111</v>
      </c>
      <c r="I7">
        <v>63</v>
      </c>
      <c r="J7">
        <v>87</v>
      </c>
      <c r="K7" t="s">
        <v>707</v>
      </c>
      <c r="L7" t="s">
        <v>996</v>
      </c>
      <c r="M7">
        <v>4</v>
      </c>
      <c r="N7" t="s">
        <v>1069</v>
      </c>
      <c r="O7" t="s">
        <v>1117</v>
      </c>
    </row>
    <row r="8" spans="1:15" x14ac:dyDescent="0.3">
      <c r="A8">
        <v>64</v>
      </c>
      <c r="B8" t="s">
        <v>45</v>
      </c>
      <c r="C8" t="s">
        <v>9</v>
      </c>
      <c r="D8">
        <v>100000000</v>
      </c>
      <c r="E8">
        <v>500000000</v>
      </c>
      <c r="F8">
        <v>300000000</v>
      </c>
      <c r="G8" t="s">
        <v>346</v>
      </c>
      <c r="H8">
        <v>72</v>
      </c>
      <c r="I8">
        <v>41</v>
      </c>
      <c r="J8">
        <v>56.5</v>
      </c>
      <c r="K8" t="s">
        <v>707</v>
      </c>
      <c r="L8" t="s">
        <v>775</v>
      </c>
      <c r="M8">
        <v>3.1</v>
      </c>
      <c r="N8" t="s">
        <v>1069</v>
      </c>
      <c r="O8" t="s">
        <v>1080</v>
      </c>
    </row>
    <row r="9" spans="1:15" x14ac:dyDescent="0.3">
      <c r="A9">
        <v>263</v>
      </c>
      <c r="B9" t="s">
        <v>17</v>
      </c>
      <c r="C9" t="s">
        <v>9</v>
      </c>
      <c r="D9">
        <v>100000000</v>
      </c>
      <c r="E9">
        <v>500000000</v>
      </c>
      <c r="F9">
        <v>300000000</v>
      </c>
      <c r="G9" t="s">
        <v>529</v>
      </c>
      <c r="H9">
        <v>92</v>
      </c>
      <c r="I9">
        <v>50</v>
      </c>
      <c r="J9">
        <v>71</v>
      </c>
      <c r="K9" t="s">
        <v>709</v>
      </c>
      <c r="L9" t="s">
        <v>929</v>
      </c>
      <c r="M9">
        <v>3.7</v>
      </c>
      <c r="N9" t="s">
        <v>1065</v>
      </c>
      <c r="O9" t="s">
        <v>1095</v>
      </c>
    </row>
    <row r="10" spans="1:15" x14ac:dyDescent="0.3">
      <c r="A10">
        <v>99</v>
      </c>
      <c r="B10" t="s">
        <v>34</v>
      </c>
      <c r="C10" t="s">
        <v>9</v>
      </c>
      <c r="D10">
        <v>100000000</v>
      </c>
      <c r="E10">
        <v>500000000</v>
      </c>
      <c r="F10">
        <v>300000000</v>
      </c>
      <c r="G10" t="s">
        <v>379</v>
      </c>
      <c r="H10">
        <v>123</v>
      </c>
      <c r="I10">
        <v>68</v>
      </c>
      <c r="J10">
        <v>95.5</v>
      </c>
      <c r="K10" t="s">
        <v>34</v>
      </c>
      <c r="L10" t="s">
        <v>807</v>
      </c>
      <c r="M10">
        <v>3.9</v>
      </c>
      <c r="N10" t="s">
        <v>1067</v>
      </c>
      <c r="O10" t="s">
        <v>1095</v>
      </c>
    </row>
    <row r="11" spans="1:15" x14ac:dyDescent="0.3">
      <c r="A11">
        <v>47</v>
      </c>
      <c r="B11" t="s">
        <v>39</v>
      </c>
      <c r="C11" t="s">
        <v>9</v>
      </c>
      <c r="D11">
        <v>100000000</v>
      </c>
      <c r="E11">
        <v>500000000</v>
      </c>
      <c r="F11">
        <v>300000000</v>
      </c>
      <c r="G11" t="s">
        <v>331</v>
      </c>
      <c r="H11">
        <v>117</v>
      </c>
      <c r="I11">
        <v>56</v>
      </c>
      <c r="J11">
        <v>86.5</v>
      </c>
      <c r="K11" t="s">
        <v>708</v>
      </c>
      <c r="L11" t="s">
        <v>759</v>
      </c>
      <c r="M11">
        <v>4.7</v>
      </c>
      <c r="N11" t="s">
        <v>1065</v>
      </c>
      <c r="O11" t="s">
        <v>1076</v>
      </c>
    </row>
    <row r="12" spans="1:15" x14ac:dyDescent="0.3">
      <c r="A12">
        <v>211</v>
      </c>
      <c r="B12" t="s">
        <v>131</v>
      </c>
      <c r="C12" t="s">
        <v>9</v>
      </c>
      <c r="D12">
        <v>100000000</v>
      </c>
      <c r="E12">
        <v>500000000</v>
      </c>
      <c r="F12">
        <v>300000000</v>
      </c>
      <c r="G12" t="s">
        <v>479</v>
      </c>
      <c r="H12">
        <v>129</v>
      </c>
      <c r="I12">
        <v>71</v>
      </c>
      <c r="J12">
        <v>100</v>
      </c>
      <c r="K12" t="s">
        <v>34</v>
      </c>
      <c r="L12" t="s">
        <v>896</v>
      </c>
      <c r="M12">
        <v>4.0999999999999996</v>
      </c>
      <c r="N12" t="s">
        <v>1065</v>
      </c>
      <c r="O12" t="s">
        <v>1084</v>
      </c>
    </row>
    <row r="13" spans="1:15" x14ac:dyDescent="0.3">
      <c r="A13">
        <v>404</v>
      </c>
      <c r="B13" t="s">
        <v>241</v>
      </c>
      <c r="C13" t="s">
        <v>9</v>
      </c>
      <c r="D13">
        <v>100000000</v>
      </c>
      <c r="E13">
        <v>500000000</v>
      </c>
      <c r="F13">
        <v>300000000</v>
      </c>
      <c r="G13" t="s">
        <v>652</v>
      </c>
      <c r="H13">
        <v>206</v>
      </c>
      <c r="I13">
        <v>130</v>
      </c>
      <c r="J13">
        <v>168</v>
      </c>
      <c r="K13" t="s">
        <v>707</v>
      </c>
      <c r="L13" t="s">
        <v>1024</v>
      </c>
      <c r="M13">
        <v>4.7</v>
      </c>
      <c r="N13" t="s">
        <v>1065</v>
      </c>
      <c r="O13" t="s">
        <v>1096</v>
      </c>
    </row>
    <row r="14" spans="1:15" x14ac:dyDescent="0.3">
      <c r="A14">
        <v>421</v>
      </c>
      <c r="B14" t="s">
        <v>254</v>
      </c>
      <c r="C14" t="s">
        <v>9</v>
      </c>
      <c r="D14">
        <v>100000000</v>
      </c>
      <c r="E14">
        <v>500000000</v>
      </c>
      <c r="F14">
        <v>300000000</v>
      </c>
      <c r="G14" t="s">
        <v>665</v>
      </c>
      <c r="H14">
        <v>153</v>
      </c>
      <c r="I14">
        <v>90</v>
      </c>
      <c r="J14">
        <v>121.5</v>
      </c>
      <c r="K14" t="s">
        <v>709</v>
      </c>
      <c r="L14" t="s">
        <v>812</v>
      </c>
      <c r="M14">
        <v>4.5</v>
      </c>
      <c r="N14" t="s">
        <v>1069</v>
      </c>
      <c r="O14" t="s">
        <v>1096</v>
      </c>
    </row>
    <row r="15" spans="1:15" x14ac:dyDescent="0.3">
      <c r="A15">
        <v>104</v>
      </c>
      <c r="B15" t="s">
        <v>5</v>
      </c>
      <c r="C15" t="s">
        <v>9</v>
      </c>
      <c r="D15">
        <v>100000000</v>
      </c>
      <c r="E15">
        <v>500000000</v>
      </c>
      <c r="F15">
        <v>300000000</v>
      </c>
      <c r="G15" t="s">
        <v>383</v>
      </c>
      <c r="H15">
        <v>193</v>
      </c>
      <c r="I15">
        <v>121</v>
      </c>
      <c r="J15">
        <v>157</v>
      </c>
      <c r="K15" t="s">
        <v>707</v>
      </c>
      <c r="L15" t="s">
        <v>812</v>
      </c>
      <c r="M15">
        <v>4.5</v>
      </c>
      <c r="N15" t="s">
        <v>1069</v>
      </c>
      <c r="O15" t="s">
        <v>1096</v>
      </c>
    </row>
    <row r="16" spans="1:15" x14ac:dyDescent="0.3">
      <c r="A16">
        <v>310</v>
      </c>
      <c r="B16" t="s">
        <v>193</v>
      </c>
      <c r="C16" t="s">
        <v>9</v>
      </c>
      <c r="D16">
        <v>100000000</v>
      </c>
      <c r="E16">
        <v>500000000</v>
      </c>
      <c r="F16">
        <v>300000000</v>
      </c>
      <c r="G16" t="s">
        <v>349</v>
      </c>
      <c r="H16">
        <v>81</v>
      </c>
      <c r="I16">
        <v>52</v>
      </c>
      <c r="J16">
        <v>66.5</v>
      </c>
      <c r="K16" t="s">
        <v>708</v>
      </c>
      <c r="L16" t="s">
        <v>958</v>
      </c>
      <c r="M16">
        <v>3.9</v>
      </c>
      <c r="N16" t="s">
        <v>1065</v>
      </c>
      <c r="O16" t="s">
        <v>1090</v>
      </c>
    </row>
    <row r="17" spans="1:15" x14ac:dyDescent="0.3">
      <c r="A17">
        <v>409</v>
      </c>
      <c r="B17" t="s">
        <v>65</v>
      </c>
      <c r="C17" t="s">
        <v>9</v>
      </c>
      <c r="D17">
        <v>100000000</v>
      </c>
      <c r="E17">
        <v>500000000</v>
      </c>
      <c r="F17">
        <v>300000000</v>
      </c>
      <c r="G17" t="s">
        <v>657</v>
      </c>
      <c r="H17">
        <v>133</v>
      </c>
      <c r="I17">
        <v>72</v>
      </c>
      <c r="J17">
        <v>102.5</v>
      </c>
      <c r="K17" t="s">
        <v>34</v>
      </c>
      <c r="L17" t="s">
        <v>895</v>
      </c>
      <c r="M17">
        <v>4.4000000000000004</v>
      </c>
      <c r="N17" t="s">
        <v>1067</v>
      </c>
      <c r="O17" t="s">
        <v>1084</v>
      </c>
    </row>
    <row r="18" spans="1:15" x14ac:dyDescent="0.3">
      <c r="A18">
        <v>210</v>
      </c>
      <c r="B18" t="s">
        <v>34</v>
      </c>
      <c r="C18" t="s">
        <v>9</v>
      </c>
      <c r="D18">
        <v>100000000</v>
      </c>
      <c r="E18">
        <v>500000000</v>
      </c>
      <c r="F18">
        <v>300000000</v>
      </c>
      <c r="G18" t="s">
        <v>478</v>
      </c>
      <c r="H18">
        <v>114</v>
      </c>
      <c r="I18">
        <v>62</v>
      </c>
      <c r="J18">
        <v>88</v>
      </c>
      <c r="K18" t="s">
        <v>34</v>
      </c>
      <c r="L18" t="s">
        <v>895</v>
      </c>
      <c r="M18">
        <v>4.4000000000000004</v>
      </c>
      <c r="N18" t="s">
        <v>1067</v>
      </c>
      <c r="O18" t="s">
        <v>1084</v>
      </c>
    </row>
    <row r="19" spans="1:15" x14ac:dyDescent="0.3">
      <c r="A19">
        <v>320</v>
      </c>
      <c r="B19" t="s">
        <v>202</v>
      </c>
      <c r="C19" t="s">
        <v>9</v>
      </c>
      <c r="D19">
        <v>100000000</v>
      </c>
      <c r="E19">
        <v>500000000</v>
      </c>
      <c r="F19">
        <v>300000000</v>
      </c>
      <c r="G19" t="s">
        <v>579</v>
      </c>
      <c r="H19">
        <v>148</v>
      </c>
      <c r="I19">
        <v>83</v>
      </c>
      <c r="J19">
        <v>115.5</v>
      </c>
      <c r="K19" t="s">
        <v>34</v>
      </c>
      <c r="L19" t="s">
        <v>964</v>
      </c>
      <c r="M19">
        <v>3.7</v>
      </c>
      <c r="N19" t="s">
        <v>1069</v>
      </c>
      <c r="O19" t="s">
        <v>1091</v>
      </c>
    </row>
    <row r="20" spans="1:15" x14ac:dyDescent="0.3">
      <c r="A20">
        <v>124</v>
      </c>
      <c r="B20" t="s">
        <v>5</v>
      </c>
      <c r="C20" t="s">
        <v>9</v>
      </c>
      <c r="D20">
        <v>100000000</v>
      </c>
      <c r="E20">
        <v>500000000</v>
      </c>
      <c r="F20">
        <v>300000000</v>
      </c>
      <c r="G20" t="s">
        <v>299</v>
      </c>
      <c r="H20">
        <v>106</v>
      </c>
      <c r="I20">
        <v>64</v>
      </c>
      <c r="J20">
        <v>85</v>
      </c>
      <c r="K20" t="s">
        <v>707</v>
      </c>
      <c r="L20" t="s">
        <v>829</v>
      </c>
      <c r="M20">
        <v>3.2</v>
      </c>
      <c r="N20" t="s">
        <v>1067</v>
      </c>
      <c r="O20" t="s">
        <v>1112</v>
      </c>
    </row>
    <row r="21" spans="1:15" x14ac:dyDescent="0.3">
      <c r="A21">
        <v>27</v>
      </c>
      <c r="B21" t="s">
        <v>5</v>
      </c>
      <c r="C21" t="s">
        <v>9</v>
      </c>
      <c r="D21">
        <v>100000000</v>
      </c>
      <c r="E21">
        <v>500000000</v>
      </c>
      <c r="F21">
        <v>300000000</v>
      </c>
      <c r="G21" t="s">
        <v>314</v>
      </c>
      <c r="H21">
        <v>124</v>
      </c>
      <c r="I21">
        <v>75</v>
      </c>
      <c r="J21">
        <v>99.5</v>
      </c>
      <c r="K21" t="s">
        <v>707</v>
      </c>
      <c r="L21" t="s">
        <v>741</v>
      </c>
      <c r="M21">
        <v>3.5</v>
      </c>
      <c r="N21" t="s">
        <v>1067</v>
      </c>
      <c r="O21" t="s">
        <v>1082</v>
      </c>
    </row>
    <row r="22" spans="1:15" x14ac:dyDescent="0.3">
      <c r="A22">
        <v>467</v>
      </c>
      <c r="B22" t="s">
        <v>34</v>
      </c>
      <c r="C22" t="s">
        <v>9</v>
      </c>
      <c r="D22">
        <v>100000000</v>
      </c>
      <c r="E22">
        <v>500000000</v>
      </c>
      <c r="F22">
        <v>300000000</v>
      </c>
      <c r="G22" t="s">
        <v>703</v>
      </c>
      <c r="H22">
        <v>113</v>
      </c>
      <c r="I22">
        <v>62</v>
      </c>
      <c r="J22">
        <v>87.5</v>
      </c>
      <c r="K22" t="s">
        <v>34</v>
      </c>
      <c r="L22" t="s">
        <v>1057</v>
      </c>
      <c r="M22">
        <v>3.9</v>
      </c>
      <c r="N22" t="s">
        <v>1069</v>
      </c>
      <c r="O22" t="s">
        <v>1084</v>
      </c>
    </row>
    <row r="23" spans="1:15" x14ac:dyDescent="0.3">
      <c r="A23">
        <v>82</v>
      </c>
      <c r="B23" t="s">
        <v>17</v>
      </c>
      <c r="C23" t="s">
        <v>9</v>
      </c>
      <c r="D23">
        <v>100000000</v>
      </c>
      <c r="E23">
        <v>500000000</v>
      </c>
      <c r="F23">
        <v>300000000</v>
      </c>
      <c r="G23" t="s">
        <v>363</v>
      </c>
      <c r="H23">
        <v>68</v>
      </c>
      <c r="I23">
        <v>39</v>
      </c>
      <c r="J23">
        <v>53.5</v>
      </c>
      <c r="K23" t="s">
        <v>709</v>
      </c>
      <c r="L23" t="s">
        <v>791</v>
      </c>
      <c r="M23">
        <v>4.4000000000000004</v>
      </c>
      <c r="N23" t="s">
        <v>1065</v>
      </c>
      <c r="O23" t="s">
        <v>1103</v>
      </c>
    </row>
    <row r="24" spans="1:15" x14ac:dyDescent="0.3">
      <c r="A24">
        <v>367</v>
      </c>
      <c r="B24" t="s">
        <v>34</v>
      </c>
      <c r="C24" t="s">
        <v>9</v>
      </c>
      <c r="D24">
        <v>100000000</v>
      </c>
      <c r="E24">
        <v>500000000</v>
      </c>
      <c r="F24">
        <v>300000000</v>
      </c>
      <c r="G24" t="s">
        <v>620</v>
      </c>
      <c r="H24">
        <v>145</v>
      </c>
      <c r="I24">
        <v>76</v>
      </c>
      <c r="J24">
        <v>110.5</v>
      </c>
      <c r="K24" t="s">
        <v>34</v>
      </c>
      <c r="L24" t="s">
        <v>999</v>
      </c>
      <c r="M24">
        <v>3.7</v>
      </c>
      <c r="N24" t="s">
        <v>1069</v>
      </c>
      <c r="O24" t="s">
        <v>1091</v>
      </c>
    </row>
    <row r="25" spans="1:15" x14ac:dyDescent="0.3">
      <c r="A25">
        <v>83</v>
      </c>
      <c r="B25" t="s">
        <v>5</v>
      </c>
      <c r="C25" t="s">
        <v>9</v>
      </c>
      <c r="D25">
        <v>100000000</v>
      </c>
      <c r="E25">
        <v>500000000</v>
      </c>
      <c r="F25">
        <v>300000000</v>
      </c>
      <c r="G25" t="s">
        <v>364</v>
      </c>
      <c r="H25">
        <v>107</v>
      </c>
      <c r="I25">
        <v>64</v>
      </c>
      <c r="J25">
        <v>85.5</v>
      </c>
      <c r="K25" t="s">
        <v>707</v>
      </c>
      <c r="L25" t="s">
        <v>792</v>
      </c>
      <c r="M25">
        <v>4.2</v>
      </c>
      <c r="N25" t="s">
        <v>1065</v>
      </c>
      <c r="O25" t="s">
        <v>1090</v>
      </c>
    </row>
    <row r="26" spans="1:15" x14ac:dyDescent="0.3">
      <c r="A26">
        <v>322</v>
      </c>
      <c r="B26" t="s">
        <v>204</v>
      </c>
      <c r="C26" t="s">
        <v>9</v>
      </c>
      <c r="D26">
        <v>100000000</v>
      </c>
      <c r="E26">
        <v>500000000</v>
      </c>
      <c r="F26">
        <v>300000000</v>
      </c>
      <c r="G26" t="s">
        <v>580</v>
      </c>
      <c r="H26">
        <v>55</v>
      </c>
      <c r="I26">
        <v>31</v>
      </c>
      <c r="J26">
        <v>43</v>
      </c>
      <c r="K26" t="s">
        <v>709</v>
      </c>
      <c r="L26" t="s">
        <v>965</v>
      </c>
      <c r="M26">
        <v>4.5999999999999996</v>
      </c>
      <c r="N26" t="s">
        <v>1065</v>
      </c>
      <c r="O26" t="s">
        <v>1117</v>
      </c>
    </row>
    <row r="27" spans="1:15" x14ac:dyDescent="0.3">
      <c r="A27">
        <v>402</v>
      </c>
      <c r="B27" t="s">
        <v>152</v>
      </c>
      <c r="C27" t="s">
        <v>9</v>
      </c>
      <c r="D27">
        <v>100000000</v>
      </c>
      <c r="E27">
        <v>500000000</v>
      </c>
      <c r="F27">
        <v>300000000</v>
      </c>
      <c r="G27" t="s">
        <v>650</v>
      </c>
      <c r="H27">
        <v>48</v>
      </c>
      <c r="I27">
        <v>27</v>
      </c>
      <c r="J27">
        <v>37.5</v>
      </c>
      <c r="K27" t="s">
        <v>709</v>
      </c>
      <c r="L27" t="s">
        <v>1023</v>
      </c>
      <c r="M27">
        <v>3</v>
      </c>
      <c r="N27" t="s">
        <v>1067</v>
      </c>
      <c r="O27" t="s">
        <v>1090</v>
      </c>
    </row>
    <row r="28" spans="1:15" x14ac:dyDescent="0.3">
      <c r="A28">
        <v>3</v>
      </c>
      <c r="B28" t="s">
        <v>5</v>
      </c>
      <c r="C28" t="s">
        <v>9</v>
      </c>
      <c r="D28">
        <v>100000000</v>
      </c>
      <c r="E28">
        <v>500000000</v>
      </c>
      <c r="F28">
        <v>300000000</v>
      </c>
      <c r="G28" t="s">
        <v>290</v>
      </c>
      <c r="H28">
        <v>90</v>
      </c>
      <c r="I28">
        <v>80</v>
      </c>
      <c r="J28">
        <v>85</v>
      </c>
      <c r="K28" t="s">
        <v>707</v>
      </c>
      <c r="L28" t="s">
        <v>717</v>
      </c>
      <c r="M28">
        <v>4.8</v>
      </c>
      <c r="N28" t="s">
        <v>1065</v>
      </c>
      <c r="O28" t="s">
        <v>1078</v>
      </c>
    </row>
    <row r="29" spans="1:15" x14ac:dyDescent="0.3">
      <c r="A29">
        <v>141</v>
      </c>
      <c r="B29" t="s">
        <v>62</v>
      </c>
      <c r="C29" t="s">
        <v>9</v>
      </c>
      <c r="D29">
        <v>100000000</v>
      </c>
      <c r="E29">
        <v>500000000</v>
      </c>
      <c r="F29">
        <v>300000000</v>
      </c>
      <c r="G29" t="s">
        <v>416</v>
      </c>
      <c r="H29">
        <v>78</v>
      </c>
      <c r="I29">
        <v>44</v>
      </c>
      <c r="J29">
        <v>61</v>
      </c>
      <c r="K29" t="s">
        <v>709</v>
      </c>
      <c r="L29" t="s">
        <v>717</v>
      </c>
      <c r="M29">
        <v>4.8</v>
      </c>
      <c r="N29" t="s">
        <v>1065</v>
      </c>
      <c r="O29" t="s">
        <v>1078</v>
      </c>
    </row>
    <row r="30" spans="1:15" x14ac:dyDescent="0.3">
      <c r="A30">
        <v>38</v>
      </c>
      <c r="B30" t="s">
        <v>34</v>
      </c>
      <c r="C30" t="s">
        <v>9</v>
      </c>
      <c r="D30">
        <v>100000000</v>
      </c>
      <c r="E30">
        <v>500000000</v>
      </c>
      <c r="F30">
        <v>300000000</v>
      </c>
      <c r="G30" t="s">
        <v>323</v>
      </c>
      <c r="H30">
        <v>138</v>
      </c>
      <c r="I30">
        <v>74</v>
      </c>
      <c r="J30">
        <v>106</v>
      </c>
      <c r="K30" t="s">
        <v>34</v>
      </c>
      <c r="L30" t="s">
        <v>751</v>
      </c>
      <c r="M30">
        <v>3.5</v>
      </c>
      <c r="N30" t="s">
        <v>1069</v>
      </c>
      <c r="O30" t="s">
        <v>1091</v>
      </c>
    </row>
    <row r="31" spans="1:15" x14ac:dyDescent="0.3">
      <c r="A31">
        <v>303</v>
      </c>
      <c r="B31" t="s">
        <v>62</v>
      </c>
      <c r="C31" t="s">
        <v>9</v>
      </c>
      <c r="D31">
        <v>100000000</v>
      </c>
      <c r="E31">
        <v>500000000</v>
      </c>
      <c r="F31">
        <v>300000000</v>
      </c>
      <c r="G31" t="s">
        <v>377</v>
      </c>
      <c r="H31">
        <v>110</v>
      </c>
      <c r="I31">
        <v>65</v>
      </c>
      <c r="J31">
        <v>87.5</v>
      </c>
      <c r="K31" t="s">
        <v>709</v>
      </c>
      <c r="L31" t="s">
        <v>952</v>
      </c>
      <c r="M31">
        <v>1.9</v>
      </c>
      <c r="N31" t="s">
        <v>1069</v>
      </c>
      <c r="O31" t="s">
        <v>1087</v>
      </c>
    </row>
    <row r="32" spans="1:15" x14ac:dyDescent="0.3">
      <c r="A32">
        <v>375</v>
      </c>
      <c r="B32" t="s">
        <v>71</v>
      </c>
      <c r="C32" t="s">
        <v>9</v>
      </c>
      <c r="D32">
        <v>100000000</v>
      </c>
      <c r="E32">
        <v>500000000</v>
      </c>
      <c r="F32">
        <v>300000000</v>
      </c>
      <c r="G32" t="s">
        <v>626</v>
      </c>
      <c r="H32">
        <v>112</v>
      </c>
      <c r="I32">
        <v>62</v>
      </c>
      <c r="J32">
        <v>87</v>
      </c>
      <c r="K32" t="s">
        <v>712</v>
      </c>
      <c r="L32" t="s">
        <v>1006</v>
      </c>
      <c r="M32">
        <v>4</v>
      </c>
      <c r="N32" t="s">
        <v>1065</v>
      </c>
      <c r="O32" t="s">
        <v>1076</v>
      </c>
    </row>
    <row r="33" spans="1:15" x14ac:dyDescent="0.3">
      <c r="A33">
        <v>86</v>
      </c>
      <c r="B33" t="s">
        <v>56</v>
      </c>
      <c r="C33" t="s">
        <v>9</v>
      </c>
      <c r="D33">
        <v>100000000</v>
      </c>
      <c r="E33">
        <v>500000000</v>
      </c>
      <c r="F33">
        <v>300000000</v>
      </c>
      <c r="G33" t="s">
        <v>367</v>
      </c>
      <c r="H33">
        <v>231</v>
      </c>
      <c r="I33">
        <v>117</v>
      </c>
      <c r="J33">
        <v>174</v>
      </c>
      <c r="K33" t="s">
        <v>708</v>
      </c>
      <c r="L33" t="s">
        <v>795</v>
      </c>
      <c r="M33">
        <v>3.5</v>
      </c>
      <c r="N33" t="s">
        <v>1069</v>
      </c>
      <c r="O33" t="s">
        <v>1088</v>
      </c>
    </row>
    <row r="34" spans="1:15" x14ac:dyDescent="0.3">
      <c r="A34">
        <v>416</v>
      </c>
      <c r="B34" t="s">
        <v>65</v>
      </c>
      <c r="C34" t="s">
        <v>9</v>
      </c>
      <c r="D34">
        <v>100000000</v>
      </c>
      <c r="E34">
        <v>500000000</v>
      </c>
      <c r="F34">
        <v>300000000</v>
      </c>
      <c r="G34" t="s">
        <v>662</v>
      </c>
      <c r="H34">
        <v>127</v>
      </c>
      <c r="I34">
        <v>67</v>
      </c>
      <c r="J34">
        <v>97</v>
      </c>
      <c r="K34" t="s">
        <v>34</v>
      </c>
      <c r="L34" t="s">
        <v>739</v>
      </c>
      <c r="M34">
        <v>4</v>
      </c>
      <c r="N34" t="s">
        <v>1065</v>
      </c>
      <c r="O34" t="s">
        <v>1090</v>
      </c>
    </row>
    <row r="35" spans="1:15" x14ac:dyDescent="0.3">
      <c r="A35">
        <v>415</v>
      </c>
      <c r="B35" t="s">
        <v>62</v>
      </c>
      <c r="C35" t="s">
        <v>9</v>
      </c>
      <c r="D35">
        <v>100000000</v>
      </c>
      <c r="E35">
        <v>500000000</v>
      </c>
      <c r="F35">
        <v>300000000</v>
      </c>
      <c r="G35" t="s">
        <v>661</v>
      </c>
      <c r="H35">
        <v>119</v>
      </c>
      <c r="I35">
        <v>69</v>
      </c>
      <c r="J35">
        <v>94</v>
      </c>
      <c r="K35" t="s">
        <v>709</v>
      </c>
      <c r="L35" t="s">
        <v>739</v>
      </c>
      <c r="M35">
        <v>4</v>
      </c>
      <c r="N35" t="s">
        <v>1065</v>
      </c>
      <c r="O35" t="s">
        <v>1090</v>
      </c>
    </row>
    <row r="36" spans="1:15" x14ac:dyDescent="0.3">
      <c r="A36">
        <v>234</v>
      </c>
      <c r="B36" t="s">
        <v>140</v>
      </c>
      <c r="C36" t="s">
        <v>9</v>
      </c>
      <c r="D36">
        <v>100000000</v>
      </c>
      <c r="E36">
        <v>500000000</v>
      </c>
      <c r="F36">
        <v>300000000</v>
      </c>
      <c r="G36" t="s">
        <v>502</v>
      </c>
      <c r="H36">
        <v>176</v>
      </c>
      <c r="I36">
        <v>108</v>
      </c>
      <c r="J36">
        <v>142</v>
      </c>
      <c r="K36" t="s">
        <v>707</v>
      </c>
      <c r="L36" t="s">
        <v>739</v>
      </c>
      <c r="M36">
        <v>4</v>
      </c>
      <c r="N36" t="s">
        <v>1065</v>
      </c>
      <c r="O36" t="s">
        <v>1090</v>
      </c>
    </row>
    <row r="37" spans="1:15" x14ac:dyDescent="0.3">
      <c r="A37">
        <v>25</v>
      </c>
      <c r="B37" t="s">
        <v>5</v>
      </c>
      <c r="C37" t="s">
        <v>9</v>
      </c>
      <c r="D37">
        <v>100000000</v>
      </c>
      <c r="E37">
        <v>500000000</v>
      </c>
      <c r="F37">
        <v>300000000</v>
      </c>
      <c r="G37" t="s">
        <v>312</v>
      </c>
      <c r="H37">
        <v>177</v>
      </c>
      <c r="I37">
        <v>109</v>
      </c>
      <c r="J37">
        <v>143</v>
      </c>
      <c r="K37" t="s">
        <v>707</v>
      </c>
      <c r="L37" t="s">
        <v>739</v>
      </c>
      <c r="M37">
        <v>4</v>
      </c>
      <c r="N37" t="s">
        <v>1065</v>
      </c>
      <c r="O37" t="s">
        <v>1090</v>
      </c>
    </row>
    <row r="38" spans="1:15" x14ac:dyDescent="0.3">
      <c r="A38">
        <v>123</v>
      </c>
      <c r="B38" t="s">
        <v>33</v>
      </c>
      <c r="C38" t="s">
        <v>9</v>
      </c>
      <c r="D38">
        <v>100000000</v>
      </c>
      <c r="E38">
        <v>500000000</v>
      </c>
      <c r="F38">
        <v>300000000</v>
      </c>
      <c r="G38" t="s">
        <v>401</v>
      </c>
      <c r="H38">
        <v>182</v>
      </c>
      <c r="I38">
        <v>112</v>
      </c>
      <c r="J38">
        <v>147</v>
      </c>
      <c r="K38" t="s">
        <v>707</v>
      </c>
      <c r="L38" t="s">
        <v>739</v>
      </c>
      <c r="M38">
        <v>4</v>
      </c>
      <c r="N38" t="s">
        <v>1065</v>
      </c>
      <c r="O38" t="s">
        <v>1090</v>
      </c>
    </row>
    <row r="39" spans="1:15" x14ac:dyDescent="0.3">
      <c r="A39">
        <v>214</v>
      </c>
      <c r="B39" t="s">
        <v>5</v>
      </c>
      <c r="C39" t="s">
        <v>9</v>
      </c>
      <c r="D39">
        <v>100000000</v>
      </c>
      <c r="E39">
        <v>500000000</v>
      </c>
      <c r="F39">
        <v>300000000</v>
      </c>
      <c r="G39" t="s">
        <v>482</v>
      </c>
      <c r="H39">
        <v>16</v>
      </c>
      <c r="I39">
        <v>15</v>
      </c>
      <c r="J39">
        <v>15.5</v>
      </c>
      <c r="K39" t="s">
        <v>707</v>
      </c>
      <c r="L39" t="s">
        <v>899</v>
      </c>
      <c r="M39">
        <v>3.9</v>
      </c>
      <c r="N39" t="s">
        <v>1067</v>
      </c>
      <c r="O39" t="s">
        <v>1086</v>
      </c>
    </row>
    <row r="40" spans="1:15" x14ac:dyDescent="0.3">
      <c r="A40">
        <v>313</v>
      </c>
      <c r="B40" t="s">
        <v>195</v>
      </c>
      <c r="C40" t="s">
        <v>9</v>
      </c>
      <c r="D40">
        <v>100000000</v>
      </c>
      <c r="E40">
        <v>500000000</v>
      </c>
      <c r="F40">
        <v>300000000</v>
      </c>
      <c r="G40" t="s">
        <v>574</v>
      </c>
      <c r="H40">
        <v>134</v>
      </c>
      <c r="I40">
        <v>81</v>
      </c>
      <c r="J40">
        <v>107.5</v>
      </c>
      <c r="K40" t="s">
        <v>707</v>
      </c>
      <c r="L40" t="s">
        <v>833</v>
      </c>
      <c r="M40">
        <v>3.4</v>
      </c>
      <c r="N40" t="s">
        <v>1067</v>
      </c>
      <c r="O40" t="s">
        <v>1083</v>
      </c>
    </row>
    <row r="41" spans="1:15" x14ac:dyDescent="0.3">
      <c r="A41">
        <v>128</v>
      </c>
      <c r="B41" t="s">
        <v>72</v>
      </c>
      <c r="C41" t="s">
        <v>9</v>
      </c>
      <c r="D41">
        <v>100000000</v>
      </c>
      <c r="E41">
        <v>500000000</v>
      </c>
      <c r="F41">
        <v>300000000</v>
      </c>
      <c r="G41" t="s">
        <v>405</v>
      </c>
      <c r="H41">
        <v>123</v>
      </c>
      <c r="I41">
        <v>71</v>
      </c>
      <c r="J41">
        <v>97</v>
      </c>
      <c r="K41" t="s">
        <v>707</v>
      </c>
      <c r="L41" t="s">
        <v>833</v>
      </c>
      <c r="M41">
        <v>3.4</v>
      </c>
      <c r="N41" t="s">
        <v>1067</v>
      </c>
      <c r="O41" t="s">
        <v>1083</v>
      </c>
    </row>
    <row r="42" spans="1:15" x14ac:dyDescent="0.3">
      <c r="A42">
        <v>138</v>
      </c>
      <c r="B42" t="s">
        <v>38</v>
      </c>
      <c r="C42" t="s">
        <v>9</v>
      </c>
      <c r="D42">
        <v>100000000</v>
      </c>
      <c r="E42">
        <v>500000000</v>
      </c>
      <c r="F42">
        <v>300000000</v>
      </c>
      <c r="G42" t="s">
        <v>413</v>
      </c>
      <c r="H42">
        <v>125</v>
      </c>
      <c r="I42">
        <v>75</v>
      </c>
      <c r="J42">
        <v>100</v>
      </c>
      <c r="K42" t="s">
        <v>707</v>
      </c>
      <c r="L42" t="s">
        <v>840</v>
      </c>
      <c r="M42">
        <v>3.8</v>
      </c>
      <c r="N42" t="s">
        <v>1069</v>
      </c>
      <c r="O42" t="s">
        <v>1080</v>
      </c>
    </row>
    <row r="43" spans="1:15" x14ac:dyDescent="0.3">
      <c r="A43">
        <v>181</v>
      </c>
      <c r="B43" t="s">
        <v>110</v>
      </c>
      <c r="C43" t="s">
        <v>9</v>
      </c>
      <c r="D43">
        <v>100000000</v>
      </c>
      <c r="E43">
        <v>500000000</v>
      </c>
      <c r="F43">
        <v>300000000</v>
      </c>
      <c r="G43" t="s">
        <v>454</v>
      </c>
      <c r="H43">
        <v>179</v>
      </c>
      <c r="I43">
        <v>90</v>
      </c>
      <c r="J43">
        <v>134.5</v>
      </c>
      <c r="K43" t="s">
        <v>708</v>
      </c>
      <c r="L43" t="s">
        <v>853</v>
      </c>
      <c r="M43">
        <v>4.4000000000000004</v>
      </c>
      <c r="N43" t="s">
        <v>1069</v>
      </c>
      <c r="O43" t="s">
        <v>1088</v>
      </c>
    </row>
    <row r="44" spans="1:15" x14ac:dyDescent="0.3">
      <c r="A44">
        <v>156</v>
      </c>
      <c r="B44" t="s">
        <v>91</v>
      </c>
      <c r="C44" t="s">
        <v>9</v>
      </c>
      <c r="D44">
        <v>100000000</v>
      </c>
      <c r="E44">
        <v>500000000</v>
      </c>
      <c r="F44">
        <v>300000000</v>
      </c>
      <c r="G44" t="s">
        <v>431</v>
      </c>
      <c r="H44">
        <v>82</v>
      </c>
      <c r="I44">
        <v>37</v>
      </c>
      <c r="J44">
        <v>59.5</v>
      </c>
      <c r="K44" t="s">
        <v>708</v>
      </c>
      <c r="L44" t="s">
        <v>853</v>
      </c>
      <c r="M44">
        <v>4.4000000000000004</v>
      </c>
      <c r="N44" t="s">
        <v>1069</v>
      </c>
      <c r="O44" t="s">
        <v>1088</v>
      </c>
    </row>
    <row r="45" spans="1:15" x14ac:dyDescent="0.3">
      <c r="A45">
        <v>185</v>
      </c>
      <c r="B45" t="s">
        <v>114</v>
      </c>
      <c r="C45" t="s">
        <v>9</v>
      </c>
      <c r="D45">
        <v>100000000</v>
      </c>
      <c r="E45">
        <v>500000000</v>
      </c>
      <c r="F45">
        <v>300000000</v>
      </c>
      <c r="G45" t="s">
        <v>457</v>
      </c>
      <c r="H45">
        <v>62</v>
      </c>
      <c r="I45">
        <v>35</v>
      </c>
      <c r="J45">
        <v>48.5</v>
      </c>
      <c r="K45" t="s">
        <v>709</v>
      </c>
      <c r="L45" t="s">
        <v>873</v>
      </c>
      <c r="M45">
        <v>3.6</v>
      </c>
      <c r="N45" t="s">
        <v>1067</v>
      </c>
      <c r="O45" t="s">
        <v>1118</v>
      </c>
    </row>
    <row r="46" spans="1:15" x14ac:dyDescent="0.3">
      <c r="A46">
        <v>89</v>
      </c>
      <c r="B46" t="s">
        <v>59</v>
      </c>
      <c r="C46" t="s">
        <v>9</v>
      </c>
      <c r="D46">
        <v>100000000</v>
      </c>
      <c r="E46">
        <v>500000000</v>
      </c>
      <c r="F46">
        <v>300000000</v>
      </c>
      <c r="G46" t="s">
        <v>369</v>
      </c>
      <c r="H46">
        <v>93</v>
      </c>
      <c r="I46">
        <v>52</v>
      </c>
      <c r="J46">
        <v>72.5</v>
      </c>
      <c r="K46" t="s">
        <v>709</v>
      </c>
      <c r="L46" t="s">
        <v>798</v>
      </c>
      <c r="M46">
        <v>4.2</v>
      </c>
      <c r="N46" t="s">
        <v>1067</v>
      </c>
      <c r="O46" t="s">
        <v>1095</v>
      </c>
    </row>
    <row r="47" spans="1:15" x14ac:dyDescent="0.3">
      <c r="A47">
        <v>372</v>
      </c>
      <c r="B47" t="s">
        <v>17</v>
      </c>
      <c r="C47" t="s">
        <v>9</v>
      </c>
      <c r="D47">
        <v>100000000</v>
      </c>
      <c r="E47">
        <v>500000000</v>
      </c>
      <c r="F47">
        <v>300000000</v>
      </c>
      <c r="G47" t="s">
        <v>624</v>
      </c>
      <c r="H47">
        <v>77</v>
      </c>
      <c r="I47">
        <v>42</v>
      </c>
      <c r="J47">
        <v>59.5</v>
      </c>
      <c r="K47" t="s">
        <v>709</v>
      </c>
      <c r="L47" t="s">
        <v>1003</v>
      </c>
      <c r="M47">
        <v>3.1</v>
      </c>
      <c r="N47" t="s">
        <v>1067</v>
      </c>
      <c r="O47" t="s">
        <v>1126</v>
      </c>
    </row>
    <row r="48" spans="1:15" x14ac:dyDescent="0.3">
      <c r="A48">
        <v>117</v>
      </c>
      <c r="B48" t="s">
        <v>17</v>
      </c>
      <c r="C48" t="s">
        <v>9</v>
      </c>
      <c r="D48">
        <v>100000000</v>
      </c>
      <c r="E48">
        <v>500000000</v>
      </c>
      <c r="F48">
        <v>300000000</v>
      </c>
      <c r="G48" t="s">
        <v>396</v>
      </c>
      <c r="H48">
        <v>81</v>
      </c>
      <c r="I48">
        <v>43</v>
      </c>
      <c r="J48">
        <v>62</v>
      </c>
      <c r="K48" t="s">
        <v>709</v>
      </c>
      <c r="L48" t="s">
        <v>824</v>
      </c>
      <c r="M48">
        <v>2.2999999999999998</v>
      </c>
      <c r="N48" t="s">
        <v>1065</v>
      </c>
      <c r="O48" t="s">
        <v>1086</v>
      </c>
    </row>
    <row r="49" spans="1:15" x14ac:dyDescent="0.3">
      <c r="A49">
        <v>353</v>
      </c>
      <c r="B49" t="s">
        <v>5</v>
      </c>
      <c r="C49" t="s">
        <v>9</v>
      </c>
      <c r="D49">
        <v>100000000</v>
      </c>
      <c r="E49">
        <v>500000000</v>
      </c>
      <c r="F49">
        <v>300000000</v>
      </c>
      <c r="G49" t="s">
        <v>610</v>
      </c>
      <c r="H49">
        <v>134</v>
      </c>
      <c r="I49">
        <v>80</v>
      </c>
      <c r="J49">
        <v>107</v>
      </c>
      <c r="K49" t="s">
        <v>707</v>
      </c>
      <c r="L49" t="s">
        <v>749</v>
      </c>
      <c r="M49">
        <v>4.7</v>
      </c>
      <c r="N49" t="s">
        <v>1069</v>
      </c>
      <c r="O49" t="s">
        <v>1076</v>
      </c>
    </row>
    <row r="50" spans="1:15" x14ac:dyDescent="0.3">
      <c r="A50">
        <v>36</v>
      </c>
      <c r="B50" t="s">
        <v>5</v>
      </c>
      <c r="C50" t="s">
        <v>9</v>
      </c>
      <c r="D50">
        <v>100000000</v>
      </c>
      <c r="E50">
        <v>500000000</v>
      </c>
      <c r="F50">
        <v>300000000</v>
      </c>
      <c r="G50" t="s">
        <v>321</v>
      </c>
      <c r="H50">
        <v>137</v>
      </c>
      <c r="I50">
        <v>83</v>
      </c>
      <c r="J50">
        <v>110</v>
      </c>
      <c r="K50" t="s">
        <v>707</v>
      </c>
      <c r="L50" t="s">
        <v>749</v>
      </c>
      <c r="M50">
        <v>4.7</v>
      </c>
      <c r="N50" t="s">
        <v>1069</v>
      </c>
      <c r="O50" t="s">
        <v>1076</v>
      </c>
    </row>
    <row r="51" spans="1:15" x14ac:dyDescent="0.3">
      <c r="A51">
        <v>187</v>
      </c>
      <c r="B51" t="s">
        <v>116</v>
      </c>
      <c r="C51" t="s">
        <v>9</v>
      </c>
      <c r="D51">
        <v>100000000</v>
      </c>
      <c r="E51">
        <v>500000000</v>
      </c>
      <c r="F51">
        <v>300000000</v>
      </c>
      <c r="G51" t="s">
        <v>459</v>
      </c>
      <c r="H51">
        <v>66</v>
      </c>
      <c r="I51">
        <v>39</v>
      </c>
      <c r="J51">
        <v>52.5</v>
      </c>
      <c r="K51" t="s">
        <v>708</v>
      </c>
      <c r="L51" t="s">
        <v>875</v>
      </c>
      <c r="M51">
        <v>2.4</v>
      </c>
      <c r="N51" t="s">
        <v>1065</v>
      </c>
      <c r="O51" t="s">
        <v>1119</v>
      </c>
    </row>
    <row r="52" spans="1:15" x14ac:dyDescent="0.3">
      <c r="A52">
        <v>92</v>
      </c>
      <c r="B52" t="s">
        <v>5</v>
      </c>
      <c r="C52" t="s">
        <v>9</v>
      </c>
      <c r="D52">
        <v>100000000</v>
      </c>
      <c r="E52">
        <v>500000000</v>
      </c>
      <c r="F52">
        <v>300000000</v>
      </c>
      <c r="G52" t="s">
        <v>372</v>
      </c>
      <c r="H52">
        <v>124</v>
      </c>
      <c r="I52">
        <v>74</v>
      </c>
      <c r="J52">
        <v>99</v>
      </c>
      <c r="K52" t="s">
        <v>707</v>
      </c>
      <c r="L52" t="s">
        <v>781</v>
      </c>
      <c r="M52">
        <v>3.9</v>
      </c>
      <c r="N52" t="s">
        <v>1065</v>
      </c>
      <c r="O52" t="s">
        <v>1095</v>
      </c>
    </row>
    <row r="53" spans="1:15" x14ac:dyDescent="0.3">
      <c r="A53">
        <v>70</v>
      </c>
      <c r="B53" t="s">
        <v>50</v>
      </c>
      <c r="C53" t="s">
        <v>9</v>
      </c>
      <c r="D53">
        <v>100000000</v>
      </c>
      <c r="E53">
        <v>500000000</v>
      </c>
      <c r="F53">
        <v>300000000</v>
      </c>
      <c r="G53" t="s">
        <v>352</v>
      </c>
      <c r="H53">
        <v>139</v>
      </c>
      <c r="I53">
        <v>85</v>
      </c>
      <c r="J53">
        <v>112</v>
      </c>
      <c r="K53" t="s">
        <v>707</v>
      </c>
      <c r="L53" t="s">
        <v>781</v>
      </c>
      <c r="M53">
        <v>3.9</v>
      </c>
      <c r="N53" t="s">
        <v>1065</v>
      </c>
      <c r="O53" t="s">
        <v>1095</v>
      </c>
    </row>
    <row r="54" spans="1:15" x14ac:dyDescent="0.3">
      <c r="A54">
        <v>51</v>
      </c>
      <c r="B54" t="s">
        <v>42</v>
      </c>
      <c r="C54" t="s">
        <v>9</v>
      </c>
      <c r="D54">
        <v>100000000</v>
      </c>
      <c r="E54">
        <v>500000000</v>
      </c>
      <c r="F54">
        <v>300000000</v>
      </c>
      <c r="G54" t="s">
        <v>334</v>
      </c>
      <c r="H54">
        <v>95</v>
      </c>
      <c r="I54">
        <v>41</v>
      </c>
      <c r="J54">
        <v>68</v>
      </c>
      <c r="K54" t="s">
        <v>709</v>
      </c>
      <c r="L54" t="s">
        <v>763</v>
      </c>
      <c r="M54">
        <v>4.5999999999999996</v>
      </c>
      <c r="N54" t="s">
        <v>1067</v>
      </c>
      <c r="O54" t="s">
        <v>1076</v>
      </c>
    </row>
    <row r="55" spans="1:15" x14ac:dyDescent="0.3">
      <c r="A55">
        <v>337</v>
      </c>
      <c r="B55" t="s">
        <v>219</v>
      </c>
      <c r="C55" t="s">
        <v>9</v>
      </c>
      <c r="D55">
        <v>100000000</v>
      </c>
      <c r="E55">
        <v>500000000</v>
      </c>
      <c r="F55">
        <v>300000000</v>
      </c>
      <c r="G55" t="s">
        <v>369</v>
      </c>
      <c r="H55">
        <v>93</v>
      </c>
      <c r="I55">
        <v>52</v>
      </c>
      <c r="J55">
        <v>72.5</v>
      </c>
      <c r="K55" t="s">
        <v>709</v>
      </c>
      <c r="L55" t="s">
        <v>975</v>
      </c>
      <c r="M55">
        <v>2.1</v>
      </c>
      <c r="N55" t="s">
        <v>1067</v>
      </c>
      <c r="O55" t="s">
        <v>1088</v>
      </c>
    </row>
    <row r="56" spans="1:15" x14ac:dyDescent="0.3">
      <c r="A56">
        <v>276</v>
      </c>
      <c r="B56" t="s">
        <v>167</v>
      </c>
      <c r="C56" t="s">
        <v>9</v>
      </c>
      <c r="D56">
        <v>100000000</v>
      </c>
      <c r="E56">
        <v>500000000</v>
      </c>
      <c r="F56">
        <v>300000000</v>
      </c>
      <c r="G56" t="s">
        <v>542</v>
      </c>
      <c r="H56">
        <v>81</v>
      </c>
      <c r="I56">
        <v>50</v>
      </c>
      <c r="J56">
        <v>65.5</v>
      </c>
      <c r="K56" t="s">
        <v>708</v>
      </c>
      <c r="L56" t="s">
        <v>937</v>
      </c>
      <c r="M56">
        <v>3.7</v>
      </c>
      <c r="N56" t="s">
        <v>1065</v>
      </c>
      <c r="O56" t="s">
        <v>1077</v>
      </c>
    </row>
    <row r="57" spans="1:15" x14ac:dyDescent="0.3">
      <c r="A57">
        <v>233</v>
      </c>
      <c r="B57" t="s">
        <v>5</v>
      </c>
      <c r="C57" t="s">
        <v>9</v>
      </c>
      <c r="D57">
        <v>100000000</v>
      </c>
      <c r="E57">
        <v>500000000</v>
      </c>
      <c r="F57">
        <v>300000000</v>
      </c>
      <c r="G57" t="s">
        <v>501</v>
      </c>
      <c r="H57">
        <v>126</v>
      </c>
      <c r="I57">
        <v>76</v>
      </c>
      <c r="J57">
        <v>101</v>
      </c>
      <c r="K57" t="s">
        <v>707</v>
      </c>
      <c r="L57" t="s">
        <v>915</v>
      </c>
      <c r="M57">
        <v>2.2999999999999998</v>
      </c>
      <c r="N57" t="s">
        <v>1069</v>
      </c>
      <c r="O57" t="s">
        <v>1088</v>
      </c>
    </row>
    <row r="58" spans="1:15" x14ac:dyDescent="0.3">
      <c r="A58">
        <v>160</v>
      </c>
      <c r="B58" t="s">
        <v>93</v>
      </c>
      <c r="C58" t="s">
        <v>9</v>
      </c>
      <c r="D58">
        <v>100000000</v>
      </c>
      <c r="E58">
        <v>500000000</v>
      </c>
      <c r="F58">
        <v>300000000</v>
      </c>
      <c r="G58" t="s">
        <v>435</v>
      </c>
      <c r="H58">
        <v>72</v>
      </c>
      <c r="I58">
        <v>52</v>
      </c>
      <c r="J58">
        <v>62</v>
      </c>
      <c r="K58" t="s">
        <v>709</v>
      </c>
      <c r="L58" t="s">
        <v>856</v>
      </c>
      <c r="M58">
        <v>3.6</v>
      </c>
      <c r="N58" t="s">
        <v>1068</v>
      </c>
      <c r="O58" t="s">
        <v>1087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A3F4D-CADE-403C-BE1B-0C28FED16C18}">
  <dimension ref="A3:B19"/>
  <sheetViews>
    <sheetView workbookViewId="0">
      <selection activeCell="B2" sqref="B2"/>
    </sheetView>
  </sheetViews>
  <sheetFormatPr defaultRowHeight="14.4" x14ac:dyDescent="0.3"/>
  <cols>
    <col min="1" max="1" width="27.77734375" bestFit="1" customWidth="1"/>
    <col min="2" max="2" width="17.44140625" bestFit="1" customWidth="1"/>
  </cols>
  <sheetData>
    <row r="3" spans="1:2" x14ac:dyDescent="0.3">
      <c r="A3" s="5" t="s">
        <v>705</v>
      </c>
      <c r="B3" t="s">
        <v>1157</v>
      </c>
    </row>
    <row r="4" spans="1:2" x14ac:dyDescent="0.3">
      <c r="A4" s="6" t="s">
        <v>12</v>
      </c>
      <c r="B4" s="9">
        <v>104.12820512820512</v>
      </c>
    </row>
    <row r="5" spans="1:2" x14ac:dyDescent="0.3">
      <c r="A5" s="6" t="s">
        <v>20</v>
      </c>
      <c r="B5" s="9">
        <v>115.8</v>
      </c>
    </row>
    <row r="6" spans="1:2" x14ac:dyDescent="0.3">
      <c r="A6" s="6" t="s">
        <v>25</v>
      </c>
      <c r="B6" s="9">
        <v>95.904761904761898</v>
      </c>
    </row>
    <row r="7" spans="1:2" x14ac:dyDescent="0.3">
      <c r="A7" s="6" t="s">
        <v>16</v>
      </c>
      <c r="B7" s="9">
        <v>113.62142857142857</v>
      </c>
    </row>
    <row r="8" spans="1:2" x14ac:dyDescent="0.3">
      <c r="A8" s="6" t="s">
        <v>9</v>
      </c>
      <c r="B8" s="9">
        <v>91.219298245614041</v>
      </c>
    </row>
    <row r="9" spans="1:2" x14ac:dyDescent="0.3">
      <c r="A9" s="6" t="s">
        <v>31</v>
      </c>
      <c r="B9" s="9">
        <v>91.04</v>
      </c>
    </row>
    <row r="10" spans="1:2" x14ac:dyDescent="0.3">
      <c r="A10" s="6" t="s">
        <v>8</v>
      </c>
      <c r="B10" s="9">
        <v>87.5</v>
      </c>
    </row>
    <row r="11" spans="1:2" x14ac:dyDescent="0.3">
      <c r="A11" s="6" t="s">
        <v>13</v>
      </c>
      <c r="B11" s="9">
        <v>77.727272727272734</v>
      </c>
    </row>
    <row r="12" spans="1:2" x14ac:dyDescent="0.3">
      <c r="A12" s="6" t="s">
        <v>28</v>
      </c>
      <c r="B12" s="9">
        <v>92</v>
      </c>
    </row>
    <row r="13" spans="1:2" x14ac:dyDescent="0.3">
      <c r="A13" s="6" t="s">
        <v>46</v>
      </c>
      <c r="B13" s="9">
        <v>123.23076923076923</v>
      </c>
    </row>
    <row r="14" spans="1:2" x14ac:dyDescent="0.3">
      <c r="A14" s="6" t="s">
        <v>6</v>
      </c>
      <c r="B14" s="9">
        <v>96.966666666666669</v>
      </c>
    </row>
    <row r="15" spans="1:2" x14ac:dyDescent="0.3">
      <c r="A15" s="6" t="s">
        <v>10</v>
      </c>
      <c r="B15" s="9">
        <v>90.632352941176464</v>
      </c>
    </row>
    <row r="16" spans="1:2" x14ac:dyDescent="0.3">
      <c r="A16" s="6" t="s">
        <v>35</v>
      </c>
      <c r="B16" s="9">
        <v>108.625</v>
      </c>
    </row>
    <row r="17" spans="1:2" x14ac:dyDescent="0.3">
      <c r="A17" s="6" t="s">
        <v>256</v>
      </c>
      <c r="B17" s="9">
        <v>117.5</v>
      </c>
    </row>
    <row r="18" spans="1:2" x14ac:dyDescent="0.3">
      <c r="A18" s="6" t="s">
        <v>11</v>
      </c>
      <c r="B18" s="9">
        <v>106.74060150375939</v>
      </c>
    </row>
    <row r="19" spans="1:2" x14ac:dyDescent="0.3">
      <c r="A19" s="6" t="s">
        <v>706</v>
      </c>
      <c r="B19" s="9">
        <v>101.33940042826552</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69"/>
  <sheetViews>
    <sheetView zoomScale="85" zoomScaleNormal="85" workbookViewId="0">
      <selection activeCell="D1" sqref="D1"/>
    </sheetView>
  </sheetViews>
  <sheetFormatPr defaultRowHeight="15.6" customHeight="1" x14ac:dyDescent="0.3"/>
  <cols>
    <col min="4" max="4" width="26.6640625" customWidth="1"/>
    <col min="30" max="30" width="22.21875" bestFit="1" customWidth="1"/>
    <col min="31" max="31" width="15.88671875" customWidth="1"/>
    <col min="35" max="35" width="12" bestFit="1" customWidth="1"/>
    <col min="37" max="38" width="11" bestFit="1" customWidth="1"/>
  </cols>
  <sheetData>
    <row r="1" spans="1:38" ht="15.6" customHeight="1" x14ac:dyDescent="0.3">
      <c r="A1" s="1" t="s">
        <v>0</v>
      </c>
      <c r="B1" s="1" t="s">
        <v>1</v>
      </c>
      <c r="C1" t="s">
        <v>713</v>
      </c>
      <c r="D1" s="1" t="s">
        <v>2</v>
      </c>
      <c r="E1" s="1" t="s">
        <v>3</v>
      </c>
      <c r="F1" s="1" t="s">
        <v>1158</v>
      </c>
      <c r="G1" s="1" t="s">
        <v>4</v>
      </c>
      <c r="H1" s="10" t="s">
        <v>1159</v>
      </c>
      <c r="I1" s="10" t="s">
        <v>1074</v>
      </c>
      <c r="J1" s="10" t="s">
        <v>1160</v>
      </c>
      <c r="K1" t="s">
        <v>284</v>
      </c>
      <c r="L1" t="s">
        <v>285</v>
      </c>
      <c r="M1" t="s">
        <v>286</v>
      </c>
      <c r="N1" t="s">
        <v>287</v>
      </c>
      <c r="O1" t="s">
        <v>713</v>
      </c>
      <c r="P1" t="s">
        <v>714</v>
      </c>
      <c r="Q1" t="s">
        <v>1161</v>
      </c>
      <c r="R1" t="s">
        <v>1162</v>
      </c>
      <c r="T1" t="s">
        <v>1430</v>
      </c>
      <c r="U1" t="s">
        <v>1431</v>
      </c>
      <c r="V1" t="s">
        <v>1432</v>
      </c>
      <c r="W1" t="s">
        <v>1433</v>
      </c>
      <c r="X1" t="s">
        <v>1434</v>
      </c>
      <c r="Y1" t="s">
        <v>1435</v>
      </c>
      <c r="Z1" t="s">
        <v>1436</v>
      </c>
      <c r="AA1" t="s">
        <v>1437</v>
      </c>
      <c r="AB1" t="s">
        <v>1060</v>
      </c>
      <c r="AC1" t="s">
        <v>1138</v>
      </c>
      <c r="AD1" t="s">
        <v>1064</v>
      </c>
      <c r="AE1" t="s">
        <v>1141</v>
      </c>
      <c r="AF1" t="s">
        <v>1139</v>
      </c>
      <c r="AG1" t="s">
        <v>1151</v>
      </c>
      <c r="AH1" t="s">
        <v>1140</v>
      </c>
      <c r="AI1" t="s">
        <v>1555</v>
      </c>
      <c r="AJ1" t="s">
        <v>1556</v>
      </c>
      <c r="AK1" t="s">
        <v>1075</v>
      </c>
      <c r="AL1" t="s">
        <v>1557</v>
      </c>
    </row>
    <row r="2" spans="1:38" ht="15.6" customHeight="1" x14ac:dyDescent="0.3">
      <c r="A2">
        <v>1</v>
      </c>
      <c r="B2" t="s">
        <v>5</v>
      </c>
      <c r="C2" t="s">
        <v>707</v>
      </c>
      <c r="D2" t="s">
        <v>6</v>
      </c>
      <c r="E2">
        <v>50000000</v>
      </c>
      <c r="F2">
        <f>E2/1000000000</f>
        <v>0.05</v>
      </c>
      <c r="G2">
        <v>100000000</v>
      </c>
      <c r="H2">
        <f>G2/1000000000</f>
        <v>0.1</v>
      </c>
      <c r="I2">
        <f>AVERAGE(E2,G2)</f>
        <v>75000000</v>
      </c>
      <c r="J2">
        <f>I2/1000000000</f>
        <v>7.4999999999999997E-2</v>
      </c>
      <c r="K2" t="s">
        <v>288</v>
      </c>
      <c r="L2">
        <v>91</v>
      </c>
      <c r="M2">
        <v>53</v>
      </c>
      <c r="N2" s="2">
        <v>72</v>
      </c>
      <c r="O2" t="s">
        <v>707</v>
      </c>
      <c r="P2" s="7" t="s">
        <v>715</v>
      </c>
      <c r="Q2" t="s">
        <v>1163</v>
      </c>
      <c r="R2" t="s">
        <v>1164</v>
      </c>
      <c r="T2" s="7" t="s">
        <v>1438</v>
      </c>
      <c r="U2" s="7">
        <v>1</v>
      </c>
      <c r="V2" s="7">
        <v>1</v>
      </c>
      <c r="W2" s="7">
        <v>1</v>
      </c>
      <c r="X2" s="7">
        <v>0</v>
      </c>
      <c r="Y2" s="7">
        <v>1</v>
      </c>
      <c r="Z2" s="7">
        <v>0</v>
      </c>
      <c r="AA2" s="7">
        <v>3462</v>
      </c>
      <c r="AB2">
        <v>3.8</v>
      </c>
      <c r="AC2" t="str" cm="1">
        <f t="array" ref="AC2">_xlfn.IFS(AB2&gt;=4,"highrating",AB2&gt;=3,"med Rating",AB2&lt;3,"low Rating")</f>
        <v>med Rating</v>
      </c>
      <c r="AD2" t="s">
        <v>1065</v>
      </c>
      <c r="AE2" t="s">
        <v>1142</v>
      </c>
      <c r="AF2">
        <v>501</v>
      </c>
      <c r="AG2">
        <v>1000</v>
      </c>
      <c r="AH2" s="9">
        <f>AVERAGE(AF2,AG2)</f>
        <v>750.5</v>
      </c>
      <c r="AI2">
        <v>1973</v>
      </c>
      <c r="AJ2">
        <v>51</v>
      </c>
      <c r="AK2" t="s">
        <v>1076</v>
      </c>
      <c r="AL2" t="s">
        <v>1076</v>
      </c>
    </row>
    <row r="3" spans="1:38" ht="15.6" customHeight="1" x14ac:dyDescent="0.3">
      <c r="A3">
        <v>2</v>
      </c>
      <c r="B3" t="s">
        <v>7</v>
      </c>
      <c r="C3" t="s">
        <v>707</v>
      </c>
      <c r="D3" t="s">
        <v>8</v>
      </c>
      <c r="E3">
        <v>2000000000</v>
      </c>
      <c r="F3">
        <f t="shared" ref="F3:F66" si="0">E3/1000000000</f>
        <v>2</v>
      </c>
      <c r="G3">
        <v>5000000000</v>
      </c>
      <c r="H3">
        <f t="shared" ref="H3:H66" si="1">G3/1000000000</f>
        <v>5</v>
      </c>
      <c r="I3">
        <f t="shared" ref="I3:I66" si="2">AVERAGE(E3,G3)</f>
        <v>3500000000</v>
      </c>
      <c r="J3">
        <f t="shared" ref="J3:J66" si="3">I3/1000000000</f>
        <v>3.5</v>
      </c>
      <c r="K3" t="s">
        <v>289</v>
      </c>
      <c r="L3">
        <v>112</v>
      </c>
      <c r="M3">
        <v>63</v>
      </c>
      <c r="N3" s="2">
        <v>87.5</v>
      </c>
      <c r="O3" t="s">
        <v>707</v>
      </c>
      <c r="P3" s="7" t="s">
        <v>716</v>
      </c>
      <c r="Q3" t="s">
        <v>1165</v>
      </c>
      <c r="R3" t="s">
        <v>1166</v>
      </c>
      <c r="T3" s="7" t="s">
        <v>1439</v>
      </c>
      <c r="U3" s="7">
        <v>0</v>
      </c>
      <c r="V3" s="7">
        <v>0</v>
      </c>
      <c r="W3" s="7">
        <v>1</v>
      </c>
      <c r="X3" s="7">
        <v>0</v>
      </c>
      <c r="Y3" s="7">
        <v>0</v>
      </c>
      <c r="Z3" s="7">
        <v>0</v>
      </c>
      <c r="AA3" s="7">
        <v>1788</v>
      </c>
      <c r="AB3">
        <v>3.4</v>
      </c>
      <c r="AC3" t="str" cm="1">
        <f t="array" ref="AC3">_xlfn.IFS(AB3&gt;=4,"highrating",AB3&gt;=3,"med Rating",AB3&lt;3,"low Rating")</f>
        <v>med Rating</v>
      </c>
      <c r="AD3" t="s">
        <v>1066</v>
      </c>
      <c r="AE3" t="s">
        <v>1143</v>
      </c>
      <c r="AF3">
        <v>10000</v>
      </c>
      <c r="AG3">
        <v>10000</v>
      </c>
      <c r="AH3" s="9">
        <f>AVERAGE(AF3,AG4)</f>
        <v>5500</v>
      </c>
      <c r="AI3">
        <v>1984</v>
      </c>
      <c r="AJ3">
        <v>40</v>
      </c>
      <c r="AK3" t="s">
        <v>1077</v>
      </c>
      <c r="AL3" t="s">
        <v>1558</v>
      </c>
    </row>
    <row r="4" spans="1:38" ht="15.6" customHeight="1" x14ac:dyDescent="0.3">
      <c r="A4">
        <v>3</v>
      </c>
      <c r="B4" t="s">
        <v>5</v>
      </c>
      <c r="C4" t="s">
        <v>707</v>
      </c>
      <c r="D4" t="s">
        <v>9</v>
      </c>
      <c r="E4">
        <v>100000000</v>
      </c>
      <c r="F4">
        <f t="shared" si="0"/>
        <v>0.1</v>
      </c>
      <c r="G4">
        <v>500000000</v>
      </c>
      <c r="H4">
        <f t="shared" si="1"/>
        <v>0.5</v>
      </c>
      <c r="I4">
        <f t="shared" si="2"/>
        <v>300000000</v>
      </c>
      <c r="J4">
        <f t="shared" si="3"/>
        <v>0.3</v>
      </c>
      <c r="K4" t="s">
        <v>290</v>
      </c>
      <c r="L4">
        <v>90</v>
      </c>
      <c r="M4">
        <v>80</v>
      </c>
      <c r="N4" s="2">
        <v>85</v>
      </c>
      <c r="O4" t="s">
        <v>707</v>
      </c>
      <c r="P4" s="7" t="s">
        <v>717</v>
      </c>
      <c r="Q4" t="s">
        <v>1167</v>
      </c>
      <c r="R4" t="s">
        <v>1167</v>
      </c>
      <c r="T4" s="7" t="s">
        <v>1440</v>
      </c>
      <c r="U4" s="7">
        <v>1</v>
      </c>
      <c r="V4" s="7">
        <v>1</v>
      </c>
      <c r="W4" s="7">
        <v>0</v>
      </c>
      <c r="X4" s="7">
        <v>0</v>
      </c>
      <c r="Y4" s="7">
        <v>1</v>
      </c>
      <c r="Z4" s="7">
        <v>1</v>
      </c>
      <c r="AA4" s="7">
        <v>4606</v>
      </c>
      <c r="AB4">
        <v>4.8</v>
      </c>
      <c r="AC4" t="str" cm="1">
        <f t="array" ref="AC4">_xlfn.IFS(AB4&gt;=4,"highrating",AB4&gt;=3,"med Rating",AB4&lt;3,"low Rating")</f>
        <v>highrating</v>
      </c>
      <c r="AD4" t="s">
        <v>1065</v>
      </c>
      <c r="AE4" t="s">
        <v>1142</v>
      </c>
      <c r="AF4">
        <v>501</v>
      </c>
      <c r="AG4">
        <v>1000</v>
      </c>
      <c r="AH4" s="9">
        <f>AVERAGE(AF4,AG4)</f>
        <v>750.5</v>
      </c>
      <c r="AI4">
        <v>2010</v>
      </c>
      <c r="AJ4">
        <v>14</v>
      </c>
      <c r="AK4" t="s">
        <v>1078</v>
      </c>
      <c r="AL4" t="s">
        <v>1559</v>
      </c>
    </row>
    <row r="5" spans="1:38" ht="15.6" customHeight="1" x14ac:dyDescent="0.3">
      <c r="A5">
        <v>4</v>
      </c>
      <c r="B5" t="s">
        <v>5</v>
      </c>
      <c r="C5" t="s">
        <v>707</v>
      </c>
      <c r="D5" t="s">
        <v>10</v>
      </c>
      <c r="E5">
        <v>500000000</v>
      </c>
      <c r="F5">
        <f t="shared" si="0"/>
        <v>0.5</v>
      </c>
      <c r="G5">
        <v>1000000000</v>
      </c>
      <c r="H5">
        <f t="shared" si="1"/>
        <v>1</v>
      </c>
      <c r="I5">
        <f t="shared" si="2"/>
        <v>750000000</v>
      </c>
      <c r="J5">
        <f t="shared" si="3"/>
        <v>0.75</v>
      </c>
      <c r="K5" t="s">
        <v>291</v>
      </c>
      <c r="L5">
        <v>97</v>
      </c>
      <c r="M5">
        <v>56</v>
      </c>
      <c r="N5" s="2">
        <v>76.5</v>
      </c>
      <c r="O5" t="s">
        <v>707</v>
      </c>
      <c r="P5" s="7" t="s">
        <v>718</v>
      </c>
      <c r="Q5" t="s">
        <v>1168</v>
      </c>
      <c r="R5" t="s">
        <v>1168</v>
      </c>
      <c r="T5" s="7" t="s">
        <v>1441</v>
      </c>
      <c r="U5" s="7">
        <v>0</v>
      </c>
      <c r="V5" s="7">
        <v>1</v>
      </c>
      <c r="W5" s="7">
        <v>0</v>
      </c>
      <c r="X5" s="7">
        <v>0</v>
      </c>
      <c r="Y5" s="7">
        <v>0</v>
      </c>
      <c r="Z5" s="7">
        <v>1</v>
      </c>
      <c r="AA5" s="7">
        <v>3490</v>
      </c>
      <c r="AB5">
        <v>3.8</v>
      </c>
      <c r="AC5" t="str" cm="1">
        <f t="array" ref="AC5">_xlfn.IFS(AB5&gt;=4,"highrating",AB5&gt;=3,"med Rating",AB5&lt;3,"low Rating")</f>
        <v>med Rating</v>
      </c>
      <c r="AD5" t="s">
        <v>1067</v>
      </c>
      <c r="AE5" t="s">
        <v>1144</v>
      </c>
      <c r="AF5">
        <v>1001</v>
      </c>
      <c r="AG5">
        <v>5000</v>
      </c>
      <c r="AH5" s="9">
        <f>AVERAGE(AF5,AG5)</f>
        <v>3000.5</v>
      </c>
      <c r="AI5">
        <v>1965</v>
      </c>
      <c r="AJ5">
        <v>59</v>
      </c>
      <c r="AK5" t="s">
        <v>1079</v>
      </c>
      <c r="AL5" t="s">
        <v>1560</v>
      </c>
    </row>
    <row r="6" spans="1:38" ht="15.6" customHeight="1" x14ac:dyDescent="0.3">
      <c r="A6">
        <v>5</v>
      </c>
      <c r="B6" t="s">
        <v>5</v>
      </c>
      <c r="C6" t="s">
        <v>707</v>
      </c>
      <c r="D6" t="s">
        <v>11</v>
      </c>
      <c r="E6">
        <v>0</v>
      </c>
      <c r="F6">
        <f t="shared" si="0"/>
        <v>0</v>
      </c>
      <c r="G6">
        <v>0</v>
      </c>
      <c r="H6">
        <f t="shared" si="1"/>
        <v>0</v>
      </c>
      <c r="I6">
        <f t="shared" si="2"/>
        <v>0</v>
      </c>
      <c r="J6">
        <f t="shared" si="3"/>
        <v>0</v>
      </c>
      <c r="K6" t="s">
        <v>292</v>
      </c>
      <c r="L6">
        <v>143</v>
      </c>
      <c r="M6">
        <v>86</v>
      </c>
      <c r="N6" s="2">
        <v>114.5</v>
      </c>
      <c r="O6" t="s">
        <v>707</v>
      </c>
      <c r="P6" s="7" t="s">
        <v>719</v>
      </c>
      <c r="Q6" t="s">
        <v>1169</v>
      </c>
      <c r="R6" t="s">
        <v>1169</v>
      </c>
      <c r="T6" s="7" t="s">
        <v>1442</v>
      </c>
      <c r="U6" s="7">
        <v>1</v>
      </c>
      <c r="V6" s="7">
        <v>0</v>
      </c>
      <c r="W6" s="7">
        <v>1</v>
      </c>
      <c r="X6" s="7">
        <v>1</v>
      </c>
      <c r="Y6" s="7">
        <v>1</v>
      </c>
      <c r="Z6" s="7">
        <v>1</v>
      </c>
      <c r="AA6" s="7">
        <v>4913</v>
      </c>
      <c r="AB6">
        <v>2.9</v>
      </c>
      <c r="AC6" t="str" cm="1">
        <f t="array" ref="AC6">_xlfn.IFS(AB6&gt;=4,"highrating",AB6&gt;=3,"med Rating",AB6&lt;3,"low Rating")</f>
        <v>low Rating</v>
      </c>
      <c r="AD6" t="s">
        <v>1068</v>
      </c>
      <c r="AE6" t="s">
        <v>1145</v>
      </c>
      <c r="AF6">
        <v>51</v>
      </c>
      <c r="AG6">
        <v>200</v>
      </c>
      <c r="AH6" s="9">
        <f t="shared" ref="AH6:AH66" si="4">AVERAGE(AF6,AG6)</f>
        <v>125.5</v>
      </c>
      <c r="AI6">
        <v>1998</v>
      </c>
      <c r="AJ6">
        <v>26</v>
      </c>
      <c r="AK6" t="s">
        <v>1080</v>
      </c>
      <c r="AL6" t="s">
        <v>1559</v>
      </c>
    </row>
    <row r="7" spans="1:38" ht="15.6" customHeight="1" x14ac:dyDescent="0.3">
      <c r="A7">
        <v>6</v>
      </c>
      <c r="B7" t="s">
        <v>5</v>
      </c>
      <c r="C7" t="s">
        <v>707</v>
      </c>
      <c r="D7" t="s">
        <v>12</v>
      </c>
      <c r="E7">
        <v>1000000000</v>
      </c>
      <c r="F7">
        <f t="shared" si="0"/>
        <v>1</v>
      </c>
      <c r="G7">
        <v>2000000000</v>
      </c>
      <c r="H7">
        <f t="shared" si="1"/>
        <v>2</v>
      </c>
      <c r="I7">
        <f t="shared" si="2"/>
        <v>1500000000</v>
      </c>
      <c r="J7">
        <f t="shared" si="3"/>
        <v>1.5</v>
      </c>
      <c r="K7" t="s">
        <v>293</v>
      </c>
      <c r="L7">
        <v>119</v>
      </c>
      <c r="M7">
        <v>71</v>
      </c>
      <c r="N7" s="2">
        <v>95</v>
      </c>
      <c r="O7" t="s">
        <v>707</v>
      </c>
      <c r="P7" s="7" t="s">
        <v>720</v>
      </c>
      <c r="Q7" t="s">
        <v>1170</v>
      </c>
      <c r="R7" t="s">
        <v>1170</v>
      </c>
      <c r="T7" s="7" t="s">
        <v>1443</v>
      </c>
      <c r="U7" s="7">
        <v>1</v>
      </c>
      <c r="V7" s="7">
        <v>1</v>
      </c>
      <c r="W7" s="7">
        <v>1</v>
      </c>
      <c r="X7" s="7">
        <v>1</v>
      </c>
      <c r="Y7" s="7">
        <v>1</v>
      </c>
      <c r="Z7" s="7">
        <v>1</v>
      </c>
      <c r="AA7" s="7">
        <v>4163</v>
      </c>
      <c r="AB7">
        <v>3.4</v>
      </c>
      <c r="AC7" t="str" cm="1">
        <f t="array" ref="AC7">_xlfn.IFS(AB7&gt;=4,"highrating",AB7&gt;=3,"med Rating",AB7&lt;3,"low Rating")</f>
        <v>med Rating</v>
      </c>
      <c r="AD7" t="s">
        <v>1069</v>
      </c>
      <c r="AE7" t="s">
        <v>1146</v>
      </c>
      <c r="AF7">
        <v>201</v>
      </c>
      <c r="AG7">
        <v>500</v>
      </c>
      <c r="AH7" s="9">
        <f t="shared" si="4"/>
        <v>350.5</v>
      </c>
      <c r="AI7">
        <v>2000</v>
      </c>
      <c r="AJ7">
        <v>24</v>
      </c>
      <c r="AK7" t="s">
        <v>1081</v>
      </c>
      <c r="AL7" t="s">
        <v>1081</v>
      </c>
    </row>
    <row r="8" spans="1:38" ht="15.6" customHeight="1" x14ac:dyDescent="0.3">
      <c r="A8">
        <v>7</v>
      </c>
      <c r="B8" t="s">
        <v>5</v>
      </c>
      <c r="C8" t="s">
        <v>707</v>
      </c>
      <c r="D8" t="s">
        <v>11</v>
      </c>
      <c r="E8">
        <v>0</v>
      </c>
      <c r="F8">
        <f t="shared" si="0"/>
        <v>0</v>
      </c>
      <c r="G8">
        <v>0</v>
      </c>
      <c r="H8">
        <f t="shared" si="1"/>
        <v>0</v>
      </c>
      <c r="I8">
        <f t="shared" si="2"/>
        <v>0</v>
      </c>
      <c r="J8">
        <f t="shared" si="3"/>
        <v>0</v>
      </c>
      <c r="K8" t="s">
        <v>294</v>
      </c>
      <c r="L8">
        <v>93</v>
      </c>
      <c r="M8">
        <v>54</v>
      </c>
      <c r="N8" s="2">
        <v>73.5</v>
      </c>
      <c r="O8" t="s">
        <v>707</v>
      </c>
      <c r="P8" s="7" t="s">
        <v>721</v>
      </c>
      <c r="Q8" t="s">
        <v>1166</v>
      </c>
      <c r="R8" t="s">
        <v>1166</v>
      </c>
      <c r="T8" s="7" t="s">
        <v>1444</v>
      </c>
      <c r="U8" s="7">
        <v>0</v>
      </c>
      <c r="V8" s="7">
        <v>1</v>
      </c>
      <c r="W8" s="7">
        <v>0</v>
      </c>
      <c r="X8" s="7">
        <v>0</v>
      </c>
      <c r="Y8" s="7">
        <v>0</v>
      </c>
      <c r="Z8" s="7">
        <v>1</v>
      </c>
      <c r="AA8" s="7">
        <v>3514</v>
      </c>
      <c r="AB8">
        <v>4.0999999999999996</v>
      </c>
      <c r="AC8" t="str" cm="1">
        <f t="array" ref="AC8">_xlfn.IFS(AB8&gt;=4,"highrating",AB8&gt;=3,"med Rating",AB8&lt;3,"low Rating")</f>
        <v>highrating</v>
      </c>
      <c r="AD8" t="s">
        <v>1065</v>
      </c>
      <c r="AE8" t="s">
        <v>1142</v>
      </c>
      <c r="AF8">
        <v>501</v>
      </c>
      <c r="AG8">
        <v>1000</v>
      </c>
      <c r="AH8" s="9">
        <f t="shared" si="4"/>
        <v>750.5</v>
      </c>
      <c r="AI8">
        <v>2008</v>
      </c>
      <c r="AJ8">
        <v>16</v>
      </c>
      <c r="AK8" t="s">
        <v>1082</v>
      </c>
      <c r="AL8" t="s">
        <v>1561</v>
      </c>
    </row>
    <row r="9" spans="1:38" ht="15.6" customHeight="1" x14ac:dyDescent="0.3">
      <c r="A9">
        <v>8</v>
      </c>
      <c r="B9" t="s">
        <v>5</v>
      </c>
      <c r="C9" t="s">
        <v>707</v>
      </c>
      <c r="D9" t="s">
        <v>13</v>
      </c>
      <c r="E9">
        <v>25000000</v>
      </c>
      <c r="F9">
        <f t="shared" si="0"/>
        <v>2.5000000000000001E-2</v>
      </c>
      <c r="G9">
        <v>50000000</v>
      </c>
      <c r="H9">
        <f t="shared" si="1"/>
        <v>0.05</v>
      </c>
      <c r="I9">
        <f t="shared" si="2"/>
        <v>37500000</v>
      </c>
      <c r="J9">
        <f t="shared" si="3"/>
        <v>3.7499999999999999E-2</v>
      </c>
      <c r="K9" t="s">
        <v>295</v>
      </c>
      <c r="L9">
        <v>142</v>
      </c>
      <c r="M9">
        <v>86</v>
      </c>
      <c r="N9" s="2">
        <v>114</v>
      </c>
      <c r="O9" t="s">
        <v>707</v>
      </c>
      <c r="P9" s="7" t="s">
        <v>722</v>
      </c>
      <c r="Q9" t="s">
        <v>1171</v>
      </c>
      <c r="R9" t="s">
        <v>1172</v>
      </c>
      <c r="T9" s="7" t="s">
        <v>1445</v>
      </c>
      <c r="U9" s="7">
        <v>1</v>
      </c>
      <c r="V9" s="7">
        <v>0</v>
      </c>
      <c r="W9" s="7">
        <v>1</v>
      </c>
      <c r="X9" s="7">
        <v>0</v>
      </c>
      <c r="Y9" s="7">
        <v>0</v>
      </c>
      <c r="Z9" s="7">
        <v>0</v>
      </c>
      <c r="AA9" s="7">
        <v>2970</v>
      </c>
      <c r="AB9">
        <v>3.8</v>
      </c>
      <c r="AC9" t="str" cm="1">
        <f t="array" ref="AC9">_xlfn.IFS(AB9&gt;=4,"highrating",AB9&gt;=3,"med Rating",AB9&lt;3,"low Rating")</f>
        <v>med Rating</v>
      </c>
      <c r="AD9" t="s">
        <v>1069</v>
      </c>
      <c r="AE9" t="s">
        <v>1146</v>
      </c>
      <c r="AF9">
        <v>201</v>
      </c>
      <c r="AG9">
        <v>500</v>
      </c>
      <c r="AH9" s="9">
        <f t="shared" si="4"/>
        <v>350.5</v>
      </c>
      <c r="AI9">
        <v>2005</v>
      </c>
      <c r="AJ9">
        <v>19</v>
      </c>
      <c r="AK9" t="s">
        <v>1083</v>
      </c>
      <c r="AL9" t="s">
        <v>1559</v>
      </c>
    </row>
    <row r="10" spans="1:38" ht="15.6" customHeight="1" x14ac:dyDescent="0.3">
      <c r="A10">
        <v>9</v>
      </c>
      <c r="B10" t="s">
        <v>14</v>
      </c>
      <c r="C10" t="s">
        <v>708</v>
      </c>
      <c r="D10" t="s">
        <v>10</v>
      </c>
      <c r="E10">
        <v>500000000</v>
      </c>
      <c r="F10">
        <f t="shared" si="0"/>
        <v>0.5</v>
      </c>
      <c r="G10">
        <v>1000000000</v>
      </c>
      <c r="H10">
        <f t="shared" si="1"/>
        <v>1</v>
      </c>
      <c r="I10">
        <f t="shared" si="2"/>
        <v>750000000</v>
      </c>
      <c r="J10">
        <f t="shared" si="3"/>
        <v>0.75</v>
      </c>
      <c r="K10" t="s">
        <v>296</v>
      </c>
      <c r="L10">
        <v>84</v>
      </c>
      <c r="M10">
        <v>38</v>
      </c>
      <c r="N10" s="2">
        <v>61</v>
      </c>
      <c r="O10" t="s">
        <v>708</v>
      </c>
      <c r="P10" s="7" t="s">
        <v>723</v>
      </c>
      <c r="Q10" t="s">
        <v>1173</v>
      </c>
      <c r="R10" t="s">
        <v>1173</v>
      </c>
      <c r="T10" s="7" t="s">
        <v>1446</v>
      </c>
      <c r="U10" s="7">
        <v>1</v>
      </c>
      <c r="V10" s="7">
        <v>0</v>
      </c>
      <c r="W10" s="7">
        <v>1</v>
      </c>
      <c r="X10" s="7">
        <v>0</v>
      </c>
      <c r="Y10" s="7">
        <v>0</v>
      </c>
      <c r="Z10" s="7">
        <v>0</v>
      </c>
      <c r="AA10" s="7">
        <v>2161</v>
      </c>
      <c r="AB10">
        <v>3.3</v>
      </c>
      <c r="AC10" t="str" cm="1">
        <f t="array" ref="AC10">_xlfn.IFS(AB10&gt;=4,"highrating",AB10&gt;=3,"med Rating",AB10&lt;3,"low Rating")</f>
        <v>med Rating</v>
      </c>
      <c r="AD10" t="s">
        <v>1066</v>
      </c>
      <c r="AE10" t="s">
        <v>1143</v>
      </c>
      <c r="AF10">
        <v>10000</v>
      </c>
      <c r="AH10" s="9">
        <f t="shared" si="4"/>
        <v>10000</v>
      </c>
      <c r="AI10">
        <v>2014</v>
      </c>
      <c r="AJ10">
        <v>10</v>
      </c>
      <c r="AK10" t="s">
        <v>1077</v>
      </c>
      <c r="AL10" t="s">
        <v>1558</v>
      </c>
    </row>
    <row r="11" spans="1:38" ht="15.6" customHeight="1" x14ac:dyDescent="0.3">
      <c r="A11">
        <v>10</v>
      </c>
      <c r="B11" t="s">
        <v>5</v>
      </c>
      <c r="C11" t="s">
        <v>707</v>
      </c>
      <c r="D11" t="s">
        <v>9</v>
      </c>
      <c r="E11">
        <v>100000000</v>
      </c>
      <c r="F11">
        <f t="shared" si="0"/>
        <v>0.1</v>
      </c>
      <c r="G11">
        <v>500000000</v>
      </c>
      <c r="H11">
        <f t="shared" si="1"/>
        <v>0.5</v>
      </c>
      <c r="I11">
        <f t="shared" si="2"/>
        <v>300000000</v>
      </c>
      <c r="J11">
        <f t="shared" si="3"/>
        <v>0.3</v>
      </c>
      <c r="K11" t="s">
        <v>297</v>
      </c>
      <c r="L11">
        <v>160</v>
      </c>
      <c r="M11">
        <v>120</v>
      </c>
      <c r="N11" s="2">
        <v>140</v>
      </c>
      <c r="O11" t="s">
        <v>707</v>
      </c>
      <c r="P11" s="7" t="s">
        <v>724</v>
      </c>
      <c r="Q11" t="s">
        <v>1169</v>
      </c>
      <c r="R11" t="s">
        <v>1169</v>
      </c>
      <c r="T11" s="7" t="s">
        <v>1447</v>
      </c>
      <c r="U11" s="7">
        <v>1</v>
      </c>
      <c r="V11" s="7">
        <v>0</v>
      </c>
      <c r="W11" s="7">
        <v>1</v>
      </c>
      <c r="X11" s="7">
        <v>0</v>
      </c>
      <c r="Y11" s="7">
        <v>0</v>
      </c>
      <c r="Z11" s="7">
        <v>1</v>
      </c>
      <c r="AA11" s="7">
        <v>1739</v>
      </c>
      <c r="AB11">
        <v>4.5999999999999996</v>
      </c>
      <c r="AC11" t="str" cm="1">
        <f t="array" ref="AC11">_xlfn.IFS(AB11&gt;=4,"highrating",AB11&gt;=3,"med Rating",AB11&lt;3,"low Rating")</f>
        <v>highrating</v>
      </c>
      <c r="AD11" t="s">
        <v>1068</v>
      </c>
      <c r="AE11" t="s">
        <v>1145</v>
      </c>
      <c r="AF11">
        <v>51</v>
      </c>
      <c r="AG11">
        <v>200</v>
      </c>
      <c r="AH11" s="9">
        <f t="shared" si="4"/>
        <v>125.5</v>
      </c>
      <c r="AI11">
        <v>2009</v>
      </c>
      <c r="AJ11">
        <v>15</v>
      </c>
      <c r="AK11" t="s">
        <v>1084</v>
      </c>
      <c r="AL11" t="s">
        <v>1562</v>
      </c>
    </row>
    <row r="12" spans="1:38" ht="15.6" customHeight="1" x14ac:dyDescent="0.3">
      <c r="A12">
        <v>11</v>
      </c>
      <c r="B12" t="s">
        <v>5</v>
      </c>
      <c r="C12" t="s">
        <v>707</v>
      </c>
      <c r="D12" t="s">
        <v>12</v>
      </c>
      <c r="E12">
        <v>1000000000</v>
      </c>
      <c r="F12">
        <f t="shared" si="0"/>
        <v>1</v>
      </c>
      <c r="G12">
        <v>2000000000</v>
      </c>
      <c r="H12">
        <f t="shared" si="1"/>
        <v>2</v>
      </c>
      <c r="I12">
        <f t="shared" si="2"/>
        <v>1500000000</v>
      </c>
      <c r="J12">
        <f t="shared" si="3"/>
        <v>1.5</v>
      </c>
      <c r="K12" t="s">
        <v>298</v>
      </c>
      <c r="L12">
        <v>201</v>
      </c>
      <c r="M12">
        <v>126</v>
      </c>
      <c r="N12" s="2">
        <v>163.5</v>
      </c>
      <c r="O12" t="s">
        <v>707</v>
      </c>
      <c r="P12" s="7" t="s">
        <v>725</v>
      </c>
      <c r="Q12" t="s">
        <v>1171</v>
      </c>
      <c r="R12" t="s">
        <v>1174</v>
      </c>
      <c r="T12" s="7" t="s">
        <v>1448</v>
      </c>
      <c r="U12" s="7">
        <v>1</v>
      </c>
      <c r="V12" s="7">
        <v>1</v>
      </c>
      <c r="W12" s="7">
        <v>1</v>
      </c>
      <c r="X12" s="7">
        <v>0</v>
      </c>
      <c r="Y12" s="7">
        <v>1</v>
      </c>
      <c r="Z12" s="7">
        <v>0</v>
      </c>
      <c r="AA12" s="7">
        <v>3711</v>
      </c>
      <c r="AB12">
        <v>3.5</v>
      </c>
      <c r="AC12" t="str" cm="1">
        <f t="array" ref="AC12">_xlfn.IFS(AB12&gt;=4,"highrating",AB12&gt;=3,"med Rating",AB12&lt;3,"low Rating")</f>
        <v>med Rating</v>
      </c>
      <c r="AD12" t="s">
        <v>1065</v>
      </c>
      <c r="AE12" t="s">
        <v>1142</v>
      </c>
      <c r="AF12">
        <v>501</v>
      </c>
      <c r="AG12">
        <v>1000</v>
      </c>
      <c r="AH12" s="9">
        <f t="shared" si="4"/>
        <v>750.5</v>
      </c>
      <c r="AI12">
        <v>2011</v>
      </c>
      <c r="AJ12">
        <v>13</v>
      </c>
      <c r="AK12" t="s">
        <v>1085</v>
      </c>
      <c r="AL12" t="s">
        <v>1563</v>
      </c>
    </row>
    <row r="13" spans="1:38" ht="15.6" customHeight="1" x14ac:dyDescent="0.3">
      <c r="A13">
        <v>12</v>
      </c>
      <c r="B13" t="s">
        <v>5</v>
      </c>
      <c r="C13" t="s">
        <v>707</v>
      </c>
      <c r="D13" t="s">
        <v>12</v>
      </c>
      <c r="E13">
        <v>1000000000</v>
      </c>
      <c r="F13">
        <f t="shared" si="0"/>
        <v>1</v>
      </c>
      <c r="G13">
        <v>2000000000</v>
      </c>
      <c r="H13">
        <f t="shared" si="1"/>
        <v>2</v>
      </c>
      <c r="I13">
        <f t="shared" si="2"/>
        <v>1500000000</v>
      </c>
      <c r="J13">
        <f t="shared" si="3"/>
        <v>1.5</v>
      </c>
      <c r="K13" t="s">
        <v>299</v>
      </c>
      <c r="L13">
        <v>106</v>
      </c>
      <c r="M13">
        <v>64</v>
      </c>
      <c r="N13" s="2">
        <v>85</v>
      </c>
      <c r="O13" t="s">
        <v>707</v>
      </c>
      <c r="P13" s="7" t="s">
        <v>726</v>
      </c>
      <c r="Q13" t="s">
        <v>1175</v>
      </c>
      <c r="R13" t="s">
        <v>1176</v>
      </c>
      <c r="T13" s="7" t="s">
        <v>1449</v>
      </c>
      <c r="U13" s="7">
        <v>1</v>
      </c>
      <c r="V13" s="7">
        <v>0</v>
      </c>
      <c r="W13" s="7">
        <v>1</v>
      </c>
      <c r="X13" s="7">
        <v>1</v>
      </c>
      <c r="Y13" s="7">
        <v>0</v>
      </c>
      <c r="Z13" s="7">
        <v>1</v>
      </c>
      <c r="AA13" s="7">
        <v>3053</v>
      </c>
      <c r="AB13">
        <v>4.0999999999999996</v>
      </c>
      <c r="AC13" t="str" cm="1">
        <f t="array" ref="AC13">_xlfn.IFS(AB13&gt;=4,"highrating",AB13&gt;=3,"med Rating",AB13&lt;3,"low Rating")</f>
        <v>highrating</v>
      </c>
      <c r="AD13" t="s">
        <v>1070</v>
      </c>
      <c r="AE13" t="s">
        <v>1147</v>
      </c>
      <c r="AF13">
        <v>5001</v>
      </c>
      <c r="AG13">
        <v>10000</v>
      </c>
      <c r="AH13" s="9">
        <f t="shared" si="4"/>
        <v>7500.5</v>
      </c>
      <c r="AI13">
        <v>1968</v>
      </c>
      <c r="AJ13">
        <v>56</v>
      </c>
      <c r="AK13" t="s">
        <v>1086</v>
      </c>
      <c r="AL13" t="s">
        <v>1559</v>
      </c>
    </row>
    <row r="14" spans="1:38" ht="15.6" customHeight="1" x14ac:dyDescent="0.3">
      <c r="A14">
        <v>13</v>
      </c>
      <c r="B14" t="s">
        <v>15</v>
      </c>
      <c r="C14" t="s">
        <v>707</v>
      </c>
      <c r="D14" t="s">
        <v>16</v>
      </c>
      <c r="E14">
        <v>10000000000</v>
      </c>
      <c r="F14">
        <f t="shared" si="0"/>
        <v>10</v>
      </c>
      <c r="G14">
        <v>11000000000</v>
      </c>
      <c r="H14">
        <f t="shared" si="1"/>
        <v>11</v>
      </c>
      <c r="I14">
        <f t="shared" si="2"/>
        <v>10500000000</v>
      </c>
      <c r="J14">
        <f t="shared" si="3"/>
        <v>10.5</v>
      </c>
      <c r="K14" t="s">
        <v>300</v>
      </c>
      <c r="L14">
        <v>172</v>
      </c>
      <c r="M14">
        <v>106</v>
      </c>
      <c r="N14" s="2">
        <v>139</v>
      </c>
      <c r="O14" t="s">
        <v>707</v>
      </c>
      <c r="P14" s="7" t="s">
        <v>727</v>
      </c>
      <c r="Q14" t="s">
        <v>1177</v>
      </c>
      <c r="R14" t="s">
        <v>1178</v>
      </c>
      <c r="T14" s="7" t="s">
        <v>1450</v>
      </c>
      <c r="U14" s="7">
        <v>0</v>
      </c>
      <c r="V14" s="7">
        <v>1</v>
      </c>
      <c r="W14" s="7">
        <v>0</v>
      </c>
      <c r="X14" s="7">
        <v>0</v>
      </c>
      <c r="Y14" s="7">
        <v>0</v>
      </c>
      <c r="Z14" s="7">
        <v>1</v>
      </c>
      <c r="AA14" s="7">
        <v>3835</v>
      </c>
      <c r="AB14">
        <v>3.2</v>
      </c>
      <c r="AC14" t="str" cm="1">
        <f t="array" ref="AC14">_xlfn.IFS(AB14&gt;=4,"highrating",AB14&gt;=3,"med Rating",AB14&lt;3,"low Rating")</f>
        <v>med Rating</v>
      </c>
      <c r="AD14" t="s">
        <v>1066</v>
      </c>
      <c r="AE14" t="s">
        <v>1143</v>
      </c>
      <c r="AF14">
        <v>10000</v>
      </c>
      <c r="AG14" t="s">
        <v>1152</v>
      </c>
      <c r="AH14" s="9">
        <f t="shared" si="4"/>
        <v>10000</v>
      </c>
      <c r="AI14">
        <v>1962</v>
      </c>
      <c r="AJ14">
        <v>62</v>
      </c>
      <c r="AK14" t="s">
        <v>1087</v>
      </c>
      <c r="AL14" t="s">
        <v>1563</v>
      </c>
    </row>
    <row r="15" spans="1:38" ht="15.6" customHeight="1" x14ac:dyDescent="0.3">
      <c r="A15">
        <v>14</v>
      </c>
      <c r="B15" t="s">
        <v>17</v>
      </c>
      <c r="C15" t="s">
        <v>709</v>
      </c>
      <c r="D15" t="s">
        <v>11</v>
      </c>
      <c r="E15">
        <v>0</v>
      </c>
      <c r="F15">
        <f t="shared" si="0"/>
        <v>0</v>
      </c>
      <c r="G15">
        <v>0</v>
      </c>
      <c r="H15">
        <f t="shared" si="1"/>
        <v>0</v>
      </c>
      <c r="I15">
        <f t="shared" si="2"/>
        <v>0</v>
      </c>
      <c r="J15">
        <f t="shared" si="3"/>
        <v>0</v>
      </c>
      <c r="K15" t="s">
        <v>301</v>
      </c>
      <c r="L15">
        <v>85</v>
      </c>
      <c r="M15">
        <v>46</v>
      </c>
      <c r="N15" s="2">
        <v>65.5</v>
      </c>
      <c r="O15" t="s">
        <v>709</v>
      </c>
      <c r="P15" s="7" t="s">
        <v>728</v>
      </c>
      <c r="Q15" t="s">
        <v>1172</v>
      </c>
      <c r="R15" t="s">
        <v>1172</v>
      </c>
      <c r="T15" s="7" t="s">
        <v>1451</v>
      </c>
      <c r="U15" s="7">
        <v>1</v>
      </c>
      <c r="V15" s="7">
        <v>1</v>
      </c>
      <c r="W15" s="7">
        <v>1</v>
      </c>
      <c r="X15" s="7">
        <v>0</v>
      </c>
      <c r="Y15" s="7">
        <v>1</v>
      </c>
      <c r="Z15" s="7">
        <v>1</v>
      </c>
      <c r="AA15" s="7">
        <v>9120</v>
      </c>
      <c r="AB15">
        <v>4.0999999999999996</v>
      </c>
      <c r="AC15" t="str" cm="1">
        <f t="array" ref="AC15">_xlfn.IFS(AB15&gt;=4,"highrating",AB15&gt;=3,"med Rating",AB15&lt;3,"low Rating")</f>
        <v>highrating</v>
      </c>
      <c r="AD15" t="s">
        <v>1069</v>
      </c>
      <c r="AE15" t="s">
        <v>1146</v>
      </c>
      <c r="AF15">
        <v>201</v>
      </c>
      <c r="AG15">
        <v>500</v>
      </c>
      <c r="AH15" s="9">
        <f t="shared" si="4"/>
        <v>350.5</v>
      </c>
      <c r="AI15">
        <v>2012</v>
      </c>
      <c r="AJ15">
        <v>12</v>
      </c>
      <c r="AK15" t="s">
        <v>1080</v>
      </c>
      <c r="AL15" t="s">
        <v>1559</v>
      </c>
    </row>
    <row r="16" spans="1:38" ht="15.6" customHeight="1" x14ac:dyDescent="0.3">
      <c r="A16">
        <v>15</v>
      </c>
      <c r="B16" t="s">
        <v>5</v>
      </c>
      <c r="C16" t="s">
        <v>707</v>
      </c>
      <c r="D16" t="s">
        <v>16</v>
      </c>
      <c r="E16">
        <v>10000000000</v>
      </c>
      <c r="F16">
        <f t="shared" si="0"/>
        <v>10</v>
      </c>
      <c r="G16">
        <v>11000000000</v>
      </c>
      <c r="H16">
        <f t="shared" si="1"/>
        <v>11</v>
      </c>
      <c r="I16">
        <f t="shared" si="2"/>
        <v>10500000000</v>
      </c>
      <c r="J16">
        <f t="shared" si="3"/>
        <v>10.5</v>
      </c>
      <c r="K16" t="s">
        <v>302</v>
      </c>
      <c r="L16">
        <v>144</v>
      </c>
      <c r="M16">
        <v>83</v>
      </c>
      <c r="N16" s="2">
        <v>113.5</v>
      </c>
      <c r="O16" t="s">
        <v>707</v>
      </c>
      <c r="P16" s="7" t="s">
        <v>729</v>
      </c>
      <c r="Q16" t="s">
        <v>1179</v>
      </c>
      <c r="R16" t="s">
        <v>1180</v>
      </c>
      <c r="T16" s="7" t="s">
        <v>1452</v>
      </c>
      <c r="U16" s="7">
        <v>0</v>
      </c>
      <c r="V16" s="7">
        <v>0</v>
      </c>
      <c r="W16" s="7">
        <v>1</v>
      </c>
      <c r="X16" s="7">
        <v>1</v>
      </c>
      <c r="Y16" s="7">
        <v>0</v>
      </c>
      <c r="Z16" s="7">
        <v>0</v>
      </c>
      <c r="AA16" s="7">
        <v>3215</v>
      </c>
      <c r="AB16">
        <v>3.7</v>
      </c>
      <c r="AC16" t="str" cm="1">
        <f t="array" ref="AC16">_xlfn.IFS(AB16&gt;=4,"highrating",AB16&gt;=3,"med Rating",AB16&lt;3,"low Rating")</f>
        <v>med Rating</v>
      </c>
      <c r="AD16" t="s">
        <v>1066</v>
      </c>
      <c r="AE16" t="s">
        <v>1143</v>
      </c>
      <c r="AF16">
        <v>10000</v>
      </c>
      <c r="AG16" t="s">
        <v>1152</v>
      </c>
      <c r="AH16" s="9">
        <f t="shared" si="4"/>
        <v>10000</v>
      </c>
      <c r="AI16">
        <v>1781</v>
      </c>
      <c r="AJ16">
        <v>243</v>
      </c>
      <c r="AK16" t="s">
        <v>1088</v>
      </c>
      <c r="AL16" t="s">
        <v>1088</v>
      </c>
    </row>
    <row r="17" spans="1:38" ht="15.6" customHeight="1" x14ac:dyDescent="0.3">
      <c r="A17">
        <v>16</v>
      </c>
      <c r="B17" t="s">
        <v>18</v>
      </c>
      <c r="C17" t="s">
        <v>34</v>
      </c>
      <c r="D17" t="s">
        <v>11</v>
      </c>
      <c r="E17">
        <v>0</v>
      </c>
      <c r="F17">
        <f t="shared" si="0"/>
        <v>0</v>
      </c>
      <c r="G17">
        <v>0</v>
      </c>
      <c r="H17">
        <f t="shared" si="1"/>
        <v>0</v>
      </c>
      <c r="I17">
        <f t="shared" si="2"/>
        <v>0</v>
      </c>
      <c r="J17">
        <f t="shared" si="3"/>
        <v>0</v>
      </c>
      <c r="K17" t="s">
        <v>303</v>
      </c>
      <c r="L17">
        <v>190</v>
      </c>
      <c r="M17">
        <v>102</v>
      </c>
      <c r="N17" s="2">
        <v>146</v>
      </c>
      <c r="O17" t="s">
        <v>34</v>
      </c>
      <c r="P17" s="7" t="s">
        <v>730</v>
      </c>
      <c r="Q17" t="s">
        <v>1181</v>
      </c>
      <c r="R17" t="s">
        <v>1181</v>
      </c>
      <c r="T17" s="7" t="s">
        <v>1453</v>
      </c>
      <c r="U17" s="7">
        <v>0</v>
      </c>
      <c r="V17" s="7">
        <v>0</v>
      </c>
      <c r="W17" s="7">
        <v>0</v>
      </c>
      <c r="X17" s="7">
        <v>0</v>
      </c>
      <c r="Y17" s="7">
        <v>0</v>
      </c>
      <c r="Z17" s="7">
        <v>1</v>
      </c>
      <c r="AA17" s="7">
        <v>2704</v>
      </c>
      <c r="AB17">
        <v>3.6</v>
      </c>
      <c r="AC17" t="str" cm="1">
        <f t="array" ref="AC17">_xlfn.IFS(AB17&gt;=4,"highrating",AB17&gt;=3,"med Rating",AB17&lt;3,"low Rating")</f>
        <v>med Rating</v>
      </c>
      <c r="AD17" t="s">
        <v>1067</v>
      </c>
      <c r="AE17" t="s">
        <v>1144</v>
      </c>
      <c r="AF17">
        <v>1001</v>
      </c>
      <c r="AG17">
        <v>5000</v>
      </c>
      <c r="AH17" s="9">
        <f t="shared" si="4"/>
        <v>3000.5</v>
      </c>
      <c r="AI17">
        <v>1995</v>
      </c>
      <c r="AJ17">
        <v>29</v>
      </c>
      <c r="AK17" t="s">
        <v>1089</v>
      </c>
      <c r="AL17" t="s">
        <v>1564</v>
      </c>
    </row>
    <row r="18" spans="1:38" ht="15.6" customHeight="1" x14ac:dyDescent="0.3">
      <c r="A18">
        <v>17</v>
      </c>
      <c r="B18" t="s">
        <v>19</v>
      </c>
      <c r="C18" t="s">
        <v>708</v>
      </c>
      <c r="D18" t="s">
        <v>20</v>
      </c>
      <c r="E18">
        <v>1000000</v>
      </c>
      <c r="F18">
        <f t="shared" si="0"/>
        <v>1E-3</v>
      </c>
      <c r="G18">
        <v>5000000</v>
      </c>
      <c r="H18">
        <f t="shared" si="1"/>
        <v>5.0000000000000001E-3</v>
      </c>
      <c r="I18">
        <f t="shared" si="2"/>
        <v>3000000</v>
      </c>
      <c r="J18">
        <f t="shared" si="3"/>
        <v>3.0000000000000001E-3</v>
      </c>
      <c r="K18" t="s">
        <v>304</v>
      </c>
      <c r="L18">
        <v>137</v>
      </c>
      <c r="M18">
        <v>67</v>
      </c>
      <c r="N18" s="2">
        <v>102</v>
      </c>
      <c r="O18" t="s">
        <v>708</v>
      </c>
      <c r="P18" s="7" t="s">
        <v>731</v>
      </c>
      <c r="Q18" t="s">
        <v>1179</v>
      </c>
      <c r="R18" t="s">
        <v>1179</v>
      </c>
      <c r="T18" s="7" t="s">
        <v>1454</v>
      </c>
      <c r="U18" s="7">
        <v>1</v>
      </c>
      <c r="V18" s="7">
        <v>0</v>
      </c>
      <c r="W18" s="7">
        <v>1</v>
      </c>
      <c r="X18" s="7">
        <v>0</v>
      </c>
      <c r="Y18" s="7">
        <v>0</v>
      </c>
      <c r="Z18" s="7">
        <v>0</v>
      </c>
      <c r="AA18" s="7">
        <v>1629</v>
      </c>
      <c r="AB18">
        <v>3.9</v>
      </c>
      <c r="AC18" t="str" cm="1">
        <f t="array" ref="AC18">_xlfn.IFS(AB18&gt;=4,"highrating",AB18&gt;=3,"med Rating",AB18&lt;3,"low Rating")</f>
        <v>med Rating</v>
      </c>
      <c r="AD18" t="s">
        <v>1068</v>
      </c>
      <c r="AE18" t="s">
        <v>1145</v>
      </c>
      <c r="AF18">
        <v>51</v>
      </c>
      <c r="AG18">
        <v>200</v>
      </c>
      <c r="AH18" s="9">
        <f t="shared" si="4"/>
        <v>125.5</v>
      </c>
      <c r="AI18">
        <v>2011</v>
      </c>
      <c r="AJ18">
        <v>13</v>
      </c>
      <c r="AK18" t="s">
        <v>1088</v>
      </c>
      <c r="AL18" t="s">
        <v>1088</v>
      </c>
    </row>
    <row r="19" spans="1:38" ht="15.6" customHeight="1" x14ac:dyDescent="0.3">
      <c r="A19">
        <v>18</v>
      </c>
      <c r="B19" t="s">
        <v>21</v>
      </c>
      <c r="C19" t="s">
        <v>707</v>
      </c>
      <c r="D19" t="s">
        <v>11</v>
      </c>
      <c r="E19">
        <v>0</v>
      </c>
      <c r="F19">
        <f t="shared" si="0"/>
        <v>0</v>
      </c>
      <c r="G19">
        <v>0</v>
      </c>
      <c r="H19">
        <f t="shared" si="1"/>
        <v>0</v>
      </c>
      <c r="I19">
        <f t="shared" si="2"/>
        <v>0</v>
      </c>
      <c r="J19">
        <f t="shared" si="3"/>
        <v>0</v>
      </c>
      <c r="K19" t="s">
        <v>305</v>
      </c>
      <c r="L19">
        <v>189</v>
      </c>
      <c r="M19">
        <v>118</v>
      </c>
      <c r="N19" s="2">
        <v>153.5</v>
      </c>
      <c r="O19" t="s">
        <v>707</v>
      </c>
      <c r="P19" s="7" t="s">
        <v>732</v>
      </c>
      <c r="Q19" t="s">
        <v>1182</v>
      </c>
      <c r="R19" t="s">
        <v>1182</v>
      </c>
      <c r="T19" s="7" t="s">
        <v>1455</v>
      </c>
      <c r="U19" s="7">
        <v>1</v>
      </c>
      <c r="V19" s="7">
        <v>1</v>
      </c>
      <c r="W19" s="7">
        <v>1</v>
      </c>
      <c r="X19" s="7">
        <v>0</v>
      </c>
      <c r="Y19" s="7">
        <v>1</v>
      </c>
      <c r="Z19" s="7">
        <v>0</v>
      </c>
      <c r="AA19" s="7">
        <v>4203</v>
      </c>
      <c r="AB19">
        <v>4.3</v>
      </c>
      <c r="AC19" t="str" cm="1">
        <f t="array" ref="AC19">_xlfn.IFS(AB19&gt;=4,"highrating",AB19&gt;=3,"med Rating",AB19&lt;3,"low Rating")</f>
        <v>highrating</v>
      </c>
      <c r="AD19" t="s">
        <v>1069</v>
      </c>
      <c r="AE19" t="s">
        <v>1146</v>
      </c>
      <c r="AF19">
        <v>201</v>
      </c>
      <c r="AG19">
        <v>500</v>
      </c>
      <c r="AH19" s="9">
        <f t="shared" si="4"/>
        <v>350.5</v>
      </c>
      <c r="AI19">
        <v>2011</v>
      </c>
      <c r="AJ19">
        <v>13</v>
      </c>
      <c r="AK19" t="s">
        <v>1090</v>
      </c>
      <c r="AL19" t="s">
        <v>1562</v>
      </c>
    </row>
    <row r="20" spans="1:38" ht="15.6" customHeight="1" x14ac:dyDescent="0.3">
      <c r="A20">
        <v>19</v>
      </c>
      <c r="B20" t="s">
        <v>22</v>
      </c>
      <c r="C20" t="s">
        <v>707</v>
      </c>
      <c r="D20" t="s">
        <v>11</v>
      </c>
      <c r="E20">
        <v>0</v>
      </c>
      <c r="F20">
        <f t="shared" si="0"/>
        <v>0</v>
      </c>
      <c r="G20">
        <v>0</v>
      </c>
      <c r="H20">
        <f t="shared" si="1"/>
        <v>0</v>
      </c>
      <c r="I20">
        <f t="shared" si="2"/>
        <v>0</v>
      </c>
      <c r="J20">
        <f t="shared" si="3"/>
        <v>0</v>
      </c>
      <c r="K20" t="s">
        <v>306</v>
      </c>
      <c r="L20">
        <v>175</v>
      </c>
      <c r="M20">
        <v>110</v>
      </c>
      <c r="N20" s="2">
        <v>142.5</v>
      </c>
      <c r="O20" t="s">
        <v>707</v>
      </c>
      <c r="P20" s="7" t="s">
        <v>733</v>
      </c>
      <c r="Q20" t="s">
        <v>1174</v>
      </c>
      <c r="R20" t="s">
        <v>1174</v>
      </c>
      <c r="T20" s="7" t="s">
        <v>1456</v>
      </c>
      <c r="U20" s="7">
        <v>1</v>
      </c>
      <c r="V20" s="7">
        <v>1</v>
      </c>
      <c r="W20" s="7">
        <v>0</v>
      </c>
      <c r="X20" s="7">
        <v>0</v>
      </c>
      <c r="Y20" s="7">
        <v>1</v>
      </c>
      <c r="Z20" s="7">
        <v>1</v>
      </c>
      <c r="AA20" s="7">
        <v>5020</v>
      </c>
      <c r="AB20">
        <v>4.2</v>
      </c>
      <c r="AC20" t="str" cm="1">
        <f t="array" ref="AC20">_xlfn.IFS(AB20&gt;=4,"highrating",AB20&gt;=3,"med Rating",AB20&lt;3,"low Rating")</f>
        <v>highrating</v>
      </c>
      <c r="AD20" t="s">
        <v>1068</v>
      </c>
      <c r="AE20" t="s">
        <v>1145</v>
      </c>
      <c r="AF20">
        <v>51</v>
      </c>
      <c r="AG20">
        <v>200</v>
      </c>
      <c r="AH20" s="9">
        <f t="shared" si="4"/>
        <v>125.5</v>
      </c>
      <c r="AI20">
        <v>2010</v>
      </c>
      <c r="AJ20">
        <v>14</v>
      </c>
      <c r="AK20" t="s">
        <v>1090</v>
      </c>
      <c r="AL20" t="s">
        <v>1562</v>
      </c>
    </row>
    <row r="21" spans="1:38" ht="15.6" customHeight="1" x14ac:dyDescent="0.3">
      <c r="A21">
        <v>20</v>
      </c>
      <c r="B21" t="s">
        <v>5</v>
      </c>
      <c r="C21" t="s">
        <v>707</v>
      </c>
      <c r="D21" t="s">
        <v>10</v>
      </c>
      <c r="E21">
        <v>500000000</v>
      </c>
      <c r="F21">
        <f t="shared" si="0"/>
        <v>0.5</v>
      </c>
      <c r="G21">
        <v>1000000000</v>
      </c>
      <c r="H21">
        <f t="shared" si="1"/>
        <v>1</v>
      </c>
      <c r="I21">
        <f t="shared" si="2"/>
        <v>750000000</v>
      </c>
      <c r="J21">
        <f t="shared" si="3"/>
        <v>0.75</v>
      </c>
      <c r="K21" t="s">
        <v>307</v>
      </c>
      <c r="L21">
        <v>111</v>
      </c>
      <c r="M21">
        <v>64</v>
      </c>
      <c r="N21" s="2">
        <v>87.5</v>
      </c>
      <c r="O21" t="s">
        <v>707</v>
      </c>
      <c r="P21" s="7" t="s">
        <v>734</v>
      </c>
      <c r="Q21" t="s">
        <v>1183</v>
      </c>
      <c r="R21" t="s">
        <v>1183</v>
      </c>
      <c r="T21" s="7" t="s">
        <v>1457</v>
      </c>
      <c r="U21" s="7">
        <v>1</v>
      </c>
      <c r="V21" s="7">
        <v>1</v>
      </c>
      <c r="W21" s="7">
        <v>0</v>
      </c>
      <c r="X21" s="7">
        <v>1</v>
      </c>
      <c r="Y21" s="7">
        <v>0</v>
      </c>
      <c r="Z21" s="7">
        <v>1</v>
      </c>
      <c r="AA21" s="7">
        <v>4823</v>
      </c>
      <c r="AB21">
        <v>4</v>
      </c>
      <c r="AC21" t="str" cm="1">
        <f t="array" ref="AC21">_xlfn.IFS(AB21&gt;=4,"highrating",AB21&gt;=3,"med Rating",AB21&lt;3,"low Rating")</f>
        <v>highrating</v>
      </c>
      <c r="AD21" t="s">
        <v>1065</v>
      </c>
      <c r="AE21" t="s">
        <v>1142</v>
      </c>
      <c r="AF21">
        <v>501</v>
      </c>
      <c r="AG21">
        <v>1000</v>
      </c>
      <c r="AH21" s="9">
        <f t="shared" si="4"/>
        <v>750.5</v>
      </c>
      <c r="AI21">
        <v>1915</v>
      </c>
      <c r="AJ21">
        <v>109</v>
      </c>
      <c r="AK21" t="s">
        <v>1091</v>
      </c>
      <c r="AL21" t="s">
        <v>1565</v>
      </c>
    </row>
    <row r="22" spans="1:38" ht="15.6" customHeight="1" x14ac:dyDescent="0.3">
      <c r="A22">
        <v>21</v>
      </c>
      <c r="B22" t="s">
        <v>5</v>
      </c>
      <c r="C22" t="s">
        <v>707</v>
      </c>
      <c r="D22" t="s">
        <v>11</v>
      </c>
      <c r="E22">
        <v>0</v>
      </c>
      <c r="F22">
        <f t="shared" si="0"/>
        <v>0</v>
      </c>
      <c r="G22">
        <v>0</v>
      </c>
      <c r="H22">
        <f t="shared" si="1"/>
        <v>0</v>
      </c>
      <c r="I22">
        <f t="shared" si="2"/>
        <v>0</v>
      </c>
      <c r="J22">
        <f t="shared" si="3"/>
        <v>0</v>
      </c>
      <c r="K22" t="s">
        <v>308</v>
      </c>
      <c r="L22">
        <v>130</v>
      </c>
      <c r="M22">
        <v>81</v>
      </c>
      <c r="N22" s="2">
        <v>105.5</v>
      </c>
      <c r="O22" t="s">
        <v>707</v>
      </c>
      <c r="P22" s="7" t="s">
        <v>735</v>
      </c>
      <c r="Q22" t="s">
        <v>1172</v>
      </c>
      <c r="R22" t="s">
        <v>1172</v>
      </c>
      <c r="T22" s="7" t="s">
        <v>1458</v>
      </c>
      <c r="U22" s="7">
        <v>1</v>
      </c>
      <c r="V22" s="7">
        <v>1</v>
      </c>
      <c r="W22" s="7">
        <v>0</v>
      </c>
      <c r="X22" s="7">
        <v>1</v>
      </c>
      <c r="Y22" s="7">
        <v>1</v>
      </c>
      <c r="Z22" s="7">
        <v>0</v>
      </c>
      <c r="AA22" s="7">
        <v>1382</v>
      </c>
      <c r="AB22">
        <v>3.2</v>
      </c>
      <c r="AC22" t="str" cm="1">
        <f t="array" ref="AC22">_xlfn.IFS(AB22&gt;=4,"highrating",AB22&gt;=3,"med Rating",AB22&lt;3,"low Rating")</f>
        <v>med Rating</v>
      </c>
      <c r="AD22" t="s">
        <v>1069</v>
      </c>
      <c r="AE22" t="s">
        <v>1146</v>
      </c>
      <c r="AF22">
        <v>201</v>
      </c>
      <c r="AG22">
        <v>500</v>
      </c>
      <c r="AH22" s="9">
        <f t="shared" si="4"/>
        <v>350.5</v>
      </c>
      <c r="AI22">
        <v>2012</v>
      </c>
      <c r="AJ22">
        <v>12</v>
      </c>
      <c r="AK22" t="s">
        <v>1084</v>
      </c>
      <c r="AL22" t="s">
        <v>1562</v>
      </c>
    </row>
    <row r="23" spans="1:38" ht="15.6" customHeight="1" x14ac:dyDescent="0.3">
      <c r="A23">
        <v>22</v>
      </c>
      <c r="B23" t="s">
        <v>23</v>
      </c>
      <c r="C23" t="s">
        <v>707</v>
      </c>
      <c r="D23" t="s">
        <v>11</v>
      </c>
      <c r="E23">
        <v>0</v>
      </c>
      <c r="F23">
        <f t="shared" si="0"/>
        <v>0</v>
      </c>
      <c r="G23">
        <v>0</v>
      </c>
      <c r="H23">
        <f t="shared" si="1"/>
        <v>0</v>
      </c>
      <c r="I23">
        <f t="shared" si="2"/>
        <v>0</v>
      </c>
      <c r="J23">
        <f t="shared" si="3"/>
        <v>0</v>
      </c>
      <c r="K23" t="s">
        <v>309</v>
      </c>
      <c r="L23">
        <v>119</v>
      </c>
      <c r="M23">
        <v>73</v>
      </c>
      <c r="N23" s="2">
        <v>96</v>
      </c>
      <c r="O23" t="s">
        <v>707</v>
      </c>
      <c r="P23" s="7" t="s">
        <v>736</v>
      </c>
      <c r="Q23" t="s">
        <v>1170</v>
      </c>
      <c r="R23" t="s">
        <v>1182</v>
      </c>
      <c r="T23" s="7" t="s">
        <v>1459</v>
      </c>
      <c r="U23" s="7">
        <v>1</v>
      </c>
      <c r="V23" s="7">
        <v>1</v>
      </c>
      <c r="W23" s="7">
        <v>1</v>
      </c>
      <c r="X23" s="7">
        <v>0</v>
      </c>
      <c r="Y23" s="7">
        <v>0</v>
      </c>
      <c r="Z23" s="7">
        <v>1</v>
      </c>
      <c r="AA23" s="7">
        <v>3089</v>
      </c>
      <c r="AB23">
        <v>3.9</v>
      </c>
      <c r="AC23" t="str" cm="1">
        <f t="array" ref="AC23">_xlfn.IFS(AB23&gt;=4,"highrating",AB23&gt;=3,"med Rating",AB23&lt;3,"low Rating")</f>
        <v>med Rating</v>
      </c>
      <c r="AD23" t="s">
        <v>1069</v>
      </c>
      <c r="AE23" t="s">
        <v>1146</v>
      </c>
      <c r="AF23">
        <v>201</v>
      </c>
      <c r="AG23">
        <v>500</v>
      </c>
      <c r="AH23" s="9">
        <f t="shared" si="4"/>
        <v>350.5</v>
      </c>
      <c r="AI23">
        <v>2013</v>
      </c>
      <c r="AJ23">
        <v>11</v>
      </c>
      <c r="AK23" t="s">
        <v>1092</v>
      </c>
      <c r="AL23" t="s">
        <v>1565</v>
      </c>
    </row>
    <row r="24" spans="1:38" ht="15.6" customHeight="1" x14ac:dyDescent="0.3">
      <c r="A24">
        <v>23</v>
      </c>
      <c r="B24" t="s">
        <v>24</v>
      </c>
      <c r="C24" t="s">
        <v>707</v>
      </c>
      <c r="D24" t="s">
        <v>11</v>
      </c>
      <c r="E24">
        <v>0</v>
      </c>
      <c r="F24">
        <f t="shared" si="0"/>
        <v>0</v>
      </c>
      <c r="G24">
        <v>0</v>
      </c>
      <c r="H24">
        <f t="shared" si="1"/>
        <v>0</v>
      </c>
      <c r="I24">
        <f t="shared" si="2"/>
        <v>0</v>
      </c>
      <c r="J24">
        <f t="shared" si="3"/>
        <v>0</v>
      </c>
      <c r="K24" t="s">
        <v>310</v>
      </c>
      <c r="L24">
        <v>139</v>
      </c>
      <c r="M24">
        <v>86</v>
      </c>
      <c r="N24" s="2">
        <v>112.5</v>
      </c>
      <c r="O24" t="s">
        <v>707</v>
      </c>
      <c r="P24" s="7" t="s">
        <v>737</v>
      </c>
      <c r="Q24" t="s">
        <v>1184</v>
      </c>
      <c r="R24" t="s">
        <v>1185</v>
      </c>
      <c r="T24" s="7" t="s">
        <v>1460</v>
      </c>
      <c r="U24" s="7">
        <v>1</v>
      </c>
      <c r="V24" s="7">
        <v>0</v>
      </c>
      <c r="W24" s="7">
        <v>0</v>
      </c>
      <c r="X24" s="7">
        <v>0</v>
      </c>
      <c r="Y24" s="7">
        <v>0</v>
      </c>
      <c r="Z24" s="7">
        <v>1</v>
      </c>
      <c r="AA24" s="7">
        <v>1886</v>
      </c>
      <c r="AB24">
        <v>3.8</v>
      </c>
      <c r="AC24" t="str" cm="1">
        <f t="array" ref="AC24">_xlfn.IFS(AB24&gt;=4,"highrating",AB24&gt;=3,"med Rating",AB24&lt;3,"low Rating")</f>
        <v>med Rating</v>
      </c>
      <c r="AD24" t="s">
        <v>1065</v>
      </c>
      <c r="AE24" t="s">
        <v>1142</v>
      </c>
      <c r="AF24">
        <v>501</v>
      </c>
      <c r="AG24">
        <v>1000</v>
      </c>
      <c r="AH24" s="9">
        <f t="shared" si="4"/>
        <v>750.5</v>
      </c>
      <c r="AI24">
        <v>1995</v>
      </c>
      <c r="AJ24">
        <v>29</v>
      </c>
      <c r="AK24" t="s">
        <v>1093</v>
      </c>
      <c r="AL24" t="s">
        <v>1566</v>
      </c>
    </row>
    <row r="25" spans="1:38" ht="15.6" customHeight="1" x14ac:dyDescent="0.3">
      <c r="A25">
        <v>24</v>
      </c>
      <c r="B25" t="s">
        <v>5</v>
      </c>
      <c r="C25" t="s">
        <v>707</v>
      </c>
      <c r="D25" t="s">
        <v>25</v>
      </c>
      <c r="E25">
        <v>10000000</v>
      </c>
      <c r="F25">
        <f t="shared" si="0"/>
        <v>0.01</v>
      </c>
      <c r="G25">
        <v>25000000</v>
      </c>
      <c r="H25">
        <f t="shared" si="1"/>
        <v>2.5000000000000001E-2</v>
      </c>
      <c r="I25">
        <f t="shared" si="2"/>
        <v>17500000</v>
      </c>
      <c r="J25">
        <f t="shared" si="3"/>
        <v>1.7500000000000002E-2</v>
      </c>
      <c r="K25" t="s">
        <v>311</v>
      </c>
      <c r="L25">
        <v>105</v>
      </c>
      <c r="M25">
        <v>63</v>
      </c>
      <c r="N25" s="2">
        <v>84</v>
      </c>
      <c r="O25" t="s">
        <v>707</v>
      </c>
      <c r="P25" s="7" t="s">
        <v>738</v>
      </c>
      <c r="Q25" t="s">
        <v>1186</v>
      </c>
      <c r="R25" t="s">
        <v>1187</v>
      </c>
      <c r="T25" s="7" t="s">
        <v>1461</v>
      </c>
      <c r="U25" s="7">
        <v>1</v>
      </c>
      <c r="V25" s="7">
        <v>1</v>
      </c>
      <c r="W25" s="7">
        <v>1</v>
      </c>
      <c r="X25" s="7">
        <v>1</v>
      </c>
      <c r="Y25" s="7">
        <v>1</v>
      </c>
      <c r="Z25" s="7">
        <v>1</v>
      </c>
      <c r="AA25" s="7">
        <v>3405</v>
      </c>
      <c r="AB25">
        <v>4.3</v>
      </c>
      <c r="AC25" t="str" cm="1">
        <f t="array" ref="AC25">_xlfn.IFS(AB25&gt;=4,"highrating",AB25&gt;=3,"med Rating",AB25&lt;3,"low Rating")</f>
        <v>highrating</v>
      </c>
      <c r="AD25" t="s">
        <v>1068</v>
      </c>
      <c r="AE25" t="s">
        <v>1145</v>
      </c>
      <c r="AF25">
        <v>51</v>
      </c>
      <c r="AG25">
        <v>200</v>
      </c>
      <c r="AH25" s="9">
        <f t="shared" si="4"/>
        <v>125.5</v>
      </c>
      <c r="AI25">
        <v>1935</v>
      </c>
      <c r="AJ25">
        <v>89</v>
      </c>
      <c r="AK25" t="s">
        <v>1093</v>
      </c>
      <c r="AL25" t="s">
        <v>1566</v>
      </c>
    </row>
    <row r="26" spans="1:38" ht="15.6" customHeight="1" x14ac:dyDescent="0.3">
      <c r="A26">
        <v>25</v>
      </c>
      <c r="B26" t="s">
        <v>5</v>
      </c>
      <c r="C26" t="s">
        <v>707</v>
      </c>
      <c r="D26" t="s">
        <v>9</v>
      </c>
      <c r="E26">
        <v>100000000</v>
      </c>
      <c r="F26">
        <f t="shared" si="0"/>
        <v>0.1</v>
      </c>
      <c r="G26">
        <v>500000000</v>
      </c>
      <c r="H26">
        <f t="shared" si="1"/>
        <v>0.5</v>
      </c>
      <c r="I26">
        <f t="shared" si="2"/>
        <v>300000000</v>
      </c>
      <c r="J26">
        <f t="shared" si="3"/>
        <v>0.3</v>
      </c>
      <c r="K26" t="s">
        <v>312</v>
      </c>
      <c r="L26">
        <v>177</v>
      </c>
      <c r="M26">
        <v>109</v>
      </c>
      <c r="N26" s="2">
        <v>143</v>
      </c>
      <c r="O26" t="s">
        <v>707</v>
      </c>
      <c r="P26" s="7" t="s">
        <v>739</v>
      </c>
      <c r="Q26" t="s">
        <v>1176</v>
      </c>
      <c r="R26" t="s">
        <v>1188</v>
      </c>
      <c r="T26" s="7" t="s">
        <v>1462</v>
      </c>
      <c r="U26" s="7">
        <v>1</v>
      </c>
      <c r="V26" s="7">
        <v>1</v>
      </c>
      <c r="W26" s="7">
        <v>1</v>
      </c>
      <c r="X26" s="7">
        <v>0</v>
      </c>
      <c r="Y26" s="7">
        <v>0</v>
      </c>
      <c r="Z26" s="7">
        <v>0</v>
      </c>
      <c r="AA26" s="7">
        <v>881</v>
      </c>
      <c r="AB26">
        <v>4</v>
      </c>
      <c r="AC26" t="str" cm="1">
        <f t="array" ref="AC26">_xlfn.IFS(AB26&gt;=4,"highrating",AB26&gt;=3,"med Rating",AB26&lt;3,"low Rating")</f>
        <v>highrating</v>
      </c>
      <c r="AD26" t="s">
        <v>1065</v>
      </c>
      <c r="AE26" t="s">
        <v>1142</v>
      </c>
      <c r="AF26">
        <v>501</v>
      </c>
      <c r="AG26">
        <v>1000</v>
      </c>
      <c r="AH26" s="9">
        <f t="shared" si="4"/>
        <v>750.5</v>
      </c>
      <c r="AI26">
        <v>2012</v>
      </c>
      <c r="AJ26">
        <v>12</v>
      </c>
      <c r="AK26" t="s">
        <v>1090</v>
      </c>
      <c r="AL26" t="s">
        <v>1562</v>
      </c>
    </row>
    <row r="27" spans="1:38" ht="15.6" customHeight="1" x14ac:dyDescent="0.3">
      <c r="A27">
        <v>26</v>
      </c>
      <c r="B27" t="s">
        <v>26</v>
      </c>
      <c r="C27" t="s">
        <v>707</v>
      </c>
      <c r="D27" t="s">
        <v>16</v>
      </c>
      <c r="E27">
        <v>10000000000</v>
      </c>
      <c r="F27">
        <f t="shared" si="0"/>
        <v>10</v>
      </c>
      <c r="G27">
        <v>11000000000</v>
      </c>
      <c r="H27">
        <f t="shared" si="1"/>
        <v>11</v>
      </c>
      <c r="I27">
        <f t="shared" si="2"/>
        <v>10500000000</v>
      </c>
      <c r="J27">
        <f t="shared" si="3"/>
        <v>10.5</v>
      </c>
      <c r="K27" t="s">
        <v>313</v>
      </c>
      <c r="L27">
        <v>110</v>
      </c>
      <c r="M27">
        <v>63</v>
      </c>
      <c r="N27" s="2">
        <v>86.5</v>
      </c>
      <c r="O27" t="s">
        <v>707</v>
      </c>
      <c r="P27" s="7" t="s">
        <v>740</v>
      </c>
      <c r="Q27" t="s">
        <v>1179</v>
      </c>
      <c r="R27" t="s">
        <v>1169</v>
      </c>
      <c r="T27" s="7" t="s">
        <v>1463</v>
      </c>
      <c r="U27" s="7">
        <v>0</v>
      </c>
      <c r="V27" s="7">
        <v>0</v>
      </c>
      <c r="W27" s="7">
        <v>1</v>
      </c>
      <c r="X27" s="7">
        <v>0</v>
      </c>
      <c r="Y27" s="7">
        <v>0</v>
      </c>
      <c r="Z27" s="7">
        <v>1</v>
      </c>
      <c r="AA27" s="7">
        <v>4436</v>
      </c>
      <c r="AB27">
        <v>4</v>
      </c>
      <c r="AC27" t="str" cm="1">
        <f t="array" ref="AC27">_xlfn.IFS(AB27&gt;=4,"highrating",AB27&gt;=3,"med Rating",AB27&lt;3,"low Rating")</f>
        <v>highrating</v>
      </c>
      <c r="AD27" t="s">
        <v>1066</v>
      </c>
      <c r="AE27" t="s">
        <v>1143</v>
      </c>
      <c r="AF27">
        <v>10000</v>
      </c>
      <c r="AG27" t="s">
        <v>1152</v>
      </c>
      <c r="AH27" s="9">
        <f t="shared" si="4"/>
        <v>10000</v>
      </c>
      <c r="AI27">
        <v>1849</v>
      </c>
      <c r="AJ27">
        <v>175</v>
      </c>
      <c r="AK27" t="s">
        <v>1088</v>
      </c>
      <c r="AL27" t="s">
        <v>1088</v>
      </c>
    </row>
    <row r="28" spans="1:38" ht="15.6" customHeight="1" x14ac:dyDescent="0.3">
      <c r="A28">
        <v>27</v>
      </c>
      <c r="B28" t="s">
        <v>5</v>
      </c>
      <c r="C28" t="s">
        <v>707</v>
      </c>
      <c r="D28" t="s">
        <v>9</v>
      </c>
      <c r="E28">
        <v>100000000</v>
      </c>
      <c r="F28">
        <f t="shared" si="0"/>
        <v>0.1</v>
      </c>
      <c r="G28">
        <v>500000000</v>
      </c>
      <c r="H28">
        <f t="shared" si="1"/>
        <v>0.5</v>
      </c>
      <c r="I28">
        <f t="shared" si="2"/>
        <v>300000000</v>
      </c>
      <c r="J28">
        <f t="shared" si="3"/>
        <v>0.3</v>
      </c>
      <c r="K28" t="s">
        <v>314</v>
      </c>
      <c r="L28">
        <v>124</v>
      </c>
      <c r="M28">
        <v>75</v>
      </c>
      <c r="N28" s="2">
        <v>99.5</v>
      </c>
      <c r="O28" t="s">
        <v>707</v>
      </c>
      <c r="P28" s="7" t="s">
        <v>741</v>
      </c>
      <c r="Q28" t="s">
        <v>1189</v>
      </c>
      <c r="R28" t="s">
        <v>1171</v>
      </c>
      <c r="T28" s="7" t="s">
        <v>1464</v>
      </c>
      <c r="U28" s="7">
        <v>1</v>
      </c>
      <c r="V28" s="7">
        <v>1</v>
      </c>
      <c r="W28" s="7">
        <v>1</v>
      </c>
      <c r="X28" s="7">
        <v>0</v>
      </c>
      <c r="Y28" s="7">
        <v>0</v>
      </c>
      <c r="Z28" s="7">
        <v>1</v>
      </c>
      <c r="AA28" s="7">
        <v>2996</v>
      </c>
      <c r="AB28">
        <v>3.5</v>
      </c>
      <c r="AC28" t="str" cm="1">
        <f t="array" ref="AC28">_xlfn.IFS(AB28&gt;=4,"highrating",AB28&gt;=3,"med Rating",AB28&lt;3,"low Rating")</f>
        <v>med Rating</v>
      </c>
      <c r="AD28" t="s">
        <v>1067</v>
      </c>
      <c r="AE28" t="s">
        <v>1144</v>
      </c>
      <c r="AF28">
        <v>1001</v>
      </c>
      <c r="AG28">
        <v>5000</v>
      </c>
      <c r="AH28" s="9">
        <f t="shared" si="4"/>
        <v>3000.5</v>
      </c>
      <c r="AI28">
        <v>1952</v>
      </c>
      <c r="AJ28">
        <v>72</v>
      </c>
      <c r="AK28" t="s">
        <v>1082</v>
      </c>
      <c r="AL28" t="s">
        <v>1561</v>
      </c>
    </row>
    <row r="29" spans="1:38" ht="15.6" customHeight="1" x14ac:dyDescent="0.3">
      <c r="A29">
        <v>28</v>
      </c>
      <c r="B29" t="s">
        <v>27</v>
      </c>
      <c r="C29" t="s">
        <v>709</v>
      </c>
      <c r="D29" t="s">
        <v>28</v>
      </c>
      <c r="E29">
        <v>5000000000</v>
      </c>
      <c r="F29">
        <f t="shared" si="0"/>
        <v>5</v>
      </c>
      <c r="G29">
        <v>10000000000</v>
      </c>
      <c r="H29">
        <f t="shared" si="1"/>
        <v>10</v>
      </c>
      <c r="I29">
        <f t="shared" si="2"/>
        <v>7500000000</v>
      </c>
      <c r="J29">
        <f t="shared" si="3"/>
        <v>7.5</v>
      </c>
      <c r="K29" t="s">
        <v>315</v>
      </c>
      <c r="L29">
        <v>61</v>
      </c>
      <c r="M29">
        <v>34</v>
      </c>
      <c r="N29" s="2">
        <v>47.5</v>
      </c>
      <c r="O29" t="s">
        <v>709</v>
      </c>
      <c r="P29" s="7" t="s">
        <v>742</v>
      </c>
      <c r="Q29" t="s">
        <v>1190</v>
      </c>
      <c r="R29" t="s">
        <v>1190</v>
      </c>
      <c r="T29" s="7" t="s">
        <v>1465</v>
      </c>
      <c r="U29" s="7">
        <v>0</v>
      </c>
      <c r="V29" s="7">
        <v>1</v>
      </c>
      <c r="W29" s="7">
        <v>1</v>
      </c>
      <c r="X29" s="7">
        <v>0</v>
      </c>
      <c r="Y29" s="7">
        <v>0</v>
      </c>
      <c r="Z29" s="7">
        <v>1</v>
      </c>
      <c r="AA29" s="7">
        <v>3702</v>
      </c>
      <c r="AB29">
        <v>3.7</v>
      </c>
      <c r="AC29" t="str" cm="1">
        <f t="array" ref="AC29">_xlfn.IFS(AB29&gt;=4,"highrating",AB29&gt;=3,"med Rating",AB29&lt;3,"low Rating")</f>
        <v>med Rating</v>
      </c>
      <c r="AD29" t="s">
        <v>1070</v>
      </c>
      <c r="AE29" t="s">
        <v>1147</v>
      </c>
      <c r="AF29">
        <v>5001</v>
      </c>
      <c r="AG29">
        <v>10000</v>
      </c>
      <c r="AH29" s="9">
        <f t="shared" si="4"/>
        <v>7500.5</v>
      </c>
      <c r="AI29">
        <v>1852</v>
      </c>
      <c r="AJ29">
        <v>172</v>
      </c>
      <c r="AK29" t="s">
        <v>1091</v>
      </c>
      <c r="AL29" t="s">
        <v>1565</v>
      </c>
    </row>
    <row r="30" spans="1:38" ht="15.6" customHeight="1" x14ac:dyDescent="0.3">
      <c r="A30">
        <v>29</v>
      </c>
      <c r="B30" t="s">
        <v>29</v>
      </c>
      <c r="C30" t="s">
        <v>707</v>
      </c>
      <c r="D30" t="s">
        <v>16</v>
      </c>
      <c r="E30">
        <v>10000000000</v>
      </c>
      <c r="F30">
        <f t="shared" si="0"/>
        <v>10</v>
      </c>
      <c r="G30">
        <v>11000000000</v>
      </c>
      <c r="H30">
        <f t="shared" si="1"/>
        <v>11</v>
      </c>
      <c r="I30">
        <f t="shared" si="2"/>
        <v>10500000000</v>
      </c>
      <c r="J30">
        <f t="shared" si="3"/>
        <v>10.5</v>
      </c>
      <c r="K30" t="s">
        <v>311</v>
      </c>
      <c r="L30">
        <v>105</v>
      </c>
      <c r="M30">
        <v>63</v>
      </c>
      <c r="N30" s="2">
        <v>84</v>
      </c>
      <c r="O30" t="s">
        <v>707</v>
      </c>
      <c r="P30" s="7" t="s">
        <v>740</v>
      </c>
      <c r="Q30" t="s">
        <v>1191</v>
      </c>
      <c r="R30" t="s">
        <v>1169</v>
      </c>
      <c r="T30" s="7" t="s">
        <v>1466</v>
      </c>
      <c r="U30" s="7">
        <v>0</v>
      </c>
      <c r="V30" s="7">
        <v>0</v>
      </c>
      <c r="W30" s="7">
        <v>1</v>
      </c>
      <c r="X30" s="7">
        <v>0</v>
      </c>
      <c r="Y30" s="7">
        <v>0</v>
      </c>
      <c r="Z30" s="7">
        <v>1</v>
      </c>
      <c r="AA30" s="7">
        <v>1799</v>
      </c>
      <c r="AB30">
        <v>4</v>
      </c>
      <c r="AC30" t="str" cm="1">
        <f t="array" ref="AC30">_xlfn.IFS(AB30&gt;=4,"highrating",AB30&gt;=3,"med Rating",AB30&lt;3,"low Rating")</f>
        <v>highrating</v>
      </c>
      <c r="AD30" t="s">
        <v>1066</v>
      </c>
      <c r="AE30" t="s">
        <v>1143</v>
      </c>
      <c r="AF30">
        <v>10000</v>
      </c>
      <c r="AG30" t="s">
        <v>1152</v>
      </c>
      <c r="AH30" s="9">
        <f t="shared" si="4"/>
        <v>10000</v>
      </c>
      <c r="AI30">
        <v>1849</v>
      </c>
      <c r="AJ30">
        <v>175</v>
      </c>
      <c r="AK30" t="s">
        <v>1088</v>
      </c>
      <c r="AL30" t="s">
        <v>1088</v>
      </c>
    </row>
    <row r="31" spans="1:38" ht="15.6" customHeight="1" x14ac:dyDescent="0.3">
      <c r="A31">
        <v>30</v>
      </c>
      <c r="B31" t="s">
        <v>5</v>
      </c>
      <c r="C31" t="s">
        <v>707</v>
      </c>
      <c r="D31" t="s">
        <v>10</v>
      </c>
      <c r="E31">
        <v>500000000</v>
      </c>
      <c r="F31">
        <f t="shared" si="0"/>
        <v>0.5</v>
      </c>
      <c r="G31">
        <v>1000000000</v>
      </c>
      <c r="H31">
        <f t="shared" si="1"/>
        <v>1</v>
      </c>
      <c r="I31">
        <f t="shared" si="2"/>
        <v>750000000</v>
      </c>
      <c r="J31">
        <f t="shared" si="3"/>
        <v>0.75</v>
      </c>
      <c r="K31" t="s">
        <v>316</v>
      </c>
      <c r="L31">
        <v>120</v>
      </c>
      <c r="M31">
        <v>72</v>
      </c>
      <c r="N31" s="2">
        <v>96</v>
      </c>
      <c r="O31" t="s">
        <v>707</v>
      </c>
      <c r="P31" s="7" t="s">
        <v>743</v>
      </c>
      <c r="Q31" t="s">
        <v>1192</v>
      </c>
      <c r="R31" t="s">
        <v>1192</v>
      </c>
      <c r="T31" s="7" t="s">
        <v>1467</v>
      </c>
      <c r="U31" s="7">
        <v>1</v>
      </c>
      <c r="V31" s="7">
        <v>1</v>
      </c>
      <c r="W31" s="7">
        <v>1</v>
      </c>
      <c r="X31" s="7">
        <v>0</v>
      </c>
      <c r="Y31" s="7">
        <v>1</v>
      </c>
      <c r="Z31" s="7">
        <v>1</v>
      </c>
      <c r="AA31" s="7">
        <v>3212</v>
      </c>
      <c r="AB31">
        <v>3.6</v>
      </c>
      <c r="AC31" t="str" cm="1">
        <f t="array" ref="AC31">_xlfn.IFS(AB31&gt;=4,"highrating",AB31&gt;=3,"med Rating",AB31&lt;3,"low Rating")</f>
        <v>med Rating</v>
      </c>
      <c r="AD31" t="s">
        <v>1067</v>
      </c>
      <c r="AE31" t="s">
        <v>1144</v>
      </c>
      <c r="AF31">
        <v>1001</v>
      </c>
      <c r="AG31">
        <v>5000</v>
      </c>
      <c r="AH31" s="9">
        <f t="shared" si="4"/>
        <v>3000.5</v>
      </c>
      <c r="AI31">
        <v>1997</v>
      </c>
      <c r="AJ31">
        <v>27</v>
      </c>
      <c r="AK31" t="s">
        <v>1081</v>
      </c>
      <c r="AL31" t="s">
        <v>1081</v>
      </c>
    </row>
    <row r="32" spans="1:38" ht="15.6" customHeight="1" x14ac:dyDescent="0.3">
      <c r="A32">
        <v>31</v>
      </c>
      <c r="B32" t="s">
        <v>30</v>
      </c>
      <c r="C32" t="s">
        <v>707</v>
      </c>
      <c r="D32" t="s">
        <v>16</v>
      </c>
      <c r="E32">
        <v>10000000000</v>
      </c>
      <c r="F32">
        <f t="shared" si="0"/>
        <v>10</v>
      </c>
      <c r="G32">
        <v>11000000000</v>
      </c>
      <c r="H32">
        <f t="shared" si="1"/>
        <v>11</v>
      </c>
      <c r="I32">
        <f t="shared" si="2"/>
        <v>10500000000</v>
      </c>
      <c r="J32">
        <f t="shared" si="3"/>
        <v>10.5</v>
      </c>
      <c r="K32" t="s">
        <v>292</v>
      </c>
      <c r="L32">
        <v>143</v>
      </c>
      <c r="M32">
        <v>86</v>
      </c>
      <c r="N32" s="2">
        <v>114.5</v>
      </c>
      <c r="O32" t="s">
        <v>707</v>
      </c>
      <c r="P32" s="7" t="s">
        <v>744</v>
      </c>
      <c r="Q32" t="s">
        <v>1179</v>
      </c>
      <c r="R32" t="s">
        <v>1193</v>
      </c>
      <c r="T32" s="7" t="s">
        <v>1468</v>
      </c>
      <c r="U32" s="7">
        <v>0</v>
      </c>
      <c r="V32" s="7">
        <v>0</v>
      </c>
      <c r="W32" s="7">
        <v>1</v>
      </c>
      <c r="X32" s="7">
        <v>0</v>
      </c>
      <c r="Y32" s="7">
        <v>0</v>
      </c>
      <c r="Z32" s="7">
        <v>0</v>
      </c>
      <c r="AA32" s="7">
        <v>2255</v>
      </c>
      <c r="AB32">
        <v>3.8</v>
      </c>
      <c r="AC32" t="str" cm="1">
        <f t="array" ref="AC32">_xlfn.IFS(AB32&gt;=4,"highrating",AB32&gt;=3,"med Rating",AB32&lt;3,"low Rating")</f>
        <v>med Rating</v>
      </c>
      <c r="AD32" t="s">
        <v>1066</v>
      </c>
      <c r="AE32" t="s">
        <v>1143</v>
      </c>
      <c r="AF32">
        <v>10000</v>
      </c>
      <c r="AG32" t="s">
        <v>1152</v>
      </c>
      <c r="AH32" s="9">
        <f t="shared" si="4"/>
        <v>10000</v>
      </c>
      <c r="AI32">
        <v>1996</v>
      </c>
      <c r="AJ32">
        <v>28</v>
      </c>
      <c r="AK32" t="s">
        <v>1088</v>
      </c>
      <c r="AL32" t="s">
        <v>1088</v>
      </c>
    </row>
    <row r="33" spans="1:38" ht="15.6" customHeight="1" x14ac:dyDescent="0.3">
      <c r="A33">
        <v>32</v>
      </c>
      <c r="B33" t="s">
        <v>5</v>
      </c>
      <c r="C33" t="s">
        <v>707</v>
      </c>
      <c r="D33" t="s">
        <v>31</v>
      </c>
      <c r="E33">
        <v>2000000000</v>
      </c>
      <c r="F33">
        <f t="shared" si="0"/>
        <v>2</v>
      </c>
      <c r="G33">
        <v>5000000000</v>
      </c>
      <c r="H33">
        <f t="shared" si="1"/>
        <v>5</v>
      </c>
      <c r="I33">
        <f t="shared" si="2"/>
        <v>3500000000</v>
      </c>
      <c r="J33">
        <f t="shared" si="3"/>
        <v>3.5</v>
      </c>
      <c r="K33" t="s">
        <v>317</v>
      </c>
      <c r="L33">
        <v>149</v>
      </c>
      <c r="M33">
        <v>93</v>
      </c>
      <c r="N33" s="2">
        <v>121</v>
      </c>
      <c r="O33" t="s">
        <v>707</v>
      </c>
      <c r="P33" s="7" t="s">
        <v>745</v>
      </c>
      <c r="Q33" t="s">
        <v>1194</v>
      </c>
      <c r="R33" t="s">
        <v>1194</v>
      </c>
      <c r="T33" s="7" t="s">
        <v>1469</v>
      </c>
      <c r="U33" s="7">
        <v>0</v>
      </c>
      <c r="V33" s="7">
        <v>0</v>
      </c>
      <c r="W33" s="7">
        <v>0</v>
      </c>
      <c r="X33" s="7">
        <v>0</v>
      </c>
      <c r="Y33" s="7">
        <v>0</v>
      </c>
      <c r="Z33" s="7">
        <v>1</v>
      </c>
      <c r="AA33" s="7">
        <v>2739</v>
      </c>
      <c r="AB33">
        <v>3.8</v>
      </c>
      <c r="AC33" t="str" cm="1">
        <f t="array" ref="AC33">_xlfn.IFS(AB33&gt;=4,"highrating",AB33&gt;=3,"med Rating",AB33&lt;3,"low Rating")</f>
        <v>med Rating</v>
      </c>
      <c r="AD33" t="s">
        <v>1070</v>
      </c>
      <c r="AE33" t="s">
        <v>1147</v>
      </c>
      <c r="AF33">
        <v>5001</v>
      </c>
      <c r="AG33">
        <v>10000</v>
      </c>
      <c r="AH33" s="9">
        <f t="shared" si="4"/>
        <v>7500.5</v>
      </c>
      <c r="AI33">
        <v>1996</v>
      </c>
      <c r="AJ33">
        <v>28</v>
      </c>
      <c r="AK33" t="s">
        <v>1094</v>
      </c>
      <c r="AL33" t="s">
        <v>1567</v>
      </c>
    </row>
    <row r="34" spans="1:38" ht="15.6" customHeight="1" x14ac:dyDescent="0.3">
      <c r="A34">
        <v>33</v>
      </c>
      <c r="B34" t="s">
        <v>5</v>
      </c>
      <c r="C34" t="s">
        <v>707</v>
      </c>
      <c r="D34" t="s">
        <v>11</v>
      </c>
      <c r="E34">
        <v>0</v>
      </c>
      <c r="F34">
        <f t="shared" si="0"/>
        <v>0</v>
      </c>
      <c r="G34">
        <v>0</v>
      </c>
      <c r="H34">
        <f t="shared" si="1"/>
        <v>0</v>
      </c>
      <c r="I34">
        <f t="shared" si="2"/>
        <v>0</v>
      </c>
      <c r="J34">
        <f t="shared" si="3"/>
        <v>0</v>
      </c>
      <c r="K34" t="s">
        <v>318</v>
      </c>
      <c r="L34">
        <v>140</v>
      </c>
      <c r="M34">
        <v>85</v>
      </c>
      <c r="N34" s="2">
        <v>112.5</v>
      </c>
      <c r="O34" t="s">
        <v>707</v>
      </c>
      <c r="P34" s="7" t="s">
        <v>746</v>
      </c>
      <c r="Q34" t="s">
        <v>1195</v>
      </c>
      <c r="R34" t="s">
        <v>1195</v>
      </c>
      <c r="T34" s="7" t="s">
        <v>1470</v>
      </c>
      <c r="U34" s="7">
        <v>0</v>
      </c>
      <c r="V34" s="7">
        <v>0</v>
      </c>
      <c r="W34" s="7">
        <v>1</v>
      </c>
      <c r="X34" s="7">
        <v>0</v>
      </c>
      <c r="Y34" s="7">
        <v>0</v>
      </c>
      <c r="Z34" s="7">
        <v>0</v>
      </c>
      <c r="AA34" s="7">
        <v>2337</v>
      </c>
      <c r="AB34">
        <v>4.7</v>
      </c>
      <c r="AC34" t="str" cm="1">
        <f t="array" ref="AC34">_xlfn.IFS(AB34&gt;=4,"highrating",AB34&gt;=3,"med Rating",AB34&lt;3,"low Rating")</f>
        <v>highrating</v>
      </c>
      <c r="AD34" t="s">
        <v>1069</v>
      </c>
      <c r="AE34" t="s">
        <v>1146</v>
      </c>
      <c r="AF34">
        <v>201</v>
      </c>
      <c r="AG34">
        <v>500</v>
      </c>
      <c r="AH34" s="9">
        <f t="shared" si="4"/>
        <v>350.5</v>
      </c>
      <c r="AI34">
        <v>1974</v>
      </c>
      <c r="AJ34">
        <v>50</v>
      </c>
      <c r="AK34" t="s">
        <v>1088</v>
      </c>
      <c r="AL34" t="s">
        <v>1088</v>
      </c>
    </row>
    <row r="35" spans="1:38" ht="15.6" customHeight="1" x14ac:dyDescent="0.3">
      <c r="A35">
        <v>34</v>
      </c>
      <c r="B35" t="s">
        <v>32</v>
      </c>
      <c r="C35" t="s">
        <v>709</v>
      </c>
      <c r="D35" t="s">
        <v>11</v>
      </c>
      <c r="E35">
        <v>0</v>
      </c>
      <c r="F35">
        <f t="shared" si="0"/>
        <v>0</v>
      </c>
      <c r="G35">
        <v>0</v>
      </c>
      <c r="H35">
        <f t="shared" si="1"/>
        <v>0</v>
      </c>
      <c r="I35">
        <f t="shared" si="2"/>
        <v>0</v>
      </c>
      <c r="J35">
        <f t="shared" si="3"/>
        <v>0</v>
      </c>
      <c r="K35" t="s">
        <v>319</v>
      </c>
      <c r="L35">
        <v>135</v>
      </c>
      <c r="M35">
        <v>77</v>
      </c>
      <c r="N35" s="2">
        <v>106</v>
      </c>
      <c r="O35" t="s">
        <v>709</v>
      </c>
      <c r="P35" s="7" t="s">
        <v>747</v>
      </c>
      <c r="Q35" t="s">
        <v>1171</v>
      </c>
      <c r="R35" t="s">
        <v>1184</v>
      </c>
      <c r="T35" s="7" t="s">
        <v>1471</v>
      </c>
      <c r="U35" s="7">
        <v>1</v>
      </c>
      <c r="V35" s="7">
        <v>0</v>
      </c>
      <c r="W35" s="7">
        <v>0</v>
      </c>
      <c r="X35" s="7">
        <v>0</v>
      </c>
      <c r="Y35" s="7">
        <v>0</v>
      </c>
      <c r="Z35" s="7">
        <v>1</v>
      </c>
      <c r="AA35" s="7">
        <v>5473</v>
      </c>
      <c r="AB35">
        <v>4.2</v>
      </c>
      <c r="AC35" t="str" cm="1">
        <f t="array" ref="AC35">_xlfn.IFS(AB35&gt;=4,"highrating",AB35&gt;=3,"med Rating",AB35&lt;3,"low Rating")</f>
        <v>highrating</v>
      </c>
      <c r="AD35" t="s">
        <v>1069</v>
      </c>
      <c r="AE35" t="s">
        <v>1146</v>
      </c>
      <c r="AF35">
        <v>201</v>
      </c>
      <c r="AG35">
        <v>500</v>
      </c>
      <c r="AH35" s="9">
        <f t="shared" si="4"/>
        <v>350.5</v>
      </c>
      <c r="AI35">
        <v>2008</v>
      </c>
      <c r="AJ35">
        <v>16</v>
      </c>
      <c r="AK35" t="s">
        <v>1095</v>
      </c>
      <c r="AL35" t="s">
        <v>1562</v>
      </c>
    </row>
    <row r="36" spans="1:38" ht="15.6" customHeight="1" x14ac:dyDescent="0.3">
      <c r="A36">
        <v>35</v>
      </c>
      <c r="B36" t="s">
        <v>5</v>
      </c>
      <c r="C36" t="s">
        <v>707</v>
      </c>
      <c r="D36" t="s">
        <v>12</v>
      </c>
      <c r="E36">
        <v>1000000000</v>
      </c>
      <c r="F36">
        <f t="shared" si="0"/>
        <v>1</v>
      </c>
      <c r="G36">
        <v>2000000000</v>
      </c>
      <c r="H36">
        <f t="shared" si="1"/>
        <v>2</v>
      </c>
      <c r="I36">
        <f t="shared" si="2"/>
        <v>1500000000</v>
      </c>
      <c r="J36">
        <f t="shared" si="3"/>
        <v>1.5</v>
      </c>
      <c r="K36" t="s">
        <v>320</v>
      </c>
      <c r="L36">
        <v>132</v>
      </c>
      <c r="M36">
        <v>82</v>
      </c>
      <c r="N36" s="2">
        <v>107</v>
      </c>
      <c r="O36" t="s">
        <v>707</v>
      </c>
      <c r="P36" s="7" t="s">
        <v>748</v>
      </c>
      <c r="Q36" t="s">
        <v>1196</v>
      </c>
      <c r="R36" t="s">
        <v>1196</v>
      </c>
      <c r="T36" s="7" t="s">
        <v>1472</v>
      </c>
      <c r="U36" s="7">
        <v>1</v>
      </c>
      <c r="V36" s="7">
        <v>0</v>
      </c>
      <c r="W36" s="7">
        <v>0</v>
      </c>
      <c r="X36" s="7">
        <v>0</v>
      </c>
      <c r="Y36" s="7">
        <v>0</v>
      </c>
      <c r="Z36" s="7">
        <v>1</v>
      </c>
      <c r="AA36" s="7">
        <v>3316</v>
      </c>
      <c r="AB36">
        <v>3.5</v>
      </c>
      <c r="AC36" t="str" cm="1">
        <f t="array" ref="AC36">_xlfn.IFS(AB36&gt;=4,"highrating",AB36&gt;=3,"med Rating",AB36&lt;3,"low Rating")</f>
        <v>med Rating</v>
      </c>
      <c r="AD36" t="s">
        <v>1067</v>
      </c>
      <c r="AE36" t="s">
        <v>1144</v>
      </c>
      <c r="AF36">
        <v>1001</v>
      </c>
      <c r="AG36">
        <v>5000</v>
      </c>
      <c r="AH36" s="9">
        <f t="shared" si="4"/>
        <v>3000.5</v>
      </c>
      <c r="AI36">
        <v>1969</v>
      </c>
      <c r="AJ36">
        <v>55</v>
      </c>
      <c r="AK36" t="s">
        <v>1096</v>
      </c>
      <c r="AL36" t="s">
        <v>1562</v>
      </c>
    </row>
    <row r="37" spans="1:38" ht="15.6" customHeight="1" x14ac:dyDescent="0.3">
      <c r="A37">
        <v>36</v>
      </c>
      <c r="B37" t="s">
        <v>5</v>
      </c>
      <c r="C37" t="s">
        <v>707</v>
      </c>
      <c r="D37" t="s">
        <v>9</v>
      </c>
      <c r="E37">
        <v>100000000</v>
      </c>
      <c r="F37">
        <f t="shared" si="0"/>
        <v>0.1</v>
      </c>
      <c r="G37">
        <v>500000000</v>
      </c>
      <c r="H37">
        <f t="shared" si="1"/>
        <v>0.5</v>
      </c>
      <c r="I37">
        <f t="shared" si="2"/>
        <v>300000000</v>
      </c>
      <c r="J37">
        <f t="shared" si="3"/>
        <v>0.3</v>
      </c>
      <c r="K37" t="s">
        <v>321</v>
      </c>
      <c r="L37">
        <v>137</v>
      </c>
      <c r="M37">
        <v>83</v>
      </c>
      <c r="N37" s="2">
        <v>110</v>
      </c>
      <c r="O37" t="s">
        <v>707</v>
      </c>
      <c r="P37" s="7" t="s">
        <v>749</v>
      </c>
      <c r="Q37" t="s">
        <v>1197</v>
      </c>
      <c r="R37" t="s">
        <v>1197</v>
      </c>
      <c r="T37" s="7" t="s">
        <v>1473</v>
      </c>
      <c r="U37" s="7">
        <v>1</v>
      </c>
      <c r="V37" s="7">
        <v>1</v>
      </c>
      <c r="W37" s="7">
        <v>0</v>
      </c>
      <c r="X37" s="7">
        <v>0</v>
      </c>
      <c r="Y37" s="7">
        <v>0</v>
      </c>
      <c r="Z37" s="7">
        <v>1</v>
      </c>
      <c r="AA37" s="7">
        <v>3717</v>
      </c>
      <c r="AB37">
        <v>4.7</v>
      </c>
      <c r="AC37" t="str" cm="1">
        <f t="array" ref="AC37">_xlfn.IFS(AB37&gt;=4,"highrating",AB37&gt;=3,"med Rating",AB37&lt;3,"low Rating")</f>
        <v>highrating</v>
      </c>
      <c r="AD37" t="s">
        <v>1069</v>
      </c>
      <c r="AE37" t="s">
        <v>1146</v>
      </c>
      <c r="AF37">
        <v>201</v>
      </c>
      <c r="AG37">
        <v>500</v>
      </c>
      <c r="AH37" s="9">
        <f t="shared" si="4"/>
        <v>350.5</v>
      </c>
      <c r="AI37">
        <v>2010</v>
      </c>
      <c r="AJ37">
        <v>14</v>
      </c>
      <c r="AK37" t="s">
        <v>1076</v>
      </c>
      <c r="AL37" t="s">
        <v>1076</v>
      </c>
    </row>
    <row r="38" spans="1:38" ht="15.6" customHeight="1" x14ac:dyDescent="0.3">
      <c r="A38">
        <v>37</v>
      </c>
      <c r="B38" t="s">
        <v>33</v>
      </c>
      <c r="C38" t="s">
        <v>707</v>
      </c>
      <c r="D38" t="s">
        <v>12</v>
      </c>
      <c r="E38">
        <v>1000000000</v>
      </c>
      <c r="F38">
        <f t="shared" si="0"/>
        <v>1</v>
      </c>
      <c r="G38">
        <v>2000000000</v>
      </c>
      <c r="H38">
        <f t="shared" si="1"/>
        <v>2</v>
      </c>
      <c r="I38">
        <f t="shared" si="2"/>
        <v>1500000000</v>
      </c>
      <c r="J38">
        <f t="shared" si="3"/>
        <v>1.5</v>
      </c>
      <c r="K38" t="s">
        <v>322</v>
      </c>
      <c r="L38">
        <v>180</v>
      </c>
      <c r="M38">
        <v>115</v>
      </c>
      <c r="N38" s="2">
        <v>147.5</v>
      </c>
      <c r="O38" t="s">
        <v>707</v>
      </c>
      <c r="P38" s="7" t="s">
        <v>750</v>
      </c>
      <c r="Q38" t="s">
        <v>1198</v>
      </c>
      <c r="R38" t="s">
        <v>1199</v>
      </c>
      <c r="T38" s="7" t="s">
        <v>1474</v>
      </c>
      <c r="U38" s="7">
        <v>1</v>
      </c>
      <c r="V38" s="7">
        <v>1</v>
      </c>
      <c r="W38" s="7">
        <v>1</v>
      </c>
      <c r="X38" s="7">
        <v>0</v>
      </c>
      <c r="Y38" s="7">
        <v>0</v>
      </c>
      <c r="Z38" s="7">
        <v>0</v>
      </c>
      <c r="AA38" s="7">
        <v>3319</v>
      </c>
      <c r="AB38">
        <v>3.5</v>
      </c>
      <c r="AC38" t="str" cm="1">
        <f t="array" ref="AC38">_xlfn.IFS(AB38&gt;=4,"highrating",AB38&gt;=3,"med Rating",AB38&lt;3,"low Rating")</f>
        <v>med Rating</v>
      </c>
      <c r="AD38" t="s">
        <v>1070</v>
      </c>
      <c r="AE38" t="s">
        <v>1147</v>
      </c>
      <c r="AF38">
        <v>5001</v>
      </c>
      <c r="AG38">
        <v>10000</v>
      </c>
      <c r="AH38" s="9">
        <f t="shared" si="4"/>
        <v>7500.5</v>
      </c>
      <c r="AI38">
        <v>1870</v>
      </c>
      <c r="AJ38">
        <v>154</v>
      </c>
      <c r="AK38" t="s">
        <v>1088</v>
      </c>
      <c r="AL38" t="s">
        <v>1088</v>
      </c>
    </row>
    <row r="39" spans="1:38" ht="15.6" customHeight="1" x14ac:dyDescent="0.3">
      <c r="A39">
        <v>38</v>
      </c>
      <c r="B39" t="s">
        <v>34</v>
      </c>
      <c r="C39" t="s">
        <v>34</v>
      </c>
      <c r="D39" t="s">
        <v>9</v>
      </c>
      <c r="E39">
        <v>100000000</v>
      </c>
      <c r="F39">
        <f t="shared" si="0"/>
        <v>0.1</v>
      </c>
      <c r="G39">
        <v>500000000</v>
      </c>
      <c r="H39">
        <f t="shared" si="1"/>
        <v>0.5</v>
      </c>
      <c r="I39">
        <f t="shared" si="2"/>
        <v>300000000</v>
      </c>
      <c r="J39">
        <f t="shared" si="3"/>
        <v>0.3</v>
      </c>
      <c r="K39" t="s">
        <v>323</v>
      </c>
      <c r="L39">
        <v>138</v>
      </c>
      <c r="M39">
        <v>74</v>
      </c>
      <c r="N39" s="2">
        <v>106</v>
      </c>
      <c r="O39" t="s">
        <v>34</v>
      </c>
      <c r="P39" s="7" t="s">
        <v>751</v>
      </c>
      <c r="Q39" t="s">
        <v>1200</v>
      </c>
      <c r="R39" t="s">
        <v>1200</v>
      </c>
      <c r="T39" s="7" t="s">
        <v>1475</v>
      </c>
      <c r="U39" s="7">
        <v>0</v>
      </c>
      <c r="V39" s="7">
        <v>0</v>
      </c>
      <c r="W39" s="7">
        <v>1</v>
      </c>
      <c r="X39" s="7">
        <v>0</v>
      </c>
      <c r="Y39" s="7">
        <v>0</v>
      </c>
      <c r="Z39" s="7">
        <v>1</v>
      </c>
      <c r="AA39" s="7">
        <v>5623</v>
      </c>
      <c r="AB39">
        <v>3.5</v>
      </c>
      <c r="AC39" t="str" cm="1">
        <f t="array" ref="AC39">_xlfn.IFS(AB39&gt;=4,"highrating",AB39&gt;=3,"med Rating",AB39&lt;3,"low Rating")</f>
        <v>med Rating</v>
      </c>
      <c r="AD39" t="s">
        <v>1069</v>
      </c>
      <c r="AE39" t="s">
        <v>1146</v>
      </c>
      <c r="AF39">
        <v>201</v>
      </c>
      <c r="AG39">
        <v>500</v>
      </c>
      <c r="AH39" s="9">
        <f t="shared" si="4"/>
        <v>350.5</v>
      </c>
      <c r="AI39">
        <v>1985</v>
      </c>
      <c r="AJ39">
        <v>39</v>
      </c>
      <c r="AK39" t="s">
        <v>1091</v>
      </c>
      <c r="AL39" t="s">
        <v>1565</v>
      </c>
    </row>
    <row r="40" spans="1:38" ht="15.6" customHeight="1" x14ac:dyDescent="0.3">
      <c r="A40">
        <v>39</v>
      </c>
      <c r="B40" t="s">
        <v>17</v>
      </c>
      <c r="C40" t="s">
        <v>709</v>
      </c>
      <c r="D40" t="s">
        <v>6</v>
      </c>
      <c r="E40">
        <v>50000000</v>
      </c>
      <c r="F40">
        <f t="shared" si="0"/>
        <v>0.05</v>
      </c>
      <c r="G40">
        <v>100000000</v>
      </c>
      <c r="H40">
        <f t="shared" si="1"/>
        <v>0.1</v>
      </c>
      <c r="I40">
        <f t="shared" si="2"/>
        <v>75000000</v>
      </c>
      <c r="J40">
        <f t="shared" si="3"/>
        <v>7.4999999999999997E-2</v>
      </c>
      <c r="K40" t="s">
        <v>324</v>
      </c>
      <c r="L40">
        <v>112</v>
      </c>
      <c r="M40">
        <v>64</v>
      </c>
      <c r="N40" s="2">
        <v>88</v>
      </c>
      <c r="O40" t="s">
        <v>709</v>
      </c>
      <c r="P40" s="7" t="s">
        <v>752</v>
      </c>
      <c r="Q40" t="s">
        <v>1174</v>
      </c>
      <c r="R40" t="s">
        <v>1174</v>
      </c>
      <c r="T40" s="7" t="s">
        <v>1476</v>
      </c>
      <c r="U40" s="7">
        <v>0</v>
      </c>
      <c r="V40" s="7">
        <v>0</v>
      </c>
      <c r="W40" s="7">
        <v>1</v>
      </c>
      <c r="X40" s="7">
        <v>0</v>
      </c>
      <c r="Y40" s="7">
        <v>0</v>
      </c>
      <c r="Z40" s="7">
        <v>0</v>
      </c>
      <c r="AA40" s="7">
        <v>3209</v>
      </c>
      <c r="AB40">
        <v>4.2</v>
      </c>
      <c r="AC40" t="str" cm="1">
        <f t="array" ref="AC40">_xlfn.IFS(AB40&gt;=4,"highrating",AB40&gt;=3,"med Rating",AB40&lt;3,"low Rating")</f>
        <v>highrating</v>
      </c>
      <c r="AD40" t="s">
        <v>1069</v>
      </c>
      <c r="AE40" t="s">
        <v>1146</v>
      </c>
      <c r="AF40">
        <v>201</v>
      </c>
      <c r="AG40">
        <v>500</v>
      </c>
      <c r="AH40" s="9">
        <f t="shared" si="4"/>
        <v>350.5</v>
      </c>
      <c r="AI40">
        <v>2008</v>
      </c>
      <c r="AJ40">
        <v>16</v>
      </c>
      <c r="AK40" t="s">
        <v>1095</v>
      </c>
      <c r="AL40" t="s">
        <v>1562</v>
      </c>
    </row>
    <row r="41" spans="1:38" ht="15.6" customHeight="1" x14ac:dyDescent="0.3">
      <c r="A41">
        <v>40</v>
      </c>
      <c r="B41" t="s">
        <v>34</v>
      </c>
      <c r="C41" t="s">
        <v>34</v>
      </c>
      <c r="D41" t="s">
        <v>35</v>
      </c>
      <c r="E41">
        <f>MIN(1,1000000)</f>
        <v>1</v>
      </c>
      <c r="F41">
        <f t="shared" si="0"/>
        <v>1.0000000000000001E-9</v>
      </c>
      <c r="G41">
        <v>1000000</v>
      </c>
      <c r="H41">
        <f t="shared" si="1"/>
        <v>1E-3</v>
      </c>
      <c r="I41">
        <f t="shared" si="2"/>
        <v>500000.5</v>
      </c>
      <c r="J41">
        <f t="shared" si="3"/>
        <v>5.0000049999999996E-4</v>
      </c>
      <c r="K41" t="s">
        <v>325</v>
      </c>
      <c r="L41">
        <v>129</v>
      </c>
      <c r="M41">
        <v>68</v>
      </c>
      <c r="N41" s="2">
        <v>98.5</v>
      </c>
      <c r="O41" t="s">
        <v>34</v>
      </c>
      <c r="P41" s="7" t="s">
        <v>753</v>
      </c>
      <c r="Q41" t="s">
        <v>1201</v>
      </c>
      <c r="R41" t="s">
        <v>1202</v>
      </c>
      <c r="T41" s="7" t="s">
        <v>1477</v>
      </c>
      <c r="U41" s="7">
        <v>0</v>
      </c>
      <c r="V41" s="7">
        <v>1</v>
      </c>
      <c r="W41" s="7">
        <v>0</v>
      </c>
      <c r="X41" s="7">
        <v>1</v>
      </c>
      <c r="Y41" s="7">
        <v>1</v>
      </c>
      <c r="Z41" s="7">
        <v>0</v>
      </c>
      <c r="AA41" s="7">
        <v>5153</v>
      </c>
      <c r="AB41">
        <v>3.6</v>
      </c>
      <c r="AC41" t="str" cm="1">
        <f t="array" ref="AC41">_xlfn.IFS(AB41&gt;=4,"highrating",AB41&gt;=3,"med Rating",AB41&lt;3,"low Rating")</f>
        <v>med Rating</v>
      </c>
      <c r="AD41" t="s">
        <v>1071</v>
      </c>
      <c r="AE41" t="s">
        <v>1148</v>
      </c>
      <c r="AF41">
        <v>1</v>
      </c>
      <c r="AG41">
        <v>50</v>
      </c>
      <c r="AH41" s="9">
        <f t="shared" si="4"/>
        <v>25.5</v>
      </c>
      <c r="AI41" t="s">
        <v>1072</v>
      </c>
      <c r="AJ41" t="s">
        <v>1072</v>
      </c>
      <c r="AK41" t="s">
        <v>1072</v>
      </c>
      <c r="AL41" t="s">
        <v>1072</v>
      </c>
    </row>
    <row r="42" spans="1:38" ht="15.6" customHeight="1" x14ac:dyDescent="0.3">
      <c r="A42">
        <v>41</v>
      </c>
      <c r="B42" t="s">
        <v>36</v>
      </c>
      <c r="C42" t="s">
        <v>707</v>
      </c>
      <c r="D42" t="s">
        <v>11</v>
      </c>
      <c r="E42">
        <v>0</v>
      </c>
      <c r="F42">
        <f t="shared" si="0"/>
        <v>0</v>
      </c>
      <c r="G42">
        <v>0</v>
      </c>
      <c r="H42">
        <f t="shared" si="1"/>
        <v>0</v>
      </c>
      <c r="I42">
        <f t="shared" si="2"/>
        <v>0</v>
      </c>
      <c r="J42">
        <f t="shared" si="3"/>
        <v>0</v>
      </c>
      <c r="K42" t="s">
        <v>306</v>
      </c>
      <c r="L42">
        <v>175</v>
      </c>
      <c r="M42">
        <v>110</v>
      </c>
      <c r="N42" s="2">
        <v>142.5</v>
      </c>
      <c r="O42" t="s">
        <v>707</v>
      </c>
      <c r="P42" s="7" t="s">
        <v>733</v>
      </c>
      <c r="Q42" t="s">
        <v>1174</v>
      </c>
      <c r="R42" t="s">
        <v>1174</v>
      </c>
      <c r="T42" s="7" t="s">
        <v>1478</v>
      </c>
      <c r="U42" s="7">
        <v>0</v>
      </c>
      <c r="V42" s="7">
        <v>0</v>
      </c>
      <c r="W42" s="7">
        <v>0</v>
      </c>
      <c r="X42" s="7">
        <v>0</v>
      </c>
      <c r="Y42" s="7">
        <v>0</v>
      </c>
      <c r="Z42" s="7">
        <v>0</v>
      </c>
      <c r="AA42" s="7">
        <v>749</v>
      </c>
      <c r="AB42">
        <v>4.2</v>
      </c>
      <c r="AC42" t="str" cm="1">
        <f t="array" ref="AC42">_xlfn.IFS(AB42&gt;=4,"highrating",AB42&gt;=3,"med Rating",AB42&lt;3,"low Rating")</f>
        <v>highrating</v>
      </c>
      <c r="AD42" t="s">
        <v>1068</v>
      </c>
      <c r="AE42" t="s">
        <v>1145</v>
      </c>
      <c r="AF42">
        <v>51</v>
      </c>
      <c r="AG42">
        <v>200</v>
      </c>
      <c r="AH42" s="9">
        <f t="shared" si="4"/>
        <v>125.5</v>
      </c>
      <c r="AI42">
        <v>2010</v>
      </c>
      <c r="AJ42">
        <v>14</v>
      </c>
      <c r="AK42" t="s">
        <v>1090</v>
      </c>
      <c r="AL42" t="s">
        <v>1562</v>
      </c>
    </row>
    <row r="43" spans="1:38" ht="15.6" customHeight="1" x14ac:dyDescent="0.3">
      <c r="A43">
        <v>42</v>
      </c>
      <c r="B43" t="s">
        <v>37</v>
      </c>
      <c r="C43" t="s">
        <v>708</v>
      </c>
      <c r="D43" t="s">
        <v>31</v>
      </c>
      <c r="E43">
        <v>2000000000</v>
      </c>
      <c r="F43">
        <f t="shared" si="0"/>
        <v>2</v>
      </c>
      <c r="G43">
        <v>5000000000</v>
      </c>
      <c r="H43">
        <f t="shared" si="1"/>
        <v>5</v>
      </c>
      <c r="I43">
        <f t="shared" si="2"/>
        <v>3500000000</v>
      </c>
      <c r="J43">
        <f t="shared" si="3"/>
        <v>3.5</v>
      </c>
      <c r="K43" t="s">
        <v>326</v>
      </c>
      <c r="L43">
        <v>113</v>
      </c>
      <c r="M43">
        <v>52</v>
      </c>
      <c r="N43" s="2">
        <v>82.5</v>
      </c>
      <c r="O43" t="s">
        <v>708</v>
      </c>
      <c r="P43" s="7" t="s">
        <v>754</v>
      </c>
      <c r="Q43" t="s">
        <v>1203</v>
      </c>
      <c r="R43" t="s">
        <v>1204</v>
      </c>
      <c r="T43" s="7" t="s">
        <v>1479</v>
      </c>
      <c r="U43" s="7">
        <v>0</v>
      </c>
      <c r="V43" s="7">
        <v>0</v>
      </c>
      <c r="W43" s="7">
        <v>0</v>
      </c>
      <c r="X43" s="7">
        <v>1</v>
      </c>
      <c r="Y43" s="7">
        <v>1</v>
      </c>
      <c r="Z43" s="7">
        <v>1</v>
      </c>
      <c r="AA43" s="7">
        <v>2924</v>
      </c>
      <c r="AB43">
        <v>3.4</v>
      </c>
      <c r="AC43" t="str" cm="1">
        <f t="array" ref="AC43">_xlfn.IFS(AB43&gt;=4,"highrating",AB43&gt;=3,"med Rating",AB43&lt;3,"low Rating")</f>
        <v>med Rating</v>
      </c>
      <c r="AD43" t="s">
        <v>1070</v>
      </c>
      <c r="AE43" t="s">
        <v>1147</v>
      </c>
      <c r="AF43">
        <v>5001</v>
      </c>
      <c r="AG43">
        <v>10000</v>
      </c>
      <c r="AH43" s="9">
        <f t="shared" si="4"/>
        <v>7500.5</v>
      </c>
      <c r="AI43">
        <v>2015</v>
      </c>
      <c r="AJ43">
        <v>9</v>
      </c>
      <c r="AK43" t="s">
        <v>1097</v>
      </c>
      <c r="AL43" t="s">
        <v>1568</v>
      </c>
    </row>
    <row r="44" spans="1:38" ht="15.6" customHeight="1" x14ac:dyDescent="0.3">
      <c r="A44">
        <v>43</v>
      </c>
      <c r="B44" t="s">
        <v>33</v>
      </c>
      <c r="C44" t="s">
        <v>707</v>
      </c>
      <c r="D44" t="s">
        <v>31</v>
      </c>
      <c r="E44">
        <v>2000000000</v>
      </c>
      <c r="F44">
        <f t="shared" si="0"/>
        <v>2</v>
      </c>
      <c r="G44">
        <v>5000000000</v>
      </c>
      <c r="H44">
        <f t="shared" si="1"/>
        <v>5</v>
      </c>
      <c r="I44">
        <f t="shared" si="2"/>
        <v>3500000000</v>
      </c>
      <c r="J44">
        <f t="shared" si="3"/>
        <v>3.5</v>
      </c>
      <c r="K44" t="s">
        <v>327</v>
      </c>
      <c r="L44">
        <v>150</v>
      </c>
      <c r="M44">
        <v>110</v>
      </c>
      <c r="N44" s="2">
        <v>130</v>
      </c>
      <c r="O44" t="s">
        <v>707</v>
      </c>
      <c r="P44" s="7" t="s">
        <v>755</v>
      </c>
      <c r="Q44" t="s">
        <v>1184</v>
      </c>
      <c r="R44" t="s">
        <v>1184</v>
      </c>
      <c r="T44" s="7" t="s">
        <v>1480</v>
      </c>
      <c r="U44" s="7">
        <v>1</v>
      </c>
      <c r="V44" s="7">
        <v>1</v>
      </c>
      <c r="W44" s="7">
        <v>1</v>
      </c>
      <c r="X44" s="7">
        <v>0</v>
      </c>
      <c r="Y44" s="7">
        <v>0</v>
      </c>
      <c r="Z44" s="7">
        <v>1</v>
      </c>
      <c r="AA44" s="7">
        <v>4188</v>
      </c>
      <c r="AB44">
        <v>4.3</v>
      </c>
      <c r="AC44" t="str" cm="1">
        <f t="array" ref="AC44">_xlfn.IFS(AB44&gt;=4,"highrating",AB44&gt;=3,"med Rating",AB44&lt;3,"low Rating")</f>
        <v>highrating</v>
      </c>
      <c r="AD44" t="s">
        <v>1067</v>
      </c>
      <c r="AE44" t="s">
        <v>1144</v>
      </c>
      <c r="AF44">
        <v>1001</v>
      </c>
      <c r="AG44">
        <v>5000</v>
      </c>
      <c r="AH44" s="9">
        <f t="shared" si="4"/>
        <v>3000.5</v>
      </c>
      <c r="AI44">
        <v>1993</v>
      </c>
      <c r="AJ44">
        <v>31</v>
      </c>
      <c r="AK44" t="s">
        <v>1081</v>
      </c>
      <c r="AL44" t="s">
        <v>1081</v>
      </c>
    </row>
    <row r="45" spans="1:38" ht="15.6" customHeight="1" x14ac:dyDescent="0.3">
      <c r="A45">
        <v>44</v>
      </c>
      <c r="B45" t="s">
        <v>5</v>
      </c>
      <c r="C45" t="s">
        <v>707</v>
      </c>
      <c r="D45" t="s">
        <v>11</v>
      </c>
      <c r="E45">
        <v>0</v>
      </c>
      <c r="F45">
        <f t="shared" si="0"/>
        <v>0</v>
      </c>
      <c r="G45">
        <v>0</v>
      </c>
      <c r="H45">
        <f t="shared" si="1"/>
        <v>0</v>
      </c>
      <c r="I45">
        <f t="shared" si="2"/>
        <v>0</v>
      </c>
      <c r="J45">
        <f t="shared" si="3"/>
        <v>0</v>
      </c>
      <c r="K45" t="s">
        <v>328</v>
      </c>
      <c r="L45">
        <v>160</v>
      </c>
      <c r="M45">
        <v>150</v>
      </c>
      <c r="N45" s="2">
        <v>155</v>
      </c>
      <c r="O45" t="s">
        <v>707</v>
      </c>
      <c r="P45" s="7" t="s">
        <v>756</v>
      </c>
      <c r="Q45" t="s">
        <v>1205</v>
      </c>
      <c r="R45" t="s">
        <v>1206</v>
      </c>
      <c r="T45" s="7" t="s">
        <v>1481</v>
      </c>
      <c r="U45" s="7">
        <v>1</v>
      </c>
      <c r="V45" s="7">
        <v>1</v>
      </c>
      <c r="W45" s="7">
        <v>1</v>
      </c>
      <c r="X45" s="7">
        <v>0</v>
      </c>
      <c r="Y45" s="7">
        <v>1</v>
      </c>
      <c r="Z45" s="7">
        <v>1</v>
      </c>
      <c r="AA45" s="7">
        <v>8175</v>
      </c>
      <c r="AB45">
        <v>5</v>
      </c>
      <c r="AC45" t="str" cm="1">
        <f t="array" ref="AC45">_xlfn.IFS(AB45&gt;=4,"highrating",AB45&gt;=3,"med Rating",AB45&lt;3,"low Rating")</f>
        <v>highrating</v>
      </c>
      <c r="AD45" t="s">
        <v>1072</v>
      </c>
      <c r="AE45" t="s">
        <v>1072</v>
      </c>
      <c r="AF45" t="s">
        <v>1072</v>
      </c>
      <c r="AH45" s="9" t="e">
        <f t="shared" si="4"/>
        <v>#DIV/0!</v>
      </c>
      <c r="AI45" t="s">
        <v>1072</v>
      </c>
      <c r="AJ45" t="s">
        <v>1072</v>
      </c>
      <c r="AK45" t="s">
        <v>1090</v>
      </c>
      <c r="AL45" t="s">
        <v>1562</v>
      </c>
    </row>
    <row r="46" spans="1:38" ht="15.6" customHeight="1" x14ac:dyDescent="0.3">
      <c r="A46">
        <v>45</v>
      </c>
      <c r="B46" t="s">
        <v>38</v>
      </c>
      <c r="C46" t="s">
        <v>707</v>
      </c>
      <c r="D46" t="s">
        <v>16</v>
      </c>
      <c r="E46">
        <v>10000000000</v>
      </c>
      <c r="F46">
        <f t="shared" si="0"/>
        <v>10</v>
      </c>
      <c r="G46">
        <v>11000000000</v>
      </c>
      <c r="H46">
        <f t="shared" si="1"/>
        <v>11</v>
      </c>
      <c r="I46">
        <f t="shared" si="2"/>
        <v>10500000000</v>
      </c>
      <c r="J46">
        <f t="shared" si="3"/>
        <v>10.5</v>
      </c>
      <c r="K46" t="s">
        <v>329</v>
      </c>
      <c r="L46">
        <v>211</v>
      </c>
      <c r="M46">
        <v>158</v>
      </c>
      <c r="N46" s="2">
        <v>184.5</v>
      </c>
      <c r="O46" t="s">
        <v>707</v>
      </c>
      <c r="P46" s="7" t="s">
        <v>757</v>
      </c>
      <c r="Q46" t="s">
        <v>1207</v>
      </c>
      <c r="R46" t="s">
        <v>1208</v>
      </c>
      <c r="T46" s="7" t="s">
        <v>1482</v>
      </c>
      <c r="U46" s="7">
        <v>1</v>
      </c>
      <c r="V46" s="7">
        <v>1</v>
      </c>
      <c r="W46" s="7">
        <v>1</v>
      </c>
      <c r="X46" s="7">
        <v>1</v>
      </c>
      <c r="Y46" s="7">
        <v>0</v>
      </c>
      <c r="Z46" s="7">
        <v>0</v>
      </c>
      <c r="AA46" s="7">
        <v>3160</v>
      </c>
      <c r="AB46">
        <v>3.7</v>
      </c>
      <c r="AC46" t="str" cm="1">
        <f t="array" ref="AC46">_xlfn.IFS(AB46&gt;=4,"highrating",AB46&gt;=3,"med Rating",AB46&lt;3,"low Rating")</f>
        <v>med Rating</v>
      </c>
      <c r="AD46" t="s">
        <v>1066</v>
      </c>
      <c r="AE46" t="s">
        <v>1143</v>
      </c>
      <c r="AF46">
        <v>10000</v>
      </c>
      <c r="AG46" t="s">
        <v>1152</v>
      </c>
      <c r="AH46" s="9">
        <f t="shared" si="4"/>
        <v>10000</v>
      </c>
      <c r="AI46">
        <v>1958</v>
      </c>
      <c r="AJ46">
        <v>66</v>
      </c>
      <c r="AK46" t="s">
        <v>1095</v>
      </c>
      <c r="AL46" t="s">
        <v>1562</v>
      </c>
    </row>
    <row r="47" spans="1:38" ht="15.6" customHeight="1" x14ac:dyDescent="0.3">
      <c r="A47">
        <v>46</v>
      </c>
      <c r="B47" t="s">
        <v>27</v>
      </c>
      <c r="C47" t="s">
        <v>709</v>
      </c>
      <c r="D47" t="s">
        <v>31</v>
      </c>
      <c r="E47">
        <v>2000000000</v>
      </c>
      <c r="F47">
        <f t="shared" si="0"/>
        <v>2</v>
      </c>
      <c r="G47">
        <v>5000000000</v>
      </c>
      <c r="H47">
        <f t="shared" si="1"/>
        <v>5</v>
      </c>
      <c r="I47">
        <f t="shared" si="2"/>
        <v>3500000000</v>
      </c>
      <c r="J47">
        <f t="shared" si="3"/>
        <v>3.5</v>
      </c>
      <c r="K47" t="s">
        <v>330</v>
      </c>
      <c r="L47">
        <v>39</v>
      </c>
      <c r="M47">
        <v>20</v>
      </c>
      <c r="N47" s="2">
        <v>29.5</v>
      </c>
      <c r="O47" t="s">
        <v>709</v>
      </c>
      <c r="P47" s="7" t="s">
        <v>758</v>
      </c>
      <c r="Q47" t="s">
        <v>1209</v>
      </c>
      <c r="R47" t="s">
        <v>1210</v>
      </c>
      <c r="T47" s="7" t="s">
        <v>1483</v>
      </c>
      <c r="U47" s="7">
        <v>1</v>
      </c>
      <c r="V47" s="7">
        <v>1</v>
      </c>
      <c r="W47" s="7">
        <v>1</v>
      </c>
      <c r="X47" s="7">
        <v>1</v>
      </c>
      <c r="Y47" s="7">
        <v>1</v>
      </c>
      <c r="Z47" s="7">
        <v>0</v>
      </c>
      <c r="AA47" s="7">
        <v>3557</v>
      </c>
      <c r="AB47">
        <v>3.1</v>
      </c>
      <c r="AC47" t="str" cm="1">
        <f t="array" ref="AC47">_xlfn.IFS(AB47&gt;=4,"highrating",AB47&gt;=3,"med Rating",AB47&lt;3,"low Rating")</f>
        <v>med Rating</v>
      </c>
      <c r="AD47" t="s">
        <v>1070</v>
      </c>
      <c r="AE47" t="s">
        <v>1147</v>
      </c>
      <c r="AF47">
        <v>5001</v>
      </c>
      <c r="AG47">
        <v>10000</v>
      </c>
      <c r="AH47" s="9">
        <f t="shared" si="4"/>
        <v>7500.5</v>
      </c>
      <c r="AI47">
        <v>1986</v>
      </c>
      <c r="AJ47">
        <v>38</v>
      </c>
      <c r="AK47" t="s">
        <v>1090</v>
      </c>
      <c r="AL47" t="s">
        <v>1562</v>
      </c>
    </row>
    <row r="48" spans="1:38" ht="15.6" customHeight="1" x14ac:dyDescent="0.3">
      <c r="A48">
        <v>47</v>
      </c>
      <c r="B48" t="s">
        <v>39</v>
      </c>
      <c r="C48" t="s">
        <v>708</v>
      </c>
      <c r="D48" t="s">
        <v>9</v>
      </c>
      <c r="E48">
        <v>100000000</v>
      </c>
      <c r="F48">
        <f t="shared" si="0"/>
        <v>0.1</v>
      </c>
      <c r="G48">
        <v>500000000</v>
      </c>
      <c r="H48">
        <f t="shared" si="1"/>
        <v>0.5</v>
      </c>
      <c r="I48">
        <f t="shared" si="2"/>
        <v>300000000</v>
      </c>
      <c r="J48">
        <f t="shared" si="3"/>
        <v>0.3</v>
      </c>
      <c r="K48" t="s">
        <v>331</v>
      </c>
      <c r="L48">
        <v>117</v>
      </c>
      <c r="M48">
        <v>56</v>
      </c>
      <c r="N48" s="2">
        <v>86.5</v>
      </c>
      <c r="O48" t="s">
        <v>708</v>
      </c>
      <c r="P48" s="7" t="s">
        <v>759</v>
      </c>
      <c r="Q48" t="s">
        <v>1211</v>
      </c>
      <c r="R48" t="s">
        <v>1175</v>
      </c>
      <c r="T48" s="7" t="s">
        <v>1484</v>
      </c>
      <c r="U48" s="7">
        <v>0</v>
      </c>
      <c r="V48" s="7">
        <v>0</v>
      </c>
      <c r="W48" s="7">
        <v>0</v>
      </c>
      <c r="X48" s="7">
        <v>0</v>
      </c>
      <c r="Y48" s="7">
        <v>0</v>
      </c>
      <c r="Z48" s="7">
        <v>1</v>
      </c>
      <c r="AA48" s="7">
        <v>688</v>
      </c>
      <c r="AB48">
        <v>4.7</v>
      </c>
      <c r="AC48" t="str" cm="1">
        <f t="array" ref="AC48">_xlfn.IFS(AB48&gt;=4,"highrating",AB48&gt;=3,"med Rating",AB48&lt;3,"low Rating")</f>
        <v>highrating</v>
      </c>
      <c r="AD48" t="s">
        <v>1065</v>
      </c>
      <c r="AE48" t="s">
        <v>1142</v>
      </c>
      <c r="AF48">
        <v>501</v>
      </c>
      <c r="AG48">
        <v>1000</v>
      </c>
      <c r="AH48" s="9">
        <f t="shared" si="4"/>
        <v>750.5</v>
      </c>
      <c r="AI48">
        <v>1999</v>
      </c>
      <c r="AJ48">
        <v>25</v>
      </c>
      <c r="AK48" t="s">
        <v>1076</v>
      </c>
      <c r="AL48" t="s">
        <v>1076</v>
      </c>
    </row>
    <row r="49" spans="1:38" ht="15.6" customHeight="1" x14ac:dyDescent="0.3">
      <c r="A49">
        <v>48</v>
      </c>
      <c r="B49" t="s">
        <v>40</v>
      </c>
      <c r="C49" t="s">
        <v>707</v>
      </c>
      <c r="D49" t="s">
        <v>16</v>
      </c>
      <c r="E49">
        <v>10000000000</v>
      </c>
      <c r="F49">
        <f t="shared" si="0"/>
        <v>10</v>
      </c>
      <c r="G49">
        <v>11000000000</v>
      </c>
      <c r="H49">
        <f t="shared" si="1"/>
        <v>11</v>
      </c>
      <c r="I49">
        <f t="shared" si="2"/>
        <v>10500000000</v>
      </c>
      <c r="J49">
        <f t="shared" si="3"/>
        <v>10.5</v>
      </c>
      <c r="K49" t="s">
        <v>332</v>
      </c>
      <c r="L49">
        <v>99</v>
      </c>
      <c r="M49">
        <v>63</v>
      </c>
      <c r="N49" s="2">
        <v>81</v>
      </c>
      <c r="O49" t="s">
        <v>707</v>
      </c>
      <c r="P49" s="7" t="s">
        <v>760</v>
      </c>
      <c r="Q49" t="s">
        <v>1212</v>
      </c>
      <c r="R49" t="s">
        <v>1213</v>
      </c>
      <c r="T49" s="7" t="s">
        <v>1485</v>
      </c>
      <c r="U49" s="7">
        <v>0</v>
      </c>
      <c r="V49" s="7">
        <v>1</v>
      </c>
      <c r="W49" s="7">
        <v>1</v>
      </c>
      <c r="X49" s="7">
        <v>0</v>
      </c>
      <c r="Y49" s="7">
        <v>1</v>
      </c>
      <c r="Z49" s="7">
        <v>1</v>
      </c>
      <c r="AA49" s="7">
        <v>3069</v>
      </c>
      <c r="AB49">
        <v>3.7</v>
      </c>
      <c r="AC49" t="str" cm="1">
        <f t="array" ref="AC49">_xlfn.IFS(AB49&gt;=4,"highrating",AB49&gt;=3,"med Rating",AB49&lt;3,"low Rating")</f>
        <v>med Rating</v>
      </c>
      <c r="AD49" t="s">
        <v>1066</v>
      </c>
      <c r="AE49" t="s">
        <v>1143</v>
      </c>
      <c r="AF49">
        <v>10000</v>
      </c>
      <c r="AG49" t="s">
        <v>1152</v>
      </c>
      <c r="AH49" s="9">
        <f t="shared" si="4"/>
        <v>10000</v>
      </c>
      <c r="AI49">
        <v>1925</v>
      </c>
      <c r="AJ49">
        <v>99</v>
      </c>
      <c r="AK49" t="s">
        <v>1098</v>
      </c>
      <c r="AL49" t="s">
        <v>1568</v>
      </c>
    </row>
    <row r="50" spans="1:38" ht="15.6" customHeight="1" x14ac:dyDescent="0.3">
      <c r="A50">
        <v>49</v>
      </c>
      <c r="B50" t="s">
        <v>5</v>
      </c>
      <c r="C50" t="s">
        <v>707</v>
      </c>
      <c r="D50" t="s">
        <v>11</v>
      </c>
      <c r="E50">
        <v>0</v>
      </c>
      <c r="F50">
        <f t="shared" si="0"/>
        <v>0</v>
      </c>
      <c r="G50">
        <v>0</v>
      </c>
      <c r="H50">
        <f t="shared" si="1"/>
        <v>0</v>
      </c>
      <c r="I50">
        <f t="shared" si="2"/>
        <v>0</v>
      </c>
      <c r="J50">
        <f t="shared" si="3"/>
        <v>0</v>
      </c>
      <c r="K50" t="s">
        <v>333</v>
      </c>
      <c r="L50">
        <v>114</v>
      </c>
      <c r="M50">
        <v>68</v>
      </c>
      <c r="N50" s="2">
        <v>91</v>
      </c>
      <c r="O50" t="s">
        <v>707</v>
      </c>
      <c r="P50" s="7" t="s">
        <v>761</v>
      </c>
      <c r="Q50" t="s">
        <v>1214</v>
      </c>
      <c r="R50" t="s">
        <v>1214</v>
      </c>
      <c r="T50" s="7" t="s">
        <v>1486</v>
      </c>
      <c r="U50" s="7">
        <v>0</v>
      </c>
      <c r="V50" s="7">
        <v>0</v>
      </c>
      <c r="W50" s="7">
        <v>1</v>
      </c>
      <c r="X50" s="7">
        <v>1</v>
      </c>
      <c r="Y50" s="7">
        <v>0</v>
      </c>
      <c r="Z50" s="7">
        <v>0</v>
      </c>
      <c r="AA50" s="7">
        <v>3068</v>
      </c>
      <c r="AB50">
        <v>3.8</v>
      </c>
      <c r="AC50" t="str" cm="1">
        <f t="array" ref="AC50">_xlfn.IFS(AB50&gt;=4,"highrating",AB50&gt;=3,"med Rating",AB50&lt;3,"low Rating")</f>
        <v>med Rating</v>
      </c>
      <c r="AD50" t="s">
        <v>1065</v>
      </c>
      <c r="AE50" t="s">
        <v>1142</v>
      </c>
      <c r="AF50">
        <v>501</v>
      </c>
      <c r="AG50">
        <v>1000</v>
      </c>
      <c r="AH50" s="9">
        <f t="shared" si="4"/>
        <v>750.5</v>
      </c>
      <c r="AI50">
        <v>1984</v>
      </c>
      <c r="AJ50">
        <v>40</v>
      </c>
      <c r="AK50" t="s">
        <v>1080</v>
      </c>
      <c r="AL50" t="s">
        <v>1559</v>
      </c>
    </row>
    <row r="51" spans="1:38" ht="15.6" customHeight="1" x14ac:dyDescent="0.3">
      <c r="A51">
        <v>50</v>
      </c>
      <c r="B51" t="s">
        <v>41</v>
      </c>
      <c r="C51" t="s">
        <v>707</v>
      </c>
      <c r="D51" t="s">
        <v>16</v>
      </c>
      <c r="E51">
        <v>10000000000</v>
      </c>
      <c r="F51">
        <f t="shared" si="0"/>
        <v>10</v>
      </c>
      <c r="G51">
        <v>11000000000</v>
      </c>
      <c r="H51">
        <f t="shared" si="1"/>
        <v>11</v>
      </c>
      <c r="I51">
        <f t="shared" si="2"/>
        <v>10500000000</v>
      </c>
      <c r="J51">
        <f t="shared" si="3"/>
        <v>10.5</v>
      </c>
      <c r="K51" t="s">
        <v>292</v>
      </c>
      <c r="L51">
        <v>143</v>
      </c>
      <c r="M51">
        <v>86</v>
      </c>
      <c r="N51" s="2">
        <v>114.5</v>
      </c>
      <c r="O51" t="s">
        <v>707</v>
      </c>
      <c r="P51" s="7" t="s">
        <v>762</v>
      </c>
      <c r="Q51" t="s">
        <v>1215</v>
      </c>
      <c r="R51" t="s">
        <v>1215</v>
      </c>
      <c r="T51" s="7" t="s">
        <v>1487</v>
      </c>
      <c r="U51" s="7">
        <v>0</v>
      </c>
      <c r="V51" s="7">
        <v>0</v>
      </c>
      <c r="W51" s="7">
        <v>1</v>
      </c>
      <c r="X51" s="7">
        <v>0</v>
      </c>
      <c r="Y51" s="7">
        <v>0</v>
      </c>
      <c r="Z51" s="7">
        <v>0</v>
      </c>
      <c r="AA51" s="7">
        <v>1806</v>
      </c>
      <c r="AB51">
        <v>3.3</v>
      </c>
      <c r="AC51" t="str" cm="1">
        <f t="array" ref="AC51">_xlfn.IFS(AB51&gt;=4,"highrating",AB51&gt;=3,"med Rating",AB51&lt;3,"low Rating")</f>
        <v>med Rating</v>
      </c>
      <c r="AD51" t="s">
        <v>1066</v>
      </c>
      <c r="AE51" t="s">
        <v>1143</v>
      </c>
      <c r="AF51">
        <v>10000</v>
      </c>
      <c r="AG51" t="s">
        <v>1152</v>
      </c>
      <c r="AH51" s="9">
        <f t="shared" si="4"/>
        <v>10000</v>
      </c>
      <c r="AI51">
        <v>1912</v>
      </c>
      <c r="AJ51">
        <v>112</v>
      </c>
      <c r="AK51" t="s">
        <v>1091</v>
      </c>
      <c r="AL51" t="s">
        <v>1565</v>
      </c>
    </row>
    <row r="52" spans="1:38" ht="15.6" customHeight="1" x14ac:dyDescent="0.3">
      <c r="A52">
        <v>51</v>
      </c>
      <c r="B52" t="s">
        <v>42</v>
      </c>
      <c r="C52" t="s">
        <v>709</v>
      </c>
      <c r="D52" t="s">
        <v>9</v>
      </c>
      <c r="E52">
        <v>100000000</v>
      </c>
      <c r="F52">
        <f t="shared" si="0"/>
        <v>0.1</v>
      </c>
      <c r="G52">
        <v>500000000</v>
      </c>
      <c r="H52">
        <f t="shared" si="1"/>
        <v>0.5</v>
      </c>
      <c r="I52">
        <f t="shared" si="2"/>
        <v>300000000</v>
      </c>
      <c r="J52">
        <f t="shared" si="3"/>
        <v>0.3</v>
      </c>
      <c r="K52" t="s">
        <v>334</v>
      </c>
      <c r="L52">
        <v>95</v>
      </c>
      <c r="M52">
        <v>41</v>
      </c>
      <c r="N52" s="2">
        <v>68</v>
      </c>
      <c r="O52" t="s">
        <v>709</v>
      </c>
      <c r="P52" s="7" t="s">
        <v>763</v>
      </c>
      <c r="Q52" t="s">
        <v>1216</v>
      </c>
      <c r="R52" t="s">
        <v>1216</v>
      </c>
      <c r="T52" s="7" t="s">
        <v>1461</v>
      </c>
      <c r="U52" s="7">
        <v>1</v>
      </c>
      <c r="V52" s="7">
        <v>1</v>
      </c>
      <c r="W52" s="7">
        <v>1</v>
      </c>
      <c r="X52" s="7">
        <v>1</v>
      </c>
      <c r="Y52" s="7">
        <v>1</v>
      </c>
      <c r="Z52" s="7">
        <v>1</v>
      </c>
      <c r="AA52" s="7">
        <v>3405</v>
      </c>
      <c r="AB52">
        <v>4.5999999999999996</v>
      </c>
      <c r="AC52" t="str" cm="1">
        <f t="array" ref="AC52">_xlfn.IFS(AB52&gt;=4,"highrating",AB52&gt;=3,"med Rating",AB52&lt;3,"low Rating")</f>
        <v>highrating</v>
      </c>
      <c r="AD52" t="s">
        <v>1067</v>
      </c>
      <c r="AE52" t="s">
        <v>1144</v>
      </c>
      <c r="AF52">
        <v>1001</v>
      </c>
      <c r="AG52">
        <v>5000</v>
      </c>
      <c r="AH52" s="9">
        <f t="shared" si="4"/>
        <v>3000.5</v>
      </c>
      <c r="AI52">
        <v>2002</v>
      </c>
      <c r="AJ52">
        <v>22</v>
      </c>
      <c r="AK52" t="s">
        <v>1076</v>
      </c>
      <c r="AL52" t="s">
        <v>1076</v>
      </c>
    </row>
    <row r="53" spans="1:38" ht="15.6" customHeight="1" x14ac:dyDescent="0.3">
      <c r="A53">
        <v>52</v>
      </c>
      <c r="B53" t="s">
        <v>5</v>
      </c>
      <c r="C53" t="s">
        <v>707</v>
      </c>
      <c r="D53" t="s">
        <v>16</v>
      </c>
      <c r="E53">
        <v>10000000000</v>
      </c>
      <c r="F53">
        <f t="shared" si="0"/>
        <v>10</v>
      </c>
      <c r="G53">
        <v>11000000000</v>
      </c>
      <c r="H53">
        <f t="shared" si="1"/>
        <v>11</v>
      </c>
      <c r="I53">
        <f t="shared" si="2"/>
        <v>10500000000</v>
      </c>
      <c r="J53">
        <f t="shared" si="3"/>
        <v>10.5</v>
      </c>
      <c r="K53" t="s">
        <v>335</v>
      </c>
      <c r="L53">
        <v>144</v>
      </c>
      <c r="M53">
        <v>86</v>
      </c>
      <c r="N53" s="2">
        <v>115</v>
      </c>
      <c r="O53" t="s">
        <v>707</v>
      </c>
      <c r="P53" s="7" t="s">
        <v>764</v>
      </c>
      <c r="Q53" t="s">
        <v>1217</v>
      </c>
      <c r="R53" t="s">
        <v>1218</v>
      </c>
      <c r="T53" s="7" t="s">
        <v>1488</v>
      </c>
      <c r="U53" s="7">
        <v>1</v>
      </c>
      <c r="V53" s="7">
        <v>0</v>
      </c>
      <c r="W53" s="7">
        <v>1</v>
      </c>
      <c r="X53" s="7">
        <v>0</v>
      </c>
      <c r="Y53" s="7">
        <v>0</v>
      </c>
      <c r="Z53" s="7">
        <v>0</v>
      </c>
      <c r="AA53" s="7">
        <v>2934</v>
      </c>
      <c r="AB53">
        <v>3.7</v>
      </c>
      <c r="AC53" t="str" cm="1">
        <f t="array" ref="AC53">_xlfn.IFS(AB53&gt;=4,"highrating",AB53&gt;=3,"med Rating",AB53&lt;3,"low Rating")</f>
        <v>med Rating</v>
      </c>
      <c r="AD53" t="s">
        <v>1066</v>
      </c>
      <c r="AE53" t="s">
        <v>1143</v>
      </c>
      <c r="AF53">
        <v>10000</v>
      </c>
      <c r="AG53" t="s">
        <v>1152</v>
      </c>
      <c r="AH53" s="9">
        <f t="shared" si="4"/>
        <v>10000</v>
      </c>
      <c r="AI53">
        <v>1863</v>
      </c>
      <c r="AJ53">
        <v>161</v>
      </c>
      <c r="AK53" t="s">
        <v>1092</v>
      </c>
      <c r="AL53" t="s">
        <v>1565</v>
      </c>
    </row>
    <row r="54" spans="1:38" ht="15.6" customHeight="1" x14ac:dyDescent="0.3">
      <c r="A54">
        <v>53</v>
      </c>
      <c r="B54" t="s">
        <v>5</v>
      </c>
      <c r="C54" t="s">
        <v>707</v>
      </c>
      <c r="D54" t="s">
        <v>16</v>
      </c>
      <c r="E54">
        <v>10000000000</v>
      </c>
      <c r="F54">
        <f t="shared" si="0"/>
        <v>10</v>
      </c>
      <c r="G54">
        <v>11000000000</v>
      </c>
      <c r="H54">
        <f t="shared" si="1"/>
        <v>11</v>
      </c>
      <c r="I54">
        <f t="shared" si="2"/>
        <v>10500000000</v>
      </c>
      <c r="J54">
        <f t="shared" si="3"/>
        <v>10.5</v>
      </c>
      <c r="K54" t="s">
        <v>336</v>
      </c>
      <c r="L54">
        <v>139</v>
      </c>
      <c r="M54">
        <v>80</v>
      </c>
      <c r="N54" s="2">
        <v>109.5</v>
      </c>
      <c r="O54" t="s">
        <v>707</v>
      </c>
      <c r="P54" s="7" t="s">
        <v>765</v>
      </c>
      <c r="Q54" t="s">
        <v>1219</v>
      </c>
      <c r="R54" t="s">
        <v>1220</v>
      </c>
      <c r="T54" s="7" t="s">
        <v>1489</v>
      </c>
      <c r="U54" s="7">
        <v>1</v>
      </c>
      <c r="V54" s="7">
        <v>1</v>
      </c>
      <c r="W54" s="7">
        <v>0</v>
      </c>
      <c r="X54" s="7">
        <v>1</v>
      </c>
      <c r="Y54" s="7">
        <v>1</v>
      </c>
      <c r="Z54" s="7">
        <v>1</v>
      </c>
      <c r="AA54" s="7">
        <v>4153</v>
      </c>
      <c r="AB54">
        <v>3.7</v>
      </c>
      <c r="AC54" t="str" cm="1">
        <f t="array" ref="AC54">_xlfn.IFS(AB54&gt;=4,"highrating",AB54&gt;=3,"med Rating",AB54&lt;3,"low Rating")</f>
        <v>med Rating</v>
      </c>
      <c r="AD54" t="s">
        <v>1066</v>
      </c>
      <c r="AE54" t="s">
        <v>1143</v>
      </c>
      <c r="AF54">
        <v>10000</v>
      </c>
      <c r="AG54" t="s">
        <v>1152</v>
      </c>
      <c r="AH54" s="9">
        <f t="shared" si="4"/>
        <v>10000</v>
      </c>
      <c r="AI54">
        <v>1939</v>
      </c>
      <c r="AJ54">
        <v>85</v>
      </c>
      <c r="AK54" t="s">
        <v>1076</v>
      </c>
      <c r="AL54" t="s">
        <v>1076</v>
      </c>
    </row>
    <row r="55" spans="1:38" ht="15.6" customHeight="1" x14ac:dyDescent="0.3">
      <c r="A55">
        <v>54</v>
      </c>
      <c r="B55" t="s">
        <v>5</v>
      </c>
      <c r="C55" t="s">
        <v>707</v>
      </c>
      <c r="D55" t="s">
        <v>12</v>
      </c>
      <c r="E55">
        <v>1000000000</v>
      </c>
      <c r="F55">
        <f t="shared" si="0"/>
        <v>1</v>
      </c>
      <c r="G55">
        <v>2000000000</v>
      </c>
      <c r="H55">
        <f t="shared" si="1"/>
        <v>2</v>
      </c>
      <c r="I55">
        <f t="shared" si="2"/>
        <v>1500000000</v>
      </c>
      <c r="J55">
        <f t="shared" si="3"/>
        <v>1.5</v>
      </c>
      <c r="K55" t="s">
        <v>337</v>
      </c>
      <c r="L55">
        <v>95</v>
      </c>
      <c r="M55">
        <v>56</v>
      </c>
      <c r="N55" s="2">
        <v>75.5</v>
      </c>
      <c r="O55" t="s">
        <v>707</v>
      </c>
      <c r="P55" s="7" t="s">
        <v>750</v>
      </c>
      <c r="Q55" t="s">
        <v>1163</v>
      </c>
      <c r="R55" t="s">
        <v>1199</v>
      </c>
      <c r="T55" s="7" t="s">
        <v>1490</v>
      </c>
      <c r="U55" s="7">
        <v>0</v>
      </c>
      <c r="V55" s="7">
        <v>1</v>
      </c>
      <c r="W55" s="7">
        <v>1</v>
      </c>
      <c r="X55" s="7">
        <v>0</v>
      </c>
      <c r="Y55" s="7">
        <v>0</v>
      </c>
      <c r="Z55" s="7">
        <v>0</v>
      </c>
      <c r="AA55" s="7">
        <v>2629</v>
      </c>
      <c r="AB55">
        <v>3.5</v>
      </c>
      <c r="AC55" t="str" cm="1">
        <f t="array" ref="AC55">_xlfn.IFS(AB55&gt;=4,"highrating",AB55&gt;=3,"med Rating",AB55&lt;3,"low Rating")</f>
        <v>med Rating</v>
      </c>
      <c r="AD55" t="s">
        <v>1070</v>
      </c>
      <c r="AE55" t="s">
        <v>1147</v>
      </c>
      <c r="AF55">
        <v>5001</v>
      </c>
      <c r="AG55">
        <v>10000</v>
      </c>
      <c r="AH55" s="9">
        <f t="shared" si="4"/>
        <v>7500.5</v>
      </c>
      <c r="AI55">
        <v>1870</v>
      </c>
      <c r="AJ55">
        <v>154</v>
      </c>
      <c r="AK55" t="s">
        <v>1088</v>
      </c>
      <c r="AL55" t="s">
        <v>1088</v>
      </c>
    </row>
    <row r="56" spans="1:38" ht="15.6" customHeight="1" x14ac:dyDescent="0.3">
      <c r="A56">
        <v>55</v>
      </c>
      <c r="B56" t="s">
        <v>5</v>
      </c>
      <c r="C56" t="s">
        <v>707</v>
      </c>
      <c r="D56" t="s">
        <v>11</v>
      </c>
      <c r="E56">
        <v>0</v>
      </c>
      <c r="F56">
        <f t="shared" si="0"/>
        <v>0</v>
      </c>
      <c r="G56">
        <v>0</v>
      </c>
      <c r="H56">
        <f t="shared" si="1"/>
        <v>0</v>
      </c>
      <c r="I56">
        <f t="shared" si="2"/>
        <v>0</v>
      </c>
      <c r="J56">
        <f t="shared" si="3"/>
        <v>0</v>
      </c>
      <c r="K56" t="s">
        <v>338</v>
      </c>
      <c r="L56">
        <v>189</v>
      </c>
      <c r="M56">
        <v>120</v>
      </c>
      <c r="N56" s="2">
        <v>154.5</v>
      </c>
      <c r="O56" t="s">
        <v>707</v>
      </c>
      <c r="P56" s="7" t="s">
        <v>766</v>
      </c>
      <c r="Q56" t="s">
        <v>1174</v>
      </c>
      <c r="R56" t="s">
        <v>1221</v>
      </c>
      <c r="T56" s="7" t="s">
        <v>1491</v>
      </c>
      <c r="U56" s="7">
        <v>0</v>
      </c>
      <c r="V56" s="7">
        <v>0</v>
      </c>
      <c r="W56" s="7">
        <v>0</v>
      </c>
      <c r="X56" s="7">
        <v>0</v>
      </c>
      <c r="Y56" s="7">
        <v>0</v>
      </c>
      <c r="Z56" s="7">
        <v>1</v>
      </c>
      <c r="AA56" s="7">
        <v>5516</v>
      </c>
      <c r="AB56">
        <v>4.0999999999999996</v>
      </c>
      <c r="AC56" t="str" cm="1">
        <f t="array" ref="AC56">_xlfn.IFS(AB56&gt;=4,"highrating",AB56&gt;=3,"med Rating",AB56&lt;3,"low Rating")</f>
        <v>highrating</v>
      </c>
      <c r="AD56" t="s">
        <v>1065</v>
      </c>
      <c r="AE56" t="s">
        <v>1142</v>
      </c>
      <c r="AF56">
        <v>501</v>
      </c>
      <c r="AG56">
        <v>1000</v>
      </c>
      <c r="AH56" s="9">
        <f t="shared" si="4"/>
        <v>750.5</v>
      </c>
      <c r="AI56">
        <v>2012</v>
      </c>
      <c r="AJ56">
        <v>12</v>
      </c>
      <c r="AK56" t="s">
        <v>1090</v>
      </c>
      <c r="AL56" t="s">
        <v>1562</v>
      </c>
    </row>
    <row r="57" spans="1:38" ht="15.6" customHeight="1" x14ac:dyDescent="0.3">
      <c r="A57">
        <v>56</v>
      </c>
      <c r="B57" t="s">
        <v>5</v>
      </c>
      <c r="C57" t="s">
        <v>707</v>
      </c>
      <c r="D57" t="s">
        <v>11</v>
      </c>
      <c r="E57">
        <v>0</v>
      </c>
      <c r="F57">
        <f t="shared" si="0"/>
        <v>0</v>
      </c>
      <c r="G57">
        <v>0</v>
      </c>
      <c r="H57">
        <f t="shared" si="1"/>
        <v>0</v>
      </c>
      <c r="I57">
        <f t="shared" si="2"/>
        <v>0</v>
      </c>
      <c r="J57">
        <f t="shared" si="3"/>
        <v>0</v>
      </c>
      <c r="K57" t="s">
        <v>339</v>
      </c>
      <c r="L57">
        <v>176</v>
      </c>
      <c r="M57">
        <v>111</v>
      </c>
      <c r="N57" s="2">
        <v>143.5</v>
      </c>
      <c r="O57" t="s">
        <v>707</v>
      </c>
      <c r="P57" s="7" t="s">
        <v>767</v>
      </c>
      <c r="Q57" t="s">
        <v>1222</v>
      </c>
      <c r="R57" t="s">
        <v>1222</v>
      </c>
      <c r="T57" s="7" t="s">
        <v>1492</v>
      </c>
      <c r="U57" s="7">
        <v>0</v>
      </c>
      <c r="V57" s="7">
        <v>0</v>
      </c>
      <c r="W57" s="7">
        <v>1</v>
      </c>
      <c r="X57" s="7">
        <v>0</v>
      </c>
      <c r="Y57" s="7">
        <v>0</v>
      </c>
      <c r="Z57" s="7">
        <v>1</v>
      </c>
      <c r="AA57" s="7">
        <v>1970</v>
      </c>
      <c r="AB57">
        <v>4.7</v>
      </c>
      <c r="AC57" t="str" cm="1">
        <f t="array" ref="AC57">_xlfn.IFS(AB57&gt;=4,"highrating",AB57&gt;=3,"med Rating",AB57&lt;3,"low Rating")</f>
        <v>highrating</v>
      </c>
      <c r="AD57" t="s">
        <v>1068</v>
      </c>
      <c r="AE57" t="s">
        <v>1145</v>
      </c>
      <c r="AF57">
        <v>51</v>
      </c>
      <c r="AG57">
        <v>200</v>
      </c>
      <c r="AH57" s="9">
        <f t="shared" si="4"/>
        <v>125.5</v>
      </c>
      <c r="AI57">
        <v>2016</v>
      </c>
      <c r="AJ57">
        <v>8</v>
      </c>
      <c r="AK57" t="s">
        <v>1095</v>
      </c>
      <c r="AL57" t="s">
        <v>1562</v>
      </c>
    </row>
    <row r="58" spans="1:38" ht="15.6" customHeight="1" x14ac:dyDescent="0.3">
      <c r="A58">
        <v>57</v>
      </c>
      <c r="B58" t="s">
        <v>33</v>
      </c>
      <c r="C58" t="s">
        <v>707</v>
      </c>
      <c r="D58" t="s">
        <v>11</v>
      </c>
      <c r="E58">
        <v>0</v>
      </c>
      <c r="F58">
        <f t="shared" si="0"/>
        <v>0</v>
      </c>
      <c r="G58">
        <v>0</v>
      </c>
      <c r="H58">
        <f t="shared" si="1"/>
        <v>0</v>
      </c>
      <c r="I58">
        <f t="shared" si="2"/>
        <v>0</v>
      </c>
      <c r="J58">
        <f t="shared" si="3"/>
        <v>0</v>
      </c>
      <c r="K58" t="s">
        <v>320</v>
      </c>
      <c r="L58">
        <v>132</v>
      </c>
      <c r="M58">
        <v>82</v>
      </c>
      <c r="N58" s="2">
        <v>107</v>
      </c>
      <c r="O58" t="s">
        <v>707</v>
      </c>
      <c r="P58" s="7" t="s">
        <v>768</v>
      </c>
      <c r="Q58" t="s">
        <v>1223</v>
      </c>
      <c r="R58" t="s">
        <v>1223</v>
      </c>
      <c r="T58" s="7" t="s">
        <v>1493</v>
      </c>
      <c r="U58" s="7">
        <v>1</v>
      </c>
      <c r="V58" s="7">
        <v>1</v>
      </c>
      <c r="W58" s="7">
        <v>1</v>
      </c>
      <c r="X58" s="7">
        <v>1</v>
      </c>
      <c r="Y58" s="7">
        <v>1</v>
      </c>
      <c r="Z58" s="7">
        <v>1</v>
      </c>
      <c r="AA58" s="7">
        <v>10059</v>
      </c>
      <c r="AB58">
        <v>4.4000000000000004</v>
      </c>
      <c r="AC58" t="str" cm="1">
        <f t="array" ref="AC58">_xlfn.IFS(AB58&gt;=4,"highrating",AB58&gt;=3,"med Rating",AB58&lt;3,"low Rating")</f>
        <v>highrating</v>
      </c>
      <c r="AD58" t="s">
        <v>1069</v>
      </c>
      <c r="AE58" t="s">
        <v>1146</v>
      </c>
      <c r="AF58">
        <v>201</v>
      </c>
      <c r="AG58">
        <v>500</v>
      </c>
      <c r="AH58" s="9">
        <f t="shared" si="4"/>
        <v>350.5</v>
      </c>
      <c r="AI58">
        <v>1885</v>
      </c>
      <c r="AJ58">
        <v>139</v>
      </c>
      <c r="AK58" t="s">
        <v>1099</v>
      </c>
      <c r="AL58" t="s">
        <v>1569</v>
      </c>
    </row>
    <row r="59" spans="1:38" ht="15.6" customHeight="1" x14ac:dyDescent="0.3">
      <c r="A59">
        <v>58</v>
      </c>
      <c r="B59" t="s">
        <v>5</v>
      </c>
      <c r="C59" t="s">
        <v>707</v>
      </c>
      <c r="D59" t="s">
        <v>25</v>
      </c>
      <c r="E59">
        <v>10000000</v>
      </c>
      <c r="F59">
        <f t="shared" si="0"/>
        <v>0.01</v>
      </c>
      <c r="G59">
        <v>25000000</v>
      </c>
      <c r="H59">
        <f t="shared" si="1"/>
        <v>2.5000000000000001E-2</v>
      </c>
      <c r="I59">
        <f t="shared" si="2"/>
        <v>17500000</v>
      </c>
      <c r="J59">
        <f t="shared" si="3"/>
        <v>1.7500000000000002E-2</v>
      </c>
      <c r="K59" t="s">
        <v>340</v>
      </c>
      <c r="L59">
        <v>146</v>
      </c>
      <c r="M59">
        <v>84</v>
      </c>
      <c r="N59" s="2">
        <v>115</v>
      </c>
      <c r="O59" t="s">
        <v>707</v>
      </c>
      <c r="P59" s="7" t="s">
        <v>769</v>
      </c>
      <c r="Q59" t="s">
        <v>1169</v>
      </c>
      <c r="R59" t="s">
        <v>1169</v>
      </c>
      <c r="T59" s="7" t="s">
        <v>1494</v>
      </c>
      <c r="U59" s="7">
        <v>0</v>
      </c>
      <c r="V59" s="7">
        <v>0</v>
      </c>
      <c r="W59" s="7">
        <v>1</v>
      </c>
      <c r="X59" s="7">
        <v>0</v>
      </c>
      <c r="Y59" s="7">
        <v>0</v>
      </c>
      <c r="Z59" s="7">
        <v>0</v>
      </c>
      <c r="AA59" s="7">
        <v>2903</v>
      </c>
      <c r="AB59">
        <v>4.3</v>
      </c>
      <c r="AC59" t="str" cm="1">
        <f t="array" ref="AC59">_xlfn.IFS(AB59&gt;=4,"highrating",AB59&gt;=3,"med Rating",AB59&lt;3,"low Rating")</f>
        <v>highrating</v>
      </c>
      <c r="AD59" t="s">
        <v>1069</v>
      </c>
      <c r="AE59" t="s">
        <v>1146</v>
      </c>
      <c r="AF59">
        <v>201</v>
      </c>
      <c r="AG59">
        <v>500</v>
      </c>
      <c r="AH59" s="9">
        <f t="shared" si="4"/>
        <v>350.5</v>
      </c>
      <c r="AI59">
        <v>2011</v>
      </c>
      <c r="AJ59">
        <v>13</v>
      </c>
      <c r="AK59" t="s">
        <v>1083</v>
      </c>
      <c r="AL59" t="s">
        <v>1559</v>
      </c>
    </row>
    <row r="60" spans="1:38" ht="15.6" customHeight="1" x14ac:dyDescent="0.3">
      <c r="A60">
        <v>59</v>
      </c>
      <c r="B60" t="s">
        <v>43</v>
      </c>
      <c r="C60" t="s">
        <v>707</v>
      </c>
      <c r="D60" t="s">
        <v>6</v>
      </c>
      <c r="E60">
        <v>50000000</v>
      </c>
      <c r="F60">
        <f t="shared" si="0"/>
        <v>0.05</v>
      </c>
      <c r="G60">
        <v>100000000</v>
      </c>
      <c r="H60">
        <f t="shared" si="1"/>
        <v>0.1</v>
      </c>
      <c r="I60">
        <f t="shared" si="2"/>
        <v>75000000</v>
      </c>
      <c r="J60">
        <f t="shared" si="3"/>
        <v>7.4999999999999997E-2</v>
      </c>
      <c r="K60" t="s">
        <v>341</v>
      </c>
      <c r="L60">
        <v>172</v>
      </c>
      <c r="M60">
        <v>107</v>
      </c>
      <c r="N60" s="2">
        <v>139.5</v>
      </c>
      <c r="O60" t="s">
        <v>707</v>
      </c>
      <c r="P60" s="7" t="s">
        <v>770</v>
      </c>
      <c r="Q60" t="s">
        <v>1224</v>
      </c>
      <c r="R60" t="s">
        <v>1224</v>
      </c>
      <c r="T60" s="7" t="s">
        <v>1495</v>
      </c>
      <c r="U60" s="7">
        <v>1</v>
      </c>
      <c r="V60" s="7">
        <v>0</v>
      </c>
      <c r="W60" s="7">
        <v>1</v>
      </c>
      <c r="X60" s="7">
        <v>0</v>
      </c>
      <c r="Y60" s="7">
        <v>0</v>
      </c>
      <c r="Z60" s="7">
        <v>0</v>
      </c>
      <c r="AA60" s="7">
        <v>3092</v>
      </c>
      <c r="AB60">
        <v>3.8</v>
      </c>
      <c r="AC60" t="str" cm="1">
        <f t="array" ref="AC60">_xlfn.IFS(AB60&gt;=4,"highrating",AB60&gt;=3,"med Rating",AB60&lt;3,"low Rating")</f>
        <v>med Rating</v>
      </c>
      <c r="AD60" t="s">
        <v>1065</v>
      </c>
      <c r="AE60" t="s">
        <v>1142</v>
      </c>
      <c r="AF60">
        <v>501</v>
      </c>
      <c r="AG60">
        <v>1000</v>
      </c>
      <c r="AH60" s="9">
        <f t="shared" si="4"/>
        <v>750.5</v>
      </c>
      <c r="AI60">
        <v>2006</v>
      </c>
      <c r="AJ60">
        <v>18</v>
      </c>
      <c r="AK60" t="s">
        <v>1100</v>
      </c>
      <c r="AL60" t="s">
        <v>1561</v>
      </c>
    </row>
    <row r="61" spans="1:38" ht="15.6" customHeight="1" x14ac:dyDescent="0.3">
      <c r="A61">
        <v>60</v>
      </c>
      <c r="B61" t="s">
        <v>44</v>
      </c>
      <c r="C61" t="s">
        <v>707</v>
      </c>
      <c r="D61" t="s">
        <v>10</v>
      </c>
      <c r="E61">
        <v>500000000</v>
      </c>
      <c r="F61">
        <f t="shared" si="0"/>
        <v>0.5</v>
      </c>
      <c r="G61">
        <v>1000000000</v>
      </c>
      <c r="H61">
        <f t="shared" si="1"/>
        <v>1</v>
      </c>
      <c r="I61">
        <f t="shared" si="2"/>
        <v>750000000</v>
      </c>
      <c r="J61">
        <f t="shared" si="3"/>
        <v>0.75</v>
      </c>
      <c r="K61" t="s">
        <v>342</v>
      </c>
      <c r="L61">
        <v>85</v>
      </c>
      <c r="M61">
        <v>49</v>
      </c>
      <c r="N61" s="2">
        <v>67</v>
      </c>
      <c r="O61" t="s">
        <v>707</v>
      </c>
      <c r="P61" s="7" t="s">
        <v>771</v>
      </c>
      <c r="Q61" t="s">
        <v>1168</v>
      </c>
      <c r="R61" t="s">
        <v>1168</v>
      </c>
      <c r="T61" s="7" t="s">
        <v>1496</v>
      </c>
      <c r="U61" s="7">
        <v>1</v>
      </c>
      <c r="V61" s="7">
        <v>1</v>
      </c>
      <c r="W61" s="7">
        <v>0</v>
      </c>
      <c r="X61" s="7">
        <v>1</v>
      </c>
      <c r="Y61" s="7">
        <v>0</v>
      </c>
      <c r="Z61" s="7">
        <v>0</v>
      </c>
      <c r="AA61" s="7">
        <v>4819</v>
      </c>
      <c r="AB61">
        <v>3.8</v>
      </c>
      <c r="AC61" t="str" cm="1">
        <f t="array" ref="AC61">_xlfn.IFS(AB61&gt;=4,"highrating",AB61&gt;=3,"med Rating",AB61&lt;3,"low Rating")</f>
        <v>med Rating</v>
      </c>
      <c r="AD61" t="s">
        <v>1067</v>
      </c>
      <c r="AE61" t="s">
        <v>1144</v>
      </c>
      <c r="AF61">
        <v>1001</v>
      </c>
      <c r="AG61">
        <v>5000</v>
      </c>
      <c r="AH61" s="9">
        <f t="shared" si="4"/>
        <v>3000.5</v>
      </c>
      <c r="AI61">
        <v>1965</v>
      </c>
      <c r="AJ61">
        <v>59</v>
      </c>
      <c r="AK61" t="s">
        <v>1079</v>
      </c>
      <c r="AL61" t="s">
        <v>1560</v>
      </c>
    </row>
    <row r="62" spans="1:38" ht="15.6" customHeight="1" x14ac:dyDescent="0.3">
      <c r="A62">
        <v>61</v>
      </c>
      <c r="B62" t="s">
        <v>5</v>
      </c>
      <c r="C62" t="s">
        <v>707</v>
      </c>
      <c r="D62" t="s">
        <v>28</v>
      </c>
      <c r="E62">
        <v>5000000000</v>
      </c>
      <c r="F62">
        <f t="shared" si="0"/>
        <v>5</v>
      </c>
      <c r="G62">
        <v>10000000000</v>
      </c>
      <c r="H62">
        <f t="shared" si="1"/>
        <v>10</v>
      </c>
      <c r="I62">
        <f t="shared" si="2"/>
        <v>7500000000</v>
      </c>
      <c r="J62">
        <f t="shared" si="3"/>
        <v>7.5</v>
      </c>
      <c r="K62" t="s">
        <v>343</v>
      </c>
      <c r="L62">
        <v>109</v>
      </c>
      <c r="M62">
        <v>61</v>
      </c>
      <c r="N62" s="2">
        <v>85</v>
      </c>
      <c r="O62" t="s">
        <v>707</v>
      </c>
      <c r="P62" s="7" t="s">
        <v>772</v>
      </c>
      <c r="Q62" t="s">
        <v>1225</v>
      </c>
      <c r="R62" t="s">
        <v>1225</v>
      </c>
      <c r="T62" s="7" t="s">
        <v>1497</v>
      </c>
      <c r="U62" s="7">
        <v>0</v>
      </c>
      <c r="V62" s="7">
        <v>0</v>
      </c>
      <c r="W62" s="7">
        <v>0</v>
      </c>
      <c r="X62" s="7">
        <v>0</v>
      </c>
      <c r="Y62" s="7">
        <v>0</v>
      </c>
      <c r="Z62" s="7">
        <v>1</v>
      </c>
      <c r="AA62" s="7">
        <v>4444</v>
      </c>
      <c r="AB62">
        <v>3.8</v>
      </c>
      <c r="AC62" t="str" cm="1">
        <f t="array" ref="AC62">_xlfn.IFS(AB62&gt;=4,"highrating",AB62&gt;=3,"med Rating",AB62&lt;3,"low Rating")</f>
        <v>med Rating</v>
      </c>
      <c r="AD62" t="s">
        <v>1066</v>
      </c>
      <c r="AE62" t="s">
        <v>1143</v>
      </c>
      <c r="AF62">
        <v>10000</v>
      </c>
      <c r="AG62" t="s">
        <v>1152</v>
      </c>
      <c r="AH62" s="9">
        <f t="shared" si="4"/>
        <v>10000</v>
      </c>
      <c r="AI62">
        <v>1948</v>
      </c>
      <c r="AJ62">
        <v>76</v>
      </c>
      <c r="AK62" t="s">
        <v>1101</v>
      </c>
      <c r="AL62" t="s">
        <v>1563</v>
      </c>
    </row>
    <row r="63" spans="1:38" ht="15.6" customHeight="1" x14ac:dyDescent="0.3">
      <c r="A63">
        <v>62</v>
      </c>
      <c r="B63" t="s">
        <v>5</v>
      </c>
      <c r="C63" t="s">
        <v>707</v>
      </c>
      <c r="D63" t="s">
        <v>20</v>
      </c>
      <c r="E63">
        <v>1000000</v>
      </c>
      <c r="F63">
        <f t="shared" si="0"/>
        <v>1E-3</v>
      </c>
      <c r="G63">
        <v>5000000</v>
      </c>
      <c r="H63">
        <f t="shared" si="1"/>
        <v>5.0000000000000001E-3</v>
      </c>
      <c r="I63">
        <f t="shared" si="2"/>
        <v>3000000</v>
      </c>
      <c r="J63">
        <f t="shared" si="3"/>
        <v>3.0000000000000001E-3</v>
      </c>
      <c r="K63" t="s">
        <v>344</v>
      </c>
      <c r="L63">
        <v>148</v>
      </c>
      <c r="M63">
        <v>88</v>
      </c>
      <c r="N63" s="2">
        <v>118</v>
      </c>
      <c r="O63" t="s">
        <v>707</v>
      </c>
      <c r="P63" s="7" t="s">
        <v>773</v>
      </c>
      <c r="Q63" t="s">
        <v>1226</v>
      </c>
      <c r="R63" t="s">
        <v>1226</v>
      </c>
      <c r="T63" s="7" t="s">
        <v>1498</v>
      </c>
      <c r="U63" s="7">
        <v>1</v>
      </c>
      <c r="V63" s="7">
        <v>1</v>
      </c>
      <c r="W63" s="7">
        <v>0</v>
      </c>
      <c r="X63" s="7">
        <v>1</v>
      </c>
      <c r="Y63" s="7">
        <v>1</v>
      </c>
      <c r="Z63" s="7">
        <v>0</v>
      </c>
      <c r="AA63" s="7">
        <v>4049</v>
      </c>
      <c r="AB63">
        <v>2.8</v>
      </c>
      <c r="AC63" t="str" cm="1">
        <f t="array" ref="AC63">_xlfn.IFS(AB63&gt;=4,"highrating",AB63&gt;=3,"med Rating",AB63&lt;3,"low Rating")</f>
        <v>low Rating</v>
      </c>
      <c r="AD63" t="s">
        <v>1068</v>
      </c>
      <c r="AE63" t="s">
        <v>1145</v>
      </c>
      <c r="AF63">
        <v>51</v>
      </c>
      <c r="AG63">
        <v>200</v>
      </c>
      <c r="AH63" s="9">
        <f t="shared" si="4"/>
        <v>125.5</v>
      </c>
      <c r="AI63">
        <v>2006</v>
      </c>
      <c r="AJ63">
        <v>18</v>
      </c>
      <c r="AK63" t="s">
        <v>1088</v>
      </c>
      <c r="AL63" t="s">
        <v>1088</v>
      </c>
    </row>
    <row r="64" spans="1:38" ht="15.6" customHeight="1" x14ac:dyDescent="0.3">
      <c r="A64">
        <v>63</v>
      </c>
      <c r="B64" t="s">
        <v>5</v>
      </c>
      <c r="C64" t="s">
        <v>707</v>
      </c>
      <c r="D64" t="s">
        <v>13</v>
      </c>
      <c r="E64">
        <v>25000000</v>
      </c>
      <c r="F64">
        <f t="shared" si="0"/>
        <v>2.5000000000000001E-2</v>
      </c>
      <c r="G64">
        <v>50000000</v>
      </c>
      <c r="H64">
        <f t="shared" si="1"/>
        <v>0.05</v>
      </c>
      <c r="I64">
        <f t="shared" si="2"/>
        <v>37500000</v>
      </c>
      <c r="J64">
        <f t="shared" si="3"/>
        <v>3.7499999999999999E-2</v>
      </c>
      <c r="K64" t="s">
        <v>345</v>
      </c>
      <c r="L64">
        <v>99</v>
      </c>
      <c r="M64">
        <v>60</v>
      </c>
      <c r="N64" s="2">
        <v>79.5</v>
      </c>
      <c r="O64" t="s">
        <v>707</v>
      </c>
      <c r="P64" s="7" t="s">
        <v>774</v>
      </c>
      <c r="Q64" t="s">
        <v>1227</v>
      </c>
      <c r="R64" t="s">
        <v>1227</v>
      </c>
      <c r="T64" s="7" t="s">
        <v>1499</v>
      </c>
      <c r="U64" s="7">
        <v>0</v>
      </c>
      <c r="V64" s="7">
        <v>0</v>
      </c>
      <c r="W64" s="7">
        <v>0</v>
      </c>
      <c r="X64" s="7">
        <v>0</v>
      </c>
      <c r="Y64" s="7">
        <v>0</v>
      </c>
      <c r="Z64" s="7">
        <v>1</v>
      </c>
      <c r="AA64" s="7">
        <v>1806</v>
      </c>
      <c r="AB64">
        <v>4.7</v>
      </c>
      <c r="AC64" t="str" cm="1">
        <f t="array" ref="AC64">_xlfn.IFS(AB64&gt;=4,"highrating",AB64&gt;=3,"med Rating",AB64&lt;3,"low Rating")</f>
        <v>highrating</v>
      </c>
      <c r="AD64" t="s">
        <v>1068</v>
      </c>
      <c r="AE64" t="s">
        <v>1145</v>
      </c>
      <c r="AF64">
        <v>51</v>
      </c>
      <c r="AG64">
        <v>200</v>
      </c>
      <c r="AH64" s="9">
        <f t="shared" si="4"/>
        <v>125.5</v>
      </c>
      <c r="AI64">
        <v>2003</v>
      </c>
      <c r="AJ64">
        <v>21</v>
      </c>
      <c r="AK64" t="s">
        <v>1096</v>
      </c>
      <c r="AL64" t="s">
        <v>1562</v>
      </c>
    </row>
    <row r="65" spans="1:38" ht="15.6" customHeight="1" x14ac:dyDescent="0.3">
      <c r="A65">
        <v>64</v>
      </c>
      <c r="B65" t="s">
        <v>45</v>
      </c>
      <c r="C65" t="s">
        <v>707</v>
      </c>
      <c r="D65" t="s">
        <v>9</v>
      </c>
      <c r="E65">
        <v>100000000</v>
      </c>
      <c r="F65">
        <f t="shared" si="0"/>
        <v>0.1</v>
      </c>
      <c r="G65">
        <v>500000000</v>
      </c>
      <c r="H65">
        <f t="shared" si="1"/>
        <v>0.5</v>
      </c>
      <c r="I65">
        <f t="shared" si="2"/>
        <v>300000000</v>
      </c>
      <c r="J65">
        <f t="shared" si="3"/>
        <v>0.3</v>
      </c>
      <c r="K65" t="s">
        <v>346</v>
      </c>
      <c r="L65">
        <v>72</v>
      </c>
      <c r="M65">
        <v>41</v>
      </c>
      <c r="N65" s="2">
        <v>56.5</v>
      </c>
      <c r="O65" t="s">
        <v>707</v>
      </c>
      <c r="P65" s="7" t="s">
        <v>775</v>
      </c>
      <c r="Q65" t="s">
        <v>1215</v>
      </c>
      <c r="R65" t="s">
        <v>1215</v>
      </c>
      <c r="T65" s="7" t="s">
        <v>1500</v>
      </c>
      <c r="U65" s="7">
        <v>1</v>
      </c>
      <c r="V65" s="7">
        <v>1</v>
      </c>
      <c r="W65" s="7">
        <v>1</v>
      </c>
      <c r="X65" s="7">
        <v>1</v>
      </c>
      <c r="Y65" s="7">
        <v>1</v>
      </c>
      <c r="Z65" s="7">
        <v>1</v>
      </c>
      <c r="AA65" s="7">
        <v>5787</v>
      </c>
      <c r="AB65">
        <v>3.1</v>
      </c>
      <c r="AC65" t="str" cm="1">
        <f t="array" ref="AC65">_xlfn.IFS(AB65&gt;=4,"highrating",AB65&gt;=3,"med Rating",AB65&lt;3,"low Rating")</f>
        <v>med Rating</v>
      </c>
      <c r="AD65" t="s">
        <v>1069</v>
      </c>
      <c r="AE65" t="s">
        <v>1146</v>
      </c>
      <c r="AF65">
        <v>201</v>
      </c>
      <c r="AG65">
        <v>500</v>
      </c>
      <c r="AH65" s="9">
        <f t="shared" si="4"/>
        <v>350.5</v>
      </c>
      <c r="AI65">
        <v>1999</v>
      </c>
      <c r="AJ65">
        <v>25</v>
      </c>
      <c r="AK65" t="s">
        <v>1080</v>
      </c>
      <c r="AL65" t="s">
        <v>1559</v>
      </c>
    </row>
    <row r="66" spans="1:38" ht="15.6" customHeight="1" x14ac:dyDescent="0.3">
      <c r="A66">
        <v>65</v>
      </c>
      <c r="B66" t="s">
        <v>5</v>
      </c>
      <c r="C66" t="s">
        <v>707</v>
      </c>
      <c r="D66" t="s">
        <v>46</v>
      </c>
      <c r="E66">
        <v>5000000</v>
      </c>
      <c r="F66">
        <f t="shared" si="0"/>
        <v>5.0000000000000001E-3</v>
      </c>
      <c r="G66">
        <v>10000000</v>
      </c>
      <c r="H66">
        <f t="shared" si="1"/>
        <v>0.01</v>
      </c>
      <c r="I66">
        <f t="shared" si="2"/>
        <v>7500000</v>
      </c>
      <c r="J66">
        <f t="shared" si="3"/>
        <v>7.4999999999999997E-3</v>
      </c>
      <c r="K66" t="s">
        <v>347</v>
      </c>
      <c r="L66">
        <v>161</v>
      </c>
      <c r="M66">
        <v>96</v>
      </c>
      <c r="N66" s="2">
        <v>128.5</v>
      </c>
      <c r="O66" t="s">
        <v>707</v>
      </c>
      <c r="P66" s="7" t="s">
        <v>776</v>
      </c>
      <c r="Q66" t="s">
        <v>1228</v>
      </c>
      <c r="R66" t="s">
        <v>1229</v>
      </c>
      <c r="T66" s="7" t="s">
        <v>1501</v>
      </c>
      <c r="U66" s="7">
        <v>0</v>
      </c>
      <c r="V66" s="7">
        <v>0</v>
      </c>
      <c r="W66" s="7">
        <v>0</v>
      </c>
      <c r="X66" s="7">
        <v>0</v>
      </c>
      <c r="Y66" s="7">
        <v>0</v>
      </c>
      <c r="Z66" s="7">
        <v>0</v>
      </c>
      <c r="AA66" s="7">
        <v>1884</v>
      </c>
      <c r="AB66">
        <v>3.2</v>
      </c>
      <c r="AC66" t="str" cm="1">
        <f t="array" ref="AC66">_xlfn.IFS(AB66&gt;=4,"highrating",AB66&gt;=3,"med Rating",AB66&lt;3,"low Rating")</f>
        <v>med Rating</v>
      </c>
      <c r="AD66" t="s">
        <v>1071</v>
      </c>
      <c r="AE66" t="s">
        <v>1148</v>
      </c>
      <c r="AF66">
        <v>1</v>
      </c>
      <c r="AG66">
        <v>50</v>
      </c>
      <c r="AH66" s="9">
        <f t="shared" si="4"/>
        <v>25.5</v>
      </c>
      <c r="AI66" t="s">
        <v>1072</v>
      </c>
      <c r="AJ66" t="s">
        <v>1072</v>
      </c>
      <c r="AK66" t="s">
        <v>1102</v>
      </c>
      <c r="AL66" t="s">
        <v>1559</v>
      </c>
    </row>
    <row r="67" spans="1:38" ht="15.6" customHeight="1" x14ac:dyDescent="0.3">
      <c r="A67">
        <v>66</v>
      </c>
      <c r="B67" t="s">
        <v>47</v>
      </c>
      <c r="C67" t="s">
        <v>708</v>
      </c>
      <c r="D67" t="s">
        <v>11</v>
      </c>
      <c r="E67">
        <v>0</v>
      </c>
      <c r="F67">
        <f t="shared" ref="F67:F130" si="5">E67/1000000000</f>
        <v>0</v>
      </c>
      <c r="G67">
        <v>0</v>
      </c>
      <c r="H67">
        <f t="shared" ref="H67:H130" si="6">G67/1000000000</f>
        <v>0</v>
      </c>
      <c r="I67">
        <f t="shared" ref="I67:I130" si="7">AVERAGE(E67,G67)</f>
        <v>0</v>
      </c>
      <c r="J67">
        <f t="shared" ref="J67:J130" si="8">I67/1000000000</f>
        <v>0</v>
      </c>
      <c r="K67" t="s">
        <v>348</v>
      </c>
      <c r="L67">
        <v>130</v>
      </c>
      <c r="M67">
        <v>65</v>
      </c>
      <c r="N67" s="2">
        <v>97.5</v>
      </c>
      <c r="O67" t="s">
        <v>708</v>
      </c>
      <c r="P67" s="7" t="s">
        <v>777</v>
      </c>
      <c r="Q67" t="s">
        <v>1230</v>
      </c>
      <c r="R67" t="s">
        <v>1224</v>
      </c>
      <c r="T67" s="7" t="s">
        <v>1502</v>
      </c>
      <c r="U67" s="7">
        <v>1</v>
      </c>
      <c r="V67" s="7">
        <v>1</v>
      </c>
      <c r="W67" s="7">
        <v>1</v>
      </c>
      <c r="X67" s="7">
        <v>0</v>
      </c>
      <c r="Y67" s="7">
        <v>0</v>
      </c>
      <c r="Z67" s="7">
        <v>0</v>
      </c>
      <c r="AA67" s="7">
        <v>4141</v>
      </c>
      <c r="AB67">
        <v>4</v>
      </c>
      <c r="AC67" t="str" cm="1">
        <f t="array" ref="AC67">_xlfn.IFS(AB67&gt;=4,"highrating",AB67&gt;=3,"med Rating",AB67&lt;3,"low Rating")</f>
        <v>highrating</v>
      </c>
      <c r="AD67" t="s">
        <v>1066</v>
      </c>
      <c r="AE67" t="s">
        <v>1143</v>
      </c>
      <c r="AF67">
        <v>10000</v>
      </c>
      <c r="AG67" t="s">
        <v>1152</v>
      </c>
      <c r="AH67" s="9">
        <f t="shared" ref="AH67:AH130" si="9">AVERAGE(AF67,AG67)</f>
        <v>10000</v>
      </c>
      <c r="AI67">
        <v>1939</v>
      </c>
      <c r="AJ67">
        <v>85</v>
      </c>
      <c r="AK67" t="s">
        <v>1096</v>
      </c>
      <c r="AL67" t="s">
        <v>1562</v>
      </c>
    </row>
    <row r="68" spans="1:38" ht="15.6" customHeight="1" x14ac:dyDescent="0.3">
      <c r="A68">
        <v>67</v>
      </c>
      <c r="B68" t="s">
        <v>48</v>
      </c>
      <c r="C68" t="s">
        <v>708</v>
      </c>
      <c r="D68" t="s">
        <v>11</v>
      </c>
      <c r="E68">
        <v>0</v>
      </c>
      <c r="F68">
        <f t="shared" si="5"/>
        <v>0</v>
      </c>
      <c r="G68">
        <v>0</v>
      </c>
      <c r="H68">
        <f t="shared" si="6"/>
        <v>0</v>
      </c>
      <c r="I68">
        <f t="shared" si="7"/>
        <v>0</v>
      </c>
      <c r="J68">
        <f t="shared" si="8"/>
        <v>0</v>
      </c>
      <c r="K68" t="s">
        <v>349</v>
      </c>
      <c r="L68">
        <v>81</v>
      </c>
      <c r="M68">
        <v>52</v>
      </c>
      <c r="N68" s="2">
        <v>66.5</v>
      </c>
      <c r="O68" t="s">
        <v>708</v>
      </c>
      <c r="P68" s="7" t="s">
        <v>778</v>
      </c>
      <c r="Q68" t="s">
        <v>1231</v>
      </c>
      <c r="R68" t="s">
        <v>1232</v>
      </c>
      <c r="T68" s="7" t="s">
        <v>1503</v>
      </c>
      <c r="U68" s="7">
        <v>1</v>
      </c>
      <c r="V68" s="7">
        <v>1</v>
      </c>
      <c r="W68" s="7">
        <v>1</v>
      </c>
      <c r="X68" s="7">
        <v>1</v>
      </c>
      <c r="Y68" s="7">
        <v>1</v>
      </c>
      <c r="Z68" s="7">
        <v>1</v>
      </c>
      <c r="AA68" s="7">
        <v>4485</v>
      </c>
      <c r="AB68">
        <v>4.4000000000000004</v>
      </c>
      <c r="AC68" t="str" cm="1">
        <f t="array" ref="AC68">_xlfn.IFS(AB68&gt;=4,"highrating",AB68&gt;=3,"med Rating",AB68&lt;3,"low Rating")</f>
        <v>highrating</v>
      </c>
      <c r="AD68" t="s">
        <v>1071</v>
      </c>
      <c r="AE68" t="s">
        <v>1148</v>
      </c>
      <c r="AF68">
        <v>1</v>
      </c>
      <c r="AG68">
        <v>50</v>
      </c>
      <c r="AH68" s="9">
        <f t="shared" si="9"/>
        <v>25.5</v>
      </c>
      <c r="AI68">
        <v>2015</v>
      </c>
      <c r="AJ68">
        <v>9</v>
      </c>
      <c r="AK68" t="s">
        <v>1090</v>
      </c>
      <c r="AL68" t="s">
        <v>1562</v>
      </c>
    </row>
    <row r="69" spans="1:38" ht="15.6" customHeight="1" x14ac:dyDescent="0.3">
      <c r="A69">
        <v>68</v>
      </c>
      <c r="B69" t="s">
        <v>49</v>
      </c>
      <c r="C69" t="s">
        <v>710</v>
      </c>
      <c r="D69" t="s">
        <v>16</v>
      </c>
      <c r="E69">
        <v>10000000000</v>
      </c>
      <c r="F69">
        <f t="shared" si="5"/>
        <v>10</v>
      </c>
      <c r="G69">
        <v>11000000000</v>
      </c>
      <c r="H69">
        <f t="shared" si="6"/>
        <v>11</v>
      </c>
      <c r="I69">
        <f t="shared" si="7"/>
        <v>10500000000</v>
      </c>
      <c r="J69">
        <f t="shared" si="8"/>
        <v>10.5</v>
      </c>
      <c r="K69" t="s">
        <v>350</v>
      </c>
      <c r="L69">
        <v>220</v>
      </c>
      <c r="M69">
        <v>139</v>
      </c>
      <c r="N69" s="2">
        <v>179.5</v>
      </c>
      <c r="O69" t="s">
        <v>710</v>
      </c>
      <c r="P69" s="7" t="s">
        <v>779</v>
      </c>
      <c r="Q69" t="s">
        <v>1233</v>
      </c>
      <c r="R69" t="s">
        <v>1233</v>
      </c>
      <c r="T69" s="7" t="s">
        <v>1504</v>
      </c>
      <c r="U69" s="7">
        <v>1</v>
      </c>
      <c r="V69" s="7">
        <v>1</v>
      </c>
      <c r="W69" s="7">
        <v>0</v>
      </c>
      <c r="X69" s="7">
        <v>1</v>
      </c>
      <c r="Y69" s="7">
        <v>1</v>
      </c>
      <c r="Z69" s="7">
        <v>1</v>
      </c>
      <c r="AA69" s="7">
        <v>4968</v>
      </c>
      <c r="AB69">
        <v>3.6</v>
      </c>
      <c r="AC69" t="str" cm="1">
        <f t="array" ref="AC69">_xlfn.IFS(AB69&gt;=4,"highrating",AB69&gt;=3,"med Rating",AB69&lt;3,"low Rating")</f>
        <v>med Rating</v>
      </c>
      <c r="AD69" t="s">
        <v>1066</v>
      </c>
      <c r="AE69" t="s">
        <v>1143</v>
      </c>
      <c r="AF69">
        <v>10000</v>
      </c>
      <c r="AG69" t="s">
        <v>1152</v>
      </c>
      <c r="AH69" s="9">
        <f t="shared" si="9"/>
        <v>10000</v>
      </c>
      <c r="AI69">
        <v>1927</v>
      </c>
      <c r="AJ69">
        <v>97</v>
      </c>
      <c r="AK69" t="s">
        <v>1103</v>
      </c>
      <c r="AL69" t="s">
        <v>1559</v>
      </c>
    </row>
    <row r="70" spans="1:38" ht="15.6" customHeight="1" x14ac:dyDescent="0.3">
      <c r="A70">
        <v>69</v>
      </c>
      <c r="B70" t="s">
        <v>37</v>
      </c>
      <c r="C70" t="s">
        <v>708</v>
      </c>
      <c r="D70" t="s">
        <v>6</v>
      </c>
      <c r="E70">
        <v>50000000</v>
      </c>
      <c r="F70">
        <f t="shared" si="5"/>
        <v>0.05</v>
      </c>
      <c r="G70">
        <v>100000000</v>
      </c>
      <c r="H70">
        <f t="shared" si="6"/>
        <v>0.1</v>
      </c>
      <c r="I70">
        <f t="shared" si="7"/>
        <v>75000000</v>
      </c>
      <c r="J70">
        <f t="shared" si="8"/>
        <v>7.4999999999999997E-2</v>
      </c>
      <c r="K70" t="s">
        <v>351</v>
      </c>
      <c r="L70">
        <v>102</v>
      </c>
      <c r="M70">
        <v>50</v>
      </c>
      <c r="N70" s="2">
        <v>76</v>
      </c>
      <c r="O70" t="s">
        <v>708</v>
      </c>
      <c r="P70" s="7" t="s">
        <v>780</v>
      </c>
      <c r="Q70" t="s">
        <v>1234</v>
      </c>
      <c r="R70" t="s">
        <v>1219</v>
      </c>
      <c r="T70" s="7" t="s">
        <v>1505</v>
      </c>
      <c r="U70" s="7">
        <v>1</v>
      </c>
      <c r="V70" s="7">
        <v>0</v>
      </c>
      <c r="W70" s="7">
        <v>1</v>
      </c>
      <c r="X70" s="7">
        <v>0</v>
      </c>
      <c r="Y70" s="7">
        <v>0</v>
      </c>
      <c r="Z70" s="7">
        <v>1</v>
      </c>
      <c r="AA70" s="7">
        <v>2385</v>
      </c>
      <c r="AB70">
        <v>2.7</v>
      </c>
      <c r="AC70" t="str" cm="1">
        <f t="array" ref="AC70">_xlfn.IFS(AB70&gt;=4,"highrating",AB70&gt;=3,"med Rating",AB70&lt;3,"low Rating")</f>
        <v>low Rating</v>
      </c>
      <c r="AD70" t="s">
        <v>1065</v>
      </c>
      <c r="AE70" t="s">
        <v>1142</v>
      </c>
      <c r="AF70">
        <v>501</v>
      </c>
      <c r="AG70">
        <v>1000</v>
      </c>
      <c r="AH70" s="9">
        <f t="shared" si="9"/>
        <v>750.5</v>
      </c>
      <c r="AI70">
        <v>1978</v>
      </c>
      <c r="AJ70">
        <v>46</v>
      </c>
      <c r="AK70" t="s">
        <v>1086</v>
      </c>
      <c r="AL70" t="s">
        <v>1559</v>
      </c>
    </row>
    <row r="71" spans="1:38" ht="15.6" customHeight="1" x14ac:dyDescent="0.3">
      <c r="A71">
        <v>70</v>
      </c>
      <c r="B71" t="s">
        <v>50</v>
      </c>
      <c r="C71" t="s">
        <v>707</v>
      </c>
      <c r="D71" t="s">
        <v>9</v>
      </c>
      <c r="E71">
        <v>100000000</v>
      </c>
      <c r="F71">
        <f t="shared" si="5"/>
        <v>0.1</v>
      </c>
      <c r="G71">
        <v>500000000</v>
      </c>
      <c r="H71">
        <f t="shared" si="6"/>
        <v>0.5</v>
      </c>
      <c r="I71">
        <f t="shared" si="7"/>
        <v>300000000</v>
      </c>
      <c r="J71">
        <f t="shared" si="8"/>
        <v>0.3</v>
      </c>
      <c r="K71" t="s">
        <v>352</v>
      </c>
      <c r="L71">
        <v>139</v>
      </c>
      <c r="M71">
        <v>85</v>
      </c>
      <c r="N71" s="2">
        <v>112</v>
      </c>
      <c r="O71" t="s">
        <v>707</v>
      </c>
      <c r="P71" s="7" t="s">
        <v>781</v>
      </c>
      <c r="Q71" t="s">
        <v>1235</v>
      </c>
      <c r="R71" t="s">
        <v>1236</v>
      </c>
      <c r="T71" s="7" t="s">
        <v>1506</v>
      </c>
      <c r="U71" s="7">
        <v>1</v>
      </c>
      <c r="V71" s="7">
        <v>1</v>
      </c>
      <c r="W71" s="7">
        <v>1</v>
      </c>
      <c r="X71" s="7">
        <v>0</v>
      </c>
      <c r="Y71" s="7">
        <v>0</v>
      </c>
      <c r="Z71" s="7">
        <v>0</v>
      </c>
      <c r="AA71" s="7">
        <v>3113</v>
      </c>
      <c r="AB71">
        <v>3.9</v>
      </c>
      <c r="AC71" t="str" cm="1">
        <f t="array" ref="AC71">_xlfn.IFS(AB71&gt;=4,"highrating",AB71&gt;=3,"med Rating",AB71&lt;3,"low Rating")</f>
        <v>med Rating</v>
      </c>
      <c r="AD71" t="s">
        <v>1065</v>
      </c>
      <c r="AE71" t="s">
        <v>1142</v>
      </c>
      <c r="AF71">
        <v>501</v>
      </c>
      <c r="AG71">
        <v>1000</v>
      </c>
      <c r="AH71" s="9">
        <f t="shared" si="9"/>
        <v>750.5</v>
      </c>
      <c r="AI71">
        <v>2010</v>
      </c>
      <c r="AJ71">
        <v>14</v>
      </c>
      <c r="AK71" t="s">
        <v>1095</v>
      </c>
      <c r="AL71" t="s">
        <v>1562</v>
      </c>
    </row>
    <row r="72" spans="1:38" ht="15.6" customHeight="1" x14ac:dyDescent="0.3">
      <c r="A72">
        <v>71</v>
      </c>
      <c r="B72" t="s">
        <v>5</v>
      </c>
      <c r="C72" t="s">
        <v>707</v>
      </c>
      <c r="D72" t="s">
        <v>12</v>
      </c>
      <c r="E72">
        <v>1000000000</v>
      </c>
      <c r="F72">
        <f t="shared" si="5"/>
        <v>1</v>
      </c>
      <c r="G72">
        <v>2000000000</v>
      </c>
      <c r="H72">
        <f t="shared" si="6"/>
        <v>2</v>
      </c>
      <c r="I72">
        <f t="shared" si="7"/>
        <v>1500000000</v>
      </c>
      <c r="J72">
        <f t="shared" si="8"/>
        <v>1.5</v>
      </c>
      <c r="K72" t="s">
        <v>353</v>
      </c>
      <c r="L72">
        <v>122</v>
      </c>
      <c r="M72">
        <v>74</v>
      </c>
      <c r="N72" s="2">
        <v>98</v>
      </c>
      <c r="O72" t="s">
        <v>707</v>
      </c>
      <c r="P72" s="7" t="s">
        <v>782</v>
      </c>
      <c r="Q72" t="s">
        <v>1237</v>
      </c>
      <c r="R72" t="s">
        <v>1238</v>
      </c>
      <c r="T72" s="7" t="s">
        <v>1507</v>
      </c>
      <c r="U72" s="7">
        <v>0</v>
      </c>
      <c r="V72" s="7">
        <v>0</v>
      </c>
      <c r="W72" s="7">
        <v>1</v>
      </c>
      <c r="X72" s="7">
        <v>0</v>
      </c>
      <c r="Y72" s="7">
        <v>0</v>
      </c>
      <c r="Z72" s="7">
        <v>0</v>
      </c>
      <c r="AA72" s="7">
        <v>2644</v>
      </c>
      <c r="AB72">
        <v>3.1</v>
      </c>
      <c r="AC72" t="str" cm="1">
        <f t="array" ref="AC72">_xlfn.IFS(AB72&gt;=4,"highrating",AB72&gt;=3,"med Rating",AB72&lt;3,"low Rating")</f>
        <v>med Rating</v>
      </c>
      <c r="AD72" t="s">
        <v>1067</v>
      </c>
      <c r="AE72" t="s">
        <v>1144</v>
      </c>
      <c r="AF72">
        <v>1001</v>
      </c>
      <c r="AG72">
        <v>5000</v>
      </c>
      <c r="AH72" s="9">
        <f t="shared" si="9"/>
        <v>3000.5</v>
      </c>
      <c r="AI72">
        <v>1860</v>
      </c>
      <c r="AJ72">
        <v>164</v>
      </c>
      <c r="AK72" t="s">
        <v>1104</v>
      </c>
      <c r="AL72" t="s">
        <v>1569</v>
      </c>
    </row>
    <row r="73" spans="1:38" ht="15.6" customHeight="1" x14ac:dyDescent="0.3">
      <c r="A73">
        <v>72</v>
      </c>
      <c r="B73" t="s">
        <v>51</v>
      </c>
      <c r="C73" t="s">
        <v>707</v>
      </c>
      <c r="D73" t="s">
        <v>11</v>
      </c>
      <c r="E73">
        <v>0</v>
      </c>
      <c r="F73">
        <f t="shared" si="5"/>
        <v>0</v>
      </c>
      <c r="G73">
        <v>0</v>
      </c>
      <c r="H73">
        <f t="shared" si="6"/>
        <v>0</v>
      </c>
      <c r="I73">
        <f t="shared" si="7"/>
        <v>0</v>
      </c>
      <c r="J73">
        <f t="shared" si="8"/>
        <v>0</v>
      </c>
      <c r="K73" t="s">
        <v>354</v>
      </c>
      <c r="L73">
        <v>157</v>
      </c>
      <c r="M73">
        <v>99</v>
      </c>
      <c r="N73" s="2">
        <v>128</v>
      </c>
      <c r="O73" t="s">
        <v>707</v>
      </c>
      <c r="P73" s="7" t="s">
        <v>777</v>
      </c>
      <c r="Q73" t="s">
        <v>1230</v>
      </c>
      <c r="R73" t="s">
        <v>1224</v>
      </c>
      <c r="T73" s="7" t="s">
        <v>1508</v>
      </c>
      <c r="U73" s="7">
        <v>0</v>
      </c>
      <c r="V73" s="7">
        <v>0</v>
      </c>
      <c r="W73" s="7">
        <v>0</v>
      </c>
      <c r="X73" s="7">
        <v>1</v>
      </c>
      <c r="Y73" s="7">
        <v>0</v>
      </c>
      <c r="Z73" s="7">
        <v>1</v>
      </c>
      <c r="AA73" s="7">
        <v>6646</v>
      </c>
      <c r="AB73">
        <v>4</v>
      </c>
      <c r="AC73" t="str" cm="1">
        <f t="array" ref="AC73">_xlfn.IFS(AB73&gt;=4,"highrating",AB73&gt;=3,"med Rating",AB73&lt;3,"low Rating")</f>
        <v>highrating</v>
      </c>
      <c r="AD73" t="s">
        <v>1066</v>
      </c>
      <c r="AE73" t="s">
        <v>1143</v>
      </c>
      <c r="AF73">
        <v>10000</v>
      </c>
      <c r="AG73" t="s">
        <v>1152</v>
      </c>
      <c r="AH73" s="9">
        <f t="shared" si="9"/>
        <v>10000</v>
      </c>
      <c r="AI73">
        <v>1939</v>
      </c>
      <c r="AJ73">
        <v>85</v>
      </c>
      <c r="AK73" t="s">
        <v>1096</v>
      </c>
      <c r="AL73" t="s">
        <v>1562</v>
      </c>
    </row>
    <row r="74" spans="1:38" ht="15.6" customHeight="1" x14ac:dyDescent="0.3">
      <c r="A74">
        <v>73</v>
      </c>
      <c r="B74" t="s">
        <v>52</v>
      </c>
      <c r="C74" t="s">
        <v>707</v>
      </c>
      <c r="D74" t="s">
        <v>11</v>
      </c>
      <c r="E74">
        <v>0</v>
      </c>
      <c r="F74">
        <f t="shared" si="5"/>
        <v>0</v>
      </c>
      <c r="G74">
        <v>0</v>
      </c>
      <c r="H74">
        <f t="shared" si="6"/>
        <v>0</v>
      </c>
      <c r="I74">
        <f t="shared" si="7"/>
        <v>0</v>
      </c>
      <c r="J74">
        <f t="shared" si="8"/>
        <v>0</v>
      </c>
      <c r="K74" t="s">
        <v>355</v>
      </c>
      <c r="L74">
        <v>222</v>
      </c>
      <c r="M74">
        <v>79</v>
      </c>
      <c r="N74" s="2">
        <v>150.5</v>
      </c>
      <c r="O74" t="s">
        <v>707</v>
      </c>
      <c r="P74" s="7" t="s">
        <v>732</v>
      </c>
      <c r="Q74" t="s">
        <v>1182</v>
      </c>
      <c r="R74" t="s">
        <v>1182</v>
      </c>
      <c r="T74" s="7" t="s">
        <v>1509</v>
      </c>
      <c r="U74" s="7">
        <v>0</v>
      </c>
      <c r="V74" s="7">
        <v>1</v>
      </c>
      <c r="W74" s="7">
        <v>1</v>
      </c>
      <c r="X74" s="7">
        <v>1</v>
      </c>
      <c r="Y74" s="7">
        <v>0</v>
      </c>
      <c r="Z74" s="7">
        <v>0</v>
      </c>
      <c r="AA74" s="7">
        <v>4757</v>
      </c>
      <c r="AB74">
        <v>4.3</v>
      </c>
      <c r="AC74" t="str" cm="1">
        <f t="array" ref="AC74">_xlfn.IFS(AB74&gt;=4,"highrating",AB74&gt;=3,"med Rating",AB74&lt;3,"low Rating")</f>
        <v>highrating</v>
      </c>
      <c r="AD74" t="s">
        <v>1069</v>
      </c>
      <c r="AE74" t="s">
        <v>1146</v>
      </c>
      <c r="AF74">
        <v>201</v>
      </c>
      <c r="AG74">
        <v>500</v>
      </c>
      <c r="AH74" s="9">
        <f t="shared" si="9"/>
        <v>350.5</v>
      </c>
      <c r="AI74">
        <v>2011</v>
      </c>
      <c r="AJ74">
        <v>13</v>
      </c>
      <c r="AK74" t="s">
        <v>1090</v>
      </c>
      <c r="AL74" t="s">
        <v>1562</v>
      </c>
    </row>
    <row r="75" spans="1:38" ht="15.6" customHeight="1" x14ac:dyDescent="0.3">
      <c r="A75">
        <v>74</v>
      </c>
      <c r="B75" t="s">
        <v>14</v>
      </c>
      <c r="C75" t="s">
        <v>708</v>
      </c>
      <c r="D75" t="s">
        <v>25</v>
      </c>
      <c r="E75">
        <v>10000000</v>
      </c>
      <c r="F75">
        <f t="shared" si="5"/>
        <v>0.01</v>
      </c>
      <c r="G75">
        <v>25000000</v>
      </c>
      <c r="H75">
        <f t="shared" si="6"/>
        <v>2.5000000000000001E-2</v>
      </c>
      <c r="I75">
        <f t="shared" si="7"/>
        <v>17500000</v>
      </c>
      <c r="J75">
        <f t="shared" si="8"/>
        <v>1.7500000000000002E-2</v>
      </c>
      <c r="K75" t="s">
        <v>356</v>
      </c>
      <c r="L75">
        <v>118</v>
      </c>
      <c r="M75">
        <v>57</v>
      </c>
      <c r="N75" s="2">
        <v>87.5</v>
      </c>
      <c r="O75" t="s">
        <v>708</v>
      </c>
      <c r="P75" s="7" t="s">
        <v>783</v>
      </c>
      <c r="Q75" t="s">
        <v>1179</v>
      </c>
      <c r="R75" t="s">
        <v>1179</v>
      </c>
      <c r="T75" s="7" t="s">
        <v>1510</v>
      </c>
      <c r="U75" s="7">
        <v>1</v>
      </c>
      <c r="V75" s="7">
        <v>1</v>
      </c>
      <c r="W75" s="7">
        <v>0</v>
      </c>
      <c r="X75" s="7">
        <v>0</v>
      </c>
      <c r="Y75" s="7">
        <v>0</v>
      </c>
      <c r="Z75" s="7">
        <v>1</v>
      </c>
      <c r="AA75" s="7">
        <v>3865</v>
      </c>
      <c r="AB75">
        <v>1.9</v>
      </c>
      <c r="AC75" t="str" cm="1">
        <f t="array" ref="AC75">_xlfn.IFS(AB75&gt;=4,"highrating",AB75&gt;=3,"med Rating",AB75&lt;3,"low Rating")</f>
        <v>low Rating</v>
      </c>
      <c r="AD75" t="s">
        <v>1068</v>
      </c>
      <c r="AE75" t="s">
        <v>1145</v>
      </c>
      <c r="AF75">
        <v>51</v>
      </c>
      <c r="AG75">
        <v>200</v>
      </c>
      <c r="AH75" s="9">
        <f t="shared" si="9"/>
        <v>125.5</v>
      </c>
      <c r="AI75">
        <v>2000</v>
      </c>
      <c r="AJ75">
        <v>24</v>
      </c>
      <c r="AK75" t="s">
        <v>1088</v>
      </c>
      <c r="AL75" t="s">
        <v>1088</v>
      </c>
    </row>
    <row r="76" spans="1:38" ht="15.6" customHeight="1" x14ac:dyDescent="0.3">
      <c r="A76">
        <v>75</v>
      </c>
      <c r="B76" t="s">
        <v>5</v>
      </c>
      <c r="C76" t="s">
        <v>707</v>
      </c>
      <c r="D76" t="s">
        <v>12</v>
      </c>
      <c r="E76">
        <v>1000000000</v>
      </c>
      <c r="F76">
        <f t="shared" si="5"/>
        <v>1</v>
      </c>
      <c r="G76">
        <v>2000000000</v>
      </c>
      <c r="H76">
        <f t="shared" si="6"/>
        <v>2</v>
      </c>
      <c r="I76">
        <f t="shared" si="7"/>
        <v>1500000000</v>
      </c>
      <c r="J76">
        <f t="shared" si="8"/>
        <v>1.5</v>
      </c>
      <c r="K76" t="s">
        <v>321</v>
      </c>
      <c r="L76">
        <v>137</v>
      </c>
      <c r="M76">
        <v>83</v>
      </c>
      <c r="N76" s="2">
        <v>110</v>
      </c>
      <c r="O76" t="s">
        <v>707</v>
      </c>
      <c r="P76" s="7" t="s">
        <v>784</v>
      </c>
      <c r="Q76" t="s">
        <v>1175</v>
      </c>
      <c r="R76" t="s">
        <v>1176</v>
      </c>
      <c r="T76" s="7" t="s">
        <v>1511</v>
      </c>
      <c r="U76" s="7">
        <v>0</v>
      </c>
      <c r="V76" s="7">
        <v>0</v>
      </c>
      <c r="W76" s="7">
        <v>0</v>
      </c>
      <c r="X76" s="7">
        <v>0</v>
      </c>
      <c r="Y76" s="7">
        <v>1</v>
      </c>
      <c r="Z76" s="7">
        <v>0</v>
      </c>
      <c r="AA76" s="7">
        <v>2047</v>
      </c>
      <c r="AB76">
        <v>3.3</v>
      </c>
      <c r="AC76" t="str" cm="1">
        <f t="array" ref="AC76">_xlfn.IFS(AB76&gt;=4,"highrating",AB76&gt;=3,"med Rating",AB76&lt;3,"low Rating")</f>
        <v>med Rating</v>
      </c>
      <c r="AD76" t="s">
        <v>1067</v>
      </c>
      <c r="AE76" t="s">
        <v>1144</v>
      </c>
      <c r="AF76">
        <v>1001</v>
      </c>
      <c r="AG76">
        <v>5000</v>
      </c>
      <c r="AH76" s="9">
        <f t="shared" si="9"/>
        <v>3000.5</v>
      </c>
      <c r="AI76">
        <v>2017</v>
      </c>
      <c r="AJ76">
        <v>7</v>
      </c>
      <c r="AK76" t="s">
        <v>1076</v>
      </c>
      <c r="AL76" t="s">
        <v>1076</v>
      </c>
    </row>
    <row r="77" spans="1:38" ht="15.6" customHeight="1" x14ac:dyDescent="0.3">
      <c r="A77">
        <v>76</v>
      </c>
      <c r="B77" t="s">
        <v>5</v>
      </c>
      <c r="C77" t="s">
        <v>707</v>
      </c>
      <c r="D77" t="s">
        <v>10</v>
      </c>
      <c r="E77">
        <v>500000000</v>
      </c>
      <c r="F77">
        <f t="shared" si="5"/>
        <v>0.5</v>
      </c>
      <c r="G77">
        <v>1000000000</v>
      </c>
      <c r="H77">
        <f t="shared" si="6"/>
        <v>1</v>
      </c>
      <c r="I77">
        <f t="shared" si="7"/>
        <v>750000000</v>
      </c>
      <c r="J77">
        <f t="shared" si="8"/>
        <v>0.75</v>
      </c>
      <c r="K77" t="s">
        <v>357</v>
      </c>
      <c r="L77">
        <v>141</v>
      </c>
      <c r="M77">
        <v>86</v>
      </c>
      <c r="N77" s="2">
        <v>113.5</v>
      </c>
      <c r="O77" t="s">
        <v>707</v>
      </c>
      <c r="P77" s="7" t="s">
        <v>785</v>
      </c>
      <c r="Q77" t="s">
        <v>1171</v>
      </c>
      <c r="R77" t="s">
        <v>1239</v>
      </c>
      <c r="T77" s="7" t="s">
        <v>1512</v>
      </c>
      <c r="U77" s="7">
        <v>0</v>
      </c>
      <c r="V77" s="7">
        <v>0</v>
      </c>
      <c r="W77" s="7">
        <v>0</v>
      </c>
      <c r="X77" s="7">
        <v>0</v>
      </c>
      <c r="Y77" s="7">
        <v>0</v>
      </c>
      <c r="Z77" s="7">
        <v>0</v>
      </c>
      <c r="AA77" s="7">
        <v>1934</v>
      </c>
      <c r="AB77">
        <v>4.4000000000000004</v>
      </c>
      <c r="AC77" t="str" cm="1">
        <f t="array" ref="AC77">_xlfn.IFS(AB77&gt;=4,"highrating",AB77&gt;=3,"med Rating",AB77&lt;3,"low Rating")</f>
        <v>highrating</v>
      </c>
      <c r="AD77" t="s">
        <v>1066</v>
      </c>
      <c r="AE77" t="s">
        <v>1143</v>
      </c>
      <c r="AF77">
        <v>10000</v>
      </c>
      <c r="AG77" t="s">
        <v>1152</v>
      </c>
      <c r="AH77" s="9">
        <f t="shared" si="9"/>
        <v>10000</v>
      </c>
      <c r="AI77">
        <v>1995</v>
      </c>
      <c r="AJ77">
        <v>29</v>
      </c>
      <c r="AK77" t="s">
        <v>1095</v>
      </c>
      <c r="AL77" t="s">
        <v>1562</v>
      </c>
    </row>
    <row r="78" spans="1:38" ht="15.6" customHeight="1" x14ac:dyDescent="0.3">
      <c r="A78">
        <v>77</v>
      </c>
      <c r="B78" t="s">
        <v>5</v>
      </c>
      <c r="C78" t="s">
        <v>707</v>
      </c>
      <c r="D78" t="s">
        <v>20</v>
      </c>
      <c r="E78">
        <v>1000000</v>
      </c>
      <c r="F78">
        <f t="shared" si="5"/>
        <v>1E-3</v>
      </c>
      <c r="G78">
        <v>5000000</v>
      </c>
      <c r="H78">
        <f t="shared" si="6"/>
        <v>5.0000000000000001E-3</v>
      </c>
      <c r="I78">
        <f t="shared" si="7"/>
        <v>3000000</v>
      </c>
      <c r="J78">
        <f t="shared" si="8"/>
        <v>3.0000000000000001E-3</v>
      </c>
      <c r="K78" t="s">
        <v>358</v>
      </c>
      <c r="L78">
        <v>154</v>
      </c>
      <c r="M78">
        <v>94</v>
      </c>
      <c r="N78" s="2">
        <v>124</v>
      </c>
      <c r="O78" t="s">
        <v>707</v>
      </c>
      <c r="P78" s="7" t="s">
        <v>786</v>
      </c>
      <c r="Q78" t="s">
        <v>1174</v>
      </c>
      <c r="R78" t="s">
        <v>1174</v>
      </c>
      <c r="T78" s="7" t="s">
        <v>1513</v>
      </c>
      <c r="U78" s="7">
        <v>0</v>
      </c>
      <c r="V78" s="7">
        <v>0</v>
      </c>
      <c r="W78" s="7">
        <v>0</v>
      </c>
      <c r="X78" s="7">
        <v>0</v>
      </c>
      <c r="Y78" s="7">
        <v>0</v>
      </c>
      <c r="Z78" s="7">
        <v>1</v>
      </c>
      <c r="AA78" s="7">
        <v>3243</v>
      </c>
      <c r="AB78">
        <v>3.9</v>
      </c>
      <c r="AC78" t="str" cm="1">
        <f t="array" ref="AC78">_xlfn.IFS(AB78&gt;=4,"highrating",AB78&gt;=3,"med Rating",AB78&lt;3,"low Rating")</f>
        <v>med Rating</v>
      </c>
      <c r="AD78" t="s">
        <v>1068</v>
      </c>
      <c r="AE78" t="s">
        <v>1145</v>
      </c>
      <c r="AF78">
        <v>51</v>
      </c>
      <c r="AG78">
        <v>200</v>
      </c>
      <c r="AH78" s="9">
        <f t="shared" si="9"/>
        <v>125.5</v>
      </c>
      <c r="AI78">
        <v>2016</v>
      </c>
      <c r="AJ78">
        <v>8</v>
      </c>
      <c r="AK78" t="s">
        <v>1077</v>
      </c>
      <c r="AL78" t="s">
        <v>1558</v>
      </c>
    </row>
    <row r="79" spans="1:38" ht="15.6" customHeight="1" x14ac:dyDescent="0.3">
      <c r="A79">
        <v>78</v>
      </c>
      <c r="B79" t="s">
        <v>53</v>
      </c>
      <c r="C79" t="s">
        <v>709</v>
      </c>
      <c r="D79" t="s">
        <v>13</v>
      </c>
      <c r="E79">
        <v>25000000</v>
      </c>
      <c r="F79">
        <f t="shared" si="5"/>
        <v>2.5000000000000001E-2</v>
      </c>
      <c r="G79">
        <v>50000000</v>
      </c>
      <c r="H79">
        <f t="shared" si="6"/>
        <v>0.05</v>
      </c>
      <c r="I79">
        <f t="shared" si="7"/>
        <v>37500000</v>
      </c>
      <c r="J79">
        <f t="shared" si="8"/>
        <v>3.7499999999999999E-2</v>
      </c>
      <c r="K79" t="s">
        <v>359</v>
      </c>
      <c r="L79">
        <v>76</v>
      </c>
      <c r="M79">
        <v>37</v>
      </c>
      <c r="N79" s="2">
        <v>56.5</v>
      </c>
      <c r="O79" t="s">
        <v>709</v>
      </c>
      <c r="P79" s="7" t="s">
        <v>787</v>
      </c>
      <c r="Q79" t="s">
        <v>1240</v>
      </c>
      <c r="R79" t="s">
        <v>1240</v>
      </c>
      <c r="T79" s="7" t="s">
        <v>1514</v>
      </c>
      <c r="U79" s="7">
        <v>1</v>
      </c>
      <c r="V79" s="7">
        <v>1</v>
      </c>
      <c r="W79" s="7">
        <v>0</v>
      </c>
      <c r="X79" s="7">
        <v>0</v>
      </c>
      <c r="Y79" s="7">
        <v>1</v>
      </c>
      <c r="Z79" s="7">
        <v>0</v>
      </c>
      <c r="AA79" s="7">
        <v>1868</v>
      </c>
      <c r="AB79">
        <v>4.7</v>
      </c>
      <c r="AC79" t="str" cm="1">
        <f t="array" ref="AC79">_xlfn.IFS(AB79&gt;=4,"highrating",AB79&gt;=3,"med Rating",AB79&lt;3,"low Rating")</f>
        <v>highrating</v>
      </c>
      <c r="AD79" t="s">
        <v>1069</v>
      </c>
      <c r="AE79" t="s">
        <v>1146</v>
      </c>
      <c r="AF79">
        <v>201</v>
      </c>
      <c r="AG79">
        <v>500</v>
      </c>
      <c r="AH79" s="9">
        <f t="shared" si="9"/>
        <v>350.5</v>
      </c>
      <c r="AI79">
        <v>1997</v>
      </c>
      <c r="AJ79">
        <v>27</v>
      </c>
      <c r="AK79" t="s">
        <v>1080</v>
      </c>
      <c r="AL79" t="s">
        <v>1559</v>
      </c>
    </row>
    <row r="80" spans="1:38" ht="15.6" customHeight="1" x14ac:dyDescent="0.3">
      <c r="A80">
        <v>79</v>
      </c>
      <c r="B80" t="s">
        <v>5</v>
      </c>
      <c r="C80" t="s">
        <v>707</v>
      </c>
      <c r="D80" t="s">
        <v>12</v>
      </c>
      <c r="E80">
        <v>1000000000</v>
      </c>
      <c r="F80">
        <f t="shared" si="5"/>
        <v>1</v>
      </c>
      <c r="G80">
        <v>2000000000</v>
      </c>
      <c r="H80">
        <f t="shared" si="6"/>
        <v>2</v>
      </c>
      <c r="I80">
        <f t="shared" si="7"/>
        <v>1500000000</v>
      </c>
      <c r="J80">
        <f t="shared" si="8"/>
        <v>1.5</v>
      </c>
      <c r="K80" t="s">
        <v>360</v>
      </c>
      <c r="L80">
        <v>160</v>
      </c>
      <c r="M80">
        <v>100</v>
      </c>
      <c r="N80" s="2">
        <v>130</v>
      </c>
      <c r="O80" t="s">
        <v>707</v>
      </c>
      <c r="P80" s="7" t="s">
        <v>788</v>
      </c>
      <c r="Q80" t="s">
        <v>1241</v>
      </c>
      <c r="R80" t="s">
        <v>1241</v>
      </c>
      <c r="T80" s="7" t="s">
        <v>1515</v>
      </c>
      <c r="U80" s="7">
        <v>0</v>
      </c>
      <c r="V80" s="7">
        <v>0</v>
      </c>
      <c r="W80" s="7">
        <v>0</v>
      </c>
      <c r="X80" s="7">
        <v>0</v>
      </c>
      <c r="Y80" s="7">
        <v>0</v>
      </c>
      <c r="Z80" s="7">
        <v>1</v>
      </c>
      <c r="AA80" s="7">
        <v>4755</v>
      </c>
      <c r="AB80">
        <v>4.5</v>
      </c>
      <c r="AC80" t="str" cm="1">
        <f t="array" ref="AC80">_xlfn.IFS(AB80&gt;=4,"highrating",AB80&gt;=3,"med Rating",AB80&lt;3,"low Rating")</f>
        <v>highrating</v>
      </c>
      <c r="AD80" t="s">
        <v>1070</v>
      </c>
      <c r="AE80" t="s">
        <v>1147</v>
      </c>
      <c r="AF80">
        <v>5001</v>
      </c>
      <c r="AG80">
        <v>10000</v>
      </c>
      <c r="AH80" s="9">
        <f t="shared" si="9"/>
        <v>7500.5</v>
      </c>
      <c r="AI80">
        <v>1942</v>
      </c>
      <c r="AJ80">
        <v>82</v>
      </c>
      <c r="AK80" t="s">
        <v>1076</v>
      </c>
      <c r="AL80" t="s">
        <v>1076</v>
      </c>
    </row>
    <row r="81" spans="1:38" ht="15.6" customHeight="1" x14ac:dyDescent="0.3">
      <c r="A81">
        <v>80</v>
      </c>
      <c r="B81" t="s">
        <v>17</v>
      </c>
      <c r="C81" t="s">
        <v>709</v>
      </c>
      <c r="D81" t="s">
        <v>25</v>
      </c>
      <c r="E81">
        <v>10000000</v>
      </c>
      <c r="F81">
        <f t="shared" si="5"/>
        <v>0.01</v>
      </c>
      <c r="G81">
        <v>25000000</v>
      </c>
      <c r="H81">
        <f t="shared" si="6"/>
        <v>2.5000000000000001E-2</v>
      </c>
      <c r="I81">
        <f t="shared" si="7"/>
        <v>17500000</v>
      </c>
      <c r="J81">
        <f t="shared" si="8"/>
        <v>1.7500000000000002E-2</v>
      </c>
      <c r="K81" t="s">
        <v>361</v>
      </c>
      <c r="L81">
        <v>100</v>
      </c>
      <c r="M81">
        <v>55</v>
      </c>
      <c r="N81" s="2">
        <v>77.5</v>
      </c>
      <c r="O81" t="s">
        <v>709</v>
      </c>
      <c r="P81" s="7" t="s">
        <v>789</v>
      </c>
      <c r="Q81" t="s">
        <v>1184</v>
      </c>
      <c r="R81" t="s">
        <v>1184</v>
      </c>
      <c r="T81" s="7" t="s">
        <v>1516</v>
      </c>
      <c r="U81" s="7">
        <v>1</v>
      </c>
      <c r="V81" s="7">
        <v>1</v>
      </c>
      <c r="W81" s="7">
        <v>0</v>
      </c>
      <c r="X81" s="7">
        <v>0</v>
      </c>
      <c r="Y81" s="7">
        <v>1</v>
      </c>
      <c r="Z81" s="7">
        <v>0</v>
      </c>
      <c r="AA81" s="7">
        <v>2353</v>
      </c>
      <c r="AB81">
        <v>4.3</v>
      </c>
      <c r="AC81" t="str" cm="1">
        <f t="array" ref="AC81">_xlfn.IFS(AB81&gt;=4,"highrating",AB81&gt;=3,"med Rating",AB81&lt;3,"low Rating")</f>
        <v>highrating</v>
      </c>
      <c r="AD81" t="s">
        <v>1068</v>
      </c>
      <c r="AE81" t="s">
        <v>1145</v>
      </c>
      <c r="AF81">
        <v>51</v>
      </c>
      <c r="AG81">
        <v>200</v>
      </c>
      <c r="AH81" s="9">
        <f t="shared" si="9"/>
        <v>125.5</v>
      </c>
      <c r="AI81">
        <v>2008</v>
      </c>
      <c r="AJ81">
        <v>16</v>
      </c>
      <c r="AK81" t="s">
        <v>1096</v>
      </c>
      <c r="AL81" t="s">
        <v>1562</v>
      </c>
    </row>
    <row r="82" spans="1:38" ht="15.6" customHeight="1" x14ac:dyDescent="0.3">
      <c r="A82">
        <v>81</v>
      </c>
      <c r="B82" t="s">
        <v>34</v>
      </c>
      <c r="C82" t="s">
        <v>34</v>
      </c>
      <c r="D82" t="s">
        <v>6</v>
      </c>
      <c r="E82">
        <v>50000000</v>
      </c>
      <c r="F82">
        <f t="shared" si="5"/>
        <v>0.05</v>
      </c>
      <c r="G82">
        <v>100000000</v>
      </c>
      <c r="H82">
        <f t="shared" si="6"/>
        <v>0.1</v>
      </c>
      <c r="I82">
        <f t="shared" si="7"/>
        <v>75000000</v>
      </c>
      <c r="J82">
        <f t="shared" si="8"/>
        <v>7.4999999999999997E-2</v>
      </c>
      <c r="K82" t="s">
        <v>362</v>
      </c>
      <c r="L82">
        <v>114</v>
      </c>
      <c r="M82">
        <v>60</v>
      </c>
      <c r="N82" s="2">
        <v>87</v>
      </c>
      <c r="O82" t="s">
        <v>34</v>
      </c>
      <c r="P82" s="7" t="s">
        <v>790</v>
      </c>
      <c r="Q82" t="s">
        <v>1242</v>
      </c>
      <c r="R82" t="s">
        <v>1242</v>
      </c>
      <c r="T82" s="7" t="s">
        <v>1517</v>
      </c>
      <c r="U82" s="7">
        <v>1</v>
      </c>
      <c r="V82" s="7">
        <v>1</v>
      </c>
      <c r="W82" s="7">
        <v>1</v>
      </c>
      <c r="X82" s="7">
        <v>1</v>
      </c>
      <c r="Y82" s="7">
        <v>0</v>
      </c>
      <c r="Z82" s="7">
        <v>0</v>
      </c>
      <c r="AA82" s="7">
        <v>3166</v>
      </c>
      <c r="AB82">
        <v>4</v>
      </c>
      <c r="AC82" t="str" cm="1">
        <f t="array" ref="AC82">_xlfn.IFS(AB82&gt;=4,"highrating",AB82&gt;=3,"med Rating",AB82&lt;3,"low Rating")</f>
        <v>highrating</v>
      </c>
      <c r="AD82" t="s">
        <v>1069</v>
      </c>
      <c r="AE82" t="s">
        <v>1146</v>
      </c>
      <c r="AF82">
        <v>201</v>
      </c>
      <c r="AG82">
        <v>500</v>
      </c>
      <c r="AH82" s="9">
        <f t="shared" si="9"/>
        <v>350.5</v>
      </c>
      <c r="AI82">
        <v>2002</v>
      </c>
      <c r="AJ82">
        <v>22</v>
      </c>
      <c r="AK82" t="s">
        <v>1083</v>
      </c>
      <c r="AL82" t="s">
        <v>1559</v>
      </c>
    </row>
    <row r="83" spans="1:38" ht="15.6" customHeight="1" x14ac:dyDescent="0.3">
      <c r="A83">
        <v>82</v>
      </c>
      <c r="B83" t="s">
        <v>17</v>
      </c>
      <c r="C83" t="s">
        <v>709</v>
      </c>
      <c r="D83" t="s">
        <v>9</v>
      </c>
      <c r="E83">
        <v>100000000</v>
      </c>
      <c r="F83">
        <f t="shared" si="5"/>
        <v>0.1</v>
      </c>
      <c r="G83">
        <v>500000000</v>
      </c>
      <c r="H83">
        <f t="shared" si="6"/>
        <v>0.5</v>
      </c>
      <c r="I83">
        <f t="shared" si="7"/>
        <v>300000000</v>
      </c>
      <c r="J83">
        <f t="shared" si="8"/>
        <v>0.3</v>
      </c>
      <c r="K83" t="s">
        <v>363</v>
      </c>
      <c r="L83">
        <v>68</v>
      </c>
      <c r="M83">
        <v>39</v>
      </c>
      <c r="N83" s="2">
        <v>53.5</v>
      </c>
      <c r="O83" t="s">
        <v>709</v>
      </c>
      <c r="P83" s="7" t="s">
        <v>791</v>
      </c>
      <c r="Q83" t="s">
        <v>1243</v>
      </c>
      <c r="R83" t="s">
        <v>1243</v>
      </c>
      <c r="T83" s="7" t="s">
        <v>1518</v>
      </c>
      <c r="U83" s="7">
        <v>1</v>
      </c>
      <c r="V83" s="7">
        <v>0</v>
      </c>
      <c r="W83" s="7">
        <v>0</v>
      </c>
      <c r="X83" s="7">
        <v>0</v>
      </c>
      <c r="Y83" s="7">
        <v>0</v>
      </c>
      <c r="Z83" s="7">
        <v>0</v>
      </c>
      <c r="AA83" s="7">
        <v>2518</v>
      </c>
      <c r="AB83">
        <v>4.4000000000000004</v>
      </c>
      <c r="AC83" t="str" cm="1">
        <f t="array" ref="AC83">_xlfn.IFS(AB83&gt;=4,"highrating",AB83&gt;=3,"med Rating",AB83&lt;3,"low Rating")</f>
        <v>highrating</v>
      </c>
      <c r="AD83" t="s">
        <v>1065</v>
      </c>
      <c r="AE83" t="s">
        <v>1142</v>
      </c>
      <c r="AF83">
        <v>501</v>
      </c>
      <c r="AG83">
        <v>1000</v>
      </c>
      <c r="AH83" s="9">
        <f t="shared" si="9"/>
        <v>750.5</v>
      </c>
      <c r="AI83">
        <v>1948</v>
      </c>
      <c r="AJ83">
        <v>76</v>
      </c>
      <c r="AK83" t="s">
        <v>1103</v>
      </c>
      <c r="AL83" t="s">
        <v>1559</v>
      </c>
    </row>
    <row r="84" spans="1:38" ht="15.6" customHeight="1" x14ac:dyDescent="0.3">
      <c r="A84">
        <v>83</v>
      </c>
      <c r="B84" t="s">
        <v>5</v>
      </c>
      <c r="C84" t="s">
        <v>707</v>
      </c>
      <c r="D84" t="s">
        <v>9</v>
      </c>
      <c r="E84">
        <v>100000000</v>
      </c>
      <c r="F84">
        <f t="shared" si="5"/>
        <v>0.1</v>
      </c>
      <c r="G84">
        <v>500000000</v>
      </c>
      <c r="H84">
        <f t="shared" si="6"/>
        <v>0.5</v>
      </c>
      <c r="I84">
        <f t="shared" si="7"/>
        <v>300000000</v>
      </c>
      <c r="J84">
        <f t="shared" si="8"/>
        <v>0.3</v>
      </c>
      <c r="K84" t="s">
        <v>364</v>
      </c>
      <c r="L84">
        <v>107</v>
      </c>
      <c r="M84">
        <v>64</v>
      </c>
      <c r="N84" s="2">
        <v>85.5</v>
      </c>
      <c r="O84" t="s">
        <v>707</v>
      </c>
      <c r="P84" s="7" t="s">
        <v>792</v>
      </c>
      <c r="Q84" t="s">
        <v>1244</v>
      </c>
      <c r="R84" t="s">
        <v>1244</v>
      </c>
      <c r="T84" s="7" t="s">
        <v>1519</v>
      </c>
      <c r="U84" s="7">
        <v>1</v>
      </c>
      <c r="V84" s="7">
        <v>1</v>
      </c>
      <c r="W84" s="7">
        <v>0</v>
      </c>
      <c r="X84" s="7">
        <v>1</v>
      </c>
      <c r="Y84" s="7">
        <v>1</v>
      </c>
      <c r="Z84" s="7">
        <v>0</v>
      </c>
      <c r="AA84" s="7">
        <v>2313</v>
      </c>
      <c r="AB84">
        <v>4.2</v>
      </c>
      <c r="AC84" t="str" cm="1">
        <f t="array" ref="AC84">_xlfn.IFS(AB84&gt;=4,"highrating",AB84&gt;=3,"med Rating",AB84&lt;3,"low Rating")</f>
        <v>highrating</v>
      </c>
      <c r="AD84" t="s">
        <v>1065</v>
      </c>
      <c r="AE84" t="s">
        <v>1142</v>
      </c>
      <c r="AF84">
        <v>501</v>
      </c>
      <c r="AG84">
        <v>1000</v>
      </c>
      <c r="AH84" s="9">
        <f t="shared" si="9"/>
        <v>750.5</v>
      </c>
      <c r="AI84">
        <v>2008</v>
      </c>
      <c r="AJ84">
        <v>16</v>
      </c>
      <c r="AK84" t="s">
        <v>1090</v>
      </c>
      <c r="AL84" t="s">
        <v>1562</v>
      </c>
    </row>
    <row r="85" spans="1:38" ht="15.6" customHeight="1" x14ac:dyDescent="0.3">
      <c r="A85">
        <v>84</v>
      </c>
      <c r="B85" t="s">
        <v>54</v>
      </c>
      <c r="C85" t="s">
        <v>708</v>
      </c>
      <c r="D85" t="s">
        <v>13</v>
      </c>
      <c r="E85">
        <v>25000000</v>
      </c>
      <c r="F85">
        <f t="shared" si="5"/>
        <v>2.5000000000000001E-2</v>
      </c>
      <c r="G85">
        <v>50000000</v>
      </c>
      <c r="H85">
        <f t="shared" si="6"/>
        <v>0.05</v>
      </c>
      <c r="I85">
        <f t="shared" si="7"/>
        <v>37500000</v>
      </c>
      <c r="J85">
        <f t="shared" si="8"/>
        <v>3.7499999999999999E-2</v>
      </c>
      <c r="K85" t="s">
        <v>365</v>
      </c>
      <c r="L85">
        <v>65</v>
      </c>
      <c r="M85">
        <v>31</v>
      </c>
      <c r="N85" s="2">
        <v>48</v>
      </c>
      <c r="O85" t="s">
        <v>708</v>
      </c>
      <c r="P85" s="7" t="s">
        <v>793</v>
      </c>
      <c r="Q85" t="s">
        <v>1216</v>
      </c>
      <c r="R85" t="s">
        <v>1175</v>
      </c>
      <c r="T85" s="7" t="s">
        <v>1520</v>
      </c>
      <c r="U85" s="7">
        <v>0</v>
      </c>
      <c r="V85" s="7">
        <v>0</v>
      </c>
      <c r="W85" s="7">
        <v>1</v>
      </c>
      <c r="X85" s="7">
        <v>0</v>
      </c>
      <c r="Y85" s="7">
        <v>0</v>
      </c>
      <c r="Z85" s="7">
        <v>1</v>
      </c>
      <c r="AA85" s="7">
        <v>3699</v>
      </c>
      <c r="AB85">
        <v>4.5</v>
      </c>
      <c r="AC85" t="str" cm="1">
        <f t="array" ref="AC85">_xlfn.IFS(AB85&gt;=4,"highrating",AB85&gt;=3,"med Rating",AB85&lt;3,"low Rating")</f>
        <v>highrating</v>
      </c>
      <c r="AD85" t="s">
        <v>1068</v>
      </c>
      <c r="AE85" t="s">
        <v>1145</v>
      </c>
      <c r="AF85">
        <v>51</v>
      </c>
      <c r="AG85">
        <v>200</v>
      </c>
      <c r="AH85" s="9">
        <f t="shared" si="9"/>
        <v>125.5</v>
      </c>
      <c r="AI85">
        <v>1996</v>
      </c>
      <c r="AJ85">
        <v>28</v>
      </c>
      <c r="AK85" t="s">
        <v>1095</v>
      </c>
      <c r="AL85" t="s">
        <v>1562</v>
      </c>
    </row>
    <row r="86" spans="1:38" ht="15.6" customHeight="1" x14ac:dyDescent="0.3">
      <c r="A86">
        <v>85</v>
      </c>
      <c r="B86" t="s">
        <v>55</v>
      </c>
      <c r="C86" t="s">
        <v>709</v>
      </c>
      <c r="D86" t="s">
        <v>11</v>
      </c>
      <c r="E86">
        <v>0</v>
      </c>
      <c r="F86">
        <f t="shared" si="5"/>
        <v>0</v>
      </c>
      <c r="G86">
        <v>0</v>
      </c>
      <c r="H86">
        <f t="shared" si="6"/>
        <v>0</v>
      </c>
      <c r="I86">
        <f t="shared" si="7"/>
        <v>0</v>
      </c>
      <c r="J86">
        <f t="shared" si="8"/>
        <v>0</v>
      </c>
      <c r="K86" t="s">
        <v>366</v>
      </c>
      <c r="L86">
        <v>62</v>
      </c>
      <c r="M86">
        <v>34</v>
      </c>
      <c r="N86" s="2">
        <v>48</v>
      </c>
      <c r="O86" t="s">
        <v>709</v>
      </c>
      <c r="P86" s="7" t="s">
        <v>794</v>
      </c>
      <c r="Q86" t="s">
        <v>1245</v>
      </c>
      <c r="R86" t="s">
        <v>1245</v>
      </c>
      <c r="T86" s="7" t="s">
        <v>1521</v>
      </c>
      <c r="U86" s="7">
        <v>1</v>
      </c>
      <c r="V86" s="7">
        <v>0</v>
      </c>
      <c r="W86" s="7">
        <v>0</v>
      </c>
      <c r="X86" s="7">
        <v>1</v>
      </c>
      <c r="Y86" s="7">
        <v>1</v>
      </c>
      <c r="Z86" s="7">
        <v>0</v>
      </c>
      <c r="AA86" s="7">
        <v>4590</v>
      </c>
      <c r="AB86">
        <v>3.5</v>
      </c>
      <c r="AC86" t="str" cm="1">
        <f t="array" ref="AC86">_xlfn.IFS(AB86&gt;=4,"highrating",AB86&gt;=3,"med Rating",AB86&lt;3,"low Rating")</f>
        <v>med Rating</v>
      </c>
      <c r="AD86" t="s">
        <v>1068</v>
      </c>
      <c r="AE86" t="s">
        <v>1145</v>
      </c>
      <c r="AF86">
        <v>51</v>
      </c>
      <c r="AG86">
        <v>200</v>
      </c>
      <c r="AH86" s="9">
        <f t="shared" si="9"/>
        <v>125.5</v>
      </c>
      <c r="AI86">
        <v>1999</v>
      </c>
      <c r="AJ86">
        <v>25</v>
      </c>
      <c r="AK86" t="s">
        <v>1090</v>
      </c>
      <c r="AL86" t="s">
        <v>1562</v>
      </c>
    </row>
    <row r="87" spans="1:38" ht="15.6" customHeight="1" x14ac:dyDescent="0.3">
      <c r="A87">
        <v>86</v>
      </c>
      <c r="B87" t="s">
        <v>56</v>
      </c>
      <c r="C87" t="s">
        <v>708</v>
      </c>
      <c r="D87" t="s">
        <v>9</v>
      </c>
      <c r="E87">
        <v>100000000</v>
      </c>
      <c r="F87">
        <f t="shared" si="5"/>
        <v>0.1</v>
      </c>
      <c r="G87">
        <v>500000000</v>
      </c>
      <c r="H87">
        <f t="shared" si="6"/>
        <v>0.5</v>
      </c>
      <c r="I87">
        <f t="shared" si="7"/>
        <v>300000000</v>
      </c>
      <c r="J87">
        <f t="shared" si="8"/>
        <v>0.3</v>
      </c>
      <c r="K87" t="s">
        <v>367</v>
      </c>
      <c r="L87">
        <v>231</v>
      </c>
      <c r="M87">
        <v>117</v>
      </c>
      <c r="N87" s="2">
        <v>174</v>
      </c>
      <c r="O87" t="s">
        <v>708</v>
      </c>
      <c r="P87" s="7" t="s">
        <v>795</v>
      </c>
      <c r="Q87" t="s">
        <v>1174</v>
      </c>
      <c r="R87" t="s">
        <v>1174</v>
      </c>
      <c r="T87" s="7" t="s">
        <v>1522</v>
      </c>
      <c r="U87" s="7">
        <v>0</v>
      </c>
      <c r="V87" s="7">
        <v>0</v>
      </c>
      <c r="W87" s="7">
        <v>1</v>
      </c>
      <c r="X87" s="7">
        <v>0</v>
      </c>
      <c r="Y87" s="7">
        <v>0</v>
      </c>
      <c r="Z87" s="7">
        <v>0</v>
      </c>
      <c r="AA87" s="7">
        <v>4231</v>
      </c>
      <c r="AB87">
        <v>3.5</v>
      </c>
      <c r="AC87" t="str" cm="1">
        <f t="array" ref="AC87">_xlfn.IFS(AB87&gt;=4,"highrating",AB87&gt;=3,"med Rating",AB87&lt;3,"low Rating")</f>
        <v>med Rating</v>
      </c>
      <c r="AD87" t="s">
        <v>1069</v>
      </c>
      <c r="AE87" t="s">
        <v>1146</v>
      </c>
      <c r="AF87">
        <v>201</v>
      </c>
      <c r="AG87">
        <v>500</v>
      </c>
      <c r="AH87" s="9">
        <f t="shared" si="9"/>
        <v>350.5</v>
      </c>
      <c r="AI87">
        <v>1990</v>
      </c>
      <c r="AJ87">
        <v>34</v>
      </c>
      <c r="AK87" t="s">
        <v>1088</v>
      </c>
      <c r="AL87" t="s">
        <v>1088</v>
      </c>
    </row>
    <row r="88" spans="1:38" ht="15.6" customHeight="1" x14ac:dyDescent="0.3">
      <c r="A88">
        <v>87</v>
      </c>
      <c r="B88" t="s">
        <v>57</v>
      </c>
      <c r="C88" t="s">
        <v>707</v>
      </c>
      <c r="D88" t="s">
        <v>12</v>
      </c>
      <c r="E88">
        <v>1000000000</v>
      </c>
      <c r="F88">
        <f t="shared" si="5"/>
        <v>1</v>
      </c>
      <c r="G88">
        <v>2000000000</v>
      </c>
      <c r="H88">
        <f t="shared" si="6"/>
        <v>2</v>
      </c>
      <c r="I88">
        <f t="shared" si="7"/>
        <v>1500000000</v>
      </c>
      <c r="J88">
        <f t="shared" si="8"/>
        <v>1.5</v>
      </c>
      <c r="K88" t="s">
        <v>299</v>
      </c>
      <c r="L88">
        <v>106</v>
      </c>
      <c r="M88">
        <v>64</v>
      </c>
      <c r="N88" s="2">
        <v>85</v>
      </c>
      <c r="O88" t="s">
        <v>707</v>
      </c>
      <c r="P88" s="7" t="s">
        <v>796</v>
      </c>
      <c r="Q88" t="s">
        <v>1227</v>
      </c>
      <c r="R88" t="s">
        <v>1184</v>
      </c>
      <c r="T88" s="7" t="s">
        <v>1523</v>
      </c>
      <c r="U88" s="7">
        <v>1</v>
      </c>
      <c r="V88" s="7">
        <v>0</v>
      </c>
      <c r="W88" s="7">
        <v>0</v>
      </c>
      <c r="X88" s="7">
        <v>1</v>
      </c>
      <c r="Y88" s="7">
        <v>1</v>
      </c>
      <c r="Z88" s="7">
        <v>0</v>
      </c>
      <c r="AA88" s="7">
        <v>2869</v>
      </c>
      <c r="AB88">
        <v>3.9</v>
      </c>
      <c r="AC88" t="str" cm="1">
        <f t="array" ref="AC88">_xlfn.IFS(AB88&gt;=4,"highrating",AB88&gt;=3,"med Rating",AB88&lt;3,"low Rating")</f>
        <v>med Rating</v>
      </c>
      <c r="AD88" t="s">
        <v>1070</v>
      </c>
      <c r="AE88" t="s">
        <v>1147</v>
      </c>
      <c r="AF88">
        <v>5001</v>
      </c>
      <c r="AG88">
        <v>10000</v>
      </c>
      <c r="AH88" s="9">
        <f t="shared" si="9"/>
        <v>7500.5</v>
      </c>
      <c r="AI88">
        <v>1968</v>
      </c>
      <c r="AJ88">
        <v>56</v>
      </c>
      <c r="AK88" t="s">
        <v>1105</v>
      </c>
      <c r="AL88" t="s">
        <v>1561</v>
      </c>
    </row>
    <row r="89" spans="1:38" ht="15.6" customHeight="1" x14ac:dyDescent="0.3">
      <c r="A89">
        <v>88</v>
      </c>
      <c r="B89" t="s">
        <v>58</v>
      </c>
      <c r="C89" t="s">
        <v>708</v>
      </c>
      <c r="D89" t="s">
        <v>25</v>
      </c>
      <c r="E89">
        <v>10000000</v>
      </c>
      <c r="F89">
        <f t="shared" si="5"/>
        <v>0.01</v>
      </c>
      <c r="G89">
        <v>25000000</v>
      </c>
      <c r="H89">
        <f t="shared" si="6"/>
        <v>2.5000000000000001E-2</v>
      </c>
      <c r="I89">
        <f t="shared" si="7"/>
        <v>17500000</v>
      </c>
      <c r="J89">
        <f t="shared" si="8"/>
        <v>1.7500000000000002E-2</v>
      </c>
      <c r="K89" t="s">
        <v>368</v>
      </c>
      <c r="L89">
        <v>134</v>
      </c>
      <c r="M89">
        <v>79</v>
      </c>
      <c r="N89" s="2">
        <v>106.5</v>
      </c>
      <c r="O89" t="s">
        <v>708</v>
      </c>
      <c r="P89" s="7" t="s">
        <v>797</v>
      </c>
      <c r="Q89" t="s">
        <v>1246</v>
      </c>
      <c r="R89" t="s">
        <v>1247</v>
      </c>
      <c r="T89" s="7" t="s">
        <v>1524</v>
      </c>
      <c r="U89" s="7">
        <v>0</v>
      </c>
      <c r="V89" s="7">
        <v>0</v>
      </c>
      <c r="W89" s="7">
        <v>1</v>
      </c>
      <c r="X89" s="7">
        <v>0</v>
      </c>
      <c r="Y89" s="7">
        <v>1</v>
      </c>
      <c r="Z89" s="7">
        <v>1</v>
      </c>
      <c r="AA89" s="7">
        <v>2722</v>
      </c>
      <c r="AB89">
        <v>4.7</v>
      </c>
      <c r="AC89" t="str" cm="1">
        <f t="array" ref="AC89">_xlfn.IFS(AB89&gt;=4,"highrating",AB89&gt;=3,"med Rating",AB89&lt;3,"low Rating")</f>
        <v>highrating</v>
      </c>
      <c r="AD89" t="s">
        <v>1068</v>
      </c>
      <c r="AE89" t="s">
        <v>1145</v>
      </c>
      <c r="AF89">
        <v>51</v>
      </c>
      <c r="AG89">
        <v>200</v>
      </c>
      <c r="AH89" s="9">
        <f t="shared" si="9"/>
        <v>125.5</v>
      </c>
      <c r="AI89">
        <v>2003</v>
      </c>
      <c r="AJ89">
        <v>21</v>
      </c>
      <c r="AK89" t="s">
        <v>1095</v>
      </c>
      <c r="AL89" t="s">
        <v>1562</v>
      </c>
    </row>
    <row r="90" spans="1:38" ht="15.6" customHeight="1" x14ac:dyDescent="0.3">
      <c r="A90">
        <v>89</v>
      </c>
      <c r="B90" t="s">
        <v>59</v>
      </c>
      <c r="C90" t="s">
        <v>709</v>
      </c>
      <c r="D90" t="s">
        <v>9</v>
      </c>
      <c r="E90">
        <v>100000000</v>
      </c>
      <c r="F90">
        <f t="shared" si="5"/>
        <v>0.1</v>
      </c>
      <c r="G90">
        <v>500000000</v>
      </c>
      <c r="H90">
        <f t="shared" si="6"/>
        <v>0.5</v>
      </c>
      <c r="I90">
        <f t="shared" si="7"/>
        <v>300000000</v>
      </c>
      <c r="J90">
        <f t="shared" si="8"/>
        <v>0.3</v>
      </c>
      <c r="K90" t="s">
        <v>369</v>
      </c>
      <c r="L90">
        <v>93</v>
      </c>
      <c r="M90">
        <v>52</v>
      </c>
      <c r="N90" s="2">
        <v>72.5</v>
      </c>
      <c r="O90" t="s">
        <v>709</v>
      </c>
      <c r="P90" s="7" t="s">
        <v>798</v>
      </c>
      <c r="Q90" t="s">
        <v>1248</v>
      </c>
      <c r="R90" t="s">
        <v>1227</v>
      </c>
      <c r="T90" s="7" t="s">
        <v>1525</v>
      </c>
      <c r="U90" s="7">
        <v>1</v>
      </c>
      <c r="V90" s="7">
        <v>1</v>
      </c>
      <c r="W90" s="7">
        <v>0</v>
      </c>
      <c r="X90" s="7">
        <v>0</v>
      </c>
      <c r="Y90" s="7">
        <v>1</v>
      </c>
      <c r="Z90" s="7">
        <v>1</v>
      </c>
      <c r="AA90" s="7">
        <v>4858</v>
      </c>
      <c r="AB90">
        <v>4.2</v>
      </c>
      <c r="AC90" t="str" cm="1">
        <f t="array" ref="AC90">_xlfn.IFS(AB90&gt;=4,"highrating",AB90&gt;=3,"med Rating",AB90&lt;3,"low Rating")</f>
        <v>highrating</v>
      </c>
      <c r="AD90" t="s">
        <v>1067</v>
      </c>
      <c r="AE90" t="s">
        <v>1144</v>
      </c>
      <c r="AF90">
        <v>1001</v>
      </c>
      <c r="AG90">
        <v>5000</v>
      </c>
      <c r="AH90" s="9">
        <f t="shared" si="9"/>
        <v>3000.5</v>
      </c>
      <c r="AI90">
        <v>1988</v>
      </c>
      <c r="AJ90">
        <v>36</v>
      </c>
      <c r="AK90" t="s">
        <v>1095</v>
      </c>
      <c r="AL90" t="s">
        <v>1562</v>
      </c>
    </row>
    <row r="91" spans="1:38" ht="15.6" customHeight="1" x14ac:dyDescent="0.3">
      <c r="A91">
        <v>90</v>
      </c>
      <c r="B91" t="s">
        <v>37</v>
      </c>
      <c r="C91" t="s">
        <v>708</v>
      </c>
      <c r="D91" t="s">
        <v>16</v>
      </c>
      <c r="E91">
        <v>10000000000</v>
      </c>
      <c r="F91">
        <f t="shared" si="5"/>
        <v>10</v>
      </c>
      <c r="G91">
        <v>11000000000</v>
      </c>
      <c r="H91">
        <f t="shared" si="6"/>
        <v>11</v>
      </c>
      <c r="I91">
        <f t="shared" si="7"/>
        <v>10500000000</v>
      </c>
      <c r="J91">
        <f t="shared" si="8"/>
        <v>10.5</v>
      </c>
      <c r="K91" t="s">
        <v>370</v>
      </c>
      <c r="L91">
        <v>116</v>
      </c>
      <c r="M91">
        <v>55</v>
      </c>
      <c r="N91" s="2">
        <v>85.5</v>
      </c>
      <c r="O91" t="s">
        <v>708</v>
      </c>
      <c r="P91" s="7" t="s">
        <v>799</v>
      </c>
      <c r="Q91" t="s">
        <v>1249</v>
      </c>
      <c r="R91" t="s">
        <v>1250</v>
      </c>
      <c r="T91" s="7" t="s">
        <v>1526</v>
      </c>
      <c r="U91" s="7">
        <v>0</v>
      </c>
      <c r="V91" s="7">
        <v>0</v>
      </c>
      <c r="W91" s="7">
        <v>1</v>
      </c>
      <c r="X91" s="7">
        <v>0</v>
      </c>
      <c r="Y91" s="7">
        <v>0</v>
      </c>
      <c r="Z91" s="7">
        <v>1</v>
      </c>
      <c r="AA91" s="7">
        <v>4338</v>
      </c>
      <c r="AB91">
        <v>3.4</v>
      </c>
      <c r="AC91" t="str" cm="1">
        <f t="array" ref="AC91">_xlfn.IFS(AB91&gt;=4,"highrating",AB91&gt;=3,"med Rating",AB91&lt;3,"low Rating")</f>
        <v>med Rating</v>
      </c>
      <c r="AD91" t="s">
        <v>1066</v>
      </c>
      <c r="AE91" t="s">
        <v>1143</v>
      </c>
      <c r="AF91">
        <v>10000</v>
      </c>
      <c r="AG91" t="s">
        <v>1152</v>
      </c>
      <c r="AH91" s="9">
        <f t="shared" si="9"/>
        <v>10000</v>
      </c>
      <c r="AI91">
        <v>1996</v>
      </c>
      <c r="AJ91">
        <v>28</v>
      </c>
      <c r="AK91" t="s">
        <v>1095</v>
      </c>
      <c r="AL91" t="s">
        <v>1562</v>
      </c>
    </row>
    <row r="92" spans="1:38" ht="15.6" customHeight="1" x14ac:dyDescent="0.3">
      <c r="A92">
        <v>91</v>
      </c>
      <c r="B92" t="s">
        <v>5</v>
      </c>
      <c r="C92" t="s">
        <v>707</v>
      </c>
      <c r="D92" t="s">
        <v>12</v>
      </c>
      <c r="E92">
        <v>1000000000</v>
      </c>
      <c r="F92">
        <f t="shared" si="5"/>
        <v>1</v>
      </c>
      <c r="G92">
        <v>2000000000</v>
      </c>
      <c r="H92">
        <f t="shared" si="6"/>
        <v>2</v>
      </c>
      <c r="I92">
        <f t="shared" si="7"/>
        <v>1500000000</v>
      </c>
      <c r="J92">
        <f t="shared" si="8"/>
        <v>1.5</v>
      </c>
      <c r="K92" t="s">
        <v>371</v>
      </c>
      <c r="L92">
        <v>123</v>
      </c>
      <c r="M92">
        <v>72</v>
      </c>
      <c r="N92" s="2">
        <v>97.5</v>
      </c>
      <c r="O92" t="s">
        <v>707</v>
      </c>
      <c r="P92" s="7" t="s">
        <v>800</v>
      </c>
      <c r="Q92" t="s">
        <v>1251</v>
      </c>
      <c r="R92" t="s">
        <v>1252</v>
      </c>
      <c r="T92" s="7" t="s">
        <v>1527</v>
      </c>
      <c r="U92" s="7">
        <v>0</v>
      </c>
      <c r="V92" s="7">
        <v>0</v>
      </c>
      <c r="W92" s="7">
        <v>1</v>
      </c>
      <c r="X92" s="7">
        <v>0</v>
      </c>
      <c r="Y92" s="7">
        <v>0</v>
      </c>
      <c r="Z92" s="7">
        <v>1</v>
      </c>
      <c r="AA92" s="7">
        <v>5456</v>
      </c>
      <c r="AB92">
        <v>3.2</v>
      </c>
      <c r="AC92" t="str" cm="1">
        <f t="array" ref="AC92">_xlfn.IFS(AB92&gt;=4,"highrating",AB92&gt;=3,"med Rating",AB92&lt;3,"low Rating")</f>
        <v>med Rating</v>
      </c>
      <c r="AD92" t="s">
        <v>1070</v>
      </c>
      <c r="AE92" t="s">
        <v>1147</v>
      </c>
      <c r="AF92">
        <v>5001</v>
      </c>
      <c r="AG92">
        <v>10000</v>
      </c>
      <c r="AH92" s="9">
        <f t="shared" si="9"/>
        <v>7500.5</v>
      </c>
      <c r="AI92">
        <v>1958</v>
      </c>
      <c r="AJ92">
        <v>66</v>
      </c>
      <c r="AK92" t="s">
        <v>1106</v>
      </c>
      <c r="AL92" t="s">
        <v>1570</v>
      </c>
    </row>
    <row r="93" spans="1:38" ht="15.6" customHeight="1" x14ac:dyDescent="0.3">
      <c r="A93">
        <v>92</v>
      </c>
      <c r="B93" t="s">
        <v>5</v>
      </c>
      <c r="C93" t="s">
        <v>707</v>
      </c>
      <c r="D93" t="s">
        <v>9</v>
      </c>
      <c r="E93">
        <v>100000000</v>
      </c>
      <c r="F93">
        <f t="shared" si="5"/>
        <v>0.1</v>
      </c>
      <c r="G93">
        <v>500000000</v>
      </c>
      <c r="H93">
        <f t="shared" si="6"/>
        <v>0.5</v>
      </c>
      <c r="I93">
        <f t="shared" si="7"/>
        <v>300000000</v>
      </c>
      <c r="J93">
        <f t="shared" si="8"/>
        <v>0.3</v>
      </c>
      <c r="K93" t="s">
        <v>372</v>
      </c>
      <c r="L93">
        <v>124</v>
      </c>
      <c r="M93">
        <v>74</v>
      </c>
      <c r="N93" s="2">
        <v>99</v>
      </c>
      <c r="O93" t="s">
        <v>707</v>
      </c>
      <c r="P93" s="7" t="s">
        <v>781</v>
      </c>
      <c r="Q93" t="s">
        <v>1253</v>
      </c>
      <c r="R93" t="s">
        <v>1236</v>
      </c>
      <c r="T93" s="7" t="s">
        <v>1528</v>
      </c>
      <c r="U93" s="7">
        <v>1</v>
      </c>
      <c r="V93" s="7">
        <v>0</v>
      </c>
      <c r="W93" s="7">
        <v>0</v>
      </c>
      <c r="X93" s="7">
        <v>1</v>
      </c>
      <c r="Y93" s="7">
        <v>0</v>
      </c>
      <c r="Z93" s="7">
        <v>0</v>
      </c>
      <c r="AA93" s="7">
        <v>1504</v>
      </c>
      <c r="AB93">
        <v>3.9</v>
      </c>
      <c r="AC93" t="str" cm="1">
        <f t="array" ref="AC93">_xlfn.IFS(AB93&gt;=4,"highrating",AB93&gt;=3,"med Rating",AB93&lt;3,"low Rating")</f>
        <v>med Rating</v>
      </c>
      <c r="AD93" t="s">
        <v>1065</v>
      </c>
      <c r="AE93" t="s">
        <v>1142</v>
      </c>
      <c r="AF93">
        <v>501</v>
      </c>
      <c r="AG93">
        <v>1000</v>
      </c>
      <c r="AH93" s="9">
        <f t="shared" si="9"/>
        <v>750.5</v>
      </c>
      <c r="AI93">
        <v>2010</v>
      </c>
      <c r="AJ93">
        <v>14</v>
      </c>
      <c r="AK93" t="s">
        <v>1095</v>
      </c>
      <c r="AL93" t="s">
        <v>1562</v>
      </c>
    </row>
    <row r="94" spans="1:38" ht="15.6" customHeight="1" x14ac:dyDescent="0.3">
      <c r="A94">
        <v>93</v>
      </c>
      <c r="B94" t="s">
        <v>17</v>
      </c>
      <c r="C94" t="s">
        <v>709</v>
      </c>
      <c r="D94" t="s">
        <v>31</v>
      </c>
      <c r="E94">
        <v>2000000000</v>
      </c>
      <c r="F94">
        <f t="shared" si="5"/>
        <v>2</v>
      </c>
      <c r="G94">
        <v>5000000000</v>
      </c>
      <c r="H94">
        <f t="shared" si="6"/>
        <v>5</v>
      </c>
      <c r="I94">
        <f t="shared" si="7"/>
        <v>3500000000</v>
      </c>
      <c r="J94">
        <f t="shared" si="8"/>
        <v>3.5</v>
      </c>
      <c r="K94" t="s">
        <v>373</v>
      </c>
      <c r="L94">
        <v>73</v>
      </c>
      <c r="M94">
        <v>40</v>
      </c>
      <c r="N94" s="2">
        <v>56.5</v>
      </c>
      <c r="O94" t="s">
        <v>709</v>
      </c>
      <c r="P94" s="7" t="s">
        <v>801</v>
      </c>
      <c r="Q94" t="s">
        <v>1254</v>
      </c>
      <c r="R94" t="s">
        <v>1215</v>
      </c>
      <c r="T94" s="7" t="s">
        <v>1529</v>
      </c>
      <c r="U94" s="7">
        <v>0</v>
      </c>
      <c r="V94" s="7">
        <v>0</v>
      </c>
      <c r="W94" s="7">
        <v>0</v>
      </c>
      <c r="X94" s="7">
        <v>0</v>
      </c>
      <c r="Y94" s="7">
        <v>0</v>
      </c>
      <c r="Z94" s="7">
        <v>0</v>
      </c>
      <c r="AA94" s="7">
        <v>2228</v>
      </c>
      <c r="AB94">
        <v>3.1</v>
      </c>
      <c r="AC94" t="str" cm="1">
        <f t="array" ref="AC94">_xlfn.IFS(AB94&gt;=4,"highrating",AB94&gt;=3,"med Rating",AB94&lt;3,"low Rating")</f>
        <v>med Rating</v>
      </c>
      <c r="AD94" t="s">
        <v>1067</v>
      </c>
      <c r="AE94" t="s">
        <v>1144</v>
      </c>
      <c r="AF94">
        <v>1001</v>
      </c>
      <c r="AG94">
        <v>5000</v>
      </c>
      <c r="AH94" s="9">
        <f t="shared" si="9"/>
        <v>3000.5</v>
      </c>
      <c r="AI94">
        <v>2001</v>
      </c>
      <c r="AJ94">
        <v>23</v>
      </c>
      <c r="AK94" t="s">
        <v>1091</v>
      </c>
      <c r="AL94" t="s">
        <v>1565</v>
      </c>
    </row>
    <row r="95" spans="1:38" ht="15.6" customHeight="1" x14ac:dyDescent="0.3">
      <c r="A95">
        <v>94</v>
      </c>
      <c r="B95" t="s">
        <v>38</v>
      </c>
      <c r="C95" t="s">
        <v>707</v>
      </c>
      <c r="D95" t="s">
        <v>11</v>
      </c>
      <c r="E95">
        <v>0</v>
      </c>
      <c r="F95">
        <f t="shared" si="5"/>
        <v>0</v>
      </c>
      <c r="G95">
        <v>0</v>
      </c>
      <c r="H95">
        <f t="shared" si="6"/>
        <v>0</v>
      </c>
      <c r="I95">
        <f t="shared" si="7"/>
        <v>0</v>
      </c>
      <c r="J95">
        <f t="shared" si="8"/>
        <v>0</v>
      </c>
      <c r="K95" t="s">
        <v>374</v>
      </c>
      <c r="L95">
        <v>164</v>
      </c>
      <c r="M95">
        <v>102</v>
      </c>
      <c r="N95" s="2">
        <v>133</v>
      </c>
      <c r="O95" t="s">
        <v>707</v>
      </c>
      <c r="P95" s="7" t="s">
        <v>802</v>
      </c>
      <c r="Q95" t="s">
        <v>1255</v>
      </c>
      <c r="R95" t="s">
        <v>1255</v>
      </c>
      <c r="T95" s="7" t="s">
        <v>1530</v>
      </c>
      <c r="U95" s="7">
        <v>1</v>
      </c>
      <c r="V95" s="7">
        <v>0</v>
      </c>
      <c r="W95" s="7">
        <v>0</v>
      </c>
      <c r="X95" s="7">
        <v>0</v>
      </c>
      <c r="Y95" s="7">
        <v>0</v>
      </c>
      <c r="Z95" s="7">
        <v>0</v>
      </c>
      <c r="AA95" s="7">
        <v>2711</v>
      </c>
      <c r="AB95">
        <v>4.0999999999999996</v>
      </c>
      <c r="AC95" t="str" cm="1">
        <f t="array" ref="AC95">_xlfn.IFS(AB95&gt;=4,"highrating",AB95&gt;=3,"med Rating",AB95&lt;3,"low Rating")</f>
        <v>highrating</v>
      </c>
      <c r="AD95" t="s">
        <v>1071</v>
      </c>
      <c r="AE95" t="s">
        <v>1148</v>
      </c>
      <c r="AF95">
        <v>1</v>
      </c>
      <c r="AG95">
        <v>50</v>
      </c>
      <c r="AH95" s="9">
        <f t="shared" si="9"/>
        <v>25.5</v>
      </c>
      <c r="AI95">
        <v>2007</v>
      </c>
      <c r="AJ95">
        <v>17</v>
      </c>
      <c r="AK95" t="s">
        <v>1095</v>
      </c>
      <c r="AL95" t="s">
        <v>1562</v>
      </c>
    </row>
    <row r="96" spans="1:38" ht="15.6" customHeight="1" x14ac:dyDescent="0.3">
      <c r="A96">
        <v>95</v>
      </c>
      <c r="B96" t="s">
        <v>5</v>
      </c>
      <c r="C96" t="s">
        <v>707</v>
      </c>
      <c r="D96" t="s">
        <v>11</v>
      </c>
      <c r="E96">
        <v>0</v>
      </c>
      <c r="F96">
        <f t="shared" si="5"/>
        <v>0</v>
      </c>
      <c r="G96">
        <v>0</v>
      </c>
      <c r="H96">
        <f t="shared" si="6"/>
        <v>0</v>
      </c>
      <c r="I96">
        <f t="shared" si="7"/>
        <v>0</v>
      </c>
      <c r="J96">
        <f t="shared" si="8"/>
        <v>0</v>
      </c>
      <c r="K96" t="s">
        <v>375</v>
      </c>
      <c r="L96">
        <v>153</v>
      </c>
      <c r="M96">
        <v>89</v>
      </c>
      <c r="N96" s="2">
        <v>121</v>
      </c>
      <c r="O96" t="s">
        <v>707</v>
      </c>
      <c r="P96" s="7" t="s">
        <v>803</v>
      </c>
      <c r="Q96" t="s">
        <v>1169</v>
      </c>
      <c r="R96" t="s">
        <v>1169</v>
      </c>
      <c r="T96" s="7" t="s">
        <v>1531</v>
      </c>
      <c r="U96" s="7">
        <v>1</v>
      </c>
      <c r="V96" s="7">
        <v>1</v>
      </c>
      <c r="W96" s="7">
        <v>0</v>
      </c>
      <c r="X96" s="7">
        <v>0</v>
      </c>
      <c r="Y96" s="7">
        <v>0</v>
      </c>
      <c r="Z96" s="7">
        <v>1</v>
      </c>
      <c r="AA96" s="7">
        <v>3871</v>
      </c>
      <c r="AB96">
        <v>3.8</v>
      </c>
      <c r="AC96" t="str" cm="1">
        <f t="array" ref="AC96">_xlfn.IFS(AB96&gt;=4,"highrating",AB96&gt;=3,"med Rating",AB96&lt;3,"low Rating")</f>
        <v>med Rating</v>
      </c>
      <c r="AD96" t="s">
        <v>1068</v>
      </c>
      <c r="AE96" t="s">
        <v>1145</v>
      </c>
      <c r="AF96">
        <v>51</v>
      </c>
      <c r="AG96">
        <v>200</v>
      </c>
      <c r="AH96" s="9">
        <f t="shared" si="9"/>
        <v>125.5</v>
      </c>
      <c r="AI96">
        <v>2012</v>
      </c>
      <c r="AJ96">
        <v>12</v>
      </c>
      <c r="AK96" t="s">
        <v>1086</v>
      </c>
      <c r="AL96" t="s">
        <v>1559</v>
      </c>
    </row>
    <row r="97" spans="1:38" ht="15.6" customHeight="1" x14ac:dyDescent="0.3">
      <c r="A97">
        <v>96</v>
      </c>
      <c r="B97" t="s">
        <v>5</v>
      </c>
      <c r="C97" t="s">
        <v>707</v>
      </c>
      <c r="D97" t="s">
        <v>11</v>
      </c>
      <c r="E97">
        <v>0</v>
      </c>
      <c r="F97">
        <f t="shared" si="5"/>
        <v>0</v>
      </c>
      <c r="G97">
        <v>0</v>
      </c>
      <c r="H97">
        <f t="shared" si="6"/>
        <v>0</v>
      </c>
      <c r="I97">
        <f t="shared" si="7"/>
        <v>0</v>
      </c>
      <c r="J97">
        <f t="shared" si="8"/>
        <v>0</v>
      </c>
      <c r="K97" t="s">
        <v>376</v>
      </c>
      <c r="L97">
        <v>110</v>
      </c>
      <c r="M97">
        <v>61</v>
      </c>
      <c r="N97" s="2">
        <v>85.5</v>
      </c>
      <c r="O97" t="s">
        <v>707</v>
      </c>
      <c r="P97" s="7" t="s">
        <v>804</v>
      </c>
      <c r="Q97" t="s">
        <v>1256</v>
      </c>
      <c r="R97" t="s">
        <v>1256</v>
      </c>
      <c r="T97" s="7" t="s">
        <v>1532</v>
      </c>
      <c r="U97" s="7">
        <v>1</v>
      </c>
      <c r="V97" s="7">
        <v>1</v>
      </c>
      <c r="W97" s="7">
        <v>1</v>
      </c>
      <c r="X97" s="7">
        <v>0</v>
      </c>
      <c r="Y97" s="7">
        <v>1</v>
      </c>
      <c r="Z97" s="7">
        <v>0</v>
      </c>
      <c r="AA97" s="7">
        <v>3740</v>
      </c>
      <c r="AB97">
        <v>4.7</v>
      </c>
      <c r="AC97" t="str" cm="1">
        <f t="array" ref="AC97">_xlfn.IFS(AB97&gt;=4,"highrating",AB97&gt;=3,"med Rating",AB97&lt;3,"low Rating")</f>
        <v>highrating</v>
      </c>
      <c r="AD97" t="s">
        <v>1065</v>
      </c>
      <c r="AE97" t="s">
        <v>1142</v>
      </c>
      <c r="AF97">
        <v>501</v>
      </c>
      <c r="AG97">
        <v>1000</v>
      </c>
      <c r="AH97" s="9">
        <f t="shared" si="9"/>
        <v>750.5</v>
      </c>
      <c r="AI97">
        <v>1992</v>
      </c>
      <c r="AJ97">
        <v>32</v>
      </c>
      <c r="AK97" t="s">
        <v>1078</v>
      </c>
      <c r="AL97" t="s">
        <v>1559</v>
      </c>
    </row>
    <row r="98" spans="1:38" ht="15.6" customHeight="1" x14ac:dyDescent="0.3">
      <c r="A98">
        <v>97</v>
      </c>
      <c r="B98" t="s">
        <v>60</v>
      </c>
      <c r="C98" t="s">
        <v>707</v>
      </c>
      <c r="D98" t="s">
        <v>11</v>
      </c>
      <c r="E98">
        <v>0</v>
      </c>
      <c r="F98">
        <f t="shared" si="5"/>
        <v>0</v>
      </c>
      <c r="G98">
        <v>0</v>
      </c>
      <c r="H98">
        <f t="shared" si="6"/>
        <v>0</v>
      </c>
      <c r="I98">
        <f t="shared" si="7"/>
        <v>0</v>
      </c>
      <c r="J98">
        <f t="shared" si="8"/>
        <v>0</v>
      </c>
      <c r="K98" t="s">
        <v>377</v>
      </c>
      <c r="L98">
        <v>110</v>
      </c>
      <c r="M98">
        <v>65</v>
      </c>
      <c r="N98" s="2">
        <v>87.5</v>
      </c>
      <c r="O98" t="s">
        <v>707</v>
      </c>
      <c r="P98" s="7" t="s">
        <v>805</v>
      </c>
      <c r="Q98" t="s">
        <v>1257</v>
      </c>
      <c r="R98" t="s">
        <v>1169</v>
      </c>
      <c r="T98" s="7" t="s">
        <v>1448</v>
      </c>
      <c r="U98" s="7">
        <v>1</v>
      </c>
      <c r="V98" s="7">
        <v>1</v>
      </c>
      <c r="W98" s="7">
        <v>1</v>
      </c>
      <c r="X98" s="7">
        <v>0</v>
      </c>
      <c r="Y98" s="7">
        <v>1</v>
      </c>
      <c r="Z98" s="7">
        <v>0</v>
      </c>
      <c r="AA98" s="7">
        <v>3711</v>
      </c>
      <c r="AB98">
        <v>4.3</v>
      </c>
      <c r="AC98" t="str" cm="1">
        <f t="array" ref="AC98">_xlfn.IFS(AB98&gt;=4,"highrating",AB98&gt;=3,"med Rating",AB98&lt;3,"low Rating")</f>
        <v>highrating</v>
      </c>
      <c r="AD98" t="s">
        <v>1067</v>
      </c>
      <c r="AE98" t="s">
        <v>1144</v>
      </c>
      <c r="AF98">
        <v>1001</v>
      </c>
      <c r="AG98">
        <v>5000</v>
      </c>
      <c r="AH98" s="9">
        <f t="shared" si="9"/>
        <v>3000.5</v>
      </c>
      <c r="AI98">
        <v>2015</v>
      </c>
      <c r="AJ98">
        <v>9</v>
      </c>
      <c r="AK98" t="s">
        <v>1107</v>
      </c>
      <c r="AL98" t="s">
        <v>1571</v>
      </c>
    </row>
    <row r="99" spans="1:38" ht="15.6" customHeight="1" x14ac:dyDescent="0.3">
      <c r="A99">
        <v>98</v>
      </c>
      <c r="B99" t="s">
        <v>33</v>
      </c>
      <c r="C99" t="s">
        <v>707</v>
      </c>
      <c r="D99" t="s">
        <v>11</v>
      </c>
      <c r="E99">
        <v>0</v>
      </c>
      <c r="F99">
        <f t="shared" si="5"/>
        <v>0</v>
      </c>
      <c r="G99">
        <v>0</v>
      </c>
      <c r="H99">
        <f t="shared" si="6"/>
        <v>0</v>
      </c>
      <c r="I99">
        <f t="shared" si="7"/>
        <v>0</v>
      </c>
      <c r="J99">
        <f t="shared" si="8"/>
        <v>0</v>
      </c>
      <c r="K99" t="s">
        <v>378</v>
      </c>
      <c r="L99">
        <v>275</v>
      </c>
      <c r="M99">
        <v>200</v>
      </c>
      <c r="N99" s="2">
        <v>237.5</v>
      </c>
      <c r="O99" t="s">
        <v>707</v>
      </c>
      <c r="P99" s="7" t="s">
        <v>806</v>
      </c>
      <c r="Q99" t="s">
        <v>1205</v>
      </c>
      <c r="R99" t="s">
        <v>1205</v>
      </c>
      <c r="T99" s="7" t="s">
        <v>1455</v>
      </c>
      <c r="U99" s="7">
        <v>1</v>
      </c>
      <c r="V99" s="7">
        <v>1</v>
      </c>
      <c r="W99" s="7">
        <v>1</v>
      </c>
      <c r="X99" s="7">
        <v>0</v>
      </c>
      <c r="Y99" s="7">
        <v>1</v>
      </c>
      <c r="Z99" s="7">
        <v>0</v>
      </c>
      <c r="AA99" s="7">
        <v>4203</v>
      </c>
      <c r="AB99">
        <v>4.2</v>
      </c>
      <c r="AC99" t="str" cm="1">
        <f t="array" ref="AC99">_xlfn.IFS(AB99&gt;=4,"highrating",AB99&gt;=3,"med Rating",AB99&lt;3,"low Rating")</f>
        <v>highrating</v>
      </c>
      <c r="AD99" t="s">
        <v>1067</v>
      </c>
      <c r="AE99" t="s">
        <v>1144</v>
      </c>
      <c r="AF99">
        <v>1001</v>
      </c>
      <c r="AG99">
        <v>5000</v>
      </c>
      <c r="AH99" s="9">
        <f t="shared" si="9"/>
        <v>3000.5</v>
      </c>
      <c r="AI99">
        <v>1935</v>
      </c>
      <c r="AJ99">
        <v>89</v>
      </c>
      <c r="AK99" t="s">
        <v>1083</v>
      </c>
      <c r="AL99" t="s">
        <v>1559</v>
      </c>
    </row>
    <row r="100" spans="1:38" ht="15.6" customHeight="1" x14ac:dyDescent="0.3">
      <c r="A100">
        <v>99</v>
      </c>
      <c r="B100" t="s">
        <v>34</v>
      </c>
      <c r="C100" t="s">
        <v>34</v>
      </c>
      <c r="D100" t="s">
        <v>9</v>
      </c>
      <c r="E100">
        <v>100000000</v>
      </c>
      <c r="F100">
        <f t="shared" si="5"/>
        <v>0.1</v>
      </c>
      <c r="G100">
        <v>500000000</v>
      </c>
      <c r="H100">
        <f t="shared" si="6"/>
        <v>0.5</v>
      </c>
      <c r="I100">
        <f t="shared" si="7"/>
        <v>300000000</v>
      </c>
      <c r="J100">
        <f t="shared" si="8"/>
        <v>0.3</v>
      </c>
      <c r="K100" t="s">
        <v>379</v>
      </c>
      <c r="L100">
        <v>123</v>
      </c>
      <c r="M100">
        <v>68</v>
      </c>
      <c r="N100" s="2">
        <v>95.5</v>
      </c>
      <c r="O100" t="s">
        <v>34</v>
      </c>
      <c r="P100" s="7" t="s">
        <v>807</v>
      </c>
      <c r="Q100" t="s">
        <v>1258</v>
      </c>
      <c r="R100" t="s">
        <v>1259</v>
      </c>
      <c r="T100" s="7" t="s">
        <v>1533</v>
      </c>
      <c r="U100" s="7">
        <v>1</v>
      </c>
      <c r="V100" s="7">
        <v>0</v>
      </c>
      <c r="W100" s="7">
        <v>1</v>
      </c>
      <c r="X100" s="7">
        <v>0</v>
      </c>
      <c r="Y100" s="7">
        <v>0</v>
      </c>
      <c r="Z100" s="7">
        <v>0</v>
      </c>
      <c r="AA100" s="7">
        <v>2153</v>
      </c>
      <c r="AB100">
        <v>3.9</v>
      </c>
      <c r="AC100" t="str" cm="1">
        <f t="array" ref="AC100">_xlfn.IFS(AB100&gt;=4,"highrating",AB100&gt;=3,"med Rating",AB100&lt;3,"low Rating")</f>
        <v>med Rating</v>
      </c>
      <c r="AD100" t="s">
        <v>1067</v>
      </c>
      <c r="AE100" t="s">
        <v>1144</v>
      </c>
      <c r="AF100">
        <v>1001</v>
      </c>
      <c r="AG100">
        <v>5000</v>
      </c>
      <c r="AH100" s="9">
        <f t="shared" si="9"/>
        <v>3000.5</v>
      </c>
      <c r="AI100">
        <v>1997</v>
      </c>
      <c r="AJ100">
        <v>27</v>
      </c>
      <c r="AK100" t="s">
        <v>1095</v>
      </c>
      <c r="AL100" t="s">
        <v>1562</v>
      </c>
    </row>
    <row r="101" spans="1:38" ht="15.6" customHeight="1" x14ac:dyDescent="0.3">
      <c r="A101">
        <v>100</v>
      </c>
      <c r="B101" t="s">
        <v>33</v>
      </c>
      <c r="C101" t="s">
        <v>707</v>
      </c>
      <c r="D101" t="s">
        <v>28</v>
      </c>
      <c r="E101">
        <v>5000000000</v>
      </c>
      <c r="F101">
        <f t="shared" si="5"/>
        <v>5</v>
      </c>
      <c r="G101">
        <v>10000000000</v>
      </c>
      <c r="H101">
        <f t="shared" si="6"/>
        <v>10</v>
      </c>
      <c r="I101">
        <f t="shared" si="7"/>
        <v>7500000000</v>
      </c>
      <c r="J101">
        <f t="shared" si="8"/>
        <v>7.5</v>
      </c>
      <c r="K101" t="s">
        <v>380</v>
      </c>
      <c r="L101">
        <v>129</v>
      </c>
      <c r="M101">
        <v>80</v>
      </c>
      <c r="N101" s="2">
        <v>104.5</v>
      </c>
      <c r="O101" t="s">
        <v>707</v>
      </c>
      <c r="P101" s="7" t="s">
        <v>808</v>
      </c>
      <c r="Q101" t="s">
        <v>1260</v>
      </c>
      <c r="R101" t="s">
        <v>1192</v>
      </c>
      <c r="T101" s="7" t="s">
        <v>1534</v>
      </c>
      <c r="U101" s="7">
        <v>0</v>
      </c>
      <c r="V101" s="7">
        <v>0</v>
      </c>
      <c r="W101" s="7">
        <v>1</v>
      </c>
      <c r="X101" s="7">
        <v>0</v>
      </c>
      <c r="Y101" s="7">
        <v>0</v>
      </c>
      <c r="Z101" s="7">
        <v>1</v>
      </c>
      <c r="AA101" s="7">
        <v>5031</v>
      </c>
      <c r="AB101">
        <v>3.3</v>
      </c>
      <c r="AC101" t="str" cm="1">
        <f t="array" ref="AC101">_xlfn.IFS(AB101&gt;=4,"highrating",AB101&gt;=3,"med Rating",AB101&lt;3,"low Rating")</f>
        <v>med Rating</v>
      </c>
      <c r="AD101" t="s">
        <v>1066</v>
      </c>
      <c r="AE101" t="s">
        <v>1143</v>
      </c>
      <c r="AF101">
        <v>10000</v>
      </c>
      <c r="AG101" t="s">
        <v>1152</v>
      </c>
      <c r="AH101" s="9">
        <f t="shared" si="9"/>
        <v>10000</v>
      </c>
      <c r="AI101">
        <v>1994</v>
      </c>
      <c r="AJ101">
        <v>30</v>
      </c>
      <c r="AK101" t="s">
        <v>1108</v>
      </c>
      <c r="AL101" t="s">
        <v>1568</v>
      </c>
    </row>
    <row r="102" spans="1:38" ht="15.6" customHeight="1" x14ac:dyDescent="0.3">
      <c r="A102">
        <v>101</v>
      </c>
      <c r="B102" t="s">
        <v>61</v>
      </c>
      <c r="C102" t="s">
        <v>709</v>
      </c>
      <c r="D102" t="s">
        <v>11</v>
      </c>
      <c r="E102">
        <v>0</v>
      </c>
      <c r="F102">
        <f t="shared" si="5"/>
        <v>0</v>
      </c>
      <c r="G102">
        <v>0</v>
      </c>
      <c r="H102">
        <f t="shared" si="6"/>
        <v>0</v>
      </c>
      <c r="I102">
        <f t="shared" si="7"/>
        <v>0</v>
      </c>
      <c r="J102">
        <f t="shared" si="8"/>
        <v>0</v>
      </c>
      <c r="K102" t="s">
        <v>346</v>
      </c>
      <c r="L102">
        <v>72</v>
      </c>
      <c r="M102">
        <v>41</v>
      </c>
      <c r="N102" s="2">
        <v>56.5</v>
      </c>
      <c r="O102" t="s">
        <v>709</v>
      </c>
      <c r="P102" s="7" t="s">
        <v>809</v>
      </c>
      <c r="Q102" t="s">
        <v>1261</v>
      </c>
      <c r="R102" t="s">
        <v>1262</v>
      </c>
      <c r="T102" s="7" t="s">
        <v>1535</v>
      </c>
      <c r="U102" s="7">
        <v>1</v>
      </c>
      <c r="V102" s="7">
        <v>1</v>
      </c>
      <c r="W102" s="7">
        <v>0</v>
      </c>
      <c r="X102" s="7">
        <v>1</v>
      </c>
      <c r="Y102" s="7">
        <v>1</v>
      </c>
      <c r="Z102" s="7">
        <v>0</v>
      </c>
      <c r="AA102" s="7">
        <v>2966</v>
      </c>
      <c r="AB102">
        <v>4.7</v>
      </c>
      <c r="AC102" t="str" cm="1">
        <f t="array" ref="AC102">_xlfn.IFS(AB102&gt;=4,"highrating",AB102&gt;=3,"med Rating",AB102&lt;3,"low Rating")</f>
        <v>highrating</v>
      </c>
      <c r="AD102" t="s">
        <v>1069</v>
      </c>
      <c r="AE102" t="s">
        <v>1146</v>
      </c>
      <c r="AF102">
        <v>201</v>
      </c>
      <c r="AG102">
        <v>500</v>
      </c>
      <c r="AH102" s="9">
        <f t="shared" si="9"/>
        <v>350.5</v>
      </c>
      <c r="AI102">
        <v>2012</v>
      </c>
      <c r="AJ102">
        <v>12</v>
      </c>
      <c r="AK102" t="s">
        <v>1096</v>
      </c>
      <c r="AL102" t="s">
        <v>1562</v>
      </c>
    </row>
    <row r="103" spans="1:38" ht="15.6" customHeight="1" x14ac:dyDescent="0.3">
      <c r="A103">
        <v>102</v>
      </c>
      <c r="B103" t="s">
        <v>62</v>
      </c>
      <c r="C103" t="s">
        <v>709</v>
      </c>
      <c r="D103" t="s">
        <v>13</v>
      </c>
      <c r="E103">
        <v>25000000</v>
      </c>
      <c r="F103">
        <f t="shared" si="5"/>
        <v>2.5000000000000001E-2</v>
      </c>
      <c r="G103">
        <v>50000000</v>
      </c>
      <c r="H103">
        <f t="shared" si="6"/>
        <v>0.05</v>
      </c>
      <c r="I103">
        <f t="shared" si="7"/>
        <v>37500000</v>
      </c>
      <c r="J103">
        <f t="shared" si="8"/>
        <v>3.7499999999999999E-2</v>
      </c>
      <c r="K103" t="s">
        <v>381</v>
      </c>
      <c r="L103">
        <v>71</v>
      </c>
      <c r="M103">
        <v>39</v>
      </c>
      <c r="N103" s="2">
        <v>55</v>
      </c>
      <c r="O103" t="s">
        <v>709</v>
      </c>
      <c r="P103" s="7" t="s">
        <v>810</v>
      </c>
      <c r="Q103" t="s">
        <v>1263</v>
      </c>
      <c r="R103" t="s">
        <v>1263</v>
      </c>
      <c r="T103" s="7" t="s">
        <v>1536</v>
      </c>
      <c r="U103" s="7">
        <v>1</v>
      </c>
      <c r="V103" s="7">
        <v>1</v>
      </c>
      <c r="W103" s="7">
        <v>0</v>
      </c>
      <c r="X103" s="7">
        <v>1</v>
      </c>
      <c r="Y103" s="7">
        <v>0</v>
      </c>
      <c r="Z103" s="7">
        <v>1</v>
      </c>
      <c r="AA103" s="7">
        <v>4829</v>
      </c>
      <c r="AB103">
        <v>4.3</v>
      </c>
      <c r="AC103" t="str" cm="1">
        <f t="array" ref="AC103">_xlfn.IFS(AB103&gt;=4,"highrating",AB103&gt;=3,"med Rating",AB103&lt;3,"low Rating")</f>
        <v>highrating</v>
      </c>
      <c r="AD103" t="s">
        <v>1069</v>
      </c>
      <c r="AE103" t="s">
        <v>1146</v>
      </c>
      <c r="AF103">
        <v>201</v>
      </c>
      <c r="AG103">
        <v>500</v>
      </c>
      <c r="AH103" s="9">
        <f t="shared" si="9"/>
        <v>350.5</v>
      </c>
      <c r="AI103">
        <v>2010</v>
      </c>
      <c r="AJ103">
        <v>14</v>
      </c>
      <c r="AK103" t="s">
        <v>1090</v>
      </c>
      <c r="AL103" t="s">
        <v>1562</v>
      </c>
    </row>
    <row r="104" spans="1:38" ht="15.6" customHeight="1" x14ac:dyDescent="0.3">
      <c r="A104">
        <v>103</v>
      </c>
      <c r="B104" t="s">
        <v>14</v>
      </c>
      <c r="C104" t="s">
        <v>708</v>
      </c>
      <c r="D104" t="s">
        <v>11</v>
      </c>
      <c r="E104">
        <v>0</v>
      </c>
      <c r="F104">
        <f t="shared" si="5"/>
        <v>0</v>
      </c>
      <c r="G104">
        <v>0</v>
      </c>
      <c r="H104">
        <f t="shared" si="6"/>
        <v>0</v>
      </c>
      <c r="I104">
        <f t="shared" si="7"/>
        <v>0</v>
      </c>
      <c r="J104">
        <f t="shared" si="8"/>
        <v>0</v>
      </c>
      <c r="K104" t="s">
        <v>382</v>
      </c>
      <c r="L104">
        <v>85</v>
      </c>
      <c r="M104">
        <v>38</v>
      </c>
      <c r="N104" s="2">
        <v>61.5</v>
      </c>
      <c r="O104" t="s">
        <v>708</v>
      </c>
      <c r="P104" s="7" t="s">
        <v>811</v>
      </c>
      <c r="Q104" t="s">
        <v>1210</v>
      </c>
      <c r="R104" t="s">
        <v>1210</v>
      </c>
      <c r="T104" s="7" t="s">
        <v>1537</v>
      </c>
      <c r="U104" s="7">
        <v>1</v>
      </c>
      <c r="V104" s="7">
        <v>1</v>
      </c>
      <c r="W104" s="7">
        <v>0</v>
      </c>
      <c r="X104" s="7">
        <v>1</v>
      </c>
      <c r="Y104" s="7">
        <v>0</v>
      </c>
      <c r="Z104" s="7">
        <v>1</v>
      </c>
      <c r="AA104" s="7">
        <v>4341</v>
      </c>
      <c r="AB104">
        <v>2.9</v>
      </c>
      <c r="AC104" t="str" cm="1">
        <f t="array" ref="AC104">_xlfn.IFS(AB104&gt;=4,"highrating",AB104&gt;=3,"med Rating",AB104&lt;3,"low Rating")</f>
        <v>low Rating</v>
      </c>
      <c r="AD104" t="s">
        <v>1067</v>
      </c>
      <c r="AE104" t="s">
        <v>1144</v>
      </c>
      <c r="AF104">
        <v>1001</v>
      </c>
      <c r="AG104">
        <v>5000</v>
      </c>
      <c r="AH104" s="9">
        <f t="shared" si="9"/>
        <v>3000.5</v>
      </c>
      <c r="AI104">
        <v>1977</v>
      </c>
      <c r="AJ104">
        <v>47</v>
      </c>
      <c r="AK104" t="s">
        <v>1077</v>
      </c>
      <c r="AL104" t="s">
        <v>1558</v>
      </c>
    </row>
    <row r="105" spans="1:38" ht="15.6" customHeight="1" x14ac:dyDescent="0.3">
      <c r="A105">
        <v>104</v>
      </c>
      <c r="B105" t="s">
        <v>5</v>
      </c>
      <c r="C105" t="s">
        <v>707</v>
      </c>
      <c r="D105" t="s">
        <v>9</v>
      </c>
      <c r="E105">
        <v>100000000</v>
      </c>
      <c r="F105">
        <f t="shared" si="5"/>
        <v>0.1</v>
      </c>
      <c r="G105">
        <v>500000000</v>
      </c>
      <c r="H105">
        <f t="shared" si="6"/>
        <v>0.5</v>
      </c>
      <c r="I105">
        <f t="shared" si="7"/>
        <v>300000000</v>
      </c>
      <c r="J105">
        <f t="shared" si="8"/>
        <v>0.3</v>
      </c>
      <c r="K105" t="s">
        <v>383</v>
      </c>
      <c r="L105">
        <v>193</v>
      </c>
      <c r="M105">
        <v>121</v>
      </c>
      <c r="N105" s="2">
        <v>157</v>
      </c>
      <c r="O105" t="s">
        <v>707</v>
      </c>
      <c r="P105" s="7" t="s">
        <v>812</v>
      </c>
      <c r="Q105" t="s">
        <v>1174</v>
      </c>
      <c r="R105" t="s">
        <v>1174</v>
      </c>
      <c r="T105" s="7" t="s">
        <v>1538</v>
      </c>
      <c r="U105" s="7">
        <v>1</v>
      </c>
      <c r="V105" s="7">
        <v>0</v>
      </c>
      <c r="W105" s="7">
        <v>0</v>
      </c>
      <c r="X105" s="7">
        <v>0</v>
      </c>
      <c r="Y105" s="7">
        <v>0</v>
      </c>
      <c r="Z105" s="7">
        <v>1</v>
      </c>
      <c r="AA105" s="7">
        <v>1221</v>
      </c>
      <c r="AB105">
        <v>4.5</v>
      </c>
      <c r="AC105" t="str" cm="1">
        <f t="array" ref="AC105">_xlfn.IFS(AB105&gt;=4,"highrating",AB105&gt;=3,"med Rating",AB105&lt;3,"low Rating")</f>
        <v>highrating</v>
      </c>
      <c r="AD105" t="s">
        <v>1069</v>
      </c>
      <c r="AE105" t="s">
        <v>1146</v>
      </c>
      <c r="AF105">
        <v>201</v>
      </c>
      <c r="AG105">
        <v>500</v>
      </c>
      <c r="AH105" s="9">
        <f t="shared" si="9"/>
        <v>350.5</v>
      </c>
      <c r="AI105">
        <v>2006</v>
      </c>
      <c r="AJ105">
        <v>18</v>
      </c>
      <c r="AK105" t="s">
        <v>1096</v>
      </c>
      <c r="AL105" t="s">
        <v>1562</v>
      </c>
    </row>
    <row r="106" spans="1:38" ht="15.6" customHeight="1" x14ac:dyDescent="0.3">
      <c r="A106">
        <v>105</v>
      </c>
      <c r="B106" t="s">
        <v>34</v>
      </c>
      <c r="C106" t="s">
        <v>34</v>
      </c>
      <c r="D106" t="s">
        <v>11</v>
      </c>
      <c r="E106">
        <v>0</v>
      </c>
      <c r="F106">
        <f t="shared" si="5"/>
        <v>0</v>
      </c>
      <c r="G106">
        <v>0</v>
      </c>
      <c r="H106">
        <f t="shared" si="6"/>
        <v>0</v>
      </c>
      <c r="I106">
        <f t="shared" si="7"/>
        <v>0</v>
      </c>
      <c r="J106">
        <f t="shared" si="8"/>
        <v>0</v>
      </c>
      <c r="K106" t="s">
        <v>384</v>
      </c>
      <c r="L106">
        <v>102</v>
      </c>
      <c r="M106">
        <v>54</v>
      </c>
      <c r="N106" s="2">
        <v>78</v>
      </c>
      <c r="O106" t="s">
        <v>34</v>
      </c>
      <c r="P106" s="7" t="s">
        <v>813</v>
      </c>
      <c r="Q106" t="s">
        <v>1264</v>
      </c>
      <c r="R106" t="s">
        <v>1264</v>
      </c>
      <c r="T106" s="7" t="s">
        <v>1539</v>
      </c>
      <c r="U106" s="7">
        <v>0</v>
      </c>
      <c r="V106" s="7">
        <v>0</v>
      </c>
      <c r="W106" s="7">
        <v>0</v>
      </c>
      <c r="X106" s="7">
        <v>0</v>
      </c>
      <c r="Y106" s="7">
        <v>0</v>
      </c>
      <c r="Z106" s="7">
        <v>1</v>
      </c>
      <c r="AA106" s="7">
        <v>3226</v>
      </c>
      <c r="AB106">
        <v>3.4</v>
      </c>
      <c r="AC106" t="str" cm="1">
        <f t="array" ref="AC106">_xlfn.IFS(AB106&gt;=4,"highrating",AB106&gt;=3,"med Rating",AB106&lt;3,"low Rating")</f>
        <v>med Rating</v>
      </c>
      <c r="AD106" t="s">
        <v>1069</v>
      </c>
      <c r="AE106" t="s">
        <v>1146</v>
      </c>
      <c r="AF106">
        <v>201</v>
      </c>
      <c r="AG106">
        <v>500</v>
      </c>
      <c r="AH106" s="9">
        <f t="shared" si="9"/>
        <v>350.5</v>
      </c>
      <c r="AI106">
        <v>2019</v>
      </c>
      <c r="AJ106">
        <v>5</v>
      </c>
      <c r="AK106" t="s">
        <v>1084</v>
      </c>
      <c r="AL106" t="s">
        <v>1562</v>
      </c>
    </row>
    <row r="107" spans="1:38" ht="15.6" customHeight="1" x14ac:dyDescent="0.3">
      <c r="A107">
        <v>106</v>
      </c>
      <c r="B107" t="s">
        <v>5</v>
      </c>
      <c r="C107" t="s">
        <v>707</v>
      </c>
      <c r="D107" t="s">
        <v>11</v>
      </c>
      <c r="E107">
        <v>0</v>
      </c>
      <c r="F107">
        <f t="shared" si="5"/>
        <v>0</v>
      </c>
      <c r="G107">
        <v>0</v>
      </c>
      <c r="H107">
        <f t="shared" si="6"/>
        <v>0</v>
      </c>
      <c r="I107">
        <f t="shared" si="7"/>
        <v>0</v>
      </c>
      <c r="J107">
        <f t="shared" si="8"/>
        <v>0</v>
      </c>
      <c r="K107" t="s">
        <v>385</v>
      </c>
      <c r="L107">
        <v>163</v>
      </c>
      <c r="M107">
        <v>102</v>
      </c>
      <c r="N107" s="2">
        <v>132.5</v>
      </c>
      <c r="O107" t="s">
        <v>707</v>
      </c>
      <c r="P107" s="7" t="s">
        <v>814</v>
      </c>
      <c r="Q107" t="s">
        <v>1174</v>
      </c>
      <c r="R107" t="s">
        <v>1174</v>
      </c>
      <c r="T107" s="7" t="s">
        <v>1540</v>
      </c>
      <c r="U107" s="7">
        <v>1</v>
      </c>
      <c r="V107" s="7">
        <v>1</v>
      </c>
      <c r="W107" s="7">
        <v>1</v>
      </c>
      <c r="X107" s="7">
        <v>0</v>
      </c>
      <c r="Y107" s="7">
        <v>0</v>
      </c>
      <c r="Z107" s="7">
        <v>1</v>
      </c>
      <c r="AA107" s="7">
        <v>5212</v>
      </c>
      <c r="AB107">
        <v>3.2</v>
      </c>
      <c r="AC107" t="str" cm="1">
        <f t="array" ref="AC107">_xlfn.IFS(AB107&gt;=4,"highrating",AB107&gt;=3,"med Rating",AB107&lt;3,"low Rating")</f>
        <v>med Rating</v>
      </c>
      <c r="AD107" t="s">
        <v>1068</v>
      </c>
      <c r="AE107" t="s">
        <v>1145</v>
      </c>
      <c r="AF107">
        <v>51</v>
      </c>
      <c r="AG107">
        <v>200</v>
      </c>
      <c r="AH107" s="9">
        <f t="shared" si="9"/>
        <v>125.5</v>
      </c>
      <c r="AI107">
        <v>2015</v>
      </c>
      <c r="AJ107">
        <v>9</v>
      </c>
      <c r="AK107" t="s">
        <v>1090</v>
      </c>
      <c r="AL107" t="s">
        <v>1562</v>
      </c>
    </row>
    <row r="108" spans="1:38" ht="15.6" customHeight="1" x14ac:dyDescent="0.3">
      <c r="A108">
        <v>107</v>
      </c>
      <c r="B108" t="s">
        <v>34</v>
      </c>
      <c r="C108" t="s">
        <v>34</v>
      </c>
      <c r="D108" t="s">
        <v>31</v>
      </c>
      <c r="E108">
        <v>2000000000</v>
      </c>
      <c r="F108">
        <f t="shared" si="5"/>
        <v>2</v>
      </c>
      <c r="G108">
        <v>5000000000</v>
      </c>
      <c r="H108">
        <f t="shared" si="6"/>
        <v>5</v>
      </c>
      <c r="I108">
        <f t="shared" si="7"/>
        <v>3500000000</v>
      </c>
      <c r="J108">
        <f t="shared" si="8"/>
        <v>3.5</v>
      </c>
      <c r="K108" t="s">
        <v>386</v>
      </c>
      <c r="L108">
        <v>140</v>
      </c>
      <c r="M108">
        <v>76</v>
      </c>
      <c r="N108" s="2">
        <v>108</v>
      </c>
      <c r="O108" t="s">
        <v>34</v>
      </c>
      <c r="P108" s="7" t="s">
        <v>815</v>
      </c>
      <c r="Q108" t="s">
        <v>1174</v>
      </c>
      <c r="R108" t="s">
        <v>1265</v>
      </c>
      <c r="T108" s="7" t="s">
        <v>1541</v>
      </c>
      <c r="U108" s="7">
        <v>0</v>
      </c>
      <c r="V108" s="7">
        <v>0</v>
      </c>
      <c r="W108" s="7">
        <v>1</v>
      </c>
      <c r="X108" s="7">
        <v>1</v>
      </c>
      <c r="Y108" s="7">
        <v>0</v>
      </c>
      <c r="Z108" s="7">
        <v>0</v>
      </c>
      <c r="AA108" s="7">
        <v>4531</v>
      </c>
      <c r="AB108">
        <v>4</v>
      </c>
      <c r="AC108" t="str" cm="1">
        <f t="array" ref="AC108">_xlfn.IFS(AB108&gt;=4,"highrating",AB108&gt;=3,"med Rating",AB108&lt;3,"low Rating")</f>
        <v>highrating</v>
      </c>
      <c r="AD108" t="s">
        <v>1070</v>
      </c>
      <c r="AE108" t="s">
        <v>1147</v>
      </c>
      <c r="AF108">
        <v>5001</v>
      </c>
      <c r="AG108">
        <v>10000</v>
      </c>
      <c r="AH108" s="9">
        <f t="shared" si="9"/>
        <v>7500.5</v>
      </c>
      <c r="AI108">
        <v>1982</v>
      </c>
      <c r="AJ108">
        <v>42</v>
      </c>
      <c r="AK108" t="s">
        <v>1096</v>
      </c>
      <c r="AL108" t="s">
        <v>1562</v>
      </c>
    </row>
    <row r="109" spans="1:38" ht="15.6" customHeight="1" x14ac:dyDescent="0.3">
      <c r="A109">
        <v>108</v>
      </c>
      <c r="B109" t="s">
        <v>63</v>
      </c>
      <c r="C109" t="s">
        <v>707</v>
      </c>
      <c r="D109" t="s">
        <v>6</v>
      </c>
      <c r="E109">
        <v>50000000</v>
      </c>
      <c r="F109">
        <f t="shared" si="5"/>
        <v>0.05</v>
      </c>
      <c r="G109">
        <v>100000000</v>
      </c>
      <c r="H109">
        <f t="shared" si="6"/>
        <v>0.1</v>
      </c>
      <c r="I109">
        <f t="shared" si="7"/>
        <v>75000000</v>
      </c>
      <c r="J109">
        <f t="shared" si="8"/>
        <v>7.4999999999999997E-2</v>
      </c>
      <c r="K109" t="s">
        <v>387</v>
      </c>
      <c r="L109">
        <v>101</v>
      </c>
      <c r="M109">
        <v>60</v>
      </c>
      <c r="N109" s="2">
        <v>80.5</v>
      </c>
      <c r="O109" t="s">
        <v>707</v>
      </c>
      <c r="P109" s="7" t="s">
        <v>816</v>
      </c>
      <c r="Q109" t="s">
        <v>1266</v>
      </c>
      <c r="R109" t="s">
        <v>1266</v>
      </c>
      <c r="T109" s="7" t="s">
        <v>1542</v>
      </c>
      <c r="U109" s="7">
        <v>1</v>
      </c>
      <c r="V109" s="7">
        <v>1</v>
      </c>
      <c r="W109" s="7">
        <v>1</v>
      </c>
      <c r="X109" s="7">
        <v>0</v>
      </c>
      <c r="Y109" s="7">
        <v>1</v>
      </c>
      <c r="Z109" s="7">
        <v>0</v>
      </c>
      <c r="AA109" s="7">
        <v>2095</v>
      </c>
      <c r="AB109">
        <v>4.5999999999999996</v>
      </c>
      <c r="AC109" t="str" cm="1">
        <f t="array" ref="AC109">_xlfn.IFS(AB109&gt;=4,"highrating",AB109&gt;=3,"med Rating",AB109&lt;3,"low Rating")</f>
        <v>highrating</v>
      </c>
      <c r="AD109" t="s">
        <v>1065</v>
      </c>
      <c r="AE109" t="s">
        <v>1142</v>
      </c>
      <c r="AF109">
        <v>501</v>
      </c>
      <c r="AG109">
        <v>1000</v>
      </c>
      <c r="AH109" s="9">
        <f t="shared" si="9"/>
        <v>750.5</v>
      </c>
      <c r="AI109">
        <v>1937</v>
      </c>
      <c r="AJ109">
        <v>87</v>
      </c>
      <c r="AK109" t="s">
        <v>1109</v>
      </c>
      <c r="AL109" t="s">
        <v>1572</v>
      </c>
    </row>
    <row r="110" spans="1:38" ht="15.6" customHeight="1" x14ac:dyDescent="0.3">
      <c r="A110">
        <v>109</v>
      </c>
      <c r="B110" t="s">
        <v>5</v>
      </c>
      <c r="C110" t="s">
        <v>707</v>
      </c>
      <c r="D110" t="s">
        <v>11</v>
      </c>
      <c r="E110">
        <v>0</v>
      </c>
      <c r="F110">
        <f t="shared" si="5"/>
        <v>0</v>
      </c>
      <c r="G110">
        <v>0</v>
      </c>
      <c r="H110">
        <f t="shared" si="6"/>
        <v>0</v>
      </c>
      <c r="I110">
        <f t="shared" si="7"/>
        <v>0</v>
      </c>
      <c r="J110">
        <f t="shared" si="8"/>
        <v>0</v>
      </c>
      <c r="K110" t="s">
        <v>388</v>
      </c>
      <c r="L110">
        <v>133</v>
      </c>
      <c r="M110">
        <v>82</v>
      </c>
      <c r="N110" s="2">
        <v>107.5</v>
      </c>
      <c r="O110" t="s">
        <v>707</v>
      </c>
      <c r="P110" s="7" t="s">
        <v>817</v>
      </c>
      <c r="Q110" t="s">
        <v>1267</v>
      </c>
      <c r="R110" t="s">
        <v>1267</v>
      </c>
      <c r="T110" s="7" t="s">
        <v>1543</v>
      </c>
      <c r="U110" s="7">
        <v>1</v>
      </c>
      <c r="V110" s="7">
        <v>1</v>
      </c>
      <c r="W110" s="7">
        <v>1</v>
      </c>
      <c r="X110" s="7">
        <v>0</v>
      </c>
      <c r="Y110" s="7">
        <v>0</v>
      </c>
      <c r="Z110" s="7">
        <v>0</v>
      </c>
      <c r="AA110" s="7">
        <v>3946</v>
      </c>
      <c r="AB110">
        <v>2.8</v>
      </c>
      <c r="AC110" t="str" cm="1">
        <f t="array" ref="AC110">_xlfn.IFS(AB110&gt;=4,"highrating",AB110&gt;=3,"med Rating",AB110&lt;3,"low Rating")</f>
        <v>low Rating</v>
      </c>
      <c r="AD110" t="s">
        <v>1069</v>
      </c>
      <c r="AE110" t="s">
        <v>1146</v>
      </c>
      <c r="AF110">
        <v>201</v>
      </c>
      <c r="AG110">
        <v>500</v>
      </c>
      <c r="AH110" s="9">
        <f t="shared" si="9"/>
        <v>350.5</v>
      </c>
      <c r="AI110">
        <v>2000</v>
      </c>
      <c r="AJ110">
        <v>24</v>
      </c>
      <c r="AK110" t="s">
        <v>1077</v>
      </c>
      <c r="AL110" t="s">
        <v>1558</v>
      </c>
    </row>
    <row r="111" spans="1:38" ht="15.6" customHeight="1" x14ac:dyDescent="0.3">
      <c r="A111">
        <v>110</v>
      </c>
      <c r="B111" t="s">
        <v>34</v>
      </c>
      <c r="C111" t="s">
        <v>34</v>
      </c>
      <c r="D111" t="s">
        <v>13</v>
      </c>
      <c r="E111">
        <v>25000000</v>
      </c>
      <c r="F111">
        <f t="shared" si="5"/>
        <v>2.5000000000000001E-2</v>
      </c>
      <c r="G111">
        <v>50000000</v>
      </c>
      <c r="H111">
        <f t="shared" si="6"/>
        <v>0.05</v>
      </c>
      <c r="I111">
        <f t="shared" si="7"/>
        <v>37500000</v>
      </c>
      <c r="J111">
        <f t="shared" si="8"/>
        <v>3.7499999999999999E-2</v>
      </c>
      <c r="K111" t="s">
        <v>389</v>
      </c>
      <c r="L111">
        <v>125</v>
      </c>
      <c r="M111">
        <v>65</v>
      </c>
      <c r="N111" s="2">
        <v>95</v>
      </c>
      <c r="O111" t="s">
        <v>34</v>
      </c>
      <c r="P111" s="7" t="s">
        <v>818</v>
      </c>
      <c r="Q111" t="s">
        <v>1268</v>
      </c>
      <c r="R111" t="s">
        <v>1268</v>
      </c>
      <c r="T111" s="7" t="s">
        <v>1544</v>
      </c>
      <c r="U111" s="7">
        <v>1</v>
      </c>
      <c r="V111" s="7">
        <v>1</v>
      </c>
      <c r="W111" s="7">
        <v>0</v>
      </c>
      <c r="X111" s="7">
        <v>1</v>
      </c>
      <c r="Y111" s="7">
        <v>1</v>
      </c>
      <c r="Z111" s="7">
        <v>1</v>
      </c>
      <c r="AA111" s="7">
        <v>6142</v>
      </c>
      <c r="AB111">
        <v>4.7</v>
      </c>
      <c r="AC111" t="str" cm="1">
        <f t="array" ref="AC111">_xlfn.IFS(AB111&gt;=4,"highrating",AB111&gt;=3,"med Rating",AB111&lt;3,"low Rating")</f>
        <v>highrating</v>
      </c>
      <c r="AD111" t="s">
        <v>1068</v>
      </c>
      <c r="AE111" t="s">
        <v>1145</v>
      </c>
      <c r="AF111">
        <v>51</v>
      </c>
      <c r="AG111">
        <v>200</v>
      </c>
      <c r="AH111" s="9">
        <f t="shared" si="9"/>
        <v>125.5</v>
      </c>
      <c r="AI111">
        <v>1996</v>
      </c>
      <c r="AJ111">
        <v>28</v>
      </c>
      <c r="AK111" t="s">
        <v>1083</v>
      </c>
      <c r="AL111" t="s">
        <v>1559</v>
      </c>
    </row>
    <row r="112" spans="1:38" ht="15.6" customHeight="1" x14ac:dyDescent="0.3">
      <c r="A112">
        <v>111</v>
      </c>
      <c r="B112" t="s">
        <v>64</v>
      </c>
      <c r="C112" t="s">
        <v>707</v>
      </c>
      <c r="D112" t="s">
        <v>11</v>
      </c>
      <c r="E112">
        <v>0</v>
      </c>
      <c r="F112">
        <f t="shared" si="5"/>
        <v>0</v>
      </c>
      <c r="G112">
        <v>0</v>
      </c>
      <c r="H112">
        <f t="shared" si="6"/>
        <v>0</v>
      </c>
      <c r="I112">
        <f t="shared" si="7"/>
        <v>0</v>
      </c>
      <c r="J112">
        <f t="shared" si="8"/>
        <v>0</v>
      </c>
      <c r="K112" t="s">
        <v>390</v>
      </c>
      <c r="L112">
        <v>148</v>
      </c>
      <c r="M112">
        <v>91</v>
      </c>
      <c r="N112" s="2">
        <v>119.5</v>
      </c>
      <c r="O112" t="s">
        <v>707</v>
      </c>
      <c r="P112" s="7" t="s">
        <v>819</v>
      </c>
      <c r="Q112" t="s">
        <v>1269</v>
      </c>
      <c r="R112" t="s">
        <v>1269</v>
      </c>
      <c r="T112" s="7" t="s">
        <v>1545</v>
      </c>
      <c r="U112" s="7">
        <v>0</v>
      </c>
      <c r="V112" s="7">
        <v>0</v>
      </c>
      <c r="W112" s="7">
        <v>0</v>
      </c>
      <c r="X112" s="7">
        <v>0</v>
      </c>
      <c r="Y112" s="7">
        <v>0</v>
      </c>
      <c r="Z112" s="7">
        <v>0</v>
      </c>
      <c r="AA112" s="7">
        <v>2843</v>
      </c>
      <c r="AB112">
        <v>3</v>
      </c>
      <c r="AC112" t="str" cm="1">
        <f t="array" ref="AC112">_xlfn.IFS(AB112&gt;=4,"highrating",AB112&gt;=3,"med Rating",AB112&lt;3,"low Rating")</f>
        <v>med Rating</v>
      </c>
      <c r="AD112" t="s">
        <v>1067</v>
      </c>
      <c r="AE112" t="s">
        <v>1144</v>
      </c>
      <c r="AF112">
        <v>1001</v>
      </c>
      <c r="AG112">
        <v>5000</v>
      </c>
      <c r="AH112" s="9">
        <f t="shared" si="9"/>
        <v>3000.5</v>
      </c>
      <c r="AI112">
        <v>1997</v>
      </c>
      <c r="AJ112">
        <v>27</v>
      </c>
      <c r="AK112" t="s">
        <v>1077</v>
      </c>
      <c r="AL112" t="s">
        <v>1558</v>
      </c>
    </row>
    <row r="113" spans="1:38" ht="15.6" customHeight="1" x14ac:dyDescent="0.3">
      <c r="A113">
        <v>112</v>
      </c>
      <c r="B113" t="s">
        <v>65</v>
      </c>
      <c r="C113" t="s">
        <v>34</v>
      </c>
      <c r="D113" t="s">
        <v>12</v>
      </c>
      <c r="E113">
        <v>1000000000</v>
      </c>
      <c r="F113">
        <f t="shared" si="5"/>
        <v>1</v>
      </c>
      <c r="G113">
        <v>2000000000</v>
      </c>
      <c r="H113">
        <f t="shared" si="6"/>
        <v>2</v>
      </c>
      <c r="I113">
        <f t="shared" si="7"/>
        <v>1500000000</v>
      </c>
      <c r="J113">
        <f t="shared" si="8"/>
        <v>1.5</v>
      </c>
      <c r="K113" t="s">
        <v>391</v>
      </c>
      <c r="L113">
        <v>173</v>
      </c>
      <c r="M113">
        <v>95</v>
      </c>
      <c r="N113" s="2">
        <v>134</v>
      </c>
      <c r="O113" t="s">
        <v>34</v>
      </c>
      <c r="P113" s="7" t="s">
        <v>820</v>
      </c>
      <c r="Q113" t="s">
        <v>1258</v>
      </c>
      <c r="R113" t="s">
        <v>1270</v>
      </c>
      <c r="T113" s="7" t="s">
        <v>1546</v>
      </c>
      <c r="U113" s="7">
        <v>0</v>
      </c>
      <c r="V113" s="7">
        <v>1</v>
      </c>
      <c r="W113" s="7">
        <v>0</v>
      </c>
      <c r="X113" s="7">
        <v>0</v>
      </c>
      <c r="Y113" s="7">
        <v>0</v>
      </c>
      <c r="Z113" s="7">
        <v>0</v>
      </c>
      <c r="AA113" s="7">
        <v>3726</v>
      </c>
      <c r="AB113">
        <v>3.2</v>
      </c>
      <c r="AC113" t="str" cm="1">
        <f t="array" ref="AC113">_xlfn.IFS(AB113&gt;=4,"highrating",AB113&gt;=3,"med Rating",AB113&lt;3,"low Rating")</f>
        <v>med Rating</v>
      </c>
      <c r="AD113" t="s">
        <v>1067</v>
      </c>
      <c r="AE113" t="s">
        <v>1144</v>
      </c>
      <c r="AF113">
        <v>1001</v>
      </c>
      <c r="AG113">
        <v>5000</v>
      </c>
      <c r="AH113" s="9">
        <f t="shared" si="9"/>
        <v>3000.5</v>
      </c>
      <c r="AI113">
        <v>2000</v>
      </c>
      <c r="AJ113">
        <v>24</v>
      </c>
      <c r="AK113" t="s">
        <v>1080</v>
      </c>
      <c r="AL113" t="s">
        <v>1559</v>
      </c>
    </row>
    <row r="114" spans="1:38" ht="15.6" customHeight="1" x14ac:dyDescent="0.3">
      <c r="A114">
        <v>113</v>
      </c>
      <c r="B114" t="s">
        <v>5</v>
      </c>
      <c r="C114" t="s">
        <v>707</v>
      </c>
      <c r="D114" t="s">
        <v>11</v>
      </c>
      <c r="E114">
        <v>0</v>
      </c>
      <c r="F114">
        <f t="shared" si="5"/>
        <v>0</v>
      </c>
      <c r="G114">
        <v>0</v>
      </c>
      <c r="H114">
        <f t="shared" si="6"/>
        <v>0</v>
      </c>
      <c r="I114">
        <f t="shared" si="7"/>
        <v>0</v>
      </c>
      <c r="J114">
        <f t="shared" si="8"/>
        <v>0</v>
      </c>
      <c r="K114" t="s">
        <v>392</v>
      </c>
      <c r="L114">
        <v>124</v>
      </c>
      <c r="M114">
        <v>77</v>
      </c>
      <c r="N114" s="2">
        <v>100.5</v>
      </c>
      <c r="O114" t="s">
        <v>707</v>
      </c>
      <c r="P114" s="7" t="s">
        <v>821</v>
      </c>
      <c r="Q114" t="s">
        <v>1179</v>
      </c>
      <c r="R114" t="s">
        <v>1179</v>
      </c>
      <c r="T114" s="7" t="s">
        <v>1547</v>
      </c>
      <c r="U114" s="7">
        <v>1</v>
      </c>
      <c r="V114" s="7">
        <v>1</v>
      </c>
      <c r="W114" s="7">
        <v>1</v>
      </c>
      <c r="X114" s="7">
        <v>0</v>
      </c>
      <c r="Y114" s="7">
        <v>0</v>
      </c>
      <c r="Z114" s="7">
        <v>1</v>
      </c>
      <c r="AA114" s="7">
        <v>3329</v>
      </c>
      <c r="AB114">
        <v>4.4000000000000004</v>
      </c>
      <c r="AC114" t="str" cm="1">
        <f t="array" ref="AC114">_xlfn.IFS(AB114&gt;=4,"highrating",AB114&gt;=3,"med Rating",AB114&lt;3,"low Rating")</f>
        <v>highrating</v>
      </c>
      <c r="AD114" t="s">
        <v>1069</v>
      </c>
      <c r="AE114" t="s">
        <v>1146</v>
      </c>
      <c r="AF114">
        <v>201</v>
      </c>
      <c r="AG114">
        <v>500</v>
      </c>
      <c r="AH114" s="9">
        <f t="shared" si="9"/>
        <v>350.5</v>
      </c>
      <c r="AI114">
        <v>1999</v>
      </c>
      <c r="AJ114">
        <v>25</v>
      </c>
      <c r="AK114" t="s">
        <v>1090</v>
      </c>
      <c r="AL114" t="s">
        <v>1562</v>
      </c>
    </row>
    <row r="115" spans="1:38" ht="15.6" customHeight="1" x14ac:dyDescent="0.3">
      <c r="A115">
        <v>114</v>
      </c>
      <c r="B115" t="s">
        <v>5</v>
      </c>
      <c r="C115" t="s">
        <v>707</v>
      </c>
      <c r="D115" t="s">
        <v>10</v>
      </c>
      <c r="E115">
        <v>500000000</v>
      </c>
      <c r="F115">
        <f t="shared" si="5"/>
        <v>0.5</v>
      </c>
      <c r="G115">
        <v>1000000000</v>
      </c>
      <c r="H115">
        <f t="shared" si="6"/>
        <v>1</v>
      </c>
      <c r="I115">
        <f t="shared" si="7"/>
        <v>750000000</v>
      </c>
      <c r="J115">
        <f t="shared" si="8"/>
        <v>0.75</v>
      </c>
      <c r="K115" t="s">
        <v>393</v>
      </c>
      <c r="L115">
        <v>135</v>
      </c>
      <c r="M115">
        <v>80</v>
      </c>
      <c r="N115" s="2">
        <v>107.5</v>
      </c>
      <c r="O115" t="s">
        <v>707</v>
      </c>
      <c r="P115" s="7" t="s">
        <v>822</v>
      </c>
      <c r="Q115" t="s">
        <v>1223</v>
      </c>
      <c r="R115" t="s">
        <v>1223</v>
      </c>
      <c r="T115" s="7" t="s">
        <v>1548</v>
      </c>
      <c r="U115" s="7">
        <v>1</v>
      </c>
      <c r="V115" s="7">
        <v>1</v>
      </c>
      <c r="W115" s="7">
        <v>1</v>
      </c>
      <c r="X115" s="7">
        <v>0</v>
      </c>
      <c r="Y115" s="7">
        <v>0</v>
      </c>
      <c r="Z115" s="7">
        <v>0</v>
      </c>
      <c r="AA115" s="7">
        <v>4963</v>
      </c>
      <c r="AB115">
        <v>3.5</v>
      </c>
      <c r="AC115" t="str" cm="1">
        <f t="array" ref="AC115">_xlfn.IFS(AB115&gt;=4,"highrating",AB115&gt;=3,"med Rating",AB115&lt;3,"low Rating")</f>
        <v>med Rating</v>
      </c>
      <c r="AD115" t="s">
        <v>1067</v>
      </c>
      <c r="AE115" t="s">
        <v>1144</v>
      </c>
      <c r="AF115">
        <v>1001</v>
      </c>
      <c r="AG115">
        <v>5000</v>
      </c>
      <c r="AH115" s="9">
        <f t="shared" si="9"/>
        <v>3000.5</v>
      </c>
      <c r="AI115">
        <v>1878</v>
      </c>
      <c r="AJ115">
        <v>146</v>
      </c>
      <c r="AK115" t="s">
        <v>1110</v>
      </c>
      <c r="AL115" t="s">
        <v>1564</v>
      </c>
    </row>
    <row r="116" spans="1:38" ht="15.6" customHeight="1" x14ac:dyDescent="0.3">
      <c r="A116">
        <v>115</v>
      </c>
      <c r="B116" t="s">
        <v>34</v>
      </c>
      <c r="C116" t="s">
        <v>34</v>
      </c>
      <c r="D116" t="s">
        <v>11</v>
      </c>
      <c r="E116">
        <v>0</v>
      </c>
      <c r="F116">
        <f t="shared" si="5"/>
        <v>0</v>
      </c>
      <c r="G116">
        <v>0</v>
      </c>
      <c r="H116">
        <f t="shared" si="6"/>
        <v>0</v>
      </c>
      <c r="I116">
        <f t="shared" si="7"/>
        <v>0</v>
      </c>
      <c r="J116">
        <f t="shared" si="8"/>
        <v>0</v>
      </c>
      <c r="K116" t="s">
        <v>394</v>
      </c>
      <c r="L116">
        <v>159</v>
      </c>
      <c r="M116">
        <v>85</v>
      </c>
      <c r="N116" s="2">
        <v>122</v>
      </c>
      <c r="O116" t="s">
        <v>34</v>
      </c>
      <c r="P116" s="7" t="s">
        <v>823</v>
      </c>
      <c r="Q116" t="s">
        <v>1205</v>
      </c>
      <c r="R116" t="s">
        <v>1205</v>
      </c>
      <c r="T116" s="7" t="s">
        <v>1549</v>
      </c>
      <c r="U116" s="7">
        <v>0</v>
      </c>
      <c r="V116" s="7">
        <v>1</v>
      </c>
      <c r="W116" s="7">
        <v>1</v>
      </c>
      <c r="X116" s="7">
        <v>1</v>
      </c>
      <c r="Y116" s="7">
        <v>0</v>
      </c>
      <c r="Z116" s="7">
        <v>0</v>
      </c>
      <c r="AA116" s="7">
        <v>3711</v>
      </c>
      <c r="AB116">
        <v>4</v>
      </c>
      <c r="AC116" t="str" cm="1">
        <f t="array" ref="AC116">_xlfn.IFS(AB116&gt;=4,"highrating",AB116&gt;=3,"med Rating",AB116&lt;3,"low Rating")</f>
        <v>highrating</v>
      </c>
      <c r="AD116" t="s">
        <v>1068</v>
      </c>
      <c r="AE116" t="s">
        <v>1145</v>
      </c>
      <c r="AF116">
        <v>51</v>
      </c>
      <c r="AG116">
        <v>200</v>
      </c>
      <c r="AH116" s="9">
        <f t="shared" si="9"/>
        <v>125.5</v>
      </c>
      <c r="AI116">
        <v>2015</v>
      </c>
      <c r="AJ116">
        <v>9</v>
      </c>
      <c r="AK116" t="s">
        <v>1084</v>
      </c>
      <c r="AL116" t="s">
        <v>1562</v>
      </c>
    </row>
    <row r="117" spans="1:38" ht="15.6" customHeight="1" x14ac:dyDescent="0.3">
      <c r="A117">
        <v>116</v>
      </c>
      <c r="B117" t="s">
        <v>34</v>
      </c>
      <c r="C117" t="s">
        <v>34</v>
      </c>
      <c r="D117" t="s">
        <v>31</v>
      </c>
      <c r="E117">
        <v>2000000000</v>
      </c>
      <c r="F117">
        <f t="shared" si="5"/>
        <v>2</v>
      </c>
      <c r="G117">
        <v>5000000000</v>
      </c>
      <c r="H117">
        <f t="shared" si="6"/>
        <v>5</v>
      </c>
      <c r="I117">
        <f t="shared" si="7"/>
        <v>3500000000</v>
      </c>
      <c r="J117">
        <f t="shared" si="8"/>
        <v>3.5</v>
      </c>
      <c r="K117" t="s">
        <v>395</v>
      </c>
      <c r="L117">
        <v>105</v>
      </c>
      <c r="M117">
        <v>80</v>
      </c>
      <c r="N117" s="2">
        <v>92.5</v>
      </c>
      <c r="O117" t="s">
        <v>34</v>
      </c>
      <c r="P117" s="7" t="s">
        <v>755</v>
      </c>
      <c r="Q117" t="s">
        <v>1184</v>
      </c>
      <c r="R117" t="s">
        <v>1184</v>
      </c>
      <c r="T117" s="7" t="s">
        <v>1550</v>
      </c>
      <c r="U117" s="7">
        <v>0</v>
      </c>
      <c r="V117" s="7">
        <v>0</v>
      </c>
      <c r="W117" s="7">
        <v>0</v>
      </c>
      <c r="X117" s="7">
        <v>0</v>
      </c>
      <c r="Y117" s="7">
        <v>0</v>
      </c>
      <c r="Z117" s="7">
        <v>0</v>
      </c>
      <c r="AA117" s="7">
        <v>3182</v>
      </c>
      <c r="AB117">
        <v>4.3</v>
      </c>
      <c r="AC117" t="str" cm="1">
        <f t="array" ref="AC117">_xlfn.IFS(AB117&gt;=4,"highrating",AB117&gt;=3,"med Rating",AB117&lt;3,"low Rating")</f>
        <v>highrating</v>
      </c>
      <c r="AD117" t="s">
        <v>1067</v>
      </c>
      <c r="AE117" t="s">
        <v>1144</v>
      </c>
      <c r="AF117">
        <v>1001</v>
      </c>
      <c r="AG117">
        <v>5000</v>
      </c>
      <c r="AH117" s="9">
        <f t="shared" si="9"/>
        <v>3000.5</v>
      </c>
      <c r="AI117">
        <v>1993</v>
      </c>
      <c r="AJ117">
        <v>31</v>
      </c>
      <c r="AK117" t="s">
        <v>1081</v>
      </c>
      <c r="AL117" t="s">
        <v>1081</v>
      </c>
    </row>
    <row r="118" spans="1:38" ht="15.6" customHeight="1" x14ac:dyDescent="0.3">
      <c r="A118">
        <v>117</v>
      </c>
      <c r="B118" t="s">
        <v>17</v>
      </c>
      <c r="C118" t="s">
        <v>709</v>
      </c>
      <c r="D118" t="s">
        <v>9</v>
      </c>
      <c r="E118">
        <v>100000000</v>
      </c>
      <c r="F118">
        <f t="shared" si="5"/>
        <v>0.1</v>
      </c>
      <c r="G118">
        <v>500000000</v>
      </c>
      <c r="H118">
        <f t="shared" si="6"/>
        <v>0.5</v>
      </c>
      <c r="I118">
        <f t="shared" si="7"/>
        <v>300000000</v>
      </c>
      <c r="J118">
        <f t="shared" si="8"/>
        <v>0.3</v>
      </c>
      <c r="K118" t="s">
        <v>396</v>
      </c>
      <c r="L118">
        <v>81</v>
      </c>
      <c r="M118">
        <v>43</v>
      </c>
      <c r="N118" s="2">
        <v>62</v>
      </c>
      <c r="O118" t="s">
        <v>709</v>
      </c>
      <c r="P118" s="7" t="s">
        <v>824</v>
      </c>
      <c r="Q118" t="s">
        <v>1166</v>
      </c>
      <c r="R118" t="s">
        <v>1166</v>
      </c>
      <c r="T118" t="s">
        <v>1551</v>
      </c>
      <c r="U118" s="7">
        <v>1</v>
      </c>
      <c r="V118" s="7">
        <v>1</v>
      </c>
      <c r="W118" s="7">
        <v>1</v>
      </c>
      <c r="X118" s="7">
        <v>0</v>
      </c>
      <c r="Y118" s="7">
        <v>0</v>
      </c>
      <c r="Z118" s="7">
        <v>1</v>
      </c>
      <c r="AA118" s="7">
        <v>3728</v>
      </c>
      <c r="AB118">
        <v>2.2999999999999998</v>
      </c>
      <c r="AC118" t="str" cm="1">
        <f t="array" ref="AC118">_xlfn.IFS(AB118&gt;=4,"highrating",AB118&gt;=3,"med Rating",AB118&lt;3,"low Rating")</f>
        <v>low Rating</v>
      </c>
      <c r="AD118" t="s">
        <v>1065</v>
      </c>
      <c r="AE118" t="s">
        <v>1142</v>
      </c>
      <c r="AF118">
        <v>501</v>
      </c>
      <c r="AG118">
        <v>1000</v>
      </c>
      <c r="AH118" s="9">
        <f t="shared" si="9"/>
        <v>750.5</v>
      </c>
      <c r="AI118">
        <v>1986</v>
      </c>
      <c r="AJ118">
        <v>38</v>
      </c>
      <c r="AK118" t="s">
        <v>1086</v>
      </c>
      <c r="AL118" t="s">
        <v>1559</v>
      </c>
    </row>
    <row r="119" spans="1:38" ht="15.6" customHeight="1" x14ac:dyDescent="0.3">
      <c r="A119">
        <v>118</v>
      </c>
      <c r="B119" t="s">
        <v>66</v>
      </c>
      <c r="C119" t="s">
        <v>708</v>
      </c>
      <c r="D119" t="s">
        <v>13</v>
      </c>
      <c r="E119">
        <v>25000000</v>
      </c>
      <c r="F119">
        <f t="shared" si="5"/>
        <v>2.5000000000000001E-2</v>
      </c>
      <c r="G119">
        <v>50000000</v>
      </c>
      <c r="H119">
        <f t="shared" si="6"/>
        <v>0.05</v>
      </c>
      <c r="I119">
        <f t="shared" si="7"/>
        <v>37500000</v>
      </c>
      <c r="J119">
        <f t="shared" si="8"/>
        <v>3.7499999999999999E-2</v>
      </c>
      <c r="K119" t="s">
        <v>397</v>
      </c>
      <c r="L119">
        <v>50</v>
      </c>
      <c r="M119">
        <v>29</v>
      </c>
      <c r="N119" s="2">
        <v>39.5</v>
      </c>
      <c r="O119" t="s">
        <v>708</v>
      </c>
      <c r="P119" s="7" t="s">
        <v>825</v>
      </c>
      <c r="Q119" t="s">
        <v>1271</v>
      </c>
      <c r="R119" t="s">
        <v>1272</v>
      </c>
      <c r="T119" s="7" t="s">
        <v>1552</v>
      </c>
      <c r="U119" s="7">
        <v>0</v>
      </c>
      <c r="V119" s="7">
        <v>1</v>
      </c>
      <c r="W119" s="7">
        <v>1</v>
      </c>
      <c r="X119" s="7">
        <v>0</v>
      </c>
      <c r="Y119" s="7">
        <v>0</v>
      </c>
      <c r="Z119" s="7">
        <v>1</v>
      </c>
      <c r="AA119" s="7">
        <v>3814</v>
      </c>
      <c r="AB119">
        <v>4</v>
      </c>
      <c r="AC119" t="str" cm="1">
        <f t="array" ref="AC119">_xlfn.IFS(AB119&gt;=4,"highrating",AB119&gt;=3,"med Rating",AB119&lt;3,"low Rating")</f>
        <v>highrating</v>
      </c>
      <c r="AD119" t="s">
        <v>1068</v>
      </c>
      <c r="AE119" t="s">
        <v>1145</v>
      </c>
      <c r="AF119">
        <v>51</v>
      </c>
      <c r="AG119">
        <v>200</v>
      </c>
      <c r="AH119" s="9">
        <f t="shared" si="9"/>
        <v>125.5</v>
      </c>
      <c r="AI119">
        <v>2000</v>
      </c>
      <c r="AJ119">
        <v>24</v>
      </c>
      <c r="AK119" t="s">
        <v>1111</v>
      </c>
      <c r="AL119" t="s">
        <v>1559</v>
      </c>
    </row>
    <row r="120" spans="1:38" ht="15.6" customHeight="1" x14ac:dyDescent="0.3">
      <c r="A120">
        <v>119</v>
      </c>
      <c r="B120" t="s">
        <v>5</v>
      </c>
      <c r="C120" t="s">
        <v>707</v>
      </c>
      <c r="D120" t="s">
        <v>9</v>
      </c>
      <c r="E120">
        <v>100000000</v>
      </c>
      <c r="F120">
        <f t="shared" si="5"/>
        <v>0.1</v>
      </c>
      <c r="G120">
        <v>500000000</v>
      </c>
      <c r="H120">
        <f t="shared" si="6"/>
        <v>0.5</v>
      </c>
      <c r="I120">
        <f t="shared" si="7"/>
        <v>300000000</v>
      </c>
      <c r="J120">
        <f t="shared" si="8"/>
        <v>0.3</v>
      </c>
      <c r="K120" t="s">
        <v>388</v>
      </c>
      <c r="L120">
        <v>133</v>
      </c>
      <c r="M120">
        <v>82</v>
      </c>
      <c r="N120" s="2">
        <v>107.5</v>
      </c>
      <c r="O120" t="s">
        <v>707</v>
      </c>
      <c r="P120" s="7" t="s">
        <v>826</v>
      </c>
      <c r="Q120" t="s">
        <v>1273</v>
      </c>
      <c r="R120" t="s">
        <v>1274</v>
      </c>
      <c r="T120" s="7" t="s">
        <v>1553</v>
      </c>
      <c r="U120" s="7">
        <v>0</v>
      </c>
      <c r="V120" s="7">
        <v>0</v>
      </c>
      <c r="W120" s="7">
        <v>1</v>
      </c>
      <c r="X120" s="7">
        <v>1</v>
      </c>
      <c r="Y120" s="7">
        <v>0</v>
      </c>
      <c r="Z120" s="7">
        <v>1</v>
      </c>
      <c r="AA120" s="7">
        <v>4032</v>
      </c>
      <c r="AB120">
        <v>3.6</v>
      </c>
      <c r="AC120" t="str" cm="1">
        <f t="array" ref="AC120">_xlfn.IFS(AB120&gt;=4,"highrating",AB120&gt;=3,"med Rating",AB120&lt;3,"low Rating")</f>
        <v>med Rating</v>
      </c>
      <c r="AD120" t="s">
        <v>1067</v>
      </c>
      <c r="AE120" t="s">
        <v>1144</v>
      </c>
      <c r="AF120">
        <v>1001</v>
      </c>
      <c r="AG120">
        <v>5000</v>
      </c>
      <c r="AH120" s="9">
        <f t="shared" si="9"/>
        <v>3000.5</v>
      </c>
      <c r="AI120">
        <v>1966</v>
      </c>
      <c r="AJ120">
        <v>58</v>
      </c>
      <c r="AK120" t="s">
        <v>1098</v>
      </c>
      <c r="AL120" t="s">
        <v>1568</v>
      </c>
    </row>
    <row r="121" spans="1:38" ht="15.6" customHeight="1" x14ac:dyDescent="0.3">
      <c r="A121">
        <v>120</v>
      </c>
      <c r="B121" t="s">
        <v>67</v>
      </c>
      <c r="C121" t="s">
        <v>711</v>
      </c>
      <c r="D121" t="s">
        <v>11</v>
      </c>
      <c r="E121">
        <v>0</v>
      </c>
      <c r="F121">
        <f t="shared" si="5"/>
        <v>0</v>
      </c>
      <c r="G121">
        <v>0</v>
      </c>
      <c r="H121">
        <f t="shared" si="6"/>
        <v>0</v>
      </c>
      <c r="I121">
        <f t="shared" si="7"/>
        <v>0</v>
      </c>
      <c r="J121">
        <f t="shared" si="8"/>
        <v>0</v>
      </c>
      <c r="K121" t="s">
        <v>398</v>
      </c>
      <c r="L121">
        <v>55</v>
      </c>
      <c r="M121">
        <v>26</v>
      </c>
      <c r="N121" s="2">
        <v>40.5</v>
      </c>
      <c r="O121" t="s">
        <v>711</v>
      </c>
      <c r="P121" s="7" t="s">
        <v>827</v>
      </c>
      <c r="Q121" t="s">
        <v>1275</v>
      </c>
      <c r="R121" t="s">
        <v>1275</v>
      </c>
      <c r="T121" s="7" t="s">
        <v>1554</v>
      </c>
      <c r="U121" s="7">
        <v>1</v>
      </c>
      <c r="V121" s="7">
        <v>1</v>
      </c>
      <c r="W121" s="7">
        <v>1</v>
      </c>
      <c r="X121" s="7">
        <v>1</v>
      </c>
      <c r="Y121" s="7">
        <v>0</v>
      </c>
      <c r="Z121" s="7">
        <v>0</v>
      </c>
      <c r="AA121" s="7">
        <v>3488</v>
      </c>
      <c r="AB121">
        <v>3.8</v>
      </c>
      <c r="AC121" t="str" cm="1">
        <f t="array" ref="AC121">_xlfn.IFS(AB121&gt;=4,"highrating",AB121&gt;=3,"med Rating",AB121&lt;3,"low Rating")</f>
        <v>med Rating</v>
      </c>
      <c r="AD121" t="s">
        <v>1065</v>
      </c>
      <c r="AE121" t="s">
        <v>1142</v>
      </c>
      <c r="AF121">
        <v>501</v>
      </c>
      <c r="AG121">
        <v>1000</v>
      </c>
      <c r="AH121" s="9">
        <f t="shared" si="9"/>
        <v>750.5</v>
      </c>
      <c r="AI121">
        <v>2017</v>
      </c>
      <c r="AJ121">
        <v>7</v>
      </c>
      <c r="AK121" t="s">
        <v>1102</v>
      </c>
      <c r="AL121" t="s">
        <v>1559</v>
      </c>
    </row>
    <row r="122" spans="1:38" ht="15.6" customHeight="1" x14ac:dyDescent="0.3">
      <c r="A122">
        <v>121</v>
      </c>
      <c r="B122" t="s">
        <v>68</v>
      </c>
      <c r="C122" t="s">
        <v>707</v>
      </c>
      <c r="D122" t="s">
        <v>16</v>
      </c>
      <c r="E122">
        <v>10000000000</v>
      </c>
      <c r="F122">
        <f t="shared" si="5"/>
        <v>10</v>
      </c>
      <c r="G122">
        <v>11000000000</v>
      </c>
      <c r="H122">
        <f t="shared" si="6"/>
        <v>11</v>
      </c>
      <c r="I122">
        <f t="shared" si="7"/>
        <v>10500000000</v>
      </c>
      <c r="J122">
        <f t="shared" si="8"/>
        <v>10.5</v>
      </c>
      <c r="K122" t="s">
        <v>399</v>
      </c>
      <c r="L122">
        <v>118</v>
      </c>
      <c r="M122">
        <v>61</v>
      </c>
      <c r="N122" s="2">
        <v>89.5</v>
      </c>
      <c r="O122" t="s">
        <v>707</v>
      </c>
      <c r="P122" s="7" t="s">
        <v>757</v>
      </c>
      <c r="Q122" t="s">
        <v>1276</v>
      </c>
      <c r="R122" t="s">
        <v>1208</v>
      </c>
      <c r="AB122">
        <v>3.7</v>
      </c>
      <c r="AC122" t="str" cm="1">
        <f t="array" ref="AC122">_xlfn.IFS(AB122&gt;=4,"highrating",AB122&gt;=3,"med Rating",AB122&lt;3,"low Rating")</f>
        <v>med Rating</v>
      </c>
      <c r="AD122" t="s">
        <v>1066</v>
      </c>
      <c r="AE122" t="s">
        <v>1143</v>
      </c>
      <c r="AF122">
        <v>10000</v>
      </c>
      <c r="AG122" t="s">
        <v>1152</v>
      </c>
      <c r="AH122" s="9">
        <f t="shared" si="9"/>
        <v>10000</v>
      </c>
      <c r="AI122">
        <v>1958</v>
      </c>
      <c r="AJ122">
        <v>66</v>
      </c>
      <c r="AK122" t="s">
        <v>1095</v>
      </c>
      <c r="AL122" t="s">
        <v>1562</v>
      </c>
    </row>
    <row r="123" spans="1:38" ht="15.6" customHeight="1" x14ac:dyDescent="0.3">
      <c r="A123">
        <v>122</v>
      </c>
      <c r="B123" t="s">
        <v>5</v>
      </c>
      <c r="C123" t="s">
        <v>707</v>
      </c>
      <c r="D123" t="s">
        <v>6</v>
      </c>
      <c r="E123">
        <v>50000000</v>
      </c>
      <c r="F123">
        <f t="shared" si="5"/>
        <v>0.05</v>
      </c>
      <c r="G123">
        <v>100000000</v>
      </c>
      <c r="H123">
        <f t="shared" si="6"/>
        <v>0.1</v>
      </c>
      <c r="I123">
        <f t="shared" si="7"/>
        <v>75000000</v>
      </c>
      <c r="J123">
        <f t="shared" si="8"/>
        <v>7.4999999999999997E-2</v>
      </c>
      <c r="K123" t="s">
        <v>400</v>
      </c>
      <c r="L123">
        <v>102</v>
      </c>
      <c r="M123">
        <v>60</v>
      </c>
      <c r="N123" s="2">
        <v>81</v>
      </c>
      <c r="O123" t="s">
        <v>707</v>
      </c>
      <c r="P123" s="7" t="s">
        <v>828</v>
      </c>
      <c r="Q123" t="s">
        <v>1184</v>
      </c>
      <c r="R123" t="s">
        <v>1184</v>
      </c>
      <c r="AB123">
        <v>4.4000000000000004</v>
      </c>
      <c r="AC123" t="str" cm="1">
        <f t="array" ref="AC123">_xlfn.IFS(AB123&gt;=4,"highrating",AB123&gt;=3,"med Rating",AB123&lt;3,"low Rating")</f>
        <v>highrating</v>
      </c>
      <c r="AD123" t="s">
        <v>1069</v>
      </c>
      <c r="AE123" t="s">
        <v>1146</v>
      </c>
      <c r="AF123">
        <v>201</v>
      </c>
      <c r="AG123">
        <v>500</v>
      </c>
      <c r="AH123" s="9">
        <f t="shared" si="9"/>
        <v>350.5</v>
      </c>
      <c r="AI123">
        <v>2008</v>
      </c>
      <c r="AJ123">
        <v>16</v>
      </c>
      <c r="AK123" t="s">
        <v>1083</v>
      </c>
      <c r="AL123" t="s">
        <v>1559</v>
      </c>
    </row>
    <row r="124" spans="1:38" ht="15.6" customHeight="1" x14ac:dyDescent="0.3">
      <c r="A124">
        <v>123</v>
      </c>
      <c r="B124" t="s">
        <v>33</v>
      </c>
      <c r="C124" t="s">
        <v>707</v>
      </c>
      <c r="D124" t="s">
        <v>9</v>
      </c>
      <c r="E124">
        <v>100000000</v>
      </c>
      <c r="F124">
        <f t="shared" si="5"/>
        <v>0.1</v>
      </c>
      <c r="G124">
        <v>500000000</v>
      </c>
      <c r="H124">
        <f t="shared" si="6"/>
        <v>0.5</v>
      </c>
      <c r="I124">
        <f t="shared" si="7"/>
        <v>300000000</v>
      </c>
      <c r="J124">
        <f t="shared" si="8"/>
        <v>0.3</v>
      </c>
      <c r="K124" t="s">
        <v>401</v>
      </c>
      <c r="L124">
        <v>182</v>
      </c>
      <c r="M124">
        <v>112</v>
      </c>
      <c r="N124" s="2">
        <v>147</v>
      </c>
      <c r="O124" t="s">
        <v>707</v>
      </c>
      <c r="P124" s="7" t="s">
        <v>739</v>
      </c>
      <c r="Q124" t="s">
        <v>1176</v>
      </c>
      <c r="R124" t="s">
        <v>1188</v>
      </c>
      <c r="AB124">
        <v>4</v>
      </c>
      <c r="AC124" t="str" cm="1">
        <f t="array" ref="AC124">_xlfn.IFS(AB124&gt;=4,"highrating",AB124&gt;=3,"med Rating",AB124&lt;3,"low Rating")</f>
        <v>highrating</v>
      </c>
      <c r="AD124" t="s">
        <v>1065</v>
      </c>
      <c r="AE124" t="s">
        <v>1142</v>
      </c>
      <c r="AF124">
        <v>501</v>
      </c>
      <c r="AG124">
        <v>1000</v>
      </c>
      <c r="AH124" s="9">
        <f t="shared" si="9"/>
        <v>750.5</v>
      </c>
      <c r="AI124">
        <v>2012</v>
      </c>
      <c r="AJ124">
        <v>12</v>
      </c>
      <c r="AK124" t="s">
        <v>1090</v>
      </c>
      <c r="AL124" t="s">
        <v>1562</v>
      </c>
    </row>
    <row r="125" spans="1:38" ht="15.6" customHeight="1" x14ac:dyDescent="0.3">
      <c r="A125">
        <v>124</v>
      </c>
      <c r="B125" t="s">
        <v>5</v>
      </c>
      <c r="C125" t="s">
        <v>707</v>
      </c>
      <c r="D125" t="s">
        <v>9</v>
      </c>
      <c r="E125">
        <v>100000000</v>
      </c>
      <c r="F125">
        <f t="shared" si="5"/>
        <v>0.1</v>
      </c>
      <c r="G125">
        <v>500000000</v>
      </c>
      <c r="H125">
        <f t="shared" si="6"/>
        <v>0.5</v>
      </c>
      <c r="I125">
        <f t="shared" si="7"/>
        <v>300000000</v>
      </c>
      <c r="J125">
        <f t="shared" si="8"/>
        <v>0.3</v>
      </c>
      <c r="K125" t="s">
        <v>299</v>
      </c>
      <c r="L125">
        <v>106</v>
      </c>
      <c r="M125">
        <v>64</v>
      </c>
      <c r="N125" s="2">
        <v>85</v>
      </c>
      <c r="O125" t="s">
        <v>707</v>
      </c>
      <c r="P125" s="7" t="s">
        <v>829</v>
      </c>
      <c r="Q125" t="s">
        <v>1277</v>
      </c>
      <c r="R125" t="s">
        <v>1277</v>
      </c>
      <c r="AB125">
        <v>3.2</v>
      </c>
      <c r="AC125" t="str" cm="1">
        <f t="array" ref="AC125">_xlfn.IFS(AB125&gt;=4,"highrating",AB125&gt;=3,"med Rating",AB125&lt;3,"low Rating")</f>
        <v>med Rating</v>
      </c>
      <c r="AD125" t="s">
        <v>1067</v>
      </c>
      <c r="AE125" t="s">
        <v>1144</v>
      </c>
      <c r="AF125">
        <v>1001</v>
      </c>
      <c r="AG125">
        <v>5000</v>
      </c>
      <c r="AH125" s="9">
        <f t="shared" si="9"/>
        <v>3000.5</v>
      </c>
      <c r="AI125">
        <v>1958</v>
      </c>
      <c r="AJ125">
        <v>66</v>
      </c>
      <c r="AK125" t="s">
        <v>1112</v>
      </c>
      <c r="AL125" t="s">
        <v>1561</v>
      </c>
    </row>
    <row r="126" spans="1:38" ht="15.6" customHeight="1" x14ac:dyDescent="0.3">
      <c r="A126">
        <v>125</v>
      </c>
      <c r="B126" t="s">
        <v>69</v>
      </c>
      <c r="C126" t="s">
        <v>708</v>
      </c>
      <c r="D126" t="s">
        <v>12</v>
      </c>
      <c r="E126">
        <v>1000000000</v>
      </c>
      <c r="F126">
        <f t="shared" si="5"/>
        <v>1</v>
      </c>
      <c r="G126">
        <v>2000000000</v>
      </c>
      <c r="H126">
        <f t="shared" si="6"/>
        <v>2</v>
      </c>
      <c r="I126">
        <f t="shared" si="7"/>
        <v>1500000000</v>
      </c>
      <c r="J126">
        <f t="shared" si="8"/>
        <v>1.5</v>
      </c>
      <c r="K126" t="s">
        <v>402</v>
      </c>
      <c r="L126">
        <v>112</v>
      </c>
      <c r="M126">
        <v>51</v>
      </c>
      <c r="N126" s="2">
        <v>81.5</v>
      </c>
      <c r="O126" t="s">
        <v>708</v>
      </c>
      <c r="P126" s="7" t="s">
        <v>830</v>
      </c>
      <c r="Q126" t="s">
        <v>1278</v>
      </c>
      <c r="R126" t="s">
        <v>1279</v>
      </c>
      <c r="AB126">
        <v>2.9</v>
      </c>
      <c r="AC126" t="str" cm="1">
        <f t="array" ref="AC126">_xlfn.IFS(AB126&gt;=4,"highrating",AB126&gt;=3,"med Rating",AB126&lt;3,"low Rating")</f>
        <v>low Rating</v>
      </c>
      <c r="AD126" t="s">
        <v>1067</v>
      </c>
      <c r="AE126" t="s">
        <v>1144</v>
      </c>
      <c r="AF126">
        <v>1001</v>
      </c>
      <c r="AG126">
        <v>5000</v>
      </c>
      <c r="AH126" s="9">
        <f t="shared" si="9"/>
        <v>3000.5</v>
      </c>
      <c r="AI126">
        <v>1971</v>
      </c>
      <c r="AJ126">
        <v>53</v>
      </c>
      <c r="AK126" t="s">
        <v>1097</v>
      </c>
      <c r="AL126" t="s">
        <v>1568</v>
      </c>
    </row>
    <row r="127" spans="1:38" ht="15.6" customHeight="1" x14ac:dyDescent="0.3">
      <c r="A127">
        <v>126</v>
      </c>
      <c r="B127" t="s">
        <v>70</v>
      </c>
      <c r="C127" t="s">
        <v>708</v>
      </c>
      <c r="D127" t="s">
        <v>10</v>
      </c>
      <c r="E127">
        <v>500000000</v>
      </c>
      <c r="F127">
        <f t="shared" si="5"/>
        <v>0.5</v>
      </c>
      <c r="G127">
        <v>1000000000</v>
      </c>
      <c r="H127">
        <f t="shared" si="6"/>
        <v>1</v>
      </c>
      <c r="I127">
        <f t="shared" si="7"/>
        <v>750000000</v>
      </c>
      <c r="J127">
        <f t="shared" si="8"/>
        <v>0.75</v>
      </c>
      <c r="K127" t="s">
        <v>403</v>
      </c>
      <c r="L127">
        <v>223</v>
      </c>
      <c r="M127">
        <v>113</v>
      </c>
      <c r="N127" s="2">
        <v>168</v>
      </c>
      <c r="O127" t="s">
        <v>708</v>
      </c>
      <c r="P127" s="7" t="s">
        <v>831</v>
      </c>
      <c r="Q127" t="s">
        <v>1280</v>
      </c>
      <c r="R127" t="s">
        <v>1265</v>
      </c>
      <c r="AB127">
        <v>3.8</v>
      </c>
      <c r="AC127" t="str" cm="1">
        <f t="array" ref="AC127">_xlfn.IFS(AB127&gt;=4,"highrating",AB127&gt;=3,"med Rating",AB127&lt;3,"low Rating")</f>
        <v>med Rating</v>
      </c>
      <c r="AD127" t="s">
        <v>1067</v>
      </c>
      <c r="AE127" t="s">
        <v>1144</v>
      </c>
      <c r="AF127">
        <v>1001</v>
      </c>
      <c r="AG127">
        <v>5000</v>
      </c>
      <c r="AH127" s="9">
        <f t="shared" si="9"/>
        <v>3000.5</v>
      </c>
      <c r="AI127">
        <v>1997</v>
      </c>
      <c r="AJ127">
        <v>27</v>
      </c>
      <c r="AK127" t="s">
        <v>1088</v>
      </c>
      <c r="AL127" t="s">
        <v>1088</v>
      </c>
    </row>
    <row r="128" spans="1:38" ht="15.6" customHeight="1" x14ac:dyDescent="0.3">
      <c r="A128">
        <v>127</v>
      </c>
      <c r="B128" t="s">
        <v>71</v>
      </c>
      <c r="C128" t="s">
        <v>712</v>
      </c>
      <c r="D128" t="s">
        <v>11</v>
      </c>
      <c r="E128">
        <v>0</v>
      </c>
      <c r="F128">
        <f t="shared" si="5"/>
        <v>0</v>
      </c>
      <c r="G128">
        <v>0</v>
      </c>
      <c r="H128">
        <f t="shared" si="6"/>
        <v>0</v>
      </c>
      <c r="I128">
        <f t="shared" si="7"/>
        <v>0</v>
      </c>
      <c r="J128">
        <f t="shared" si="8"/>
        <v>0</v>
      </c>
      <c r="K128" t="s">
        <v>404</v>
      </c>
      <c r="L128">
        <v>129</v>
      </c>
      <c r="M128">
        <v>72</v>
      </c>
      <c r="N128" s="2">
        <v>100.5</v>
      </c>
      <c r="O128" t="s">
        <v>712</v>
      </c>
      <c r="P128" s="7" t="s">
        <v>832</v>
      </c>
      <c r="Q128" t="s">
        <v>1281</v>
      </c>
      <c r="R128" t="s">
        <v>1281</v>
      </c>
      <c r="AB128">
        <v>4.3</v>
      </c>
      <c r="AC128" t="str" cm="1">
        <f t="array" ref="AC128">_xlfn.IFS(AB128&gt;=4,"highrating",AB128&gt;=3,"med Rating",AB128&lt;3,"low Rating")</f>
        <v>highrating</v>
      </c>
      <c r="AD128" t="s">
        <v>1071</v>
      </c>
      <c r="AE128" t="s">
        <v>1148</v>
      </c>
      <c r="AF128">
        <v>1</v>
      </c>
      <c r="AG128">
        <v>50</v>
      </c>
      <c r="AH128" s="9">
        <f t="shared" si="9"/>
        <v>25.5</v>
      </c>
      <c r="AI128">
        <v>2007</v>
      </c>
      <c r="AJ128">
        <v>17</v>
      </c>
      <c r="AK128" t="s">
        <v>1076</v>
      </c>
      <c r="AL128" t="s">
        <v>1076</v>
      </c>
    </row>
    <row r="129" spans="1:38" ht="15.6" customHeight="1" x14ac:dyDescent="0.3">
      <c r="A129">
        <v>128</v>
      </c>
      <c r="B129" t="s">
        <v>72</v>
      </c>
      <c r="C129" t="s">
        <v>707</v>
      </c>
      <c r="D129" t="s">
        <v>9</v>
      </c>
      <c r="E129">
        <v>100000000</v>
      </c>
      <c r="F129">
        <f t="shared" si="5"/>
        <v>0.1</v>
      </c>
      <c r="G129">
        <v>500000000</v>
      </c>
      <c r="H129">
        <f t="shared" si="6"/>
        <v>0.5</v>
      </c>
      <c r="I129">
        <f t="shared" si="7"/>
        <v>300000000</v>
      </c>
      <c r="J129">
        <f t="shared" si="8"/>
        <v>0.3</v>
      </c>
      <c r="K129" t="s">
        <v>405</v>
      </c>
      <c r="L129">
        <v>123</v>
      </c>
      <c r="M129">
        <v>71</v>
      </c>
      <c r="N129" s="2">
        <v>97</v>
      </c>
      <c r="O129" t="s">
        <v>707</v>
      </c>
      <c r="P129" s="7" t="s">
        <v>833</v>
      </c>
      <c r="Q129" t="s">
        <v>1169</v>
      </c>
      <c r="R129" t="s">
        <v>1282</v>
      </c>
      <c r="AB129">
        <v>3.4</v>
      </c>
      <c r="AC129" t="str" cm="1">
        <f t="array" ref="AC129">_xlfn.IFS(AB129&gt;=4,"highrating",AB129&gt;=3,"med Rating",AB129&lt;3,"low Rating")</f>
        <v>med Rating</v>
      </c>
      <c r="AD129" t="s">
        <v>1067</v>
      </c>
      <c r="AE129" t="s">
        <v>1144</v>
      </c>
      <c r="AF129">
        <v>1001</v>
      </c>
      <c r="AG129">
        <v>5000</v>
      </c>
      <c r="AH129" s="9">
        <f t="shared" si="9"/>
        <v>3000.5</v>
      </c>
      <c r="AI129">
        <v>1943</v>
      </c>
      <c r="AJ129">
        <v>81</v>
      </c>
      <c r="AK129" t="s">
        <v>1083</v>
      </c>
      <c r="AL129" t="s">
        <v>1559</v>
      </c>
    </row>
    <row r="130" spans="1:38" ht="15.6" customHeight="1" x14ac:dyDescent="0.3">
      <c r="A130">
        <v>129</v>
      </c>
      <c r="B130" t="s">
        <v>34</v>
      </c>
      <c r="C130" t="s">
        <v>34</v>
      </c>
      <c r="D130" t="s">
        <v>11</v>
      </c>
      <c r="E130">
        <v>0</v>
      </c>
      <c r="F130">
        <f t="shared" si="5"/>
        <v>0</v>
      </c>
      <c r="G130">
        <v>0</v>
      </c>
      <c r="H130">
        <f t="shared" si="6"/>
        <v>0</v>
      </c>
      <c r="I130">
        <f t="shared" si="7"/>
        <v>0</v>
      </c>
      <c r="J130">
        <f t="shared" si="8"/>
        <v>0</v>
      </c>
      <c r="K130" t="s">
        <v>406</v>
      </c>
      <c r="L130">
        <v>145</v>
      </c>
      <c r="M130">
        <v>120</v>
      </c>
      <c r="N130" s="2">
        <v>132.5</v>
      </c>
      <c r="O130" t="s">
        <v>34</v>
      </c>
      <c r="P130" s="7" t="s">
        <v>834</v>
      </c>
      <c r="Q130" t="s">
        <v>1283</v>
      </c>
      <c r="R130" t="s">
        <v>1236</v>
      </c>
      <c r="AB130">
        <v>5</v>
      </c>
      <c r="AC130" t="str" cm="1">
        <f t="array" ref="AC130">_xlfn.IFS(AB130&gt;=4,"highrating",AB130&gt;=3,"med Rating",AB130&lt;3,"low Rating")</f>
        <v>highrating</v>
      </c>
      <c r="AD130" t="s">
        <v>1068</v>
      </c>
      <c r="AE130" t="s">
        <v>1145</v>
      </c>
      <c r="AF130">
        <v>51</v>
      </c>
      <c r="AG130">
        <v>200</v>
      </c>
      <c r="AH130" s="9">
        <f t="shared" si="9"/>
        <v>125.5</v>
      </c>
      <c r="AI130">
        <v>2017</v>
      </c>
      <c r="AJ130">
        <v>7</v>
      </c>
      <c r="AK130" t="s">
        <v>1095</v>
      </c>
      <c r="AL130" t="s">
        <v>1562</v>
      </c>
    </row>
    <row r="131" spans="1:38" ht="15.6" customHeight="1" x14ac:dyDescent="0.3">
      <c r="A131">
        <v>130</v>
      </c>
      <c r="B131" t="s">
        <v>34</v>
      </c>
      <c r="C131" t="s">
        <v>34</v>
      </c>
      <c r="D131" t="s">
        <v>25</v>
      </c>
      <c r="E131">
        <v>10000000</v>
      </c>
      <c r="F131">
        <f t="shared" ref="F131:F194" si="10">E131/1000000000</f>
        <v>0.01</v>
      </c>
      <c r="G131">
        <v>25000000</v>
      </c>
      <c r="H131">
        <f t="shared" ref="H131:H194" si="11">G131/1000000000</f>
        <v>2.5000000000000001E-2</v>
      </c>
      <c r="I131">
        <f t="shared" ref="I131:I194" si="12">AVERAGE(E131,G131)</f>
        <v>17500000</v>
      </c>
      <c r="J131">
        <f t="shared" ref="J131:J194" si="13">I131/1000000000</f>
        <v>1.7500000000000002E-2</v>
      </c>
      <c r="K131" t="s">
        <v>407</v>
      </c>
      <c r="L131">
        <v>120</v>
      </c>
      <c r="M131">
        <v>80</v>
      </c>
      <c r="N131" s="2">
        <v>100</v>
      </c>
      <c r="O131" t="s">
        <v>34</v>
      </c>
      <c r="P131" s="7" t="s">
        <v>789</v>
      </c>
      <c r="Q131" t="s">
        <v>1184</v>
      </c>
      <c r="R131" t="s">
        <v>1184</v>
      </c>
      <c r="AB131">
        <v>4.3</v>
      </c>
      <c r="AC131" t="str" cm="1">
        <f t="array" ref="AC131">_xlfn.IFS(AB131&gt;=4,"highrating",AB131&gt;=3,"med Rating",AB131&lt;3,"low Rating")</f>
        <v>highrating</v>
      </c>
      <c r="AD131" t="s">
        <v>1068</v>
      </c>
      <c r="AE131" t="s">
        <v>1145</v>
      </c>
      <c r="AF131">
        <v>51</v>
      </c>
      <c r="AG131">
        <v>200</v>
      </c>
      <c r="AH131" s="9">
        <f t="shared" ref="AH131:AH194" si="14">AVERAGE(AF131,AG131)</f>
        <v>125.5</v>
      </c>
      <c r="AI131">
        <v>2008</v>
      </c>
      <c r="AJ131">
        <v>16</v>
      </c>
      <c r="AK131" t="s">
        <v>1096</v>
      </c>
      <c r="AL131" t="s">
        <v>1562</v>
      </c>
    </row>
    <row r="132" spans="1:38" ht="15.6" customHeight="1" x14ac:dyDescent="0.3">
      <c r="A132">
        <v>131</v>
      </c>
      <c r="B132" t="s">
        <v>73</v>
      </c>
      <c r="C132" t="s">
        <v>707</v>
      </c>
      <c r="D132" t="s">
        <v>11</v>
      </c>
      <c r="E132">
        <v>0</v>
      </c>
      <c r="F132">
        <f t="shared" si="10"/>
        <v>0</v>
      </c>
      <c r="G132">
        <v>0</v>
      </c>
      <c r="H132">
        <f t="shared" si="11"/>
        <v>0</v>
      </c>
      <c r="I132">
        <f t="shared" si="12"/>
        <v>0</v>
      </c>
      <c r="J132">
        <f t="shared" si="13"/>
        <v>0</v>
      </c>
      <c r="K132" t="s">
        <v>408</v>
      </c>
      <c r="L132">
        <v>130</v>
      </c>
      <c r="M132">
        <v>80</v>
      </c>
      <c r="N132" s="2">
        <v>105</v>
      </c>
      <c r="O132" t="s">
        <v>707</v>
      </c>
      <c r="P132" s="7" t="s">
        <v>835</v>
      </c>
      <c r="Q132" t="s">
        <v>1183</v>
      </c>
      <c r="R132" t="s">
        <v>1183</v>
      </c>
      <c r="AB132">
        <v>3.7</v>
      </c>
      <c r="AC132" t="str" cm="1">
        <f t="array" ref="AC132">_xlfn.IFS(AB132&gt;=4,"highrating",AB132&gt;=3,"med Rating",AB132&lt;3,"low Rating")</f>
        <v>med Rating</v>
      </c>
      <c r="AD132" t="s">
        <v>1069</v>
      </c>
      <c r="AE132" t="s">
        <v>1146</v>
      </c>
      <c r="AF132">
        <v>201</v>
      </c>
      <c r="AG132">
        <v>500</v>
      </c>
      <c r="AH132" s="9">
        <f t="shared" si="14"/>
        <v>350.5</v>
      </c>
      <c r="AI132">
        <v>2011</v>
      </c>
      <c r="AJ132">
        <v>13</v>
      </c>
      <c r="AK132" t="s">
        <v>1113</v>
      </c>
      <c r="AL132" t="s">
        <v>1573</v>
      </c>
    </row>
    <row r="133" spans="1:38" ht="15.6" customHeight="1" x14ac:dyDescent="0.3">
      <c r="A133">
        <v>132</v>
      </c>
      <c r="B133" t="s">
        <v>74</v>
      </c>
      <c r="C133" t="s">
        <v>34</v>
      </c>
      <c r="D133" t="s">
        <v>11</v>
      </c>
      <c r="E133">
        <v>0</v>
      </c>
      <c r="F133">
        <f t="shared" si="10"/>
        <v>0</v>
      </c>
      <c r="G133">
        <v>0</v>
      </c>
      <c r="H133">
        <f t="shared" si="11"/>
        <v>0</v>
      </c>
      <c r="I133">
        <f t="shared" si="12"/>
        <v>0</v>
      </c>
      <c r="J133">
        <f t="shared" si="13"/>
        <v>0</v>
      </c>
      <c r="K133" t="s">
        <v>409</v>
      </c>
      <c r="L133">
        <v>115</v>
      </c>
      <c r="M133">
        <v>59</v>
      </c>
      <c r="N133" s="2">
        <v>87</v>
      </c>
      <c r="O133" t="s">
        <v>34</v>
      </c>
      <c r="P133" s="7" t="s">
        <v>836</v>
      </c>
      <c r="Q133" t="s">
        <v>1284</v>
      </c>
      <c r="R133" t="s">
        <v>1285</v>
      </c>
      <c r="AB133">
        <v>4.2</v>
      </c>
      <c r="AC133" t="str" cm="1">
        <f t="array" ref="AC133">_xlfn.IFS(AB133&gt;=4,"highrating",AB133&gt;=3,"med Rating",AB133&lt;3,"low Rating")</f>
        <v>highrating</v>
      </c>
      <c r="AD133" t="s">
        <v>1066</v>
      </c>
      <c r="AE133" t="s">
        <v>1143</v>
      </c>
      <c r="AF133">
        <v>10000</v>
      </c>
      <c r="AG133" t="s">
        <v>1152</v>
      </c>
      <c r="AH133" s="9">
        <f t="shared" si="14"/>
        <v>10000</v>
      </c>
      <c r="AI133" t="s">
        <v>1072</v>
      </c>
      <c r="AJ133" t="s">
        <v>1072</v>
      </c>
      <c r="AK133" t="s">
        <v>1114</v>
      </c>
      <c r="AL133" t="s">
        <v>1574</v>
      </c>
    </row>
    <row r="134" spans="1:38" ht="15.6" customHeight="1" x14ac:dyDescent="0.3">
      <c r="A134">
        <v>133</v>
      </c>
      <c r="B134" t="s">
        <v>75</v>
      </c>
      <c r="C134" t="s">
        <v>709</v>
      </c>
      <c r="D134" t="s">
        <v>11</v>
      </c>
      <c r="E134">
        <v>0</v>
      </c>
      <c r="F134">
        <f t="shared" si="10"/>
        <v>0</v>
      </c>
      <c r="G134">
        <v>0</v>
      </c>
      <c r="H134">
        <f t="shared" si="11"/>
        <v>0</v>
      </c>
      <c r="I134">
        <f t="shared" si="12"/>
        <v>0</v>
      </c>
      <c r="J134">
        <f t="shared" si="13"/>
        <v>0</v>
      </c>
      <c r="K134" t="s">
        <v>410</v>
      </c>
      <c r="L134">
        <v>136</v>
      </c>
      <c r="M134">
        <v>71</v>
      </c>
      <c r="N134" s="2">
        <v>103.5</v>
      </c>
      <c r="O134" t="s">
        <v>709</v>
      </c>
      <c r="P134" s="7" t="s">
        <v>837</v>
      </c>
      <c r="Q134" t="s">
        <v>1174</v>
      </c>
      <c r="R134" t="s">
        <v>1174</v>
      </c>
      <c r="AB134">
        <v>4.3</v>
      </c>
      <c r="AC134" t="str" cm="1">
        <f t="array" ref="AC134">_xlfn.IFS(AB134&gt;=4,"highrating",AB134&gt;=3,"med Rating",AB134&lt;3,"low Rating")</f>
        <v>highrating</v>
      </c>
      <c r="AD134" t="s">
        <v>1068</v>
      </c>
      <c r="AE134" t="s">
        <v>1145</v>
      </c>
      <c r="AF134">
        <v>51</v>
      </c>
      <c r="AG134">
        <v>200</v>
      </c>
      <c r="AH134" s="9">
        <f t="shared" si="14"/>
        <v>125.5</v>
      </c>
      <c r="AI134">
        <v>2013</v>
      </c>
      <c r="AJ134">
        <v>11</v>
      </c>
      <c r="AK134" t="s">
        <v>1081</v>
      </c>
      <c r="AL134" t="s">
        <v>1081</v>
      </c>
    </row>
    <row r="135" spans="1:38" ht="15.6" customHeight="1" x14ac:dyDescent="0.3">
      <c r="A135">
        <v>134</v>
      </c>
      <c r="B135" t="s">
        <v>76</v>
      </c>
      <c r="C135" t="s">
        <v>708</v>
      </c>
      <c r="D135" t="s">
        <v>11</v>
      </c>
      <c r="E135">
        <v>0</v>
      </c>
      <c r="F135">
        <f t="shared" si="10"/>
        <v>0</v>
      </c>
      <c r="G135">
        <v>0</v>
      </c>
      <c r="H135">
        <f t="shared" si="11"/>
        <v>0</v>
      </c>
      <c r="I135">
        <f t="shared" si="12"/>
        <v>0</v>
      </c>
      <c r="J135">
        <f t="shared" si="13"/>
        <v>0</v>
      </c>
      <c r="K135" t="s">
        <v>411</v>
      </c>
      <c r="L135">
        <v>167</v>
      </c>
      <c r="M135">
        <v>81</v>
      </c>
      <c r="N135" s="2">
        <v>124</v>
      </c>
      <c r="O135" t="s">
        <v>708</v>
      </c>
      <c r="P135" s="7" t="s">
        <v>838</v>
      </c>
      <c r="Q135" t="s">
        <v>1237</v>
      </c>
      <c r="R135" t="s">
        <v>1237</v>
      </c>
      <c r="AB135">
        <v>2.6</v>
      </c>
      <c r="AC135" t="str" cm="1">
        <f t="array" ref="AC135">_xlfn.IFS(AB135&gt;=4,"highrating",AB135&gt;=3,"med Rating",AB135&lt;3,"low Rating")</f>
        <v>low Rating</v>
      </c>
      <c r="AD135" t="s">
        <v>1065</v>
      </c>
      <c r="AE135" t="s">
        <v>1142</v>
      </c>
      <c r="AF135">
        <v>501</v>
      </c>
      <c r="AG135">
        <v>1000</v>
      </c>
      <c r="AH135" s="9">
        <f t="shared" si="14"/>
        <v>750.5</v>
      </c>
      <c r="AI135">
        <v>1984</v>
      </c>
      <c r="AJ135">
        <v>40</v>
      </c>
      <c r="AK135" t="s">
        <v>1115</v>
      </c>
      <c r="AL135" t="s">
        <v>1571</v>
      </c>
    </row>
    <row r="136" spans="1:38" ht="15.6" customHeight="1" x14ac:dyDescent="0.3">
      <c r="A136">
        <v>135</v>
      </c>
      <c r="B136" t="s">
        <v>77</v>
      </c>
      <c r="C136" t="s">
        <v>707</v>
      </c>
      <c r="D136" t="s">
        <v>10</v>
      </c>
      <c r="E136">
        <v>500000000</v>
      </c>
      <c r="F136">
        <f t="shared" si="10"/>
        <v>0.5</v>
      </c>
      <c r="G136">
        <v>1000000000</v>
      </c>
      <c r="H136">
        <f t="shared" si="11"/>
        <v>1</v>
      </c>
      <c r="I136">
        <f t="shared" si="12"/>
        <v>750000000</v>
      </c>
      <c r="J136">
        <f t="shared" si="13"/>
        <v>0.75</v>
      </c>
      <c r="K136" t="s">
        <v>342</v>
      </c>
      <c r="L136">
        <v>85</v>
      </c>
      <c r="M136">
        <v>49</v>
      </c>
      <c r="N136" s="2">
        <v>67</v>
      </c>
      <c r="O136" t="s">
        <v>707</v>
      </c>
      <c r="P136" s="7" t="s">
        <v>718</v>
      </c>
      <c r="Q136" t="s">
        <v>1168</v>
      </c>
      <c r="R136" t="s">
        <v>1168</v>
      </c>
      <c r="AB136">
        <v>3.8</v>
      </c>
      <c r="AC136" t="str" cm="1">
        <f t="array" ref="AC136">_xlfn.IFS(AB136&gt;=4,"highrating",AB136&gt;=3,"med Rating",AB136&lt;3,"low Rating")</f>
        <v>med Rating</v>
      </c>
      <c r="AD136" t="s">
        <v>1067</v>
      </c>
      <c r="AE136" t="s">
        <v>1144</v>
      </c>
      <c r="AF136">
        <v>1001</v>
      </c>
      <c r="AG136">
        <v>5000</v>
      </c>
      <c r="AH136" s="9">
        <f t="shared" si="14"/>
        <v>3000.5</v>
      </c>
      <c r="AI136">
        <v>1965</v>
      </c>
      <c r="AJ136">
        <v>59</v>
      </c>
      <c r="AK136" t="s">
        <v>1079</v>
      </c>
      <c r="AL136" t="s">
        <v>1560</v>
      </c>
    </row>
    <row r="137" spans="1:38" ht="15.6" customHeight="1" x14ac:dyDescent="0.3">
      <c r="A137">
        <v>136</v>
      </c>
      <c r="B137" t="s">
        <v>34</v>
      </c>
      <c r="C137" t="s">
        <v>34</v>
      </c>
      <c r="D137" t="s">
        <v>31</v>
      </c>
      <c r="E137">
        <v>2000000000</v>
      </c>
      <c r="F137">
        <f t="shared" si="10"/>
        <v>2</v>
      </c>
      <c r="G137">
        <v>5000000000</v>
      </c>
      <c r="H137">
        <f t="shared" si="11"/>
        <v>5</v>
      </c>
      <c r="I137">
        <f t="shared" si="12"/>
        <v>3500000000</v>
      </c>
      <c r="J137">
        <f t="shared" si="13"/>
        <v>3.5</v>
      </c>
      <c r="K137" t="s">
        <v>362</v>
      </c>
      <c r="L137">
        <v>114</v>
      </c>
      <c r="M137">
        <v>60</v>
      </c>
      <c r="N137" s="2">
        <v>87</v>
      </c>
      <c r="O137" t="s">
        <v>34</v>
      </c>
      <c r="P137" s="7" t="s">
        <v>839</v>
      </c>
      <c r="Q137" t="s">
        <v>1205</v>
      </c>
      <c r="R137" t="s">
        <v>1172</v>
      </c>
      <c r="AB137">
        <v>3.9</v>
      </c>
      <c r="AC137" t="str" cm="1">
        <f t="array" ref="AC137">_xlfn.IFS(AB137&gt;=4,"highrating",AB137&gt;=3,"med Rating",AB137&lt;3,"low Rating")</f>
        <v>med Rating</v>
      </c>
      <c r="AD137" t="s">
        <v>1066</v>
      </c>
      <c r="AE137" t="s">
        <v>1143</v>
      </c>
      <c r="AF137">
        <v>10000</v>
      </c>
      <c r="AG137" t="s">
        <v>1152</v>
      </c>
      <c r="AH137" s="9">
        <f t="shared" si="14"/>
        <v>10000</v>
      </c>
      <c r="AI137">
        <v>2000</v>
      </c>
      <c r="AJ137">
        <v>24</v>
      </c>
      <c r="AK137" t="s">
        <v>1095</v>
      </c>
      <c r="AL137" t="s">
        <v>1562</v>
      </c>
    </row>
    <row r="138" spans="1:38" ht="15.6" customHeight="1" x14ac:dyDescent="0.3">
      <c r="A138">
        <v>137</v>
      </c>
      <c r="B138" t="s">
        <v>78</v>
      </c>
      <c r="C138" t="s">
        <v>707</v>
      </c>
      <c r="D138" t="s">
        <v>11</v>
      </c>
      <c r="E138">
        <v>0</v>
      </c>
      <c r="F138">
        <f t="shared" si="10"/>
        <v>0</v>
      </c>
      <c r="G138">
        <v>0</v>
      </c>
      <c r="H138">
        <f t="shared" si="11"/>
        <v>0</v>
      </c>
      <c r="I138">
        <f t="shared" si="12"/>
        <v>0</v>
      </c>
      <c r="J138">
        <f t="shared" si="13"/>
        <v>0</v>
      </c>
      <c r="K138" t="s">
        <v>412</v>
      </c>
      <c r="L138">
        <v>204</v>
      </c>
      <c r="M138">
        <v>71</v>
      </c>
      <c r="N138" s="2">
        <v>137.5</v>
      </c>
      <c r="O138" t="s">
        <v>707</v>
      </c>
      <c r="P138" s="7" t="s">
        <v>732</v>
      </c>
      <c r="Q138" t="s">
        <v>1184</v>
      </c>
      <c r="R138" t="s">
        <v>1182</v>
      </c>
      <c r="AB138">
        <v>4.3</v>
      </c>
      <c r="AC138" t="str" cm="1">
        <f t="array" ref="AC138">_xlfn.IFS(AB138&gt;=4,"highrating",AB138&gt;=3,"med Rating",AB138&lt;3,"low Rating")</f>
        <v>highrating</v>
      </c>
      <c r="AD138" t="s">
        <v>1069</v>
      </c>
      <c r="AE138" t="s">
        <v>1146</v>
      </c>
      <c r="AF138">
        <v>201</v>
      </c>
      <c r="AG138">
        <v>500</v>
      </c>
      <c r="AH138" s="9">
        <f t="shared" si="14"/>
        <v>350.5</v>
      </c>
      <c r="AI138">
        <v>2011</v>
      </c>
      <c r="AJ138">
        <v>13</v>
      </c>
      <c r="AK138" t="s">
        <v>1090</v>
      </c>
      <c r="AL138" t="s">
        <v>1562</v>
      </c>
    </row>
    <row r="139" spans="1:38" ht="15.6" customHeight="1" x14ac:dyDescent="0.3">
      <c r="A139">
        <v>138</v>
      </c>
      <c r="B139" t="s">
        <v>38</v>
      </c>
      <c r="C139" t="s">
        <v>707</v>
      </c>
      <c r="D139" t="s">
        <v>9</v>
      </c>
      <c r="E139">
        <v>100000000</v>
      </c>
      <c r="F139">
        <f t="shared" si="10"/>
        <v>0.1</v>
      </c>
      <c r="G139">
        <v>500000000</v>
      </c>
      <c r="H139">
        <f t="shared" si="11"/>
        <v>0.5</v>
      </c>
      <c r="I139">
        <f t="shared" si="12"/>
        <v>300000000</v>
      </c>
      <c r="J139">
        <f t="shared" si="13"/>
        <v>0.3</v>
      </c>
      <c r="K139" t="s">
        <v>413</v>
      </c>
      <c r="L139">
        <v>125</v>
      </c>
      <c r="M139">
        <v>75</v>
      </c>
      <c r="N139" s="2">
        <v>100</v>
      </c>
      <c r="O139" t="s">
        <v>707</v>
      </c>
      <c r="P139" s="7" t="s">
        <v>840</v>
      </c>
      <c r="Q139" t="s">
        <v>1223</v>
      </c>
      <c r="R139" t="s">
        <v>1223</v>
      </c>
      <c r="AB139">
        <v>3.8</v>
      </c>
      <c r="AC139" t="str" cm="1">
        <f t="array" ref="AC139">_xlfn.IFS(AB139&gt;=4,"highrating",AB139&gt;=3,"med Rating",AB139&lt;3,"low Rating")</f>
        <v>med Rating</v>
      </c>
      <c r="AD139" t="s">
        <v>1069</v>
      </c>
      <c r="AE139" t="s">
        <v>1146</v>
      </c>
      <c r="AF139">
        <v>201</v>
      </c>
      <c r="AG139">
        <v>500</v>
      </c>
      <c r="AH139" s="9">
        <f t="shared" si="14"/>
        <v>350.5</v>
      </c>
      <c r="AI139">
        <v>1987</v>
      </c>
      <c r="AJ139">
        <v>37</v>
      </c>
      <c r="AK139" t="s">
        <v>1080</v>
      </c>
      <c r="AL139" t="s">
        <v>1559</v>
      </c>
    </row>
    <row r="140" spans="1:38" ht="15.6" customHeight="1" x14ac:dyDescent="0.3">
      <c r="A140">
        <v>139</v>
      </c>
      <c r="B140" t="s">
        <v>79</v>
      </c>
      <c r="C140" t="s">
        <v>34</v>
      </c>
      <c r="D140" t="s">
        <v>28</v>
      </c>
      <c r="E140">
        <v>5000000000</v>
      </c>
      <c r="F140">
        <f t="shared" si="10"/>
        <v>5</v>
      </c>
      <c r="G140">
        <v>10000000000</v>
      </c>
      <c r="H140">
        <f t="shared" si="11"/>
        <v>10</v>
      </c>
      <c r="I140">
        <f t="shared" si="12"/>
        <v>7500000000</v>
      </c>
      <c r="J140">
        <f t="shared" si="13"/>
        <v>7.5</v>
      </c>
      <c r="K140" t="s">
        <v>414</v>
      </c>
      <c r="L140">
        <v>136</v>
      </c>
      <c r="M140">
        <v>77</v>
      </c>
      <c r="N140" s="2">
        <v>106.5</v>
      </c>
      <c r="O140" t="s">
        <v>34</v>
      </c>
      <c r="P140" s="7" t="s">
        <v>841</v>
      </c>
      <c r="Q140" t="s">
        <v>1286</v>
      </c>
      <c r="R140" t="s">
        <v>1286</v>
      </c>
      <c r="AB140">
        <v>3.8</v>
      </c>
      <c r="AC140" t="str" cm="1">
        <f t="array" ref="AC140">_xlfn.IFS(AB140&gt;=4,"highrating",AB140&gt;=3,"med Rating",AB140&lt;3,"low Rating")</f>
        <v>med Rating</v>
      </c>
      <c r="AD140" t="s">
        <v>1070</v>
      </c>
      <c r="AE140" t="s">
        <v>1147</v>
      </c>
      <c r="AF140">
        <v>5001</v>
      </c>
      <c r="AG140">
        <v>10000</v>
      </c>
      <c r="AH140" s="9">
        <f t="shared" si="14"/>
        <v>7500.5</v>
      </c>
      <c r="AI140">
        <v>1945</v>
      </c>
      <c r="AJ140">
        <v>79</v>
      </c>
      <c r="AK140" t="s">
        <v>1091</v>
      </c>
      <c r="AL140" t="s">
        <v>1565</v>
      </c>
    </row>
    <row r="141" spans="1:38" ht="15.6" customHeight="1" x14ac:dyDescent="0.3">
      <c r="A141">
        <v>140</v>
      </c>
      <c r="B141" t="s">
        <v>80</v>
      </c>
      <c r="C141" t="s">
        <v>707</v>
      </c>
      <c r="D141" t="s">
        <v>10</v>
      </c>
      <c r="E141">
        <v>500000000</v>
      </c>
      <c r="F141">
        <f t="shared" si="10"/>
        <v>0.5</v>
      </c>
      <c r="G141">
        <v>1000000000</v>
      </c>
      <c r="H141">
        <f t="shared" si="11"/>
        <v>1</v>
      </c>
      <c r="I141">
        <f t="shared" si="12"/>
        <v>750000000</v>
      </c>
      <c r="J141">
        <f t="shared" si="13"/>
        <v>0.75</v>
      </c>
      <c r="K141" t="s">
        <v>415</v>
      </c>
      <c r="L141">
        <v>123</v>
      </c>
      <c r="M141">
        <v>74</v>
      </c>
      <c r="N141" s="2">
        <v>98.5</v>
      </c>
      <c r="O141" t="s">
        <v>707</v>
      </c>
      <c r="P141" s="7" t="s">
        <v>718</v>
      </c>
      <c r="Q141" t="s">
        <v>1168</v>
      </c>
      <c r="R141" t="s">
        <v>1168</v>
      </c>
      <c r="AB141">
        <v>3.8</v>
      </c>
      <c r="AC141" t="str" cm="1">
        <f t="array" ref="AC141">_xlfn.IFS(AB141&gt;=4,"highrating",AB141&gt;=3,"med Rating",AB141&lt;3,"low Rating")</f>
        <v>med Rating</v>
      </c>
      <c r="AD141" t="s">
        <v>1067</v>
      </c>
      <c r="AE141" t="s">
        <v>1144</v>
      </c>
      <c r="AF141">
        <v>1001</v>
      </c>
      <c r="AG141">
        <v>5000</v>
      </c>
      <c r="AH141" s="9">
        <f t="shared" si="14"/>
        <v>3000.5</v>
      </c>
      <c r="AI141">
        <v>1965</v>
      </c>
      <c r="AJ141">
        <v>59</v>
      </c>
      <c r="AK141" t="s">
        <v>1079</v>
      </c>
      <c r="AL141" t="s">
        <v>1560</v>
      </c>
    </row>
    <row r="142" spans="1:38" ht="15.6" customHeight="1" x14ac:dyDescent="0.3">
      <c r="A142">
        <v>141</v>
      </c>
      <c r="B142" t="s">
        <v>62</v>
      </c>
      <c r="C142" t="s">
        <v>709</v>
      </c>
      <c r="D142" t="s">
        <v>9</v>
      </c>
      <c r="E142">
        <v>100000000</v>
      </c>
      <c r="F142">
        <f t="shared" si="10"/>
        <v>0.1</v>
      </c>
      <c r="G142">
        <v>500000000</v>
      </c>
      <c r="H142">
        <f t="shared" si="11"/>
        <v>0.5</v>
      </c>
      <c r="I142">
        <f t="shared" si="12"/>
        <v>300000000</v>
      </c>
      <c r="J142">
        <f t="shared" si="13"/>
        <v>0.3</v>
      </c>
      <c r="K142" t="s">
        <v>416</v>
      </c>
      <c r="L142">
        <v>78</v>
      </c>
      <c r="M142">
        <v>44</v>
      </c>
      <c r="N142" s="2">
        <v>61</v>
      </c>
      <c r="O142" t="s">
        <v>709</v>
      </c>
      <c r="P142" s="7" t="s">
        <v>717</v>
      </c>
      <c r="Q142" t="s">
        <v>1167</v>
      </c>
      <c r="R142" t="s">
        <v>1167</v>
      </c>
      <c r="AB142">
        <v>4.8</v>
      </c>
      <c r="AC142" t="str" cm="1">
        <f t="array" ref="AC142">_xlfn.IFS(AB142&gt;=4,"highrating",AB142&gt;=3,"med Rating",AB142&lt;3,"low Rating")</f>
        <v>highrating</v>
      </c>
      <c r="AD142" t="s">
        <v>1065</v>
      </c>
      <c r="AE142" t="s">
        <v>1142</v>
      </c>
      <c r="AF142">
        <v>501</v>
      </c>
      <c r="AG142">
        <v>1000</v>
      </c>
      <c r="AH142" s="9">
        <f t="shared" si="14"/>
        <v>750.5</v>
      </c>
      <c r="AI142">
        <v>2010</v>
      </c>
      <c r="AJ142">
        <v>14</v>
      </c>
      <c r="AK142" t="s">
        <v>1078</v>
      </c>
      <c r="AL142" t="s">
        <v>1559</v>
      </c>
    </row>
    <row r="143" spans="1:38" ht="15.6" customHeight="1" x14ac:dyDescent="0.3">
      <c r="A143">
        <v>142</v>
      </c>
      <c r="B143" t="s">
        <v>81</v>
      </c>
      <c r="C143" t="s">
        <v>708</v>
      </c>
      <c r="D143" t="s">
        <v>11</v>
      </c>
      <c r="E143">
        <v>0</v>
      </c>
      <c r="F143">
        <f t="shared" si="10"/>
        <v>0</v>
      </c>
      <c r="G143">
        <v>0</v>
      </c>
      <c r="H143">
        <f t="shared" si="11"/>
        <v>0</v>
      </c>
      <c r="I143">
        <f t="shared" si="12"/>
        <v>0</v>
      </c>
      <c r="J143">
        <f t="shared" si="13"/>
        <v>0</v>
      </c>
      <c r="K143" t="s">
        <v>417</v>
      </c>
      <c r="L143">
        <v>148</v>
      </c>
      <c r="M143">
        <v>65</v>
      </c>
      <c r="N143" s="2">
        <v>106.5</v>
      </c>
      <c r="O143" t="s">
        <v>708</v>
      </c>
      <c r="P143" s="7" t="s">
        <v>842</v>
      </c>
      <c r="Q143" t="s">
        <v>1231</v>
      </c>
      <c r="R143" t="s">
        <v>1231</v>
      </c>
      <c r="AB143">
        <v>4.4000000000000004</v>
      </c>
      <c r="AC143" t="str" cm="1">
        <f t="array" ref="AC143">_xlfn.IFS(AB143&gt;=4,"highrating",AB143&gt;=3,"med Rating",AB143&lt;3,"low Rating")</f>
        <v>highrating</v>
      </c>
      <c r="AD143" t="s">
        <v>1068</v>
      </c>
      <c r="AE143" t="s">
        <v>1145</v>
      </c>
      <c r="AF143">
        <v>51</v>
      </c>
      <c r="AG143">
        <v>200</v>
      </c>
      <c r="AH143" s="9">
        <f t="shared" si="14"/>
        <v>125.5</v>
      </c>
      <c r="AI143">
        <v>2008</v>
      </c>
      <c r="AJ143">
        <v>16</v>
      </c>
      <c r="AK143" t="s">
        <v>1083</v>
      </c>
      <c r="AL143" t="s">
        <v>1559</v>
      </c>
    </row>
    <row r="144" spans="1:38" ht="15.6" customHeight="1" x14ac:dyDescent="0.3">
      <c r="A144">
        <v>143</v>
      </c>
      <c r="B144" t="s">
        <v>34</v>
      </c>
      <c r="C144" t="s">
        <v>34</v>
      </c>
      <c r="D144" t="s">
        <v>11</v>
      </c>
      <c r="E144">
        <v>0</v>
      </c>
      <c r="F144">
        <f t="shared" si="10"/>
        <v>0</v>
      </c>
      <c r="G144">
        <v>0</v>
      </c>
      <c r="H144">
        <f t="shared" si="11"/>
        <v>0</v>
      </c>
      <c r="I144">
        <f t="shared" si="12"/>
        <v>0</v>
      </c>
      <c r="J144">
        <f t="shared" si="13"/>
        <v>0</v>
      </c>
      <c r="K144" t="s">
        <v>418</v>
      </c>
      <c r="L144">
        <v>110</v>
      </c>
      <c r="M144">
        <v>59</v>
      </c>
      <c r="N144" s="2">
        <v>84.5</v>
      </c>
      <c r="O144" t="s">
        <v>34</v>
      </c>
      <c r="P144" s="7" t="s">
        <v>843</v>
      </c>
      <c r="Q144" t="s">
        <v>1179</v>
      </c>
      <c r="R144" t="s">
        <v>1179</v>
      </c>
      <c r="AB144">
        <v>3.9</v>
      </c>
      <c r="AC144" t="str" cm="1">
        <f t="array" ref="AC144">_xlfn.IFS(AB144&gt;=4,"highrating",AB144&gt;=3,"med Rating",AB144&lt;3,"low Rating")</f>
        <v>med Rating</v>
      </c>
      <c r="AD144" t="s">
        <v>1068</v>
      </c>
      <c r="AE144" t="s">
        <v>1145</v>
      </c>
      <c r="AF144">
        <v>51</v>
      </c>
      <c r="AG144">
        <v>200</v>
      </c>
      <c r="AH144" s="9">
        <f t="shared" si="14"/>
        <v>125.5</v>
      </c>
      <c r="AI144">
        <v>2005</v>
      </c>
      <c r="AJ144">
        <v>19</v>
      </c>
      <c r="AK144" t="s">
        <v>1084</v>
      </c>
      <c r="AL144" t="s">
        <v>1562</v>
      </c>
    </row>
    <row r="145" spans="1:38" ht="15.6" customHeight="1" x14ac:dyDescent="0.3">
      <c r="A145">
        <v>144</v>
      </c>
      <c r="B145" t="s">
        <v>82</v>
      </c>
      <c r="C145" t="s">
        <v>711</v>
      </c>
      <c r="D145" t="s">
        <v>31</v>
      </c>
      <c r="E145">
        <v>2000000000</v>
      </c>
      <c r="F145">
        <f t="shared" si="10"/>
        <v>2</v>
      </c>
      <c r="G145">
        <v>5000000000</v>
      </c>
      <c r="H145">
        <f t="shared" si="11"/>
        <v>5</v>
      </c>
      <c r="I145">
        <f t="shared" si="12"/>
        <v>3500000000</v>
      </c>
      <c r="J145">
        <f t="shared" si="13"/>
        <v>3.5</v>
      </c>
      <c r="K145" t="s">
        <v>419</v>
      </c>
      <c r="L145">
        <v>134</v>
      </c>
      <c r="M145">
        <v>85</v>
      </c>
      <c r="N145" s="2">
        <v>109.5</v>
      </c>
      <c r="O145" t="s">
        <v>711</v>
      </c>
      <c r="P145" s="7" t="s">
        <v>844</v>
      </c>
      <c r="Q145" t="s">
        <v>1287</v>
      </c>
      <c r="R145" t="s">
        <v>1287</v>
      </c>
      <c r="AB145">
        <v>3.4</v>
      </c>
      <c r="AC145" t="str" cm="1">
        <f t="array" ref="AC145">_xlfn.IFS(AB145&gt;=4,"highrating",AB145&gt;=3,"med Rating",AB145&lt;3,"low Rating")</f>
        <v>med Rating</v>
      </c>
      <c r="AD145" t="s">
        <v>1067</v>
      </c>
      <c r="AE145" t="s">
        <v>1144</v>
      </c>
      <c r="AF145">
        <v>1001</v>
      </c>
      <c r="AG145">
        <v>5000</v>
      </c>
      <c r="AH145" s="9">
        <f t="shared" si="14"/>
        <v>3000.5</v>
      </c>
      <c r="AI145">
        <v>1846</v>
      </c>
      <c r="AJ145">
        <v>178</v>
      </c>
      <c r="AK145" t="s">
        <v>1097</v>
      </c>
      <c r="AL145" t="s">
        <v>1568</v>
      </c>
    </row>
    <row r="146" spans="1:38" ht="15.6" customHeight="1" x14ac:dyDescent="0.3">
      <c r="A146">
        <v>145</v>
      </c>
      <c r="B146" t="s">
        <v>38</v>
      </c>
      <c r="C146" t="s">
        <v>707</v>
      </c>
      <c r="D146" t="s">
        <v>16</v>
      </c>
      <c r="E146">
        <v>10000000000</v>
      </c>
      <c r="F146">
        <f t="shared" si="10"/>
        <v>10</v>
      </c>
      <c r="G146">
        <v>11000000000</v>
      </c>
      <c r="H146">
        <f t="shared" si="11"/>
        <v>11</v>
      </c>
      <c r="I146">
        <f t="shared" si="12"/>
        <v>10500000000</v>
      </c>
      <c r="J146">
        <f t="shared" si="13"/>
        <v>10.5</v>
      </c>
      <c r="K146" t="s">
        <v>420</v>
      </c>
      <c r="L146">
        <v>204</v>
      </c>
      <c r="M146">
        <v>124</v>
      </c>
      <c r="N146" s="2">
        <v>164</v>
      </c>
      <c r="O146" t="s">
        <v>707</v>
      </c>
      <c r="P146" s="7" t="s">
        <v>845</v>
      </c>
      <c r="Q146" t="s">
        <v>1215</v>
      </c>
      <c r="R146" t="s">
        <v>1288</v>
      </c>
      <c r="AB146">
        <v>3.6</v>
      </c>
      <c r="AC146" t="str" cm="1">
        <f t="array" ref="AC146">_xlfn.IFS(AB146&gt;=4,"highrating",AB146&gt;=3,"med Rating",AB146&lt;3,"low Rating")</f>
        <v>med Rating</v>
      </c>
      <c r="AD146" t="s">
        <v>1070</v>
      </c>
      <c r="AE146" t="s">
        <v>1147</v>
      </c>
      <c r="AF146">
        <v>5001</v>
      </c>
      <c r="AG146">
        <v>10000</v>
      </c>
      <c r="AH146" s="9">
        <f t="shared" si="14"/>
        <v>7500.5</v>
      </c>
      <c r="AI146">
        <v>1851</v>
      </c>
      <c r="AJ146">
        <v>173</v>
      </c>
      <c r="AK146" t="s">
        <v>1091</v>
      </c>
      <c r="AL146" t="s">
        <v>1565</v>
      </c>
    </row>
    <row r="147" spans="1:38" ht="15.6" customHeight="1" x14ac:dyDescent="0.3">
      <c r="A147">
        <v>146</v>
      </c>
      <c r="B147" t="s">
        <v>83</v>
      </c>
      <c r="C147" t="s">
        <v>707</v>
      </c>
      <c r="D147" t="s">
        <v>16</v>
      </c>
      <c r="E147">
        <v>10000000000</v>
      </c>
      <c r="F147">
        <f t="shared" si="10"/>
        <v>10</v>
      </c>
      <c r="G147">
        <v>11000000000</v>
      </c>
      <c r="H147">
        <f t="shared" si="11"/>
        <v>11</v>
      </c>
      <c r="I147">
        <f t="shared" si="12"/>
        <v>10500000000</v>
      </c>
      <c r="J147">
        <f t="shared" si="13"/>
        <v>10.5</v>
      </c>
      <c r="K147" t="s">
        <v>421</v>
      </c>
      <c r="L147">
        <v>207</v>
      </c>
      <c r="M147">
        <v>131</v>
      </c>
      <c r="N147" s="2">
        <v>169</v>
      </c>
      <c r="O147" t="s">
        <v>707</v>
      </c>
      <c r="P147" s="7" t="s">
        <v>846</v>
      </c>
      <c r="Q147" t="s">
        <v>1289</v>
      </c>
      <c r="R147" t="s">
        <v>1289</v>
      </c>
      <c r="AB147">
        <v>3.9</v>
      </c>
      <c r="AC147" t="str" cm="1">
        <f t="array" ref="AC147">_xlfn.IFS(AB147&gt;=4,"highrating",AB147&gt;=3,"med Rating",AB147&lt;3,"low Rating")</f>
        <v>med Rating</v>
      </c>
      <c r="AD147" t="s">
        <v>1066</v>
      </c>
      <c r="AE147" t="s">
        <v>1143</v>
      </c>
      <c r="AF147">
        <v>10000</v>
      </c>
      <c r="AG147" t="s">
        <v>1152</v>
      </c>
      <c r="AH147" s="9">
        <f t="shared" si="14"/>
        <v>10000</v>
      </c>
      <c r="AI147">
        <v>1976</v>
      </c>
      <c r="AJ147">
        <v>48</v>
      </c>
      <c r="AK147" t="s">
        <v>1088</v>
      </c>
      <c r="AL147" t="s">
        <v>1088</v>
      </c>
    </row>
    <row r="148" spans="1:38" ht="15.6" customHeight="1" x14ac:dyDescent="0.3">
      <c r="A148">
        <v>147</v>
      </c>
      <c r="B148" t="s">
        <v>33</v>
      </c>
      <c r="C148" t="s">
        <v>707</v>
      </c>
      <c r="D148" t="s">
        <v>31</v>
      </c>
      <c r="E148">
        <v>2000000000</v>
      </c>
      <c r="F148">
        <f t="shared" si="10"/>
        <v>2</v>
      </c>
      <c r="G148">
        <v>5000000000</v>
      </c>
      <c r="H148">
        <f t="shared" si="11"/>
        <v>5</v>
      </c>
      <c r="I148">
        <f t="shared" si="12"/>
        <v>3500000000</v>
      </c>
      <c r="J148">
        <f t="shared" si="13"/>
        <v>3.5</v>
      </c>
      <c r="K148" t="s">
        <v>422</v>
      </c>
      <c r="L148">
        <v>174</v>
      </c>
      <c r="M148">
        <v>110</v>
      </c>
      <c r="N148" s="2">
        <v>142</v>
      </c>
      <c r="O148" t="s">
        <v>707</v>
      </c>
      <c r="P148" s="7" t="s">
        <v>745</v>
      </c>
      <c r="Q148" t="s">
        <v>1290</v>
      </c>
      <c r="R148" t="s">
        <v>1194</v>
      </c>
      <c r="AB148">
        <v>3.8</v>
      </c>
      <c r="AC148" t="str" cm="1">
        <f t="array" ref="AC148">_xlfn.IFS(AB148&gt;=4,"highrating",AB148&gt;=3,"med Rating",AB148&lt;3,"low Rating")</f>
        <v>med Rating</v>
      </c>
      <c r="AD148" t="s">
        <v>1070</v>
      </c>
      <c r="AE148" t="s">
        <v>1147</v>
      </c>
      <c r="AF148">
        <v>5001</v>
      </c>
      <c r="AG148">
        <v>10000</v>
      </c>
      <c r="AH148" s="9">
        <f t="shared" si="14"/>
        <v>7500.5</v>
      </c>
      <c r="AI148">
        <v>1996</v>
      </c>
      <c r="AJ148">
        <v>28</v>
      </c>
      <c r="AK148" t="s">
        <v>1094</v>
      </c>
      <c r="AL148" t="s">
        <v>1567</v>
      </c>
    </row>
    <row r="149" spans="1:38" ht="15.6" customHeight="1" x14ac:dyDescent="0.3">
      <c r="A149">
        <v>148</v>
      </c>
      <c r="B149" t="s">
        <v>84</v>
      </c>
      <c r="C149" t="s">
        <v>708</v>
      </c>
      <c r="D149" t="s">
        <v>16</v>
      </c>
      <c r="E149">
        <v>10000000000</v>
      </c>
      <c r="F149">
        <f t="shared" si="10"/>
        <v>10</v>
      </c>
      <c r="G149">
        <v>11000000000</v>
      </c>
      <c r="H149">
        <f t="shared" si="11"/>
        <v>11</v>
      </c>
      <c r="I149">
        <f t="shared" si="12"/>
        <v>10500000000</v>
      </c>
      <c r="J149">
        <f t="shared" si="13"/>
        <v>10.5</v>
      </c>
      <c r="K149" t="s">
        <v>423</v>
      </c>
      <c r="L149">
        <v>101</v>
      </c>
      <c r="M149">
        <v>52</v>
      </c>
      <c r="N149" s="2">
        <v>76.5</v>
      </c>
      <c r="O149" t="s">
        <v>708</v>
      </c>
      <c r="P149" s="7" t="s">
        <v>729</v>
      </c>
      <c r="Q149" t="s">
        <v>1215</v>
      </c>
      <c r="R149" t="s">
        <v>1180</v>
      </c>
      <c r="AB149">
        <v>3.7</v>
      </c>
      <c r="AC149" t="str" cm="1">
        <f t="array" ref="AC149">_xlfn.IFS(AB149&gt;=4,"highrating",AB149&gt;=3,"med Rating",AB149&lt;3,"low Rating")</f>
        <v>med Rating</v>
      </c>
      <c r="AD149" t="s">
        <v>1066</v>
      </c>
      <c r="AE149" t="s">
        <v>1143</v>
      </c>
      <c r="AF149">
        <v>10000</v>
      </c>
      <c r="AG149" t="s">
        <v>1152</v>
      </c>
      <c r="AH149" s="9">
        <f t="shared" si="14"/>
        <v>10000</v>
      </c>
      <c r="AI149">
        <v>1781</v>
      </c>
      <c r="AJ149">
        <v>243</v>
      </c>
      <c r="AK149" t="s">
        <v>1088</v>
      </c>
      <c r="AL149" t="s">
        <v>1088</v>
      </c>
    </row>
    <row r="150" spans="1:38" ht="15.6" customHeight="1" x14ac:dyDescent="0.3">
      <c r="A150">
        <v>149</v>
      </c>
      <c r="B150" t="s">
        <v>85</v>
      </c>
      <c r="C150" t="s">
        <v>707</v>
      </c>
      <c r="D150" t="s">
        <v>10</v>
      </c>
      <c r="E150">
        <v>500000000</v>
      </c>
      <c r="F150">
        <f t="shared" si="10"/>
        <v>0.5</v>
      </c>
      <c r="G150">
        <v>1000000000</v>
      </c>
      <c r="H150">
        <f t="shared" si="11"/>
        <v>1</v>
      </c>
      <c r="I150">
        <f t="shared" si="12"/>
        <v>750000000</v>
      </c>
      <c r="J150">
        <f t="shared" si="13"/>
        <v>0.75</v>
      </c>
      <c r="K150" t="s">
        <v>424</v>
      </c>
      <c r="L150">
        <v>133</v>
      </c>
      <c r="M150">
        <v>81</v>
      </c>
      <c r="N150" s="2">
        <v>107</v>
      </c>
      <c r="O150" t="s">
        <v>707</v>
      </c>
      <c r="P150" s="7" t="s">
        <v>847</v>
      </c>
      <c r="Q150" t="s">
        <v>1291</v>
      </c>
      <c r="R150" t="s">
        <v>1291</v>
      </c>
      <c r="AB150">
        <v>3.8</v>
      </c>
      <c r="AC150" t="str" cm="1">
        <f t="array" ref="AC150">_xlfn.IFS(AB150&gt;=4,"highrating",AB150&gt;=3,"med Rating",AB150&lt;3,"low Rating")</f>
        <v>med Rating</v>
      </c>
      <c r="AD150" t="s">
        <v>1065</v>
      </c>
      <c r="AE150" t="s">
        <v>1142</v>
      </c>
      <c r="AF150">
        <v>501</v>
      </c>
      <c r="AG150">
        <v>1000</v>
      </c>
      <c r="AH150" s="9">
        <f t="shared" si="14"/>
        <v>750.5</v>
      </c>
      <c r="AI150">
        <v>1981</v>
      </c>
      <c r="AJ150">
        <v>43</v>
      </c>
      <c r="AK150" t="s">
        <v>1091</v>
      </c>
      <c r="AL150" t="s">
        <v>1565</v>
      </c>
    </row>
    <row r="151" spans="1:38" ht="15.6" customHeight="1" x14ac:dyDescent="0.3">
      <c r="A151">
        <v>150</v>
      </c>
      <c r="B151" t="s">
        <v>86</v>
      </c>
      <c r="C151" t="s">
        <v>707</v>
      </c>
      <c r="D151" t="s">
        <v>16</v>
      </c>
      <c r="E151">
        <v>10000000000</v>
      </c>
      <c r="F151">
        <f t="shared" si="10"/>
        <v>10</v>
      </c>
      <c r="G151">
        <v>11000000000</v>
      </c>
      <c r="H151">
        <f t="shared" si="11"/>
        <v>11</v>
      </c>
      <c r="I151">
        <f t="shared" si="12"/>
        <v>10500000000</v>
      </c>
      <c r="J151">
        <f t="shared" si="13"/>
        <v>10.5</v>
      </c>
      <c r="K151" t="s">
        <v>425</v>
      </c>
      <c r="L151">
        <v>211</v>
      </c>
      <c r="M151">
        <v>132</v>
      </c>
      <c r="N151" s="2">
        <v>171.5</v>
      </c>
      <c r="O151" t="s">
        <v>707</v>
      </c>
      <c r="P151" s="7" t="s">
        <v>848</v>
      </c>
      <c r="Q151" t="s">
        <v>1171</v>
      </c>
      <c r="R151" t="s">
        <v>1171</v>
      </c>
      <c r="AB151">
        <v>3.5</v>
      </c>
      <c r="AC151" t="str" cm="1">
        <f t="array" ref="AC151">_xlfn.IFS(AB151&gt;=4,"highrating",AB151&gt;=3,"med Rating",AB151&lt;3,"low Rating")</f>
        <v>med Rating</v>
      </c>
      <c r="AD151" t="s">
        <v>1066</v>
      </c>
      <c r="AE151" t="s">
        <v>1143</v>
      </c>
      <c r="AF151">
        <v>10000</v>
      </c>
      <c r="AG151" t="s">
        <v>1152</v>
      </c>
      <c r="AH151" s="9">
        <f t="shared" si="14"/>
        <v>10000</v>
      </c>
      <c r="AI151">
        <v>1970</v>
      </c>
      <c r="AJ151">
        <v>54</v>
      </c>
      <c r="AK151" t="s">
        <v>1096</v>
      </c>
      <c r="AL151" t="s">
        <v>1562</v>
      </c>
    </row>
    <row r="152" spans="1:38" ht="15.6" customHeight="1" x14ac:dyDescent="0.3">
      <c r="A152">
        <v>151</v>
      </c>
      <c r="B152" t="s">
        <v>87</v>
      </c>
      <c r="C152" t="s">
        <v>34</v>
      </c>
      <c r="D152" t="s">
        <v>11</v>
      </c>
      <c r="E152">
        <v>0</v>
      </c>
      <c r="F152">
        <f t="shared" si="10"/>
        <v>0</v>
      </c>
      <c r="G152">
        <v>0</v>
      </c>
      <c r="H152">
        <f t="shared" si="11"/>
        <v>0</v>
      </c>
      <c r="I152">
        <f t="shared" si="12"/>
        <v>0</v>
      </c>
      <c r="J152">
        <f t="shared" si="13"/>
        <v>0</v>
      </c>
      <c r="K152" t="s">
        <v>426</v>
      </c>
      <c r="L152">
        <v>140</v>
      </c>
      <c r="M152">
        <v>74</v>
      </c>
      <c r="N152" s="2">
        <v>107</v>
      </c>
      <c r="O152" t="s">
        <v>34</v>
      </c>
      <c r="P152" s="7" t="s">
        <v>836</v>
      </c>
      <c r="Q152" t="s">
        <v>1284</v>
      </c>
      <c r="R152" t="s">
        <v>1285</v>
      </c>
      <c r="AB152">
        <v>4.2</v>
      </c>
      <c r="AC152" t="str" cm="1">
        <f t="array" ref="AC152">_xlfn.IFS(AB152&gt;=4,"highrating",AB152&gt;=3,"med Rating",AB152&lt;3,"low Rating")</f>
        <v>highrating</v>
      </c>
      <c r="AD152" t="s">
        <v>1066</v>
      </c>
      <c r="AE152" t="s">
        <v>1143</v>
      </c>
      <c r="AF152">
        <v>10000</v>
      </c>
      <c r="AG152" t="s">
        <v>1152</v>
      </c>
      <c r="AH152" s="9">
        <f t="shared" si="14"/>
        <v>10000</v>
      </c>
      <c r="AI152" t="s">
        <v>1072</v>
      </c>
      <c r="AJ152" t="s">
        <v>1072</v>
      </c>
      <c r="AK152" t="s">
        <v>1114</v>
      </c>
      <c r="AL152" t="s">
        <v>1574</v>
      </c>
    </row>
    <row r="153" spans="1:38" ht="15.6" customHeight="1" x14ac:dyDescent="0.3">
      <c r="A153">
        <v>152</v>
      </c>
      <c r="B153" t="s">
        <v>88</v>
      </c>
      <c r="C153" t="s">
        <v>708</v>
      </c>
      <c r="D153" t="s">
        <v>12</v>
      </c>
      <c r="E153">
        <v>1000000000</v>
      </c>
      <c r="F153">
        <f t="shared" si="10"/>
        <v>1</v>
      </c>
      <c r="G153">
        <v>2000000000</v>
      </c>
      <c r="H153">
        <f t="shared" si="11"/>
        <v>2</v>
      </c>
      <c r="I153">
        <f t="shared" si="12"/>
        <v>1500000000</v>
      </c>
      <c r="J153">
        <f t="shared" si="13"/>
        <v>1.5</v>
      </c>
      <c r="K153" t="s">
        <v>427</v>
      </c>
      <c r="L153">
        <v>190</v>
      </c>
      <c r="M153">
        <v>100</v>
      </c>
      <c r="N153" s="2">
        <v>145</v>
      </c>
      <c r="O153" t="s">
        <v>708</v>
      </c>
      <c r="P153" s="7" t="s">
        <v>849</v>
      </c>
      <c r="Q153" t="s">
        <v>1201</v>
      </c>
      <c r="R153" t="s">
        <v>1201</v>
      </c>
      <c r="AB153">
        <v>3.5</v>
      </c>
      <c r="AC153" t="str" cm="1">
        <f t="array" ref="AC153">_xlfn.IFS(AB153&gt;=4,"highrating",AB153&gt;=3,"med Rating",AB153&lt;3,"low Rating")</f>
        <v>med Rating</v>
      </c>
      <c r="AD153" t="s">
        <v>1067</v>
      </c>
      <c r="AE153" t="s">
        <v>1144</v>
      </c>
      <c r="AF153">
        <v>1001</v>
      </c>
      <c r="AG153">
        <v>5000</v>
      </c>
      <c r="AH153" s="9">
        <f t="shared" si="14"/>
        <v>3000.5</v>
      </c>
      <c r="AI153">
        <v>2010</v>
      </c>
      <c r="AJ153">
        <v>14</v>
      </c>
      <c r="AK153" t="s">
        <v>1088</v>
      </c>
      <c r="AL153" t="s">
        <v>1088</v>
      </c>
    </row>
    <row r="154" spans="1:38" ht="15.6" customHeight="1" x14ac:dyDescent="0.3">
      <c r="A154">
        <v>153</v>
      </c>
      <c r="B154" t="s">
        <v>62</v>
      </c>
      <c r="C154" t="s">
        <v>709</v>
      </c>
      <c r="D154" t="s">
        <v>13</v>
      </c>
      <c r="E154">
        <v>25000000</v>
      </c>
      <c r="F154">
        <f t="shared" si="10"/>
        <v>2.5000000000000001E-2</v>
      </c>
      <c r="G154">
        <v>50000000</v>
      </c>
      <c r="H154">
        <f t="shared" si="11"/>
        <v>0.05</v>
      </c>
      <c r="I154">
        <f t="shared" si="12"/>
        <v>37500000</v>
      </c>
      <c r="J154">
        <f t="shared" si="13"/>
        <v>3.7499999999999999E-2</v>
      </c>
      <c r="K154" t="s">
        <v>428</v>
      </c>
      <c r="L154">
        <v>80</v>
      </c>
      <c r="M154">
        <v>43</v>
      </c>
      <c r="N154" s="2">
        <v>61.5</v>
      </c>
      <c r="O154" t="s">
        <v>709</v>
      </c>
      <c r="P154" s="7" t="s">
        <v>850</v>
      </c>
      <c r="Q154" t="s">
        <v>1176</v>
      </c>
      <c r="R154" t="s">
        <v>1176</v>
      </c>
      <c r="AB154">
        <v>2.9</v>
      </c>
      <c r="AC154" t="str" cm="1">
        <f t="array" ref="AC154">_xlfn.IFS(AB154&gt;=4,"highrating",AB154&gt;=3,"med Rating",AB154&lt;3,"low Rating")</f>
        <v>low Rating</v>
      </c>
      <c r="AD154" t="s">
        <v>1069</v>
      </c>
      <c r="AE154" t="s">
        <v>1146</v>
      </c>
      <c r="AF154">
        <v>201</v>
      </c>
      <c r="AG154">
        <v>500</v>
      </c>
      <c r="AH154" s="9">
        <f t="shared" si="14"/>
        <v>350.5</v>
      </c>
      <c r="AI154">
        <v>1993</v>
      </c>
      <c r="AJ154">
        <v>31</v>
      </c>
      <c r="AK154" t="s">
        <v>1115</v>
      </c>
      <c r="AL154" t="s">
        <v>1571</v>
      </c>
    </row>
    <row r="155" spans="1:38" ht="15.6" customHeight="1" x14ac:dyDescent="0.3">
      <c r="A155">
        <v>154</v>
      </c>
      <c r="B155" t="s">
        <v>89</v>
      </c>
      <c r="C155" t="s">
        <v>708</v>
      </c>
      <c r="D155" t="s">
        <v>11</v>
      </c>
      <c r="E155">
        <v>0</v>
      </c>
      <c r="F155">
        <f t="shared" si="10"/>
        <v>0</v>
      </c>
      <c r="G155">
        <v>0</v>
      </c>
      <c r="H155">
        <f t="shared" si="11"/>
        <v>0</v>
      </c>
      <c r="I155">
        <f t="shared" si="12"/>
        <v>0</v>
      </c>
      <c r="J155">
        <f t="shared" si="13"/>
        <v>0</v>
      </c>
      <c r="K155" s="3" t="s">
        <v>429</v>
      </c>
      <c r="L155">
        <v>50</v>
      </c>
      <c r="M155">
        <v>73</v>
      </c>
      <c r="N155" s="4">
        <f>AVERAGE(M155)</f>
        <v>73</v>
      </c>
      <c r="O155" t="s">
        <v>708</v>
      </c>
      <c r="P155" s="8" t="s">
        <v>851</v>
      </c>
      <c r="Q155" t="s">
        <v>1292</v>
      </c>
      <c r="R155" t="s">
        <v>1293</v>
      </c>
      <c r="AB155" s="3">
        <v>3.6</v>
      </c>
      <c r="AC155" t="str" cm="1">
        <f t="array" ref="AC155">_xlfn.IFS(AB155&gt;=4,"highrating",AB155&gt;=3,"med Rating",AB155&lt;3,"low Rating")</f>
        <v>med Rating</v>
      </c>
      <c r="AD155" t="s">
        <v>1070</v>
      </c>
      <c r="AE155" t="s">
        <v>1147</v>
      </c>
      <c r="AF155">
        <v>5001</v>
      </c>
      <c r="AG155">
        <v>10000</v>
      </c>
      <c r="AH155" s="9">
        <f t="shared" si="14"/>
        <v>7500.5</v>
      </c>
      <c r="AI155">
        <v>2017</v>
      </c>
      <c r="AJ155">
        <v>7</v>
      </c>
      <c r="AK155" t="s">
        <v>1077</v>
      </c>
      <c r="AL155" t="s">
        <v>1558</v>
      </c>
    </row>
    <row r="156" spans="1:38" ht="15.6" customHeight="1" x14ac:dyDescent="0.3">
      <c r="A156">
        <v>155</v>
      </c>
      <c r="B156" t="s">
        <v>90</v>
      </c>
      <c r="C156" t="s">
        <v>707</v>
      </c>
      <c r="D156" t="s">
        <v>6</v>
      </c>
      <c r="E156">
        <v>50000000</v>
      </c>
      <c r="F156">
        <f t="shared" si="10"/>
        <v>0.05</v>
      </c>
      <c r="G156">
        <v>100000000</v>
      </c>
      <c r="H156">
        <f t="shared" si="11"/>
        <v>0.1</v>
      </c>
      <c r="I156">
        <f t="shared" si="12"/>
        <v>75000000</v>
      </c>
      <c r="J156">
        <f t="shared" si="13"/>
        <v>7.4999999999999997E-2</v>
      </c>
      <c r="K156" t="s">
        <v>430</v>
      </c>
      <c r="L156">
        <v>149</v>
      </c>
      <c r="M156">
        <v>47</v>
      </c>
      <c r="N156" s="2">
        <v>98</v>
      </c>
      <c r="O156" t="s">
        <v>707</v>
      </c>
      <c r="P156" s="7" t="s">
        <v>852</v>
      </c>
      <c r="Q156" t="s">
        <v>1294</v>
      </c>
      <c r="R156" t="s">
        <v>1294</v>
      </c>
      <c r="AB156">
        <v>2.7</v>
      </c>
      <c r="AC156" t="str" cm="1">
        <f t="array" ref="AC156">_xlfn.IFS(AB156&gt;=4,"highrating",AB156&gt;=3,"med Rating",AB156&lt;3,"low Rating")</f>
        <v>low Rating</v>
      </c>
      <c r="AD156" t="s">
        <v>1068</v>
      </c>
      <c r="AE156" t="s">
        <v>1145</v>
      </c>
      <c r="AF156">
        <v>51</v>
      </c>
      <c r="AG156">
        <v>200</v>
      </c>
      <c r="AH156" s="9">
        <f t="shared" si="14"/>
        <v>125.5</v>
      </c>
      <c r="AI156">
        <v>1951</v>
      </c>
      <c r="AJ156">
        <v>73</v>
      </c>
      <c r="AK156" t="s">
        <v>1116</v>
      </c>
      <c r="AL156" t="s">
        <v>1561</v>
      </c>
    </row>
    <row r="157" spans="1:38" ht="15.6" customHeight="1" x14ac:dyDescent="0.3">
      <c r="A157">
        <v>156</v>
      </c>
      <c r="B157" t="s">
        <v>91</v>
      </c>
      <c r="C157" t="s">
        <v>708</v>
      </c>
      <c r="D157" t="s">
        <v>9</v>
      </c>
      <c r="E157">
        <v>100000000</v>
      </c>
      <c r="F157">
        <f t="shared" si="10"/>
        <v>0.1</v>
      </c>
      <c r="G157">
        <v>500000000</v>
      </c>
      <c r="H157">
        <f t="shared" si="11"/>
        <v>0.5</v>
      </c>
      <c r="I157">
        <f t="shared" si="12"/>
        <v>300000000</v>
      </c>
      <c r="J157">
        <f t="shared" si="13"/>
        <v>0.3</v>
      </c>
      <c r="K157" t="s">
        <v>431</v>
      </c>
      <c r="L157">
        <v>82</v>
      </c>
      <c r="M157">
        <v>37</v>
      </c>
      <c r="N157" s="2">
        <v>59.5</v>
      </c>
      <c r="O157" t="s">
        <v>708</v>
      </c>
      <c r="P157" s="7" t="s">
        <v>853</v>
      </c>
      <c r="Q157" t="s">
        <v>1179</v>
      </c>
      <c r="R157" t="s">
        <v>1179</v>
      </c>
      <c r="AB157">
        <v>4.4000000000000004</v>
      </c>
      <c r="AC157" t="str" cm="1">
        <f t="array" ref="AC157">_xlfn.IFS(AB157&gt;=4,"highrating",AB157&gt;=3,"med Rating",AB157&lt;3,"low Rating")</f>
        <v>highrating</v>
      </c>
      <c r="AD157" t="s">
        <v>1069</v>
      </c>
      <c r="AE157" t="s">
        <v>1146</v>
      </c>
      <c r="AF157">
        <v>201</v>
      </c>
      <c r="AG157">
        <v>500</v>
      </c>
      <c r="AH157" s="9">
        <f t="shared" si="14"/>
        <v>350.5</v>
      </c>
      <c r="AI157">
        <v>2013</v>
      </c>
      <c r="AJ157">
        <v>11</v>
      </c>
      <c r="AK157" t="s">
        <v>1088</v>
      </c>
      <c r="AL157" t="s">
        <v>1088</v>
      </c>
    </row>
    <row r="158" spans="1:38" ht="15.6" customHeight="1" x14ac:dyDescent="0.3">
      <c r="A158">
        <v>157</v>
      </c>
      <c r="B158" t="s">
        <v>33</v>
      </c>
      <c r="C158" t="s">
        <v>707</v>
      </c>
      <c r="D158" t="s">
        <v>31</v>
      </c>
      <c r="E158">
        <v>2000000000</v>
      </c>
      <c r="F158">
        <f t="shared" si="10"/>
        <v>2</v>
      </c>
      <c r="G158">
        <v>5000000000</v>
      </c>
      <c r="H158">
        <f t="shared" si="11"/>
        <v>5</v>
      </c>
      <c r="I158">
        <f t="shared" si="12"/>
        <v>3500000000</v>
      </c>
      <c r="J158">
        <f t="shared" si="13"/>
        <v>3.5</v>
      </c>
      <c r="K158" t="s">
        <v>432</v>
      </c>
      <c r="L158">
        <v>185</v>
      </c>
      <c r="M158">
        <v>44</v>
      </c>
      <c r="N158" s="2">
        <v>114.5</v>
      </c>
      <c r="O158" t="s">
        <v>707</v>
      </c>
      <c r="P158" s="7" t="s">
        <v>815</v>
      </c>
      <c r="Q158" t="s">
        <v>1174</v>
      </c>
      <c r="R158" t="s">
        <v>1265</v>
      </c>
      <c r="AB158">
        <v>4</v>
      </c>
      <c r="AC158" t="str" cm="1">
        <f t="array" ref="AC158">_xlfn.IFS(AB158&gt;=4,"highrating",AB158&gt;=3,"med Rating",AB158&lt;3,"low Rating")</f>
        <v>highrating</v>
      </c>
      <c r="AD158" t="s">
        <v>1070</v>
      </c>
      <c r="AE158" t="s">
        <v>1147</v>
      </c>
      <c r="AF158">
        <v>5001</v>
      </c>
      <c r="AG158">
        <v>10000</v>
      </c>
      <c r="AH158" s="9">
        <f t="shared" si="14"/>
        <v>7500.5</v>
      </c>
      <c r="AI158">
        <v>1982</v>
      </c>
      <c r="AJ158">
        <v>42</v>
      </c>
      <c r="AK158" t="s">
        <v>1096</v>
      </c>
      <c r="AL158" t="s">
        <v>1562</v>
      </c>
    </row>
    <row r="159" spans="1:38" ht="15.6" customHeight="1" x14ac:dyDescent="0.3">
      <c r="A159">
        <v>158</v>
      </c>
      <c r="B159" t="s">
        <v>92</v>
      </c>
      <c r="C159" t="s">
        <v>711</v>
      </c>
      <c r="D159" t="s">
        <v>11</v>
      </c>
      <c r="E159">
        <v>0</v>
      </c>
      <c r="F159">
        <f t="shared" si="10"/>
        <v>0</v>
      </c>
      <c r="G159">
        <v>0</v>
      </c>
      <c r="H159">
        <f t="shared" si="11"/>
        <v>0</v>
      </c>
      <c r="I159">
        <f t="shared" si="12"/>
        <v>0</v>
      </c>
      <c r="J159">
        <f t="shared" si="13"/>
        <v>0</v>
      </c>
      <c r="K159" t="s">
        <v>433</v>
      </c>
      <c r="L159">
        <v>116</v>
      </c>
      <c r="M159">
        <v>31</v>
      </c>
      <c r="N159" s="2">
        <v>73.5</v>
      </c>
      <c r="O159" t="s">
        <v>711</v>
      </c>
      <c r="P159" s="7" t="s">
        <v>854</v>
      </c>
      <c r="Q159" t="s">
        <v>1295</v>
      </c>
      <c r="R159" t="s">
        <v>1192</v>
      </c>
      <c r="AB159">
        <v>4.3</v>
      </c>
      <c r="AC159" t="str" cm="1">
        <f t="array" ref="AC159">_xlfn.IFS(AB159&gt;=4,"highrating",AB159&gt;=3,"med Rating",AB159&lt;3,"low Rating")</f>
        <v>highrating</v>
      </c>
      <c r="AD159" t="s">
        <v>1069</v>
      </c>
      <c r="AE159" t="s">
        <v>1146</v>
      </c>
      <c r="AF159">
        <v>201</v>
      </c>
      <c r="AG159">
        <v>500</v>
      </c>
      <c r="AH159" s="9">
        <f t="shared" si="14"/>
        <v>350.5</v>
      </c>
      <c r="AI159">
        <v>1967</v>
      </c>
      <c r="AJ159">
        <v>57</v>
      </c>
      <c r="AK159" t="s">
        <v>1080</v>
      </c>
      <c r="AL159" t="s">
        <v>1559</v>
      </c>
    </row>
    <row r="160" spans="1:38" ht="15.6" customHeight="1" x14ac:dyDescent="0.3">
      <c r="A160">
        <v>159</v>
      </c>
      <c r="B160" t="s">
        <v>34</v>
      </c>
      <c r="C160" t="s">
        <v>34</v>
      </c>
      <c r="D160" t="s">
        <v>13</v>
      </c>
      <c r="E160">
        <v>25000000</v>
      </c>
      <c r="F160">
        <f t="shared" si="10"/>
        <v>2.5000000000000001E-2</v>
      </c>
      <c r="G160">
        <v>50000000</v>
      </c>
      <c r="H160">
        <f t="shared" si="11"/>
        <v>0.05</v>
      </c>
      <c r="I160">
        <f t="shared" si="12"/>
        <v>37500000</v>
      </c>
      <c r="J160">
        <f t="shared" si="13"/>
        <v>3.7499999999999999E-2</v>
      </c>
      <c r="K160" t="s">
        <v>434</v>
      </c>
      <c r="L160">
        <v>95</v>
      </c>
      <c r="M160">
        <v>50</v>
      </c>
      <c r="N160" s="2">
        <v>72.5</v>
      </c>
      <c r="O160" t="s">
        <v>34</v>
      </c>
      <c r="P160" s="7" t="s">
        <v>855</v>
      </c>
      <c r="Q160" t="s">
        <v>1296</v>
      </c>
      <c r="R160" t="s">
        <v>1296</v>
      </c>
      <c r="AB160">
        <v>4.2</v>
      </c>
      <c r="AC160" t="str" cm="1">
        <f t="array" ref="AC160">_xlfn.IFS(AB160&gt;=4,"highrating",AB160&gt;=3,"med Rating",AB160&lt;3,"low Rating")</f>
        <v>highrating</v>
      </c>
      <c r="AD160" t="s">
        <v>1068</v>
      </c>
      <c r="AE160" t="s">
        <v>1145</v>
      </c>
      <c r="AF160">
        <v>51</v>
      </c>
      <c r="AG160">
        <v>200</v>
      </c>
      <c r="AH160" s="9">
        <f t="shared" si="14"/>
        <v>125.5</v>
      </c>
      <c r="AI160">
        <v>2006</v>
      </c>
      <c r="AJ160">
        <v>18</v>
      </c>
      <c r="AK160" t="s">
        <v>1080</v>
      </c>
      <c r="AL160" t="s">
        <v>1559</v>
      </c>
    </row>
    <row r="161" spans="1:38" ht="15.6" customHeight="1" x14ac:dyDescent="0.3">
      <c r="A161">
        <v>160</v>
      </c>
      <c r="B161" t="s">
        <v>93</v>
      </c>
      <c r="C161" t="s">
        <v>709</v>
      </c>
      <c r="D161" t="s">
        <v>9</v>
      </c>
      <c r="E161">
        <v>100000000</v>
      </c>
      <c r="F161">
        <f t="shared" si="10"/>
        <v>0.1</v>
      </c>
      <c r="G161">
        <v>500000000</v>
      </c>
      <c r="H161">
        <f t="shared" si="11"/>
        <v>0.5</v>
      </c>
      <c r="I161">
        <f t="shared" si="12"/>
        <v>300000000</v>
      </c>
      <c r="J161">
        <f t="shared" si="13"/>
        <v>0.3</v>
      </c>
      <c r="K161" t="s">
        <v>435</v>
      </c>
      <c r="L161">
        <v>72</v>
      </c>
      <c r="M161">
        <v>52</v>
      </c>
      <c r="N161" s="2">
        <v>62</v>
      </c>
      <c r="O161" t="s">
        <v>709</v>
      </c>
      <c r="P161" s="7" t="s">
        <v>856</v>
      </c>
      <c r="Q161" t="s">
        <v>1265</v>
      </c>
      <c r="R161" t="s">
        <v>1265</v>
      </c>
      <c r="AB161">
        <v>3.6</v>
      </c>
      <c r="AC161" t="str" cm="1">
        <f t="array" ref="AC161">_xlfn.IFS(AB161&gt;=4,"highrating",AB161&gt;=3,"med Rating",AB161&lt;3,"low Rating")</f>
        <v>med Rating</v>
      </c>
      <c r="AD161" t="s">
        <v>1068</v>
      </c>
      <c r="AE161" t="s">
        <v>1145</v>
      </c>
      <c r="AF161">
        <v>51</v>
      </c>
      <c r="AG161">
        <v>200</v>
      </c>
      <c r="AH161" s="9">
        <f t="shared" si="14"/>
        <v>125.5</v>
      </c>
      <c r="AI161">
        <v>2006</v>
      </c>
      <c r="AJ161">
        <v>18</v>
      </c>
      <c r="AK161" t="s">
        <v>1087</v>
      </c>
      <c r="AL161" t="s">
        <v>1563</v>
      </c>
    </row>
    <row r="162" spans="1:38" ht="15.6" customHeight="1" x14ac:dyDescent="0.3">
      <c r="A162">
        <v>161</v>
      </c>
      <c r="B162" t="s">
        <v>94</v>
      </c>
      <c r="C162" t="s">
        <v>708</v>
      </c>
      <c r="D162" t="s">
        <v>16</v>
      </c>
      <c r="E162">
        <v>10000000000</v>
      </c>
      <c r="F162">
        <f t="shared" si="10"/>
        <v>10</v>
      </c>
      <c r="G162">
        <v>11000000000</v>
      </c>
      <c r="H162">
        <f t="shared" si="11"/>
        <v>11</v>
      </c>
      <c r="I162">
        <f t="shared" si="12"/>
        <v>10500000000</v>
      </c>
      <c r="J162">
        <f t="shared" si="13"/>
        <v>10.5</v>
      </c>
      <c r="K162" t="s">
        <v>436</v>
      </c>
      <c r="L162">
        <v>198</v>
      </c>
      <c r="M162">
        <v>43</v>
      </c>
      <c r="N162" s="2">
        <v>120.5</v>
      </c>
      <c r="O162" t="s">
        <v>708</v>
      </c>
      <c r="P162" s="7" t="s">
        <v>729</v>
      </c>
      <c r="Q162" t="s">
        <v>1219</v>
      </c>
      <c r="R162" t="s">
        <v>1180</v>
      </c>
      <c r="AB162">
        <v>3.7</v>
      </c>
      <c r="AC162" t="str" cm="1">
        <f t="array" ref="AC162">_xlfn.IFS(AB162&gt;=4,"highrating",AB162&gt;=3,"med Rating",AB162&lt;3,"low Rating")</f>
        <v>med Rating</v>
      </c>
      <c r="AD162" t="s">
        <v>1066</v>
      </c>
      <c r="AE162" t="s">
        <v>1143</v>
      </c>
      <c r="AF162">
        <v>10000</v>
      </c>
      <c r="AG162" t="s">
        <v>1152</v>
      </c>
      <c r="AH162" s="9">
        <f t="shared" si="14"/>
        <v>10000</v>
      </c>
      <c r="AI162">
        <v>1781</v>
      </c>
      <c r="AJ162">
        <v>243</v>
      </c>
      <c r="AK162" t="s">
        <v>1088</v>
      </c>
      <c r="AL162" t="s">
        <v>1088</v>
      </c>
    </row>
    <row r="163" spans="1:38" ht="15.6" customHeight="1" x14ac:dyDescent="0.3">
      <c r="A163">
        <v>162</v>
      </c>
      <c r="B163" t="s">
        <v>62</v>
      </c>
      <c r="C163" t="s">
        <v>709</v>
      </c>
      <c r="D163" t="s">
        <v>11</v>
      </c>
      <c r="E163">
        <v>0</v>
      </c>
      <c r="F163">
        <f t="shared" si="10"/>
        <v>0</v>
      </c>
      <c r="G163">
        <v>0</v>
      </c>
      <c r="H163">
        <f t="shared" si="11"/>
        <v>0</v>
      </c>
      <c r="I163">
        <f t="shared" si="12"/>
        <v>0</v>
      </c>
      <c r="J163">
        <f t="shared" si="13"/>
        <v>0</v>
      </c>
      <c r="K163" t="s">
        <v>361</v>
      </c>
      <c r="L163">
        <v>100</v>
      </c>
      <c r="M163">
        <v>21</v>
      </c>
      <c r="N163" s="2">
        <v>60.5</v>
      </c>
      <c r="O163" t="s">
        <v>709</v>
      </c>
      <c r="P163" s="7" t="s">
        <v>857</v>
      </c>
      <c r="Q163" t="s">
        <v>1297</v>
      </c>
      <c r="R163" t="s">
        <v>1297</v>
      </c>
      <c r="AB163">
        <v>2.8</v>
      </c>
      <c r="AC163" t="str" cm="1">
        <f t="array" ref="AC163">_xlfn.IFS(AB163&gt;=4,"highrating",AB163&gt;=3,"med Rating",AB163&lt;3,"low Rating")</f>
        <v>low Rating</v>
      </c>
      <c r="AD163" t="s">
        <v>1069</v>
      </c>
      <c r="AE163" t="s">
        <v>1146</v>
      </c>
      <c r="AF163">
        <v>201</v>
      </c>
      <c r="AG163">
        <v>500</v>
      </c>
      <c r="AH163" s="9">
        <f t="shared" si="14"/>
        <v>350.5</v>
      </c>
      <c r="AI163">
        <v>2014</v>
      </c>
      <c r="AJ163">
        <v>10</v>
      </c>
      <c r="AK163" t="s">
        <v>1095</v>
      </c>
      <c r="AL163" t="s">
        <v>1562</v>
      </c>
    </row>
    <row r="164" spans="1:38" ht="15.6" customHeight="1" x14ac:dyDescent="0.3">
      <c r="A164">
        <v>163</v>
      </c>
      <c r="B164" t="s">
        <v>95</v>
      </c>
      <c r="C164" t="s">
        <v>708</v>
      </c>
      <c r="D164" t="s">
        <v>16</v>
      </c>
      <c r="E164">
        <v>10000000000</v>
      </c>
      <c r="F164">
        <f t="shared" si="10"/>
        <v>10</v>
      </c>
      <c r="G164">
        <v>11000000000</v>
      </c>
      <c r="H164">
        <f t="shared" si="11"/>
        <v>11</v>
      </c>
      <c r="I164">
        <f t="shared" si="12"/>
        <v>10500000000</v>
      </c>
      <c r="J164">
        <f t="shared" si="13"/>
        <v>10.5</v>
      </c>
      <c r="K164" t="s">
        <v>437</v>
      </c>
      <c r="L164">
        <v>182</v>
      </c>
      <c r="M164">
        <v>56</v>
      </c>
      <c r="N164" s="2">
        <v>119</v>
      </c>
      <c r="O164" t="s">
        <v>708</v>
      </c>
      <c r="P164" s="7" t="s">
        <v>729</v>
      </c>
      <c r="Q164" t="s">
        <v>1215</v>
      </c>
      <c r="R164" t="s">
        <v>1180</v>
      </c>
      <c r="AB164">
        <v>3.7</v>
      </c>
      <c r="AC164" t="str" cm="1">
        <f t="array" ref="AC164">_xlfn.IFS(AB164&gt;=4,"highrating",AB164&gt;=3,"med Rating",AB164&lt;3,"low Rating")</f>
        <v>med Rating</v>
      </c>
      <c r="AD164" t="s">
        <v>1066</v>
      </c>
      <c r="AE164" t="s">
        <v>1143</v>
      </c>
      <c r="AF164">
        <v>10000</v>
      </c>
      <c r="AG164" t="s">
        <v>1152</v>
      </c>
      <c r="AH164" s="9">
        <f t="shared" si="14"/>
        <v>10000</v>
      </c>
      <c r="AI164">
        <v>1781</v>
      </c>
      <c r="AJ164">
        <v>243</v>
      </c>
      <c r="AK164" t="s">
        <v>1088</v>
      </c>
      <c r="AL164" t="s">
        <v>1088</v>
      </c>
    </row>
    <row r="165" spans="1:38" ht="15.6" customHeight="1" x14ac:dyDescent="0.3">
      <c r="A165">
        <v>164</v>
      </c>
      <c r="B165" t="s">
        <v>33</v>
      </c>
      <c r="C165" t="s">
        <v>707</v>
      </c>
      <c r="D165" t="s">
        <v>25</v>
      </c>
      <c r="E165">
        <v>10000000</v>
      </c>
      <c r="F165">
        <f t="shared" si="10"/>
        <v>0.01</v>
      </c>
      <c r="G165">
        <v>25000000</v>
      </c>
      <c r="H165">
        <f t="shared" si="11"/>
        <v>2.5000000000000001E-2</v>
      </c>
      <c r="I165">
        <f t="shared" si="12"/>
        <v>17500000</v>
      </c>
      <c r="J165">
        <f t="shared" si="13"/>
        <v>1.7500000000000002E-2</v>
      </c>
      <c r="K165" t="s">
        <v>438</v>
      </c>
      <c r="L165">
        <v>124</v>
      </c>
      <c r="M165">
        <v>73</v>
      </c>
      <c r="N165" s="2">
        <v>98.5</v>
      </c>
      <c r="O165" t="s">
        <v>707</v>
      </c>
      <c r="P165" s="7" t="s">
        <v>858</v>
      </c>
      <c r="Q165" t="s">
        <v>1298</v>
      </c>
      <c r="R165" t="s">
        <v>1215</v>
      </c>
      <c r="AB165">
        <v>3.3</v>
      </c>
      <c r="AC165" t="str" cm="1">
        <f t="array" ref="AC165">_xlfn.IFS(AB165&gt;=4,"highrating",AB165&gt;=3,"med Rating",AB165&lt;3,"low Rating")</f>
        <v>med Rating</v>
      </c>
      <c r="AD165" t="s">
        <v>1067</v>
      </c>
      <c r="AE165" t="s">
        <v>1144</v>
      </c>
      <c r="AF165">
        <v>1001</v>
      </c>
      <c r="AG165">
        <v>5000</v>
      </c>
      <c r="AH165" s="9">
        <f t="shared" si="14"/>
        <v>3000.5</v>
      </c>
      <c r="AI165">
        <v>1982</v>
      </c>
      <c r="AJ165">
        <v>42</v>
      </c>
      <c r="AK165" t="s">
        <v>1091</v>
      </c>
      <c r="AL165" t="s">
        <v>1565</v>
      </c>
    </row>
    <row r="166" spans="1:38" ht="15.6" customHeight="1" x14ac:dyDescent="0.3">
      <c r="A166">
        <v>165</v>
      </c>
      <c r="B166" t="s">
        <v>96</v>
      </c>
      <c r="C166" t="s">
        <v>707</v>
      </c>
      <c r="D166" t="s">
        <v>46</v>
      </c>
      <c r="E166">
        <v>5000000</v>
      </c>
      <c r="F166">
        <f t="shared" si="10"/>
        <v>5.0000000000000001E-3</v>
      </c>
      <c r="G166">
        <v>10000000</v>
      </c>
      <c r="H166">
        <f t="shared" si="11"/>
        <v>0.01</v>
      </c>
      <c r="I166">
        <f t="shared" si="12"/>
        <v>7500000</v>
      </c>
      <c r="J166">
        <f t="shared" si="13"/>
        <v>7.4999999999999997E-3</v>
      </c>
      <c r="K166" t="s">
        <v>439</v>
      </c>
      <c r="L166">
        <v>250</v>
      </c>
      <c r="M166">
        <v>200</v>
      </c>
      <c r="N166" s="2">
        <v>225</v>
      </c>
      <c r="O166" t="s">
        <v>707</v>
      </c>
      <c r="P166" s="7" t="s">
        <v>859</v>
      </c>
      <c r="Q166" t="s">
        <v>1174</v>
      </c>
      <c r="R166" t="s">
        <v>1198</v>
      </c>
      <c r="AB166" t="s">
        <v>256</v>
      </c>
      <c r="AC166" t="str" cm="1">
        <f t="array" ref="AC166">_xlfn.IFS(AB166&gt;=4,"highrating",AB166&gt;=3,"med Rating",AB166&lt;3,"low Rating")</f>
        <v>highrating</v>
      </c>
      <c r="AD166" t="s">
        <v>1068</v>
      </c>
      <c r="AE166" t="s">
        <v>1145</v>
      </c>
      <c r="AF166">
        <v>51</v>
      </c>
      <c r="AG166">
        <v>200</v>
      </c>
      <c r="AH166" s="9">
        <f t="shared" si="14"/>
        <v>125.5</v>
      </c>
      <c r="AI166">
        <v>2017</v>
      </c>
      <c r="AJ166">
        <v>7</v>
      </c>
      <c r="AK166" t="s">
        <v>1095</v>
      </c>
      <c r="AL166" t="s">
        <v>1562</v>
      </c>
    </row>
    <row r="167" spans="1:38" ht="15.6" customHeight="1" x14ac:dyDescent="0.3">
      <c r="A167">
        <v>166</v>
      </c>
      <c r="B167" t="s">
        <v>97</v>
      </c>
      <c r="C167" t="s">
        <v>708</v>
      </c>
      <c r="D167" t="s">
        <v>9</v>
      </c>
      <c r="E167">
        <v>100000000</v>
      </c>
      <c r="F167">
        <f t="shared" si="10"/>
        <v>0.1</v>
      </c>
      <c r="G167">
        <v>500000000</v>
      </c>
      <c r="H167">
        <f t="shared" si="11"/>
        <v>0.5</v>
      </c>
      <c r="I167">
        <f t="shared" si="12"/>
        <v>300000000</v>
      </c>
      <c r="J167">
        <f t="shared" si="13"/>
        <v>0.3</v>
      </c>
      <c r="K167" s="3" t="s">
        <v>440</v>
      </c>
      <c r="L167">
        <v>71</v>
      </c>
      <c r="M167">
        <v>44</v>
      </c>
      <c r="N167" s="4">
        <f>AVERAGE(L167,M167)</f>
        <v>57.5</v>
      </c>
      <c r="O167" t="s">
        <v>708</v>
      </c>
      <c r="P167" s="8" t="s">
        <v>860</v>
      </c>
      <c r="Q167" t="s">
        <v>1299</v>
      </c>
      <c r="R167" t="s">
        <v>1299</v>
      </c>
      <c r="AB167" s="3">
        <v>3.6</v>
      </c>
      <c r="AC167" t="str" cm="1">
        <f t="array" ref="AC167">_xlfn.IFS(AB167&gt;=4,"highrating",AB167&gt;=3,"med Rating",AB167&lt;3,"low Rating")</f>
        <v>med Rating</v>
      </c>
      <c r="AD167" t="s">
        <v>1067</v>
      </c>
      <c r="AE167" t="s">
        <v>1144</v>
      </c>
      <c r="AF167">
        <v>1001</v>
      </c>
      <c r="AG167">
        <v>5000</v>
      </c>
      <c r="AH167" s="9">
        <f t="shared" si="14"/>
        <v>3000.5</v>
      </c>
      <c r="AI167">
        <v>1935</v>
      </c>
      <c r="AJ167">
        <v>89</v>
      </c>
      <c r="AK167" t="s">
        <v>1077</v>
      </c>
      <c r="AL167" t="s">
        <v>1558</v>
      </c>
    </row>
    <row r="168" spans="1:38" ht="15.6" customHeight="1" x14ac:dyDescent="0.3">
      <c r="A168">
        <v>167</v>
      </c>
      <c r="B168" t="s">
        <v>98</v>
      </c>
      <c r="C168" t="s">
        <v>708</v>
      </c>
      <c r="D168" t="s">
        <v>16</v>
      </c>
      <c r="E168">
        <v>10000000000</v>
      </c>
      <c r="F168">
        <f t="shared" si="10"/>
        <v>10</v>
      </c>
      <c r="G168">
        <v>11000000000</v>
      </c>
      <c r="H168">
        <f t="shared" si="11"/>
        <v>11</v>
      </c>
      <c r="I168">
        <f t="shared" si="12"/>
        <v>10500000000</v>
      </c>
      <c r="J168">
        <f t="shared" si="13"/>
        <v>10.5</v>
      </c>
      <c r="K168" t="s">
        <v>441</v>
      </c>
      <c r="L168">
        <v>206</v>
      </c>
      <c r="M168">
        <v>117</v>
      </c>
      <c r="N168" s="2">
        <v>161.5</v>
      </c>
      <c r="O168" t="s">
        <v>708</v>
      </c>
      <c r="P168" s="7" t="s">
        <v>729</v>
      </c>
      <c r="Q168" t="s">
        <v>1215</v>
      </c>
      <c r="R168" t="s">
        <v>1180</v>
      </c>
      <c r="AB168">
        <v>3.7</v>
      </c>
      <c r="AC168" t="str" cm="1">
        <f t="array" ref="AC168">_xlfn.IFS(AB168&gt;=4,"highrating",AB168&gt;=3,"med Rating",AB168&lt;3,"low Rating")</f>
        <v>med Rating</v>
      </c>
      <c r="AD168" t="s">
        <v>1066</v>
      </c>
      <c r="AE168" t="s">
        <v>1143</v>
      </c>
      <c r="AF168">
        <v>10000</v>
      </c>
      <c r="AG168" t="s">
        <v>1152</v>
      </c>
      <c r="AH168" s="9">
        <f t="shared" si="14"/>
        <v>10000</v>
      </c>
      <c r="AI168">
        <v>1781</v>
      </c>
      <c r="AJ168">
        <v>243</v>
      </c>
      <c r="AK168" t="s">
        <v>1088</v>
      </c>
      <c r="AL168" t="s">
        <v>1088</v>
      </c>
    </row>
    <row r="169" spans="1:38" ht="15.6" customHeight="1" x14ac:dyDescent="0.3">
      <c r="A169">
        <v>168</v>
      </c>
      <c r="B169" t="s">
        <v>99</v>
      </c>
      <c r="C169" t="s">
        <v>707</v>
      </c>
      <c r="D169" t="s">
        <v>12</v>
      </c>
      <c r="E169">
        <v>1000000000</v>
      </c>
      <c r="F169">
        <f t="shared" si="10"/>
        <v>1</v>
      </c>
      <c r="G169">
        <v>2000000000</v>
      </c>
      <c r="H169">
        <f t="shared" si="11"/>
        <v>2</v>
      </c>
      <c r="I169">
        <f t="shared" si="12"/>
        <v>1500000000</v>
      </c>
      <c r="J169">
        <f t="shared" si="13"/>
        <v>1.5</v>
      </c>
      <c r="K169" t="s">
        <v>442</v>
      </c>
      <c r="L169">
        <v>183</v>
      </c>
      <c r="M169">
        <v>111</v>
      </c>
      <c r="N169" s="2">
        <v>147</v>
      </c>
      <c r="O169" t="s">
        <v>707</v>
      </c>
      <c r="P169" s="7" t="s">
        <v>861</v>
      </c>
      <c r="Q169" t="s">
        <v>1169</v>
      </c>
      <c r="R169" t="s">
        <v>1300</v>
      </c>
      <c r="AB169">
        <v>3.4</v>
      </c>
      <c r="AC169" t="str" cm="1">
        <f t="array" ref="AC169">_xlfn.IFS(AB169&gt;=4,"highrating",AB169&gt;=3,"med Rating",AB169&lt;3,"low Rating")</f>
        <v>med Rating</v>
      </c>
      <c r="AD169" t="s">
        <v>1067</v>
      </c>
      <c r="AE169" t="s">
        <v>1144</v>
      </c>
      <c r="AF169">
        <v>1001</v>
      </c>
      <c r="AG169">
        <v>5000</v>
      </c>
      <c r="AH169" s="9">
        <f t="shared" si="14"/>
        <v>3000.5</v>
      </c>
      <c r="AI169">
        <v>1948</v>
      </c>
      <c r="AJ169">
        <v>76</v>
      </c>
      <c r="AK169" t="s">
        <v>1091</v>
      </c>
      <c r="AL169" t="s">
        <v>1565</v>
      </c>
    </row>
    <row r="170" spans="1:38" ht="15.6" customHeight="1" x14ac:dyDescent="0.3">
      <c r="A170">
        <v>169</v>
      </c>
      <c r="B170" t="s">
        <v>100</v>
      </c>
      <c r="C170" t="s">
        <v>709</v>
      </c>
      <c r="D170" t="s">
        <v>12</v>
      </c>
      <c r="E170">
        <v>1000000000</v>
      </c>
      <c r="F170">
        <f t="shared" si="10"/>
        <v>1</v>
      </c>
      <c r="G170">
        <v>2000000000</v>
      </c>
      <c r="H170">
        <f t="shared" si="11"/>
        <v>2</v>
      </c>
      <c r="I170">
        <f t="shared" si="12"/>
        <v>1500000000</v>
      </c>
      <c r="J170">
        <f t="shared" si="13"/>
        <v>1.5</v>
      </c>
      <c r="K170" t="s">
        <v>416</v>
      </c>
      <c r="L170">
        <v>78</v>
      </c>
      <c r="M170">
        <v>44</v>
      </c>
      <c r="N170" s="2">
        <v>61</v>
      </c>
      <c r="O170" t="s">
        <v>709</v>
      </c>
      <c r="P170" s="7" t="s">
        <v>862</v>
      </c>
      <c r="Q170" t="s">
        <v>1301</v>
      </c>
      <c r="R170" t="s">
        <v>1301</v>
      </c>
      <c r="AB170">
        <v>4.0999999999999996</v>
      </c>
      <c r="AC170" t="str" cm="1">
        <f t="array" ref="AC170">_xlfn.IFS(AB170&gt;=4,"highrating",AB170&gt;=3,"med Rating",AB170&lt;3,"low Rating")</f>
        <v>highrating</v>
      </c>
      <c r="AD170" t="s">
        <v>1065</v>
      </c>
      <c r="AE170" t="s">
        <v>1142</v>
      </c>
      <c r="AF170">
        <v>501</v>
      </c>
      <c r="AG170">
        <v>1000</v>
      </c>
      <c r="AH170" s="9">
        <f t="shared" si="14"/>
        <v>750.5</v>
      </c>
      <c r="AI170">
        <v>1961</v>
      </c>
      <c r="AJ170">
        <v>63</v>
      </c>
      <c r="AK170" t="s">
        <v>1079</v>
      </c>
      <c r="AL170" t="s">
        <v>1560</v>
      </c>
    </row>
    <row r="171" spans="1:38" ht="15.6" customHeight="1" x14ac:dyDescent="0.3">
      <c r="A171">
        <v>170</v>
      </c>
      <c r="B171" t="s">
        <v>101</v>
      </c>
      <c r="C171" t="s">
        <v>712</v>
      </c>
      <c r="D171" t="s">
        <v>11</v>
      </c>
      <c r="E171">
        <v>0</v>
      </c>
      <c r="F171">
        <f t="shared" si="10"/>
        <v>0</v>
      </c>
      <c r="G171">
        <v>0</v>
      </c>
      <c r="H171">
        <f t="shared" si="11"/>
        <v>0</v>
      </c>
      <c r="I171">
        <f t="shared" si="12"/>
        <v>0</v>
      </c>
      <c r="J171">
        <f t="shared" si="13"/>
        <v>0</v>
      </c>
      <c r="K171" t="s">
        <v>443</v>
      </c>
      <c r="L171">
        <v>159</v>
      </c>
      <c r="M171">
        <v>81</v>
      </c>
      <c r="N171" s="2">
        <v>120</v>
      </c>
      <c r="O171" t="s">
        <v>712</v>
      </c>
      <c r="P171" s="7" t="s">
        <v>838</v>
      </c>
      <c r="Q171" t="s">
        <v>1237</v>
      </c>
      <c r="R171" t="s">
        <v>1237</v>
      </c>
      <c r="AB171">
        <v>2.6</v>
      </c>
      <c r="AC171" t="str" cm="1">
        <f t="array" ref="AC171">_xlfn.IFS(AB171&gt;=4,"highrating",AB171&gt;=3,"med Rating",AB171&lt;3,"low Rating")</f>
        <v>low Rating</v>
      </c>
      <c r="AD171" t="s">
        <v>1065</v>
      </c>
      <c r="AE171" t="s">
        <v>1142</v>
      </c>
      <c r="AF171">
        <v>501</v>
      </c>
      <c r="AG171">
        <v>1000</v>
      </c>
      <c r="AH171" s="9">
        <f t="shared" si="14"/>
        <v>750.5</v>
      </c>
      <c r="AI171">
        <v>1984</v>
      </c>
      <c r="AJ171">
        <v>40</v>
      </c>
      <c r="AK171" t="s">
        <v>1115</v>
      </c>
      <c r="AL171" t="s">
        <v>1571</v>
      </c>
    </row>
    <row r="172" spans="1:38" ht="15.6" customHeight="1" x14ac:dyDescent="0.3">
      <c r="A172">
        <v>171</v>
      </c>
      <c r="B172" t="s">
        <v>102</v>
      </c>
      <c r="C172" t="s">
        <v>708</v>
      </c>
      <c r="D172" t="s">
        <v>10</v>
      </c>
      <c r="E172">
        <v>500000000</v>
      </c>
      <c r="F172">
        <f t="shared" si="10"/>
        <v>0.5</v>
      </c>
      <c r="G172">
        <v>1000000000</v>
      </c>
      <c r="H172">
        <f t="shared" si="11"/>
        <v>1</v>
      </c>
      <c r="I172">
        <f t="shared" si="12"/>
        <v>750000000</v>
      </c>
      <c r="J172">
        <f t="shared" si="13"/>
        <v>0.75</v>
      </c>
      <c r="K172" t="s">
        <v>444</v>
      </c>
      <c r="L172">
        <v>166</v>
      </c>
      <c r="M172">
        <v>83</v>
      </c>
      <c r="N172" s="2">
        <v>124.5</v>
      </c>
      <c r="O172" t="s">
        <v>708</v>
      </c>
      <c r="P172" s="7" t="s">
        <v>863</v>
      </c>
      <c r="Q172" t="s">
        <v>1263</v>
      </c>
      <c r="R172" t="s">
        <v>1302</v>
      </c>
      <c r="AB172">
        <v>3.2</v>
      </c>
      <c r="AC172" t="str" cm="1">
        <f t="array" ref="AC172">_xlfn.IFS(AB172&gt;=4,"highrating",AB172&gt;=3,"med Rating",AB172&lt;3,"low Rating")</f>
        <v>med Rating</v>
      </c>
      <c r="AD172" t="s">
        <v>1067</v>
      </c>
      <c r="AE172" t="s">
        <v>1144</v>
      </c>
      <c r="AF172">
        <v>1001</v>
      </c>
      <c r="AG172">
        <v>5000</v>
      </c>
      <c r="AH172" s="9">
        <f t="shared" si="14"/>
        <v>3000.5</v>
      </c>
      <c r="AI172">
        <v>2008</v>
      </c>
      <c r="AJ172">
        <v>16</v>
      </c>
      <c r="AK172" t="s">
        <v>1117</v>
      </c>
      <c r="AL172" t="s">
        <v>1561</v>
      </c>
    </row>
    <row r="173" spans="1:38" ht="15.6" customHeight="1" x14ac:dyDescent="0.3">
      <c r="A173">
        <v>172</v>
      </c>
      <c r="B173" t="s">
        <v>33</v>
      </c>
      <c r="C173" t="s">
        <v>707</v>
      </c>
      <c r="D173" t="s">
        <v>6</v>
      </c>
      <c r="E173">
        <v>50000000</v>
      </c>
      <c r="F173">
        <f t="shared" si="10"/>
        <v>0.05</v>
      </c>
      <c r="G173">
        <v>100000000</v>
      </c>
      <c r="H173">
        <f t="shared" si="11"/>
        <v>0.1</v>
      </c>
      <c r="I173">
        <f t="shared" si="12"/>
        <v>75000000</v>
      </c>
      <c r="J173">
        <f t="shared" si="13"/>
        <v>7.4999999999999997E-2</v>
      </c>
      <c r="K173" t="s">
        <v>445</v>
      </c>
      <c r="L173">
        <v>182</v>
      </c>
      <c r="M173">
        <v>114</v>
      </c>
      <c r="N173" s="2">
        <v>148</v>
      </c>
      <c r="O173" t="s">
        <v>707</v>
      </c>
      <c r="P173" s="7" t="s">
        <v>864</v>
      </c>
      <c r="Q173" t="s">
        <v>1303</v>
      </c>
      <c r="R173" t="s">
        <v>1303</v>
      </c>
      <c r="AB173">
        <v>3.9</v>
      </c>
      <c r="AC173" t="str" cm="1">
        <f t="array" ref="AC173">_xlfn.IFS(AB173&gt;=4,"highrating",AB173&gt;=3,"med Rating",AB173&lt;3,"low Rating")</f>
        <v>med Rating</v>
      </c>
      <c r="AD173" t="s">
        <v>1068</v>
      </c>
      <c r="AE173" t="s">
        <v>1145</v>
      </c>
      <c r="AF173">
        <v>51</v>
      </c>
      <c r="AG173">
        <v>200</v>
      </c>
      <c r="AH173" s="9">
        <f t="shared" si="14"/>
        <v>125.5</v>
      </c>
      <c r="AI173">
        <v>2009</v>
      </c>
      <c r="AJ173">
        <v>15</v>
      </c>
      <c r="AK173" t="s">
        <v>1105</v>
      </c>
      <c r="AL173" t="s">
        <v>1561</v>
      </c>
    </row>
    <row r="174" spans="1:38" ht="15.6" customHeight="1" x14ac:dyDescent="0.3">
      <c r="A174">
        <v>173</v>
      </c>
      <c r="B174" t="s">
        <v>103</v>
      </c>
      <c r="C174" t="s">
        <v>709</v>
      </c>
      <c r="D174" t="s">
        <v>13</v>
      </c>
      <c r="E174">
        <v>25000000</v>
      </c>
      <c r="F174">
        <f t="shared" si="10"/>
        <v>2.5000000000000001E-2</v>
      </c>
      <c r="G174">
        <v>50000000</v>
      </c>
      <c r="H174">
        <f t="shared" si="11"/>
        <v>0.05</v>
      </c>
      <c r="I174">
        <f t="shared" si="12"/>
        <v>37500000</v>
      </c>
      <c r="J174">
        <f t="shared" si="13"/>
        <v>3.7499999999999999E-2</v>
      </c>
      <c r="K174" t="s">
        <v>446</v>
      </c>
      <c r="L174">
        <v>76</v>
      </c>
      <c r="M174">
        <v>42</v>
      </c>
      <c r="N174" s="2">
        <v>59</v>
      </c>
      <c r="O174" t="s">
        <v>709</v>
      </c>
      <c r="P174" s="7" t="s">
        <v>865</v>
      </c>
      <c r="Q174" t="s">
        <v>1216</v>
      </c>
      <c r="R174" t="s">
        <v>1242</v>
      </c>
      <c r="AB174">
        <v>4.7</v>
      </c>
      <c r="AC174" t="str" cm="1">
        <f t="array" ref="AC174">_xlfn.IFS(AB174&gt;=4,"highrating",AB174&gt;=3,"med Rating",AB174&lt;3,"low Rating")</f>
        <v>highrating</v>
      </c>
      <c r="AD174" t="s">
        <v>1068</v>
      </c>
      <c r="AE174" t="s">
        <v>1145</v>
      </c>
      <c r="AF174">
        <v>51</v>
      </c>
      <c r="AG174">
        <v>200</v>
      </c>
      <c r="AH174" s="9">
        <f t="shared" si="14"/>
        <v>125.5</v>
      </c>
      <c r="AI174">
        <v>1996</v>
      </c>
      <c r="AJ174">
        <v>28</v>
      </c>
      <c r="AK174" t="s">
        <v>1076</v>
      </c>
      <c r="AL174" t="s">
        <v>1076</v>
      </c>
    </row>
    <row r="175" spans="1:38" ht="15.6" customHeight="1" x14ac:dyDescent="0.3">
      <c r="A175">
        <v>174</v>
      </c>
      <c r="B175" t="s">
        <v>104</v>
      </c>
      <c r="C175" t="s">
        <v>707</v>
      </c>
      <c r="D175" t="s">
        <v>28</v>
      </c>
      <c r="E175">
        <v>5000000000</v>
      </c>
      <c r="F175">
        <f t="shared" si="10"/>
        <v>5</v>
      </c>
      <c r="G175">
        <v>10000000000</v>
      </c>
      <c r="H175">
        <f t="shared" si="11"/>
        <v>10</v>
      </c>
      <c r="I175">
        <f t="shared" si="12"/>
        <v>7500000000</v>
      </c>
      <c r="J175">
        <f t="shared" si="13"/>
        <v>7.5</v>
      </c>
      <c r="K175" t="s">
        <v>447</v>
      </c>
      <c r="L175">
        <v>179</v>
      </c>
      <c r="M175">
        <v>114</v>
      </c>
      <c r="N175" s="2">
        <v>146.5</v>
      </c>
      <c r="O175" t="s">
        <v>707</v>
      </c>
      <c r="P175" s="7" t="s">
        <v>742</v>
      </c>
      <c r="Q175" t="s">
        <v>1190</v>
      </c>
      <c r="R175" t="s">
        <v>1190</v>
      </c>
      <c r="AB175">
        <v>3.7</v>
      </c>
      <c r="AC175" t="str" cm="1">
        <f t="array" ref="AC175">_xlfn.IFS(AB175&gt;=4,"highrating",AB175&gt;=3,"med Rating",AB175&lt;3,"low Rating")</f>
        <v>med Rating</v>
      </c>
      <c r="AD175" t="s">
        <v>1070</v>
      </c>
      <c r="AE175" t="s">
        <v>1147</v>
      </c>
      <c r="AF175">
        <v>5001</v>
      </c>
      <c r="AG175">
        <v>10000</v>
      </c>
      <c r="AH175" s="9">
        <f t="shared" si="14"/>
        <v>7500.5</v>
      </c>
      <c r="AI175">
        <v>1852</v>
      </c>
      <c r="AJ175">
        <v>172</v>
      </c>
      <c r="AK175" t="s">
        <v>1091</v>
      </c>
      <c r="AL175" t="s">
        <v>1565</v>
      </c>
    </row>
    <row r="176" spans="1:38" ht="15.6" customHeight="1" x14ac:dyDescent="0.3">
      <c r="A176">
        <v>175</v>
      </c>
      <c r="B176" t="s">
        <v>105</v>
      </c>
      <c r="C176" t="s">
        <v>708</v>
      </c>
      <c r="D176" t="s">
        <v>11</v>
      </c>
      <c r="E176">
        <v>0</v>
      </c>
      <c r="F176">
        <f t="shared" si="10"/>
        <v>0</v>
      </c>
      <c r="G176">
        <v>0</v>
      </c>
      <c r="H176">
        <f t="shared" si="11"/>
        <v>0</v>
      </c>
      <c r="I176">
        <f t="shared" si="12"/>
        <v>0</v>
      </c>
      <c r="J176">
        <f t="shared" si="13"/>
        <v>0</v>
      </c>
      <c r="K176" t="s">
        <v>448</v>
      </c>
      <c r="L176">
        <v>123</v>
      </c>
      <c r="M176">
        <v>60</v>
      </c>
      <c r="N176" s="2">
        <v>91.5</v>
      </c>
      <c r="O176" t="s">
        <v>708</v>
      </c>
      <c r="P176" s="7" t="s">
        <v>866</v>
      </c>
      <c r="Q176" t="s">
        <v>1304</v>
      </c>
      <c r="R176" t="s">
        <v>1304</v>
      </c>
      <c r="AB176">
        <v>2.9</v>
      </c>
      <c r="AC176" t="str" cm="1">
        <f t="array" ref="AC176">_xlfn.IFS(AB176&gt;=4,"highrating",AB176&gt;=3,"med Rating",AB176&lt;3,"low Rating")</f>
        <v>low Rating</v>
      </c>
      <c r="AD176" t="s">
        <v>1069</v>
      </c>
      <c r="AE176" t="s">
        <v>1146</v>
      </c>
      <c r="AF176">
        <v>201</v>
      </c>
      <c r="AG176">
        <v>500</v>
      </c>
      <c r="AH176" s="9">
        <f t="shared" si="14"/>
        <v>350.5</v>
      </c>
      <c r="AI176" t="s">
        <v>1072</v>
      </c>
      <c r="AJ176" t="s">
        <v>1072</v>
      </c>
      <c r="AK176" t="s">
        <v>1088</v>
      </c>
      <c r="AL176" t="s">
        <v>1088</v>
      </c>
    </row>
    <row r="177" spans="1:38" ht="15.6" customHeight="1" x14ac:dyDescent="0.3">
      <c r="A177">
        <v>176</v>
      </c>
      <c r="B177" t="s">
        <v>106</v>
      </c>
      <c r="C177" t="s">
        <v>712</v>
      </c>
      <c r="D177" t="s">
        <v>11</v>
      </c>
      <c r="E177">
        <v>0</v>
      </c>
      <c r="F177">
        <f t="shared" si="10"/>
        <v>0</v>
      </c>
      <c r="G177">
        <v>0</v>
      </c>
      <c r="H177">
        <f t="shared" si="11"/>
        <v>0</v>
      </c>
      <c r="I177">
        <f t="shared" si="12"/>
        <v>0</v>
      </c>
      <c r="J177">
        <f t="shared" si="13"/>
        <v>0</v>
      </c>
      <c r="K177" t="s">
        <v>449</v>
      </c>
      <c r="L177">
        <v>166</v>
      </c>
      <c r="M177">
        <v>100</v>
      </c>
      <c r="N177" s="2">
        <v>133</v>
      </c>
      <c r="O177" t="s">
        <v>712</v>
      </c>
      <c r="P177" s="7" t="s">
        <v>867</v>
      </c>
      <c r="Q177" t="s">
        <v>1184</v>
      </c>
      <c r="R177" t="s">
        <v>1184</v>
      </c>
      <c r="AB177">
        <v>3</v>
      </c>
      <c r="AC177" t="str" cm="1">
        <f t="array" ref="AC177">_xlfn.IFS(AB177&gt;=4,"highrating",AB177&gt;=3,"med Rating",AB177&lt;3,"low Rating")</f>
        <v>med Rating</v>
      </c>
      <c r="AD177" t="s">
        <v>1065</v>
      </c>
      <c r="AE177" t="s">
        <v>1142</v>
      </c>
      <c r="AF177">
        <v>501</v>
      </c>
      <c r="AG177">
        <v>1000</v>
      </c>
      <c r="AH177" s="9">
        <f t="shared" si="14"/>
        <v>750.5</v>
      </c>
      <c r="AI177">
        <v>2015</v>
      </c>
      <c r="AJ177">
        <v>9</v>
      </c>
      <c r="AK177" t="s">
        <v>1088</v>
      </c>
      <c r="AL177" t="s">
        <v>1088</v>
      </c>
    </row>
    <row r="178" spans="1:38" ht="15.6" customHeight="1" x14ac:dyDescent="0.3">
      <c r="A178">
        <v>177</v>
      </c>
      <c r="B178" t="s">
        <v>107</v>
      </c>
      <c r="C178" t="s">
        <v>707</v>
      </c>
      <c r="D178" t="s">
        <v>20</v>
      </c>
      <c r="E178">
        <v>1000000</v>
      </c>
      <c r="F178">
        <f t="shared" si="10"/>
        <v>1E-3</v>
      </c>
      <c r="G178">
        <v>5000000</v>
      </c>
      <c r="H178">
        <f t="shared" si="11"/>
        <v>5.0000000000000001E-3</v>
      </c>
      <c r="I178">
        <f t="shared" si="12"/>
        <v>3000000</v>
      </c>
      <c r="J178">
        <f t="shared" si="13"/>
        <v>3.0000000000000001E-3</v>
      </c>
      <c r="K178" t="s">
        <v>450</v>
      </c>
      <c r="L178">
        <v>173</v>
      </c>
      <c r="M178">
        <v>108</v>
      </c>
      <c r="N178" s="2">
        <v>140.5</v>
      </c>
      <c r="O178" t="s">
        <v>707</v>
      </c>
      <c r="P178" s="7" t="s">
        <v>868</v>
      </c>
      <c r="Q178" t="s">
        <v>1285</v>
      </c>
      <c r="R178" t="s">
        <v>1285</v>
      </c>
      <c r="AB178">
        <v>4.7</v>
      </c>
      <c r="AC178" t="str" cm="1">
        <f t="array" ref="AC178">_xlfn.IFS(AB178&gt;=4,"highrating",AB178&gt;=3,"med Rating",AB178&lt;3,"low Rating")</f>
        <v>highrating</v>
      </c>
      <c r="AD178" t="s">
        <v>1068</v>
      </c>
      <c r="AE178" t="s">
        <v>1145</v>
      </c>
      <c r="AF178">
        <v>51</v>
      </c>
      <c r="AG178">
        <v>200</v>
      </c>
      <c r="AH178" s="9">
        <f t="shared" si="14"/>
        <v>125.5</v>
      </c>
      <c r="AI178">
        <v>2013</v>
      </c>
      <c r="AJ178">
        <v>11</v>
      </c>
      <c r="AK178" t="s">
        <v>1088</v>
      </c>
      <c r="AL178" t="s">
        <v>1088</v>
      </c>
    </row>
    <row r="179" spans="1:38" ht="15.6" customHeight="1" x14ac:dyDescent="0.3">
      <c r="A179">
        <v>178</v>
      </c>
      <c r="B179" t="s">
        <v>34</v>
      </c>
      <c r="C179" t="s">
        <v>34</v>
      </c>
      <c r="D179" t="s">
        <v>11</v>
      </c>
      <c r="E179">
        <v>0</v>
      </c>
      <c r="F179">
        <f t="shared" si="10"/>
        <v>0</v>
      </c>
      <c r="G179">
        <v>0</v>
      </c>
      <c r="H179">
        <f t="shared" si="11"/>
        <v>0</v>
      </c>
      <c r="I179">
        <f t="shared" si="12"/>
        <v>0</v>
      </c>
      <c r="J179">
        <f t="shared" si="13"/>
        <v>0</v>
      </c>
      <c r="K179" t="s">
        <v>451</v>
      </c>
      <c r="L179">
        <v>93</v>
      </c>
      <c r="M179">
        <v>48</v>
      </c>
      <c r="N179" s="2">
        <v>70.5</v>
      </c>
      <c r="O179" t="s">
        <v>34</v>
      </c>
      <c r="P179" s="7" t="s">
        <v>869</v>
      </c>
      <c r="Q179" t="s">
        <v>1305</v>
      </c>
      <c r="R179" t="s">
        <v>1183</v>
      </c>
      <c r="AB179">
        <v>3.7</v>
      </c>
      <c r="AC179" t="str" cm="1">
        <f t="array" ref="AC179">_xlfn.IFS(AB179&gt;=4,"highrating",AB179&gt;=3,"med Rating",AB179&lt;3,"low Rating")</f>
        <v>med Rating</v>
      </c>
      <c r="AD179" t="s">
        <v>1065</v>
      </c>
      <c r="AE179" t="s">
        <v>1142</v>
      </c>
      <c r="AF179">
        <v>501</v>
      </c>
      <c r="AG179">
        <v>1000</v>
      </c>
      <c r="AH179" s="9">
        <f t="shared" si="14"/>
        <v>750.5</v>
      </c>
      <c r="AI179" t="s">
        <v>1072</v>
      </c>
      <c r="AJ179" t="s">
        <v>1072</v>
      </c>
      <c r="AK179" t="s">
        <v>1096</v>
      </c>
      <c r="AL179" t="s">
        <v>1562</v>
      </c>
    </row>
    <row r="180" spans="1:38" ht="15.6" customHeight="1" x14ac:dyDescent="0.3">
      <c r="A180">
        <v>179</v>
      </c>
      <c r="B180" t="s">
        <v>108</v>
      </c>
      <c r="C180" t="s">
        <v>708</v>
      </c>
      <c r="D180" t="s">
        <v>10</v>
      </c>
      <c r="E180">
        <v>500000000</v>
      </c>
      <c r="F180">
        <f t="shared" si="10"/>
        <v>0.5</v>
      </c>
      <c r="G180">
        <v>1000000000</v>
      </c>
      <c r="H180">
        <f t="shared" si="11"/>
        <v>1</v>
      </c>
      <c r="I180">
        <f t="shared" si="12"/>
        <v>750000000</v>
      </c>
      <c r="J180">
        <f t="shared" si="13"/>
        <v>0.75</v>
      </c>
      <c r="K180" t="s">
        <v>452</v>
      </c>
      <c r="L180">
        <v>115</v>
      </c>
      <c r="M180">
        <v>54</v>
      </c>
      <c r="N180" s="2">
        <v>84.5</v>
      </c>
      <c r="O180" t="s">
        <v>708</v>
      </c>
      <c r="P180" s="7" t="s">
        <v>723</v>
      </c>
      <c r="Q180" t="s">
        <v>1173</v>
      </c>
      <c r="R180" t="s">
        <v>1173</v>
      </c>
      <c r="AB180">
        <v>3.3</v>
      </c>
      <c r="AC180" t="str" cm="1">
        <f t="array" ref="AC180">_xlfn.IFS(AB180&gt;=4,"highrating",AB180&gt;=3,"med Rating",AB180&lt;3,"low Rating")</f>
        <v>med Rating</v>
      </c>
      <c r="AD180" t="s">
        <v>1066</v>
      </c>
      <c r="AE180" t="s">
        <v>1143</v>
      </c>
      <c r="AF180">
        <v>10000</v>
      </c>
      <c r="AG180" t="s">
        <v>1152</v>
      </c>
      <c r="AH180" s="9">
        <f t="shared" si="14"/>
        <v>10000</v>
      </c>
      <c r="AI180">
        <v>2014</v>
      </c>
      <c r="AJ180">
        <v>10</v>
      </c>
      <c r="AK180" t="s">
        <v>1077</v>
      </c>
      <c r="AL180" t="s">
        <v>1558</v>
      </c>
    </row>
    <row r="181" spans="1:38" ht="15.6" customHeight="1" x14ac:dyDescent="0.3">
      <c r="A181">
        <v>180</v>
      </c>
      <c r="B181" t="s">
        <v>109</v>
      </c>
      <c r="C181" t="s">
        <v>708</v>
      </c>
      <c r="D181" t="s">
        <v>46</v>
      </c>
      <c r="E181">
        <v>5000000</v>
      </c>
      <c r="F181">
        <f t="shared" si="10"/>
        <v>5.0000000000000001E-3</v>
      </c>
      <c r="G181">
        <v>10000000</v>
      </c>
      <c r="H181">
        <f t="shared" si="11"/>
        <v>0.01</v>
      </c>
      <c r="I181">
        <f t="shared" si="12"/>
        <v>7500000</v>
      </c>
      <c r="J181">
        <f t="shared" si="13"/>
        <v>7.4999999999999997E-3</v>
      </c>
      <c r="K181" t="s">
        <v>453</v>
      </c>
      <c r="L181">
        <v>127</v>
      </c>
      <c r="M181">
        <v>60</v>
      </c>
      <c r="N181" s="2">
        <v>93.5</v>
      </c>
      <c r="O181" t="s">
        <v>708</v>
      </c>
      <c r="P181" s="7" t="s">
        <v>870</v>
      </c>
      <c r="Q181" t="s">
        <v>1306</v>
      </c>
      <c r="R181" t="s">
        <v>1306</v>
      </c>
      <c r="AB181">
        <v>4</v>
      </c>
      <c r="AC181" t="str" cm="1">
        <f t="array" ref="AC181">_xlfn.IFS(AB181&gt;=4,"highrating",AB181&gt;=3,"med Rating",AB181&lt;3,"low Rating")</f>
        <v>highrating</v>
      </c>
      <c r="AD181" t="s">
        <v>1068</v>
      </c>
      <c r="AE181" t="s">
        <v>1145</v>
      </c>
      <c r="AF181">
        <v>51</v>
      </c>
      <c r="AG181">
        <v>200</v>
      </c>
      <c r="AH181" s="9">
        <f t="shared" si="14"/>
        <v>125.5</v>
      </c>
      <c r="AI181">
        <v>2002</v>
      </c>
      <c r="AJ181">
        <v>22</v>
      </c>
      <c r="AK181" t="s">
        <v>1096</v>
      </c>
      <c r="AL181" t="s">
        <v>1562</v>
      </c>
    </row>
    <row r="182" spans="1:38" ht="15.6" customHeight="1" x14ac:dyDescent="0.3">
      <c r="A182">
        <v>181</v>
      </c>
      <c r="B182" t="s">
        <v>110</v>
      </c>
      <c r="C182" t="s">
        <v>708</v>
      </c>
      <c r="D182" t="s">
        <v>9</v>
      </c>
      <c r="E182">
        <v>100000000</v>
      </c>
      <c r="F182">
        <f t="shared" si="10"/>
        <v>0.1</v>
      </c>
      <c r="G182">
        <v>500000000</v>
      </c>
      <c r="H182">
        <f t="shared" si="11"/>
        <v>0.5</v>
      </c>
      <c r="I182">
        <f t="shared" si="12"/>
        <v>300000000</v>
      </c>
      <c r="J182">
        <f t="shared" si="13"/>
        <v>0.3</v>
      </c>
      <c r="K182" t="s">
        <v>454</v>
      </c>
      <c r="L182">
        <v>179</v>
      </c>
      <c r="M182">
        <v>90</v>
      </c>
      <c r="N182" s="2">
        <v>134.5</v>
      </c>
      <c r="O182" t="s">
        <v>708</v>
      </c>
      <c r="P182" s="7" t="s">
        <v>853</v>
      </c>
      <c r="Q182" t="s">
        <v>1179</v>
      </c>
      <c r="R182" t="s">
        <v>1179</v>
      </c>
      <c r="AB182">
        <v>4.4000000000000004</v>
      </c>
      <c r="AC182" t="str" cm="1">
        <f t="array" ref="AC182">_xlfn.IFS(AB182&gt;=4,"highrating",AB182&gt;=3,"med Rating",AB182&lt;3,"low Rating")</f>
        <v>highrating</v>
      </c>
      <c r="AD182" t="s">
        <v>1069</v>
      </c>
      <c r="AE182" t="s">
        <v>1146</v>
      </c>
      <c r="AF182">
        <v>201</v>
      </c>
      <c r="AG182">
        <v>500</v>
      </c>
      <c r="AH182" s="9">
        <f t="shared" si="14"/>
        <v>350.5</v>
      </c>
      <c r="AI182">
        <v>2013</v>
      </c>
      <c r="AJ182">
        <v>11</v>
      </c>
      <c r="AK182" t="s">
        <v>1088</v>
      </c>
      <c r="AL182" t="s">
        <v>1088</v>
      </c>
    </row>
    <row r="183" spans="1:38" ht="15.6" customHeight="1" x14ac:dyDescent="0.3">
      <c r="A183">
        <v>182</v>
      </c>
      <c r="B183" t="s">
        <v>111</v>
      </c>
      <c r="C183" t="s">
        <v>712</v>
      </c>
      <c r="D183" t="s">
        <v>25</v>
      </c>
      <c r="E183">
        <v>10000000</v>
      </c>
      <c r="F183">
        <f t="shared" si="10"/>
        <v>0.01</v>
      </c>
      <c r="G183">
        <v>25000000</v>
      </c>
      <c r="H183">
        <f t="shared" si="11"/>
        <v>2.5000000000000001E-2</v>
      </c>
      <c r="I183">
        <f t="shared" si="12"/>
        <v>17500000</v>
      </c>
      <c r="J183">
        <f t="shared" si="13"/>
        <v>1.7500000000000002E-2</v>
      </c>
      <c r="K183" t="s">
        <v>455</v>
      </c>
      <c r="L183">
        <v>224</v>
      </c>
      <c r="M183">
        <v>138</v>
      </c>
      <c r="N183" s="2">
        <v>181</v>
      </c>
      <c r="O183" t="s">
        <v>712</v>
      </c>
      <c r="P183" s="7" t="s">
        <v>871</v>
      </c>
      <c r="Q183" t="s">
        <v>1174</v>
      </c>
      <c r="R183" t="s">
        <v>1174</v>
      </c>
      <c r="AB183">
        <v>3.9</v>
      </c>
      <c r="AC183" t="str" cm="1">
        <f t="array" ref="AC183">_xlfn.IFS(AB183&gt;=4,"highrating",AB183&gt;=3,"med Rating",AB183&lt;3,"low Rating")</f>
        <v>med Rating</v>
      </c>
      <c r="AD183" t="s">
        <v>1069</v>
      </c>
      <c r="AE183" t="s">
        <v>1146</v>
      </c>
      <c r="AF183">
        <v>201</v>
      </c>
      <c r="AG183">
        <v>500</v>
      </c>
      <c r="AH183" s="9">
        <f t="shared" si="14"/>
        <v>350.5</v>
      </c>
      <c r="AI183">
        <v>2007</v>
      </c>
      <c r="AJ183">
        <v>17</v>
      </c>
      <c r="AK183" t="s">
        <v>1084</v>
      </c>
      <c r="AL183" t="s">
        <v>1562</v>
      </c>
    </row>
    <row r="184" spans="1:38" ht="15.6" customHeight="1" x14ac:dyDescent="0.3">
      <c r="A184">
        <v>183</v>
      </c>
      <c r="B184" t="s">
        <v>112</v>
      </c>
      <c r="C184" t="s">
        <v>708</v>
      </c>
      <c r="D184" t="s">
        <v>10</v>
      </c>
      <c r="E184">
        <v>500000000</v>
      </c>
      <c r="F184">
        <f t="shared" si="10"/>
        <v>0.5</v>
      </c>
      <c r="G184">
        <v>1000000000</v>
      </c>
      <c r="H184">
        <f t="shared" si="11"/>
        <v>1</v>
      </c>
      <c r="I184">
        <f t="shared" si="12"/>
        <v>750000000</v>
      </c>
      <c r="J184">
        <f t="shared" si="13"/>
        <v>0.75</v>
      </c>
      <c r="K184" t="s">
        <v>452</v>
      </c>
      <c r="L184">
        <v>115</v>
      </c>
      <c r="M184">
        <v>54</v>
      </c>
      <c r="N184" s="2">
        <v>84.5</v>
      </c>
      <c r="O184" t="s">
        <v>708</v>
      </c>
      <c r="P184" s="7" t="s">
        <v>723</v>
      </c>
      <c r="Q184" t="s">
        <v>1173</v>
      </c>
      <c r="R184" t="s">
        <v>1173</v>
      </c>
      <c r="AB184">
        <v>3.3</v>
      </c>
      <c r="AC184" t="str" cm="1">
        <f t="array" ref="AC184">_xlfn.IFS(AB184&gt;=4,"highrating",AB184&gt;=3,"med Rating",AB184&lt;3,"low Rating")</f>
        <v>med Rating</v>
      </c>
      <c r="AD184" t="s">
        <v>1066</v>
      </c>
      <c r="AE184" t="s">
        <v>1143</v>
      </c>
      <c r="AF184">
        <v>10000</v>
      </c>
      <c r="AG184" t="s">
        <v>1152</v>
      </c>
      <c r="AH184" s="9">
        <f t="shared" si="14"/>
        <v>10000</v>
      </c>
      <c r="AI184">
        <v>2014</v>
      </c>
      <c r="AJ184">
        <v>10</v>
      </c>
      <c r="AK184" t="s">
        <v>1077</v>
      </c>
      <c r="AL184" t="s">
        <v>1558</v>
      </c>
    </row>
    <row r="185" spans="1:38" ht="15.6" customHeight="1" x14ac:dyDescent="0.3">
      <c r="A185">
        <v>184</v>
      </c>
      <c r="B185" t="s">
        <v>113</v>
      </c>
      <c r="C185" t="s">
        <v>34</v>
      </c>
      <c r="D185" t="s">
        <v>6</v>
      </c>
      <c r="E185">
        <v>50000000</v>
      </c>
      <c r="F185">
        <f t="shared" si="10"/>
        <v>0.05</v>
      </c>
      <c r="G185">
        <v>100000000</v>
      </c>
      <c r="H185">
        <f t="shared" si="11"/>
        <v>0.1</v>
      </c>
      <c r="I185">
        <f t="shared" si="12"/>
        <v>75000000</v>
      </c>
      <c r="J185">
        <f t="shared" si="13"/>
        <v>7.4999999999999997E-2</v>
      </c>
      <c r="K185" t="s">
        <v>456</v>
      </c>
      <c r="L185">
        <v>220</v>
      </c>
      <c r="M185">
        <v>190</v>
      </c>
      <c r="N185" s="2">
        <v>205</v>
      </c>
      <c r="O185" t="s">
        <v>34</v>
      </c>
      <c r="P185" s="7" t="s">
        <v>872</v>
      </c>
      <c r="Q185" t="s">
        <v>1182</v>
      </c>
      <c r="R185" t="s">
        <v>1182</v>
      </c>
      <c r="AB185">
        <v>4.0999999999999996</v>
      </c>
      <c r="AC185" t="str" cm="1">
        <f t="array" ref="AC185">_xlfn.IFS(AB185&gt;=4,"highrating",AB185&gt;=3,"med Rating",AB185&lt;3,"low Rating")</f>
        <v>highrating</v>
      </c>
      <c r="AD185" t="s">
        <v>1068</v>
      </c>
      <c r="AE185" t="s">
        <v>1145</v>
      </c>
      <c r="AF185">
        <v>51</v>
      </c>
      <c r="AG185">
        <v>200</v>
      </c>
      <c r="AH185" s="9">
        <f t="shared" si="14"/>
        <v>125.5</v>
      </c>
      <c r="AI185">
        <v>2010</v>
      </c>
      <c r="AJ185">
        <v>14</v>
      </c>
      <c r="AK185" t="s">
        <v>1084</v>
      </c>
      <c r="AL185" t="s">
        <v>1562</v>
      </c>
    </row>
    <row r="186" spans="1:38" ht="15.6" customHeight="1" x14ac:dyDescent="0.3">
      <c r="A186">
        <v>185</v>
      </c>
      <c r="B186" t="s">
        <v>114</v>
      </c>
      <c r="C186" t="s">
        <v>709</v>
      </c>
      <c r="D186" t="s">
        <v>9</v>
      </c>
      <c r="E186">
        <v>100000000</v>
      </c>
      <c r="F186">
        <f t="shared" si="10"/>
        <v>0.1</v>
      </c>
      <c r="G186">
        <v>500000000</v>
      </c>
      <c r="H186">
        <f t="shared" si="11"/>
        <v>0.5</v>
      </c>
      <c r="I186">
        <f t="shared" si="12"/>
        <v>300000000</v>
      </c>
      <c r="J186">
        <f t="shared" si="13"/>
        <v>0.3</v>
      </c>
      <c r="K186" t="s">
        <v>457</v>
      </c>
      <c r="L186">
        <v>62</v>
      </c>
      <c r="M186">
        <v>35</v>
      </c>
      <c r="N186" s="2">
        <v>48.5</v>
      </c>
      <c r="O186" t="s">
        <v>709</v>
      </c>
      <c r="P186" s="7" t="s">
        <v>873</v>
      </c>
      <c r="Q186" t="s">
        <v>1307</v>
      </c>
      <c r="R186" t="s">
        <v>1307</v>
      </c>
      <c r="AB186">
        <v>3.6</v>
      </c>
      <c r="AC186" t="str" cm="1">
        <f t="array" ref="AC186">_xlfn.IFS(AB186&gt;=4,"highrating",AB186&gt;=3,"med Rating",AB186&lt;3,"low Rating")</f>
        <v>med Rating</v>
      </c>
      <c r="AD186" t="s">
        <v>1067</v>
      </c>
      <c r="AE186" t="s">
        <v>1144</v>
      </c>
      <c r="AF186">
        <v>1001</v>
      </c>
      <c r="AG186">
        <v>5000</v>
      </c>
      <c r="AH186" s="9">
        <f t="shared" si="14"/>
        <v>3000.5</v>
      </c>
      <c r="AI186">
        <v>1986</v>
      </c>
      <c r="AJ186">
        <v>38</v>
      </c>
      <c r="AK186" t="s">
        <v>1118</v>
      </c>
      <c r="AL186" t="s">
        <v>1575</v>
      </c>
    </row>
    <row r="187" spans="1:38" ht="15.6" customHeight="1" x14ac:dyDescent="0.3">
      <c r="A187">
        <v>186</v>
      </c>
      <c r="B187" t="s">
        <v>115</v>
      </c>
      <c r="C187" t="s">
        <v>708</v>
      </c>
      <c r="D187" t="s">
        <v>6</v>
      </c>
      <c r="E187">
        <v>50000000</v>
      </c>
      <c r="F187">
        <f t="shared" si="10"/>
        <v>0.05</v>
      </c>
      <c r="G187">
        <v>100000000</v>
      </c>
      <c r="H187">
        <f t="shared" si="11"/>
        <v>0.1</v>
      </c>
      <c r="I187">
        <f t="shared" si="12"/>
        <v>75000000</v>
      </c>
      <c r="J187">
        <f t="shared" si="13"/>
        <v>7.4999999999999997E-2</v>
      </c>
      <c r="K187" s="3" t="s">
        <v>458</v>
      </c>
      <c r="L187">
        <v>52</v>
      </c>
      <c r="M187">
        <v>37</v>
      </c>
      <c r="N187" s="4">
        <v>44.5</v>
      </c>
      <c r="O187" t="s">
        <v>708</v>
      </c>
      <c r="P187" s="8" t="s">
        <v>874</v>
      </c>
      <c r="Q187" t="s">
        <v>1308</v>
      </c>
      <c r="R187" t="s">
        <v>1309</v>
      </c>
      <c r="AB187" s="3">
        <v>4</v>
      </c>
      <c r="AC187" t="str" cm="1">
        <f t="array" ref="AC187">_xlfn.IFS(AB187&gt;=4,"highrating",AB187&gt;=3,"med Rating",AB187&lt;3,"low Rating")</f>
        <v>highrating</v>
      </c>
      <c r="AD187" t="s">
        <v>1067</v>
      </c>
      <c r="AE187" t="s">
        <v>1144</v>
      </c>
      <c r="AF187">
        <v>1001</v>
      </c>
      <c r="AG187">
        <v>5000</v>
      </c>
      <c r="AH187" s="9">
        <f t="shared" si="14"/>
        <v>3000.5</v>
      </c>
      <c r="AI187">
        <v>1977</v>
      </c>
      <c r="AJ187">
        <v>47</v>
      </c>
      <c r="AK187" t="s">
        <v>1077</v>
      </c>
      <c r="AL187" t="s">
        <v>1558</v>
      </c>
    </row>
    <row r="188" spans="1:38" ht="15.6" customHeight="1" x14ac:dyDescent="0.3">
      <c r="A188">
        <v>187</v>
      </c>
      <c r="B188" t="s">
        <v>116</v>
      </c>
      <c r="C188" t="s">
        <v>708</v>
      </c>
      <c r="D188" t="s">
        <v>9</v>
      </c>
      <c r="E188">
        <v>100000000</v>
      </c>
      <c r="F188">
        <f t="shared" si="10"/>
        <v>0.1</v>
      </c>
      <c r="G188">
        <v>500000000</v>
      </c>
      <c r="H188">
        <f t="shared" si="11"/>
        <v>0.5</v>
      </c>
      <c r="I188">
        <f t="shared" si="12"/>
        <v>300000000</v>
      </c>
      <c r="J188">
        <f t="shared" si="13"/>
        <v>0.3</v>
      </c>
      <c r="K188" t="s">
        <v>459</v>
      </c>
      <c r="L188">
        <v>66</v>
      </c>
      <c r="M188">
        <v>39</v>
      </c>
      <c r="N188" s="2">
        <v>52.5</v>
      </c>
      <c r="O188" t="s">
        <v>708</v>
      </c>
      <c r="P188" s="7" t="s">
        <v>875</v>
      </c>
      <c r="Q188" t="s">
        <v>1310</v>
      </c>
      <c r="R188" t="s">
        <v>1311</v>
      </c>
      <c r="AB188">
        <v>2.4</v>
      </c>
      <c r="AC188" t="str" cm="1">
        <f t="array" ref="AC188">_xlfn.IFS(AB188&gt;=4,"highrating",AB188&gt;=3,"med Rating",AB188&lt;3,"low Rating")</f>
        <v>low Rating</v>
      </c>
      <c r="AD188" t="s">
        <v>1065</v>
      </c>
      <c r="AE188" t="s">
        <v>1142</v>
      </c>
      <c r="AF188">
        <v>501</v>
      </c>
      <c r="AG188">
        <v>1000</v>
      </c>
      <c r="AH188" s="9">
        <f t="shared" si="14"/>
        <v>750.5</v>
      </c>
      <c r="AI188" t="s">
        <v>1072</v>
      </c>
      <c r="AJ188" t="s">
        <v>1072</v>
      </c>
      <c r="AK188" t="s">
        <v>1119</v>
      </c>
      <c r="AL188" t="s">
        <v>1568</v>
      </c>
    </row>
    <row r="189" spans="1:38" ht="15.6" customHeight="1" x14ac:dyDescent="0.3">
      <c r="A189">
        <v>188</v>
      </c>
      <c r="B189" t="s">
        <v>117</v>
      </c>
      <c r="C189" t="s">
        <v>712</v>
      </c>
      <c r="D189" t="s">
        <v>11</v>
      </c>
      <c r="E189">
        <v>0</v>
      </c>
      <c r="F189">
        <f t="shared" si="10"/>
        <v>0</v>
      </c>
      <c r="G189">
        <v>0</v>
      </c>
      <c r="H189">
        <f t="shared" si="11"/>
        <v>0</v>
      </c>
      <c r="I189">
        <f t="shared" si="12"/>
        <v>0</v>
      </c>
      <c r="J189">
        <f t="shared" si="13"/>
        <v>0</v>
      </c>
      <c r="K189" t="s">
        <v>411</v>
      </c>
      <c r="L189">
        <v>167</v>
      </c>
      <c r="M189">
        <v>81</v>
      </c>
      <c r="N189" s="2">
        <v>124</v>
      </c>
      <c r="O189" t="s">
        <v>712</v>
      </c>
      <c r="P189" s="7" t="s">
        <v>838</v>
      </c>
      <c r="Q189" t="s">
        <v>1237</v>
      </c>
      <c r="R189" t="s">
        <v>1237</v>
      </c>
      <c r="AB189">
        <v>2.6</v>
      </c>
      <c r="AC189" t="str" cm="1">
        <f t="array" ref="AC189">_xlfn.IFS(AB189&gt;=4,"highrating",AB189&gt;=3,"med Rating",AB189&lt;3,"low Rating")</f>
        <v>low Rating</v>
      </c>
      <c r="AD189" t="s">
        <v>1065</v>
      </c>
      <c r="AE189" t="s">
        <v>1142</v>
      </c>
      <c r="AF189">
        <v>501</v>
      </c>
      <c r="AG189">
        <v>1000</v>
      </c>
      <c r="AH189" s="9">
        <f t="shared" si="14"/>
        <v>750.5</v>
      </c>
      <c r="AI189">
        <v>1984</v>
      </c>
      <c r="AJ189">
        <v>40</v>
      </c>
      <c r="AK189" t="s">
        <v>1115</v>
      </c>
      <c r="AL189" t="s">
        <v>1571</v>
      </c>
    </row>
    <row r="190" spans="1:38" ht="15.6" customHeight="1" x14ac:dyDescent="0.3">
      <c r="A190">
        <v>189</v>
      </c>
      <c r="B190" t="s">
        <v>118</v>
      </c>
      <c r="C190" t="s">
        <v>711</v>
      </c>
      <c r="D190" t="s">
        <v>10</v>
      </c>
      <c r="E190">
        <v>500000000</v>
      </c>
      <c r="F190">
        <f t="shared" si="10"/>
        <v>0.5</v>
      </c>
      <c r="G190">
        <v>1000000000</v>
      </c>
      <c r="H190">
        <f t="shared" si="11"/>
        <v>1</v>
      </c>
      <c r="I190">
        <f t="shared" si="12"/>
        <v>750000000</v>
      </c>
      <c r="J190">
        <f t="shared" si="13"/>
        <v>0.75</v>
      </c>
      <c r="K190" t="s">
        <v>460</v>
      </c>
      <c r="L190">
        <v>86</v>
      </c>
      <c r="M190">
        <v>42</v>
      </c>
      <c r="N190" s="2">
        <v>64</v>
      </c>
      <c r="O190" t="s">
        <v>711</v>
      </c>
      <c r="P190" s="7" t="s">
        <v>876</v>
      </c>
      <c r="Q190" t="s">
        <v>1312</v>
      </c>
      <c r="R190" t="s">
        <v>1312</v>
      </c>
      <c r="AB190">
        <v>3.5</v>
      </c>
      <c r="AC190" t="str" cm="1">
        <f t="array" ref="AC190">_xlfn.IFS(AB190&gt;=4,"highrating",AB190&gt;=3,"med Rating",AB190&lt;3,"low Rating")</f>
        <v>med Rating</v>
      </c>
      <c r="AD190" t="s">
        <v>1065</v>
      </c>
      <c r="AE190" t="s">
        <v>1142</v>
      </c>
      <c r="AF190">
        <v>501</v>
      </c>
      <c r="AG190">
        <v>1000</v>
      </c>
      <c r="AH190" s="9">
        <f t="shared" si="14"/>
        <v>750.5</v>
      </c>
      <c r="AI190">
        <v>1996</v>
      </c>
      <c r="AJ190">
        <v>28</v>
      </c>
      <c r="AK190" t="s">
        <v>1077</v>
      </c>
      <c r="AL190" t="s">
        <v>1558</v>
      </c>
    </row>
    <row r="191" spans="1:38" ht="15.6" customHeight="1" x14ac:dyDescent="0.3">
      <c r="A191">
        <v>190</v>
      </c>
      <c r="B191" t="s">
        <v>119</v>
      </c>
      <c r="C191" t="s">
        <v>34</v>
      </c>
      <c r="D191" t="s">
        <v>16</v>
      </c>
      <c r="E191">
        <v>10000000000</v>
      </c>
      <c r="F191">
        <f t="shared" si="10"/>
        <v>10</v>
      </c>
      <c r="G191">
        <v>11000000000</v>
      </c>
      <c r="H191">
        <f t="shared" si="11"/>
        <v>11</v>
      </c>
      <c r="I191">
        <f t="shared" si="12"/>
        <v>10500000000</v>
      </c>
      <c r="J191">
        <f t="shared" si="13"/>
        <v>10.5</v>
      </c>
      <c r="K191" t="s">
        <v>461</v>
      </c>
      <c r="L191">
        <v>127</v>
      </c>
      <c r="M191">
        <v>69</v>
      </c>
      <c r="N191" s="2">
        <v>98</v>
      </c>
      <c r="O191" t="s">
        <v>34</v>
      </c>
      <c r="P191" s="7" t="s">
        <v>877</v>
      </c>
      <c r="Q191" t="s">
        <v>1313</v>
      </c>
      <c r="R191" t="s">
        <v>1313</v>
      </c>
      <c r="AB191">
        <v>3</v>
      </c>
      <c r="AC191" t="str" cm="1">
        <f t="array" ref="AC191">_xlfn.IFS(AB191&gt;=4,"highrating",AB191&gt;=3,"med Rating",AB191&lt;3,"low Rating")</f>
        <v>med Rating</v>
      </c>
      <c r="AD191" t="s">
        <v>1066</v>
      </c>
      <c r="AE191" t="s">
        <v>1143</v>
      </c>
      <c r="AF191">
        <v>10000</v>
      </c>
      <c r="AG191" t="s">
        <v>1152</v>
      </c>
      <c r="AH191" s="9">
        <f t="shared" si="14"/>
        <v>10000</v>
      </c>
      <c r="AI191">
        <v>1958</v>
      </c>
      <c r="AJ191">
        <v>66</v>
      </c>
      <c r="AK191" t="s">
        <v>1120</v>
      </c>
      <c r="AL191" t="s">
        <v>1563</v>
      </c>
    </row>
    <row r="192" spans="1:38" ht="15.6" customHeight="1" x14ac:dyDescent="0.3">
      <c r="A192">
        <v>191</v>
      </c>
      <c r="B192" t="s">
        <v>120</v>
      </c>
      <c r="C192" t="s">
        <v>708</v>
      </c>
      <c r="D192" t="s">
        <v>9</v>
      </c>
      <c r="E192">
        <v>100000000</v>
      </c>
      <c r="F192">
        <f t="shared" si="10"/>
        <v>0.1</v>
      </c>
      <c r="G192">
        <v>500000000</v>
      </c>
      <c r="H192">
        <f t="shared" si="11"/>
        <v>0.5</v>
      </c>
      <c r="I192">
        <f t="shared" si="12"/>
        <v>300000000</v>
      </c>
      <c r="J192">
        <f t="shared" si="13"/>
        <v>0.3</v>
      </c>
      <c r="K192" s="3" t="s">
        <v>440</v>
      </c>
      <c r="L192">
        <v>71</v>
      </c>
      <c r="M192">
        <v>44</v>
      </c>
      <c r="N192" s="4">
        <v>57.5</v>
      </c>
      <c r="O192" t="s">
        <v>708</v>
      </c>
      <c r="P192" s="8" t="s">
        <v>860</v>
      </c>
      <c r="Q192" t="s">
        <v>1314</v>
      </c>
      <c r="R192" t="s">
        <v>1299</v>
      </c>
      <c r="AB192" s="3">
        <v>3.6</v>
      </c>
      <c r="AC192" t="str" cm="1">
        <f t="array" ref="AC192">_xlfn.IFS(AB192&gt;=4,"highrating",AB192&gt;=3,"med Rating",AB192&lt;3,"low Rating")</f>
        <v>med Rating</v>
      </c>
      <c r="AD192" t="s">
        <v>1067</v>
      </c>
      <c r="AE192" t="s">
        <v>1144</v>
      </c>
      <c r="AF192">
        <v>1001</v>
      </c>
      <c r="AG192">
        <v>5000</v>
      </c>
      <c r="AH192" s="9">
        <f t="shared" si="14"/>
        <v>3000.5</v>
      </c>
      <c r="AI192">
        <v>1935</v>
      </c>
      <c r="AJ192">
        <v>89</v>
      </c>
      <c r="AK192" t="s">
        <v>1077</v>
      </c>
      <c r="AL192" t="s">
        <v>1558</v>
      </c>
    </row>
    <row r="193" spans="1:38" ht="15.6" customHeight="1" x14ac:dyDescent="0.3">
      <c r="A193">
        <v>192</v>
      </c>
      <c r="B193" t="s">
        <v>121</v>
      </c>
      <c r="C193" t="s">
        <v>708</v>
      </c>
      <c r="D193" t="s">
        <v>11</v>
      </c>
      <c r="E193">
        <v>0</v>
      </c>
      <c r="F193">
        <f t="shared" si="10"/>
        <v>0</v>
      </c>
      <c r="G193">
        <v>0</v>
      </c>
      <c r="H193">
        <f t="shared" si="11"/>
        <v>0</v>
      </c>
      <c r="I193">
        <f t="shared" si="12"/>
        <v>0</v>
      </c>
      <c r="J193">
        <f t="shared" si="13"/>
        <v>0</v>
      </c>
      <c r="K193" t="s">
        <v>462</v>
      </c>
      <c r="L193">
        <v>68</v>
      </c>
      <c r="M193">
        <v>40</v>
      </c>
      <c r="N193" s="2">
        <v>54</v>
      </c>
      <c r="O193" t="s">
        <v>708</v>
      </c>
      <c r="P193" s="7" t="s">
        <v>878</v>
      </c>
      <c r="Q193" t="s">
        <v>1254</v>
      </c>
      <c r="R193" t="s">
        <v>1254</v>
      </c>
      <c r="AB193">
        <v>3.3</v>
      </c>
      <c r="AC193" t="str" cm="1">
        <f t="array" ref="AC193">_xlfn.IFS(AB193&gt;=4,"highrating",AB193&gt;=3,"med Rating",AB193&lt;3,"low Rating")</f>
        <v>med Rating</v>
      </c>
      <c r="AD193" t="s">
        <v>1065</v>
      </c>
      <c r="AE193" t="s">
        <v>1142</v>
      </c>
      <c r="AF193">
        <v>501</v>
      </c>
      <c r="AG193">
        <v>1000</v>
      </c>
      <c r="AH193" s="9">
        <f t="shared" si="14"/>
        <v>750.5</v>
      </c>
      <c r="AI193">
        <v>1964</v>
      </c>
      <c r="AJ193">
        <v>60</v>
      </c>
      <c r="AK193" t="s">
        <v>1119</v>
      </c>
      <c r="AL193" t="s">
        <v>1568</v>
      </c>
    </row>
    <row r="194" spans="1:38" ht="15.6" customHeight="1" x14ac:dyDescent="0.3">
      <c r="A194">
        <v>193</v>
      </c>
      <c r="B194" t="s">
        <v>122</v>
      </c>
      <c r="C194" t="s">
        <v>708</v>
      </c>
      <c r="D194" t="s">
        <v>13</v>
      </c>
      <c r="E194">
        <v>25000000</v>
      </c>
      <c r="F194">
        <f t="shared" si="10"/>
        <v>2.5000000000000001E-2</v>
      </c>
      <c r="G194">
        <v>50000000</v>
      </c>
      <c r="H194">
        <f t="shared" si="11"/>
        <v>0.05</v>
      </c>
      <c r="I194">
        <f t="shared" si="12"/>
        <v>37500000</v>
      </c>
      <c r="J194">
        <f t="shared" si="13"/>
        <v>3.7499999999999999E-2</v>
      </c>
      <c r="K194" t="s">
        <v>463</v>
      </c>
      <c r="L194">
        <v>113</v>
      </c>
      <c r="M194">
        <v>49</v>
      </c>
      <c r="N194" s="2">
        <v>81</v>
      </c>
      <c r="O194" t="s">
        <v>708</v>
      </c>
      <c r="P194" s="7" t="s">
        <v>879</v>
      </c>
      <c r="Q194" t="s">
        <v>1267</v>
      </c>
      <c r="R194" t="s">
        <v>1267</v>
      </c>
      <c r="AB194">
        <v>2.7</v>
      </c>
      <c r="AC194" t="str" cm="1">
        <f t="array" ref="AC194">_xlfn.IFS(AB194&gt;=4,"highrating",AB194&gt;=3,"med Rating",AB194&lt;3,"low Rating")</f>
        <v>low Rating</v>
      </c>
      <c r="AD194" t="s">
        <v>1069</v>
      </c>
      <c r="AE194" t="s">
        <v>1146</v>
      </c>
      <c r="AF194">
        <v>201</v>
      </c>
      <c r="AG194">
        <v>500</v>
      </c>
      <c r="AH194" s="9">
        <f t="shared" si="14"/>
        <v>350.5</v>
      </c>
      <c r="AI194">
        <v>1961</v>
      </c>
      <c r="AJ194">
        <v>63</v>
      </c>
      <c r="AK194" t="s">
        <v>1088</v>
      </c>
      <c r="AL194" t="s">
        <v>1088</v>
      </c>
    </row>
    <row r="195" spans="1:38" ht="15.6" customHeight="1" x14ac:dyDescent="0.3">
      <c r="A195">
        <v>194</v>
      </c>
      <c r="B195" t="s">
        <v>123</v>
      </c>
      <c r="C195" t="s">
        <v>34</v>
      </c>
      <c r="D195" t="s">
        <v>31</v>
      </c>
      <c r="E195">
        <v>2000000000</v>
      </c>
      <c r="F195">
        <f t="shared" ref="F195:F258" si="15">E195/1000000000</f>
        <v>2</v>
      </c>
      <c r="G195">
        <v>5000000000</v>
      </c>
      <c r="H195">
        <f t="shared" ref="H195:H258" si="16">G195/1000000000</f>
        <v>5</v>
      </c>
      <c r="I195">
        <f t="shared" ref="I195:I258" si="17">AVERAGE(E195,G195)</f>
        <v>3500000000</v>
      </c>
      <c r="J195">
        <f t="shared" ref="J195:J258" si="18">I195/1000000000</f>
        <v>3.5</v>
      </c>
      <c r="K195" t="s">
        <v>464</v>
      </c>
      <c r="L195">
        <v>140</v>
      </c>
      <c r="M195">
        <v>75</v>
      </c>
      <c r="N195" s="2">
        <v>107.5</v>
      </c>
      <c r="O195" t="s">
        <v>34</v>
      </c>
      <c r="P195" s="7" t="s">
        <v>880</v>
      </c>
      <c r="Q195" t="s">
        <v>1184</v>
      </c>
      <c r="R195" t="s">
        <v>1184</v>
      </c>
      <c r="AB195">
        <v>3.4</v>
      </c>
      <c r="AC195" t="str" cm="1">
        <f t="array" ref="AC195">_xlfn.IFS(AB195&gt;=4,"highrating",AB195&gt;=3,"med Rating",AB195&lt;3,"low Rating")</f>
        <v>med Rating</v>
      </c>
      <c r="AD195" t="s">
        <v>1067</v>
      </c>
      <c r="AE195" t="s">
        <v>1144</v>
      </c>
      <c r="AF195">
        <v>1001</v>
      </c>
      <c r="AG195">
        <v>5000</v>
      </c>
      <c r="AH195" s="9">
        <f t="shared" ref="AH195:AH258" si="19">AVERAGE(AF195,AG195)</f>
        <v>3000.5</v>
      </c>
      <c r="AI195">
        <v>2005</v>
      </c>
      <c r="AJ195">
        <v>19</v>
      </c>
      <c r="AK195" t="s">
        <v>1121</v>
      </c>
      <c r="AL195" t="s">
        <v>1566</v>
      </c>
    </row>
    <row r="196" spans="1:38" ht="15.6" customHeight="1" x14ac:dyDescent="0.3">
      <c r="A196">
        <v>195</v>
      </c>
      <c r="B196" t="s">
        <v>5</v>
      </c>
      <c r="C196" t="s">
        <v>707</v>
      </c>
      <c r="D196" t="s">
        <v>16</v>
      </c>
      <c r="E196">
        <v>10000000000</v>
      </c>
      <c r="F196">
        <f t="shared" si="15"/>
        <v>10</v>
      </c>
      <c r="G196">
        <v>11000000000</v>
      </c>
      <c r="H196">
        <f t="shared" si="16"/>
        <v>11</v>
      </c>
      <c r="I196">
        <f t="shared" si="17"/>
        <v>10500000000</v>
      </c>
      <c r="J196">
        <f t="shared" si="18"/>
        <v>10.5</v>
      </c>
      <c r="K196" t="s">
        <v>465</v>
      </c>
      <c r="L196">
        <v>112</v>
      </c>
      <c r="M196">
        <v>66</v>
      </c>
      <c r="N196" s="2">
        <v>89</v>
      </c>
      <c r="O196" t="s">
        <v>707</v>
      </c>
      <c r="P196" s="7" t="s">
        <v>881</v>
      </c>
      <c r="Q196" t="s">
        <v>1176</v>
      </c>
      <c r="R196" t="s">
        <v>1315</v>
      </c>
      <c r="AB196">
        <v>3.7</v>
      </c>
      <c r="AC196" t="str" cm="1">
        <f t="array" ref="AC196">_xlfn.IFS(AB196&gt;=4,"highrating",AB196&gt;=3,"med Rating",AB196&lt;3,"low Rating")</f>
        <v>med Rating</v>
      </c>
      <c r="AD196" t="s">
        <v>1066</v>
      </c>
      <c r="AE196" t="s">
        <v>1143</v>
      </c>
      <c r="AF196">
        <v>10000</v>
      </c>
      <c r="AG196" t="s">
        <v>1152</v>
      </c>
      <c r="AH196" s="9">
        <f t="shared" si="19"/>
        <v>10000</v>
      </c>
      <c r="AI196">
        <v>1995</v>
      </c>
      <c r="AJ196">
        <v>29</v>
      </c>
      <c r="AK196" t="s">
        <v>1076</v>
      </c>
      <c r="AL196" t="s">
        <v>1076</v>
      </c>
    </row>
    <row r="197" spans="1:38" ht="15.6" customHeight="1" x14ac:dyDescent="0.3">
      <c r="A197">
        <v>196</v>
      </c>
      <c r="B197" t="s">
        <v>124</v>
      </c>
      <c r="C197" t="s">
        <v>707</v>
      </c>
      <c r="D197" t="s">
        <v>12</v>
      </c>
      <c r="E197">
        <v>1000000000</v>
      </c>
      <c r="F197">
        <f t="shared" si="15"/>
        <v>1</v>
      </c>
      <c r="G197">
        <v>2000000000</v>
      </c>
      <c r="H197">
        <f t="shared" si="16"/>
        <v>2</v>
      </c>
      <c r="I197">
        <f t="shared" si="17"/>
        <v>1500000000</v>
      </c>
      <c r="J197">
        <f t="shared" si="18"/>
        <v>1.5</v>
      </c>
      <c r="K197" t="s">
        <v>466</v>
      </c>
      <c r="L197">
        <v>125</v>
      </c>
      <c r="M197">
        <v>76</v>
      </c>
      <c r="N197" s="2">
        <v>100.5</v>
      </c>
      <c r="O197" t="s">
        <v>707</v>
      </c>
      <c r="P197" s="7" t="s">
        <v>882</v>
      </c>
      <c r="Q197" t="s">
        <v>1316</v>
      </c>
      <c r="R197" t="s">
        <v>1316</v>
      </c>
      <c r="AB197">
        <v>4.8</v>
      </c>
      <c r="AC197" t="str" cm="1">
        <f t="array" ref="AC197">_xlfn.IFS(AB197&gt;=4,"highrating",AB197&gt;=3,"med Rating",AB197&lt;3,"low Rating")</f>
        <v>highrating</v>
      </c>
      <c r="AD197" t="s">
        <v>1067</v>
      </c>
      <c r="AE197" t="s">
        <v>1144</v>
      </c>
      <c r="AF197">
        <v>1001</v>
      </c>
      <c r="AG197">
        <v>5000</v>
      </c>
      <c r="AH197" s="9">
        <f t="shared" si="19"/>
        <v>3000.5</v>
      </c>
      <c r="AI197">
        <v>1925</v>
      </c>
      <c r="AJ197">
        <v>99</v>
      </c>
      <c r="AK197" t="s">
        <v>1091</v>
      </c>
      <c r="AL197" t="s">
        <v>1565</v>
      </c>
    </row>
    <row r="198" spans="1:38" ht="15.6" customHeight="1" x14ac:dyDescent="0.3">
      <c r="A198">
        <v>197</v>
      </c>
      <c r="B198" t="s">
        <v>125</v>
      </c>
      <c r="C198" t="s">
        <v>709</v>
      </c>
      <c r="D198" t="s">
        <v>31</v>
      </c>
      <c r="E198">
        <v>2000000000</v>
      </c>
      <c r="F198">
        <f t="shared" si="15"/>
        <v>2</v>
      </c>
      <c r="G198">
        <v>5000000000</v>
      </c>
      <c r="H198">
        <f t="shared" si="16"/>
        <v>5</v>
      </c>
      <c r="I198">
        <f t="shared" si="17"/>
        <v>3500000000</v>
      </c>
      <c r="J198">
        <f t="shared" si="18"/>
        <v>3.5</v>
      </c>
      <c r="K198" t="s">
        <v>467</v>
      </c>
      <c r="L198">
        <v>86</v>
      </c>
      <c r="M198">
        <v>44</v>
      </c>
      <c r="N198" s="2">
        <v>65</v>
      </c>
      <c r="O198" t="s">
        <v>709</v>
      </c>
      <c r="P198" s="7" t="s">
        <v>883</v>
      </c>
      <c r="Q198" t="s">
        <v>1169</v>
      </c>
      <c r="R198" t="s">
        <v>1169</v>
      </c>
      <c r="AB198">
        <v>3.8</v>
      </c>
      <c r="AC198" t="str" cm="1">
        <f t="array" ref="AC198">_xlfn.IFS(AB198&gt;=4,"highrating",AB198&gt;=3,"med Rating",AB198&lt;3,"low Rating")</f>
        <v>med Rating</v>
      </c>
      <c r="AD198" t="s">
        <v>1067</v>
      </c>
      <c r="AE198" t="s">
        <v>1144</v>
      </c>
      <c r="AF198">
        <v>1001</v>
      </c>
      <c r="AG198">
        <v>5000</v>
      </c>
      <c r="AH198" s="9">
        <f t="shared" si="19"/>
        <v>3000.5</v>
      </c>
      <c r="AI198">
        <v>2002</v>
      </c>
      <c r="AJ198">
        <v>22</v>
      </c>
      <c r="AK198" t="s">
        <v>1113</v>
      </c>
      <c r="AL198" t="s">
        <v>1573</v>
      </c>
    </row>
    <row r="199" spans="1:38" ht="15.6" customHeight="1" x14ac:dyDescent="0.3">
      <c r="A199">
        <v>198</v>
      </c>
      <c r="B199" t="s">
        <v>126</v>
      </c>
      <c r="C199" t="s">
        <v>708</v>
      </c>
      <c r="D199" t="s">
        <v>11</v>
      </c>
      <c r="E199">
        <v>0</v>
      </c>
      <c r="F199">
        <f t="shared" si="15"/>
        <v>0</v>
      </c>
      <c r="G199">
        <v>0</v>
      </c>
      <c r="H199">
        <f t="shared" si="16"/>
        <v>0</v>
      </c>
      <c r="I199">
        <f t="shared" si="17"/>
        <v>0</v>
      </c>
      <c r="J199">
        <f t="shared" si="18"/>
        <v>0</v>
      </c>
      <c r="K199" s="3" t="s">
        <v>468</v>
      </c>
      <c r="L199">
        <v>52</v>
      </c>
      <c r="M199">
        <v>31</v>
      </c>
      <c r="N199" s="4">
        <v>41.5</v>
      </c>
      <c r="O199" t="s">
        <v>708</v>
      </c>
      <c r="P199" s="8" t="s">
        <v>884</v>
      </c>
      <c r="Q199" t="s">
        <v>1245</v>
      </c>
      <c r="R199" t="s">
        <v>1205</v>
      </c>
      <c r="AB199" s="3">
        <v>3.4</v>
      </c>
      <c r="AC199" t="str" cm="1">
        <f t="array" ref="AC199">_xlfn.IFS(AB199&gt;=4,"highrating",AB199&gt;=3,"med Rating",AB199&lt;3,"low Rating")</f>
        <v>med Rating</v>
      </c>
      <c r="AD199" t="s">
        <v>1066</v>
      </c>
      <c r="AE199" t="s">
        <v>1143</v>
      </c>
      <c r="AF199">
        <v>10000</v>
      </c>
      <c r="AG199" t="s">
        <v>1152</v>
      </c>
      <c r="AH199" s="9">
        <f t="shared" si="19"/>
        <v>10000</v>
      </c>
      <c r="AI199">
        <v>1930</v>
      </c>
      <c r="AJ199">
        <v>94</v>
      </c>
      <c r="AK199" t="s">
        <v>1106</v>
      </c>
      <c r="AL199" t="s">
        <v>1570</v>
      </c>
    </row>
    <row r="200" spans="1:38" ht="15.6" customHeight="1" x14ac:dyDescent="0.3">
      <c r="A200">
        <v>199</v>
      </c>
      <c r="B200" t="s">
        <v>5</v>
      </c>
      <c r="C200" t="s">
        <v>707</v>
      </c>
      <c r="D200" t="s">
        <v>11</v>
      </c>
      <c r="E200">
        <v>0</v>
      </c>
      <c r="F200">
        <f t="shared" si="15"/>
        <v>0</v>
      </c>
      <c r="G200">
        <v>0</v>
      </c>
      <c r="H200">
        <f t="shared" si="16"/>
        <v>0</v>
      </c>
      <c r="I200">
        <f t="shared" si="17"/>
        <v>0</v>
      </c>
      <c r="J200">
        <f t="shared" si="18"/>
        <v>0</v>
      </c>
      <c r="K200" t="s">
        <v>469</v>
      </c>
      <c r="L200">
        <v>92</v>
      </c>
      <c r="M200">
        <v>53</v>
      </c>
      <c r="N200" s="2">
        <v>72.5</v>
      </c>
      <c r="O200" t="s">
        <v>707</v>
      </c>
      <c r="P200" s="7" t="s">
        <v>885</v>
      </c>
      <c r="Q200" t="s">
        <v>1170</v>
      </c>
      <c r="R200" t="s">
        <v>1170</v>
      </c>
      <c r="AB200">
        <v>4.3</v>
      </c>
      <c r="AC200" t="str" cm="1">
        <f t="array" ref="AC200">_xlfn.IFS(AB200&gt;=4,"highrating",AB200&gt;=3,"med Rating",AB200&lt;3,"low Rating")</f>
        <v>highrating</v>
      </c>
      <c r="AD200" t="s">
        <v>1069</v>
      </c>
      <c r="AE200" t="s">
        <v>1146</v>
      </c>
      <c r="AF200">
        <v>201</v>
      </c>
      <c r="AG200">
        <v>500</v>
      </c>
      <c r="AH200" s="9">
        <f t="shared" si="19"/>
        <v>350.5</v>
      </c>
      <c r="AI200">
        <v>1999</v>
      </c>
      <c r="AJ200">
        <v>25</v>
      </c>
      <c r="AK200" t="s">
        <v>1083</v>
      </c>
      <c r="AL200" t="s">
        <v>1559</v>
      </c>
    </row>
    <row r="201" spans="1:38" ht="15.6" customHeight="1" x14ac:dyDescent="0.3">
      <c r="A201">
        <v>200</v>
      </c>
      <c r="B201" t="s">
        <v>5</v>
      </c>
      <c r="C201" t="s">
        <v>707</v>
      </c>
      <c r="D201" t="s">
        <v>25</v>
      </c>
      <c r="E201">
        <v>10000000</v>
      </c>
      <c r="F201">
        <f t="shared" si="15"/>
        <v>0.01</v>
      </c>
      <c r="G201">
        <v>25000000</v>
      </c>
      <c r="H201">
        <f t="shared" si="16"/>
        <v>2.5000000000000001E-2</v>
      </c>
      <c r="I201">
        <f t="shared" si="17"/>
        <v>17500000</v>
      </c>
      <c r="J201">
        <f t="shared" si="18"/>
        <v>1.7500000000000002E-2</v>
      </c>
      <c r="K201" t="s">
        <v>307</v>
      </c>
      <c r="L201">
        <v>111</v>
      </c>
      <c r="M201">
        <v>64</v>
      </c>
      <c r="N201" s="2">
        <v>87.5</v>
      </c>
      <c r="O201" t="s">
        <v>707</v>
      </c>
      <c r="P201" s="7" t="s">
        <v>886</v>
      </c>
      <c r="Q201" t="s">
        <v>1184</v>
      </c>
      <c r="R201" t="s">
        <v>1184</v>
      </c>
      <c r="AB201">
        <v>3.4</v>
      </c>
      <c r="AC201" t="str" cm="1">
        <f t="array" ref="AC201">_xlfn.IFS(AB201&gt;=4,"highrating",AB201&gt;=3,"med Rating",AB201&lt;3,"low Rating")</f>
        <v>med Rating</v>
      </c>
      <c r="AD201" t="s">
        <v>1068</v>
      </c>
      <c r="AE201" t="s">
        <v>1145</v>
      </c>
      <c r="AF201">
        <v>51</v>
      </c>
      <c r="AG201">
        <v>200</v>
      </c>
      <c r="AH201" s="9">
        <f t="shared" si="19"/>
        <v>125.5</v>
      </c>
      <c r="AI201">
        <v>1992</v>
      </c>
      <c r="AJ201">
        <v>32</v>
      </c>
      <c r="AK201" t="s">
        <v>1080</v>
      </c>
      <c r="AL201" t="s">
        <v>1559</v>
      </c>
    </row>
    <row r="202" spans="1:38" ht="15.6" customHeight="1" x14ac:dyDescent="0.3">
      <c r="A202">
        <v>201</v>
      </c>
      <c r="B202" t="s">
        <v>17</v>
      </c>
      <c r="C202" t="s">
        <v>709</v>
      </c>
      <c r="D202" t="s">
        <v>16</v>
      </c>
      <c r="E202">
        <v>10000000000</v>
      </c>
      <c r="F202">
        <f t="shared" si="15"/>
        <v>10</v>
      </c>
      <c r="G202">
        <v>11000000000</v>
      </c>
      <c r="H202">
        <f t="shared" si="16"/>
        <v>11</v>
      </c>
      <c r="I202">
        <f t="shared" si="17"/>
        <v>10500000000</v>
      </c>
      <c r="J202">
        <f t="shared" si="18"/>
        <v>10.5</v>
      </c>
      <c r="K202" t="s">
        <v>470</v>
      </c>
      <c r="L202">
        <v>120</v>
      </c>
      <c r="M202">
        <v>65</v>
      </c>
      <c r="N202" s="2">
        <v>92.5</v>
      </c>
      <c r="O202" t="s">
        <v>709</v>
      </c>
      <c r="P202" s="7" t="s">
        <v>887</v>
      </c>
      <c r="Q202" t="s">
        <v>1317</v>
      </c>
      <c r="R202" t="s">
        <v>1318</v>
      </c>
      <c r="AB202">
        <v>3.1</v>
      </c>
      <c r="AC202" t="str" cm="1">
        <f t="array" ref="AC202">_xlfn.IFS(AB202&gt;=4,"highrating",AB202&gt;=3,"med Rating",AB202&lt;3,"low Rating")</f>
        <v>med Rating</v>
      </c>
      <c r="AD202" t="s">
        <v>1067</v>
      </c>
      <c r="AE202" t="s">
        <v>1144</v>
      </c>
      <c r="AF202">
        <v>1001</v>
      </c>
      <c r="AG202">
        <v>5000</v>
      </c>
      <c r="AH202" s="9">
        <f t="shared" si="19"/>
        <v>3000.5</v>
      </c>
      <c r="AI202">
        <v>1997</v>
      </c>
      <c r="AJ202">
        <v>27</v>
      </c>
      <c r="AK202" t="s">
        <v>1122</v>
      </c>
      <c r="AL202" t="s">
        <v>1564</v>
      </c>
    </row>
    <row r="203" spans="1:38" ht="15.6" customHeight="1" x14ac:dyDescent="0.3">
      <c r="A203">
        <v>202</v>
      </c>
      <c r="B203" t="s">
        <v>127</v>
      </c>
      <c r="C203" t="s">
        <v>707</v>
      </c>
      <c r="D203" t="s">
        <v>12</v>
      </c>
      <c r="E203">
        <v>1000000000</v>
      </c>
      <c r="F203">
        <f t="shared" si="15"/>
        <v>1</v>
      </c>
      <c r="G203">
        <v>2000000000</v>
      </c>
      <c r="H203">
        <f t="shared" si="16"/>
        <v>2</v>
      </c>
      <c r="I203">
        <f t="shared" si="17"/>
        <v>1500000000</v>
      </c>
      <c r="J203">
        <f t="shared" si="18"/>
        <v>1.5</v>
      </c>
      <c r="K203" t="s">
        <v>471</v>
      </c>
      <c r="L203">
        <v>103</v>
      </c>
      <c r="M203">
        <v>60</v>
      </c>
      <c r="N203" s="2">
        <v>81.5</v>
      </c>
      <c r="O203" t="s">
        <v>707</v>
      </c>
      <c r="P203" s="7" t="s">
        <v>800</v>
      </c>
      <c r="Q203" t="s">
        <v>1251</v>
      </c>
      <c r="R203" t="s">
        <v>1252</v>
      </c>
      <c r="AB203">
        <v>3.2</v>
      </c>
      <c r="AC203" t="str" cm="1">
        <f t="array" ref="AC203">_xlfn.IFS(AB203&gt;=4,"highrating",AB203&gt;=3,"med Rating",AB203&lt;3,"low Rating")</f>
        <v>med Rating</v>
      </c>
      <c r="AD203" t="s">
        <v>1070</v>
      </c>
      <c r="AE203" t="s">
        <v>1147</v>
      </c>
      <c r="AF203">
        <v>5001</v>
      </c>
      <c r="AG203">
        <v>10000</v>
      </c>
      <c r="AH203" s="9">
        <f t="shared" si="19"/>
        <v>7500.5</v>
      </c>
      <c r="AI203">
        <v>1958</v>
      </c>
      <c r="AJ203">
        <v>66</v>
      </c>
      <c r="AK203" t="s">
        <v>1106</v>
      </c>
      <c r="AL203" t="s">
        <v>1570</v>
      </c>
    </row>
    <row r="204" spans="1:38" ht="15.6" customHeight="1" x14ac:dyDescent="0.3">
      <c r="A204">
        <v>203</v>
      </c>
      <c r="B204" t="s">
        <v>128</v>
      </c>
      <c r="C204" t="s">
        <v>709</v>
      </c>
      <c r="D204" t="s">
        <v>11</v>
      </c>
      <c r="E204">
        <v>0</v>
      </c>
      <c r="F204">
        <f t="shared" si="15"/>
        <v>0</v>
      </c>
      <c r="G204">
        <v>0</v>
      </c>
      <c r="H204">
        <f t="shared" si="16"/>
        <v>0</v>
      </c>
      <c r="I204">
        <f t="shared" si="17"/>
        <v>0</v>
      </c>
      <c r="J204">
        <f t="shared" si="18"/>
        <v>0</v>
      </c>
      <c r="K204" t="s">
        <v>472</v>
      </c>
      <c r="L204">
        <v>105</v>
      </c>
      <c r="M204">
        <v>53</v>
      </c>
      <c r="N204" s="2">
        <v>79</v>
      </c>
      <c r="O204" t="s">
        <v>709</v>
      </c>
      <c r="P204" s="7" t="s">
        <v>888</v>
      </c>
      <c r="Q204" t="s">
        <v>1319</v>
      </c>
      <c r="R204" t="s">
        <v>1319</v>
      </c>
      <c r="AB204">
        <v>4.3</v>
      </c>
      <c r="AC204" t="str" cm="1">
        <f t="array" ref="AC204">_xlfn.IFS(AB204&gt;=4,"highrating",AB204&gt;=3,"med Rating",AB204&lt;3,"low Rating")</f>
        <v>highrating</v>
      </c>
      <c r="AD204" t="s">
        <v>1067</v>
      </c>
      <c r="AE204" t="s">
        <v>1144</v>
      </c>
      <c r="AF204">
        <v>1001</v>
      </c>
      <c r="AG204">
        <v>5000</v>
      </c>
      <c r="AH204" s="9">
        <f t="shared" si="19"/>
        <v>3000.5</v>
      </c>
      <c r="AI204">
        <v>1981</v>
      </c>
      <c r="AJ204">
        <v>43</v>
      </c>
      <c r="AK204" t="s">
        <v>1123</v>
      </c>
      <c r="AL204" t="s">
        <v>1566</v>
      </c>
    </row>
    <row r="205" spans="1:38" ht="15.6" customHeight="1" x14ac:dyDescent="0.3">
      <c r="A205">
        <v>204</v>
      </c>
      <c r="B205" t="s">
        <v>17</v>
      </c>
      <c r="C205" t="s">
        <v>709</v>
      </c>
      <c r="D205" t="s">
        <v>6</v>
      </c>
      <c r="E205">
        <v>50000000</v>
      </c>
      <c r="F205">
        <f t="shared" si="15"/>
        <v>0.05</v>
      </c>
      <c r="G205">
        <v>100000000</v>
      </c>
      <c r="H205">
        <f t="shared" si="16"/>
        <v>0.1</v>
      </c>
      <c r="I205">
        <f t="shared" si="17"/>
        <v>75000000</v>
      </c>
      <c r="J205">
        <f t="shared" si="18"/>
        <v>7.4999999999999997E-2</v>
      </c>
      <c r="K205" t="s">
        <v>473</v>
      </c>
      <c r="L205">
        <v>62</v>
      </c>
      <c r="M205">
        <v>33</v>
      </c>
      <c r="N205" s="2">
        <v>47.5</v>
      </c>
      <c r="O205" t="s">
        <v>709</v>
      </c>
      <c r="P205" s="7" t="s">
        <v>889</v>
      </c>
      <c r="Q205" t="s">
        <v>1320</v>
      </c>
      <c r="R205" t="s">
        <v>1321</v>
      </c>
      <c r="AB205">
        <v>2.8</v>
      </c>
      <c r="AC205" t="str" cm="1">
        <f t="array" ref="AC205">_xlfn.IFS(AB205&gt;=4,"highrating",AB205&gt;=3,"med Rating",AB205&lt;3,"low Rating")</f>
        <v>low Rating</v>
      </c>
      <c r="AD205" t="s">
        <v>1065</v>
      </c>
      <c r="AE205" t="s">
        <v>1142</v>
      </c>
      <c r="AF205">
        <v>501</v>
      </c>
      <c r="AG205">
        <v>1000</v>
      </c>
      <c r="AH205" s="9">
        <f t="shared" si="19"/>
        <v>750.5</v>
      </c>
      <c r="AI205" t="s">
        <v>1072</v>
      </c>
      <c r="AJ205" t="s">
        <v>1072</v>
      </c>
      <c r="AK205" t="s">
        <v>1124</v>
      </c>
      <c r="AL205" t="s">
        <v>1574</v>
      </c>
    </row>
    <row r="206" spans="1:38" ht="15.6" customHeight="1" x14ac:dyDescent="0.3">
      <c r="A206">
        <v>205</v>
      </c>
      <c r="B206" t="s">
        <v>17</v>
      </c>
      <c r="C206" t="s">
        <v>709</v>
      </c>
      <c r="D206" t="s">
        <v>11</v>
      </c>
      <c r="E206">
        <v>0</v>
      </c>
      <c r="F206">
        <f t="shared" si="15"/>
        <v>0</v>
      </c>
      <c r="G206">
        <v>0</v>
      </c>
      <c r="H206">
        <f t="shared" si="16"/>
        <v>0</v>
      </c>
      <c r="I206">
        <f t="shared" si="17"/>
        <v>0</v>
      </c>
      <c r="J206">
        <f t="shared" si="18"/>
        <v>0</v>
      </c>
      <c r="K206" t="s">
        <v>474</v>
      </c>
      <c r="L206">
        <v>90</v>
      </c>
      <c r="M206">
        <v>48</v>
      </c>
      <c r="N206" s="2">
        <v>69</v>
      </c>
      <c r="O206" t="s">
        <v>709</v>
      </c>
      <c r="P206" s="7" t="s">
        <v>890</v>
      </c>
      <c r="Q206" t="s">
        <v>1174</v>
      </c>
      <c r="R206" t="s">
        <v>1174</v>
      </c>
      <c r="AB206">
        <v>3.4</v>
      </c>
      <c r="AC206" t="str" cm="1">
        <f t="array" ref="AC206">_xlfn.IFS(AB206&gt;=4,"highrating",AB206&gt;=3,"med Rating",AB206&lt;3,"low Rating")</f>
        <v>med Rating</v>
      </c>
      <c r="AD206" t="s">
        <v>1068</v>
      </c>
      <c r="AE206" t="s">
        <v>1145</v>
      </c>
      <c r="AF206">
        <v>51</v>
      </c>
      <c r="AG206">
        <v>200</v>
      </c>
      <c r="AH206" s="9">
        <f t="shared" si="19"/>
        <v>125.5</v>
      </c>
      <c r="AI206">
        <v>2013</v>
      </c>
      <c r="AJ206">
        <v>11</v>
      </c>
      <c r="AK206" t="s">
        <v>1090</v>
      </c>
      <c r="AL206" t="s">
        <v>1562</v>
      </c>
    </row>
    <row r="207" spans="1:38" ht="15.6" customHeight="1" x14ac:dyDescent="0.3">
      <c r="A207">
        <v>206</v>
      </c>
      <c r="B207" t="s">
        <v>17</v>
      </c>
      <c r="C207" t="s">
        <v>709</v>
      </c>
      <c r="D207" t="s">
        <v>6</v>
      </c>
      <c r="E207">
        <v>50000000</v>
      </c>
      <c r="F207">
        <f t="shared" si="15"/>
        <v>0.05</v>
      </c>
      <c r="G207">
        <v>100000000</v>
      </c>
      <c r="H207">
        <f t="shared" si="16"/>
        <v>0.1</v>
      </c>
      <c r="I207">
        <f t="shared" si="17"/>
        <v>75000000</v>
      </c>
      <c r="J207">
        <f t="shared" si="18"/>
        <v>7.4999999999999997E-2</v>
      </c>
      <c r="K207" t="s">
        <v>475</v>
      </c>
      <c r="L207">
        <v>64</v>
      </c>
      <c r="M207">
        <v>34</v>
      </c>
      <c r="N207" s="2">
        <v>49</v>
      </c>
      <c r="O207" t="s">
        <v>709</v>
      </c>
      <c r="P207" s="7" t="s">
        <v>891</v>
      </c>
      <c r="Q207" t="s">
        <v>1322</v>
      </c>
      <c r="R207" t="s">
        <v>1323</v>
      </c>
      <c r="AB207">
        <v>4</v>
      </c>
      <c r="AC207" t="str" cm="1">
        <f t="array" ref="AC207">_xlfn.IFS(AB207&gt;=4,"highrating",AB207&gt;=3,"med Rating",AB207&lt;3,"low Rating")</f>
        <v>highrating</v>
      </c>
      <c r="AD207" t="s">
        <v>1069</v>
      </c>
      <c r="AE207" t="s">
        <v>1146</v>
      </c>
      <c r="AF207">
        <v>201</v>
      </c>
      <c r="AG207">
        <v>500</v>
      </c>
      <c r="AH207" s="9">
        <f t="shared" si="19"/>
        <v>350.5</v>
      </c>
      <c r="AI207">
        <v>1984</v>
      </c>
      <c r="AJ207">
        <v>40</v>
      </c>
      <c r="AK207" t="s">
        <v>1096</v>
      </c>
      <c r="AL207" t="s">
        <v>1562</v>
      </c>
    </row>
    <row r="208" spans="1:38" ht="15.6" customHeight="1" x14ac:dyDescent="0.3">
      <c r="A208">
        <v>207</v>
      </c>
      <c r="B208" t="s">
        <v>129</v>
      </c>
      <c r="C208" t="s">
        <v>709</v>
      </c>
      <c r="D208" t="s">
        <v>11</v>
      </c>
      <c r="E208">
        <v>0</v>
      </c>
      <c r="F208">
        <f t="shared" si="15"/>
        <v>0</v>
      </c>
      <c r="G208">
        <v>0</v>
      </c>
      <c r="H208">
        <f t="shared" si="16"/>
        <v>0</v>
      </c>
      <c r="I208">
        <f t="shared" si="17"/>
        <v>0</v>
      </c>
      <c r="J208">
        <f t="shared" si="18"/>
        <v>0</v>
      </c>
      <c r="K208" t="s">
        <v>446</v>
      </c>
      <c r="L208">
        <v>76</v>
      </c>
      <c r="M208">
        <v>42</v>
      </c>
      <c r="N208" s="2">
        <v>59</v>
      </c>
      <c r="O208" t="s">
        <v>709</v>
      </c>
      <c r="P208" s="7" t="s">
        <v>892</v>
      </c>
      <c r="Q208" t="s">
        <v>1324</v>
      </c>
      <c r="R208" t="s">
        <v>1324</v>
      </c>
      <c r="AB208">
        <v>3.7</v>
      </c>
      <c r="AC208" t="str" cm="1">
        <f t="array" ref="AC208">_xlfn.IFS(AB208&gt;=4,"highrating",AB208&gt;=3,"med Rating",AB208&lt;3,"low Rating")</f>
        <v>med Rating</v>
      </c>
      <c r="AD208" t="s">
        <v>1069</v>
      </c>
      <c r="AE208" t="s">
        <v>1146</v>
      </c>
      <c r="AF208">
        <v>201</v>
      </c>
      <c r="AG208">
        <v>500</v>
      </c>
      <c r="AH208" s="9">
        <f t="shared" si="19"/>
        <v>350.5</v>
      </c>
      <c r="AI208">
        <v>1996</v>
      </c>
      <c r="AJ208">
        <v>28</v>
      </c>
      <c r="AK208" t="s">
        <v>1090</v>
      </c>
      <c r="AL208" t="s">
        <v>1562</v>
      </c>
    </row>
    <row r="209" spans="1:38" ht="15.6" customHeight="1" x14ac:dyDescent="0.3">
      <c r="A209">
        <v>208</v>
      </c>
      <c r="B209" t="s">
        <v>5</v>
      </c>
      <c r="C209" t="s">
        <v>707</v>
      </c>
      <c r="D209" t="s">
        <v>13</v>
      </c>
      <c r="E209">
        <v>25000000</v>
      </c>
      <c r="F209">
        <f t="shared" si="15"/>
        <v>2.5000000000000001E-2</v>
      </c>
      <c r="G209">
        <v>50000000</v>
      </c>
      <c r="H209">
        <f t="shared" si="16"/>
        <v>0.05</v>
      </c>
      <c r="I209">
        <f t="shared" si="17"/>
        <v>37500000</v>
      </c>
      <c r="J209">
        <f t="shared" si="18"/>
        <v>3.7499999999999999E-2</v>
      </c>
      <c r="K209" t="s">
        <v>476</v>
      </c>
      <c r="L209">
        <v>111</v>
      </c>
      <c r="M209">
        <v>66</v>
      </c>
      <c r="N209" s="2">
        <v>88.5</v>
      </c>
      <c r="O209" t="s">
        <v>707</v>
      </c>
      <c r="P209" s="7" t="s">
        <v>893</v>
      </c>
      <c r="Q209" t="s">
        <v>1231</v>
      </c>
      <c r="R209" t="s">
        <v>1242</v>
      </c>
      <c r="AB209">
        <v>3.5</v>
      </c>
      <c r="AC209" t="str" cm="1">
        <f t="array" ref="AC209">_xlfn.IFS(AB209&gt;=4,"highrating",AB209&gt;=3,"med Rating",AB209&lt;3,"low Rating")</f>
        <v>med Rating</v>
      </c>
      <c r="AD209" t="s">
        <v>1069</v>
      </c>
      <c r="AE209" t="s">
        <v>1146</v>
      </c>
      <c r="AF209">
        <v>201</v>
      </c>
      <c r="AG209">
        <v>500</v>
      </c>
      <c r="AH209" s="9">
        <f t="shared" si="19"/>
        <v>350.5</v>
      </c>
      <c r="AI209">
        <v>2019</v>
      </c>
      <c r="AJ209">
        <v>5</v>
      </c>
      <c r="AK209" t="s">
        <v>1095</v>
      </c>
      <c r="AL209" t="s">
        <v>1562</v>
      </c>
    </row>
    <row r="210" spans="1:38" ht="15.6" customHeight="1" x14ac:dyDescent="0.3">
      <c r="A210">
        <v>209</v>
      </c>
      <c r="B210" t="s">
        <v>130</v>
      </c>
      <c r="C210" t="s">
        <v>708</v>
      </c>
      <c r="D210" t="s">
        <v>6</v>
      </c>
      <c r="E210">
        <v>50000000</v>
      </c>
      <c r="F210">
        <f t="shared" si="15"/>
        <v>0.05</v>
      </c>
      <c r="G210">
        <v>100000000</v>
      </c>
      <c r="H210">
        <f t="shared" si="16"/>
        <v>0.1</v>
      </c>
      <c r="I210">
        <f t="shared" si="17"/>
        <v>75000000</v>
      </c>
      <c r="J210">
        <f t="shared" si="18"/>
        <v>7.4999999999999997E-2</v>
      </c>
      <c r="K210" t="s">
        <v>477</v>
      </c>
      <c r="L210">
        <v>138</v>
      </c>
      <c r="M210">
        <v>91</v>
      </c>
      <c r="N210" s="2">
        <v>114.5</v>
      </c>
      <c r="O210" t="s">
        <v>708</v>
      </c>
      <c r="P210" s="7" t="s">
        <v>894</v>
      </c>
      <c r="Q210" t="s">
        <v>1169</v>
      </c>
      <c r="R210" t="s">
        <v>1223</v>
      </c>
      <c r="AB210">
        <v>4.7</v>
      </c>
      <c r="AC210" t="str" cm="1">
        <f t="array" ref="AC210">_xlfn.IFS(AB210&gt;=4,"highrating",AB210&gt;=3,"med Rating",AB210&lt;3,"low Rating")</f>
        <v>highrating</v>
      </c>
      <c r="AD210" t="s">
        <v>1069</v>
      </c>
      <c r="AE210" t="s">
        <v>1146</v>
      </c>
      <c r="AF210">
        <v>201</v>
      </c>
      <c r="AG210">
        <v>500</v>
      </c>
      <c r="AH210" s="9">
        <f t="shared" si="19"/>
        <v>350.5</v>
      </c>
      <c r="AI210">
        <v>1992</v>
      </c>
      <c r="AJ210">
        <v>32</v>
      </c>
      <c r="AK210" t="s">
        <v>1083</v>
      </c>
      <c r="AL210" t="s">
        <v>1559</v>
      </c>
    </row>
    <row r="211" spans="1:38" ht="15.6" customHeight="1" x14ac:dyDescent="0.3">
      <c r="A211">
        <v>210</v>
      </c>
      <c r="B211" t="s">
        <v>34</v>
      </c>
      <c r="C211" t="s">
        <v>34</v>
      </c>
      <c r="D211" t="s">
        <v>9</v>
      </c>
      <c r="E211">
        <v>100000000</v>
      </c>
      <c r="F211">
        <f t="shared" si="15"/>
        <v>0.1</v>
      </c>
      <c r="G211">
        <v>500000000</v>
      </c>
      <c r="H211">
        <f t="shared" si="16"/>
        <v>0.5</v>
      </c>
      <c r="I211">
        <f t="shared" si="17"/>
        <v>300000000</v>
      </c>
      <c r="J211">
        <f t="shared" si="18"/>
        <v>0.3</v>
      </c>
      <c r="K211" t="s">
        <v>478</v>
      </c>
      <c r="L211">
        <v>114</v>
      </c>
      <c r="M211">
        <v>62</v>
      </c>
      <c r="N211" s="2">
        <v>88</v>
      </c>
      <c r="O211" t="s">
        <v>34</v>
      </c>
      <c r="P211" s="7" t="s">
        <v>895</v>
      </c>
      <c r="Q211" t="s">
        <v>1325</v>
      </c>
      <c r="R211" t="s">
        <v>1174</v>
      </c>
      <c r="AB211">
        <v>4.4000000000000004</v>
      </c>
      <c r="AC211" t="str" cm="1">
        <f t="array" ref="AC211">_xlfn.IFS(AB211&gt;=4,"highrating",AB211&gt;=3,"med Rating",AB211&lt;3,"low Rating")</f>
        <v>highrating</v>
      </c>
      <c r="AD211" t="s">
        <v>1067</v>
      </c>
      <c r="AE211" t="s">
        <v>1144</v>
      </c>
      <c r="AF211">
        <v>1001</v>
      </c>
      <c r="AG211">
        <v>5000</v>
      </c>
      <c r="AH211" s="9">
        <f t="shared" si="19"/>
        <v>3000.5</v>
      </c>
      <c r="AI211">
        <v>2006</v>
      </c>
      <c r="AJ211">
        <v>18</v>
      </c>
      <c r="AK211" t="s">
        <v>1084</v>
      </c>
      <c r="AL211" t="s">
        <v>1562</v>
      </c>
    </row>
    <row r="212" spans="1:38" ht="15.6" customHeight="1" x14ac:dyDescent="0.3">
      <c r="A212">
        <v>211</v>
      </c>
      <c r="B212" t="s">
        <v>131</v>
      </c>
      <c r="C212" t="s">
        <v>34</v>
      </c>
      <c r="D212" t="s">
        <v>9</v>
      </c>
      <c r="E212">
        <v>100000000</v>
      </c>
      <c r="F212">
        <f t="shared" si="15"/>
        <v>0.1</v>
      </c>
      <c r="G212">
        <v>500000000</v>
      </c>
      <c r="H212">
        <f t="shared" si="16"/>
        <v>0.5</v>
      </c>
      <c r="I212">
        <f t="shared" si="17"/>
        <v>300000000</v>
      </c>
      <c r="J212">
        <f t="shared" si="18"/>
        <v>0.3</v>
      </c>
      <c r="K212" t="s">
        <v>479</v>
      </c>
      <c r="L212">
        <v>129</v>
      </c>
      <c r="M212">
        <v>71</v>
      </c>
      <c r="N212" s="2">
        <v>100</v>
      </c>
      <c r="O212" t="s">
        <v>34</v>
      </c>
      <c r="P212" s="7" t="s">
        <v>896</v>
      </c>
      <c r="Q212" t="s">
        <v>1184</v>
      </c>
      <c r="R212" t="s">
        <v>1184</v>
      </c>
      <c r="AB212">
        <v>4.0999999999999996</v>
      </c>
      <c r="AC212" t="str" cm="1">
        <f t="array" ref="AC212">_xlfn.IFS(AB212&gt;=4,"highrating",AB212&gt;=3,"med Rating",AB212&lt;3,"low Rating")</f>
        <v>highrating</v>
      </c>
      <c r="AD212" t="s">
        <v>1065</v>
      </c>
      <c r="AE212" t="s">
        <v>1142</v>
      </c>
      <c r="AF212">
        <v>501</v>
      </c>
      <c r="AG212">
        <v>1000</v>
      </c>
      <c r="AH212" s="9">
        <f t="shared" si="19"/>
        <v>750.5</v>
      </c>
      <c r="AI212">
        <v>2001</v>
      </c>
      <c r="AJ212">
        <v>23</v>
      </c>
      <c r="AK212" t="s">
        <v>1084</v>
      </c>
      <c r="AL212" t="s">
        <v>1562</v>
      </c>
    </row>
    <row r="213" spans="1:38" ht="15.6" customHeight="1" x14ac:dyDescent="0.3">
      <c r="A213">
        <v>212</v>
      </c>
      <c r="B213" t="s">
        <v>5</v>
      </c>
      <c r="C213" t="s">
        <v>707</v>
      </c>
      <c r="D213" t="s">
        <v>12</v>
      </c>
      <c r="E213">
        <v>1000000000</v>
      </c>
      <c r="F213">
        <f t="shared" si="15"/>
        <v>1</v>
      </c>
      <c r="G213">
        <v>2000000000</v>
      </c>
      <c r="H213">
        <f t="shared" si="16"/>
        <v>2</v>
      </c>
      <c r="I213">
        <f t="shared" si="17"/>
        <v>1500000000</v>
      </c>
      <c r="J213">
        <f t="shared" si="18"/>
        <v>1.5</v>
      </c>
      <c r="K213" t="s">
        <v>480</v>
      </c>
      <c r="L213">
        <v>119</v>
      </c>
      <c r="M213">
        <v>74</v>
      </c>
      <c r="N213" s="2">
        <v>96.5</v>
      </c>
      <c r="O213" t="s">
        <v>707</v>
      </c>
      <c r="P213" s="7" t="s">
        <v>897</v>
      </c>
      <c r="Q213" t="s">
        <v>1326</v>
      </c>
      <c r="R213" t="s">
        <v>1236</v>
      </c>
      <c r="AB213">
        <v>2.5</v>
      </c>
      <c r="AC213" t="str" cm="1">
        <f t="array" ref="AC213">_xlfn.IFS(AB213&gt;=4,"highrating",AB213&gt;=3,"med Rating",AB213&lt;3,"low Rating")</f>
        <v>low Rating</v>
      </c>
      <c r="AD213" t="s">
        <v>1067</v>
      </c>
      <c r="AE213" t="s">
        <v>1144</v>
      </c>
      <c r="AF213">
        <v>1001</v>
      </c>
      <c r="AG213">
        <v>5000</v>
      </c>
      <c r="AH213" s="9">
        <f t="shared" si="19"/>
        <v>3000.5</v>
      </c>
      <c r="AI213">
        <v>1999</v>
      </c>
      <c r="AJ213">
        <v>25</v>
      </c>
      <c r="AK213" t="s">
        <v>1080</v>
      </c>
      <c r="AL213" t="s">
        <v>1559</v>
      </c>
    </row>
    <row r="214" spans="1:38" ht="15.6" customHeight="1" x14ac:dyDescent="0.3">
      <c r="A214">
        <v>213</v>
      </c>
      <c r="B214" t="s">
        <v>132</v>
      </c>
      <c r="C214" t="s">
        <v>709</v>
      </c>
      <c r="D214" t="s">
        <v>11</v>
      </c>
      <c r="E214">
        <v>0</v>
      </c>
      <c r="F214">
        <f t="shared" si="15"/>
        <v>0</v>
      </c>
      <c r="G214">
        <v>0</v>
      </c>
      <c r="H214">
        <f t="shared" si="16"/>
        <v>0</v>
      </c>
      <c r="I214">
        <f t="shared" si="17"/>
        <v>0</v>
      </c>
      <c r="J214">
        <f t="shared" si="18"/>
        <v>0</v>
      </c>
      <c r="K214" t="s">
        <v>481</v>
      </c>
      <c r="L214">
        <v>97</v>
      </c>
      <c r="M214">
        <v>55</v>
      </c>
      <c r="N214" s="2">
        <v>76</v>
      </c>
      <c r="O214" t="s">
        <v>709</v>
      </c>
      <c r="P214" s="7" t="s">
        <v>898</v>
      </c>
      <c r="Q214" t="s">
        <v>1268</v>
      </c>
      <c r="R214" t="s">
        <v>1184</v>
      </c>
      <c r="AB214">
        <v>4.2</v>
      </c>
      <c r="AC214" t="str" cm="1">
        <f t="array" ref="AC214">_xlfn.IFS(AB214&gt;=4,"highrating",AB214&gt;=3,"med Rating",AB214&lt;3,"low Rating")</f>
        <v>highrating</v>
      </c>
      <c r="AD214" t="s">
        <v>1069</v>
      </c>
      <c r="AE214" t="s">
        <v>1146</v>
      </c>
      <c r="AF214">
        <v>201</v>
      </c>
      <c r="AG214">
        <v>500</v>
      </c>
      <c r="AH214" s="9">
        <f t="shared" si="19"/>
        <v>350.5</v>
      </c>
      <c r="AI214">
        <v>1992</v>
      </c>
      <c r="AJ214">
        <v>32</v>
      </c>
      <c r="AK214" t="s">
        <v>1083</v>
      </c>
      <c r="AL214" t="s">
        <v>1559</v>
      </c>
    </row>
    <row r="215" spans="1:38" ht="15.6" customHeight="1" x14ac:dyDescent="0.3">
      <c r="A215">
        <v>214</v>
      </c>
      <c r="B215" t="s">
        <v>5</v>
      </c>
      <c r="C215" t="s">
        <v>707</v>
      </c>
      <c r="D215" t="s">
        <v>9</v>
      </c>
      <c r="E215">
        <v>100000000</v>
      </c>
      <c r="F215">
        <f t="shared" si="15"/>
        <v>0.1</v>
      </c>
      <c r="G215">
        <v>500000000</v>
      </c>
      <c r="H215">
        <f t="shared" si="16"/>
        <v>0.5</v>
      </c>
      <c r="I215">
        <f t="shared" si="17"/>
        <v>300000000</v>
      </c>
      <c r="J215">
        <f t="shared" si="18"/>
        <v>0.3</v>
      </c>
      <c r="K215" t="s">
        <v>482</v>
      </c>
      <c r="L215">
        <v>16</v>
      </c>
      <c r="M215">
        <v>15</v>
      </c>
      <c r="N215" s="2">
        <v>15.5</v>
      </c>
      <c r="O215" t="s">
        <v>707</v>
      </c>
      <c r="P215" s="7" t="s">
        <v>899</v>
      </c>
      <c r="Q215" t="s">
        <v>1327</v>
      </c>
      <c r="R215" t="s">
        <v>1327</v>
      </c>
      <c r="AB215">
        <v>3.9</v>
      </c>
      <c r="AC215" t="str" cm="1">
        <f t="array" ref="AC215">_xlfn.IFS(AB215&gt;=4,"highrating",AB215&gt;=3,"med Rating",AB215&lt;3,"low Rating")</f>
        <v>med Rating</v>
      </c>
      <c r="AD215" t="s">
        <v>1067</v>
      </c>
      <c r="AE215" t="s">
        <v>1144</v>
      </c>
      <c r="AF215">
        <v>1001</v>
      </c>
      <c r="AG215">
        <v>5000</v>
      </c>
      <c r="AH215" s="9">
        <f t="shared" si="19"/>
        <v>3000.5</v>
      </c>
      <c r="AI215">
        <v>1966</v>
      </c>
      <c r="AJ215">
        <v>58</v>
      </c>
      <c r="AK215" t="s">
        <v>1086</v>
      </c>
      <c r="AL215" t="s">
        <v>1559</v>
      </c>
    </row>
    <row r="216" spans="1:38" ht="15.6" customHeight="1" x14ac:dyDescent="0.3">
      <c r="A216">
        <v>215</v>
      </c>
      <c r="B216" t="s">
        <v>5</v>
      </c>
      <c r="C216" t="s">
        <v>707</v>
      </c>
      <c r="D216" t="s">
        <v>11</v>
      </c>
      <c r="E216">
        <v>0</v>
      </c>
      <c r="F216">
        <f t="shared" si="15"/>
        <v>0</v>
      </c>
      <c r="G216">
        <v>0</v>
      </c>
      <c r="H216">
        <f t="shared" si="16"/>
        <v>0</v>
      </c>
      <c r="I216">
        <f t="shared" si="17"/>
        <v>0</v>
      </c>
      <c r="J216">
        <f t="shared" si="18"/>
        <v>0</v>
      </c>
      <c r="K216" t="s">
        <v>483</v>
      </c>
      <c r="L216">
        <v>106</v>
      </c>
      <c r="M216">
        <v>61</v>
      </c>
      <c r="N216" s="2">
        <v>83.5</v>
      </c>
      <c r="O216" t="s">
        <v>707</v>
      </c>
      <c r="P216" s="7" t="s">
        <v>900</v>
      </c>
      <c r="Q216" t="s">
        <v>1328</v>
      </c>
      <c r="R216" t="s">
        <v>1328</v>
      </c>
      <c r="AB216">
        <v>4.3</v>
      </c>
      <c r="AC216" t="str" cm="1">
        <f t="array" ref="AC216">_xlfn.IFS(AB216&gt;=4,"highrating",AB216&gt;=3,"med Rating",AB216&lt;3,"low Rating")</f>
        <v>highrating</v>
      </c>
      <c r="AD216" t="s">
        <v>1071</v>
      </c>
      <c r="AE216" t="s">
        <v>1148</v>
      </c>
      <c r="AF216">
        <v>1</v>
      </c>
      <c r="AG216">
        <v>50</v>
      </c>
      <c r="AH216" s="9">
        <f t="shared" si="19"/>
        <v>25.5</v>
      </c>
      <c r="AI216">
        <v>2010</v>
      </c>
      <c r="AJ216">
        <v>14</v>
      </c>
      <c r="AK216" t="s">
        <v>1080</v>
      </c>
      <c r="AL216" t="s">
        <v>1559</v>
      </c>
    </row>
    <row r="217" spans="1:38" ht="15.6" customHeight="1" x14ac:dyDescent="0.3">
      <c r="A217">
        <v>216</v>
      </c>
      <c r="B217" t="s">
        <v>5</v>
      </c>
      <c r="C217" t="s">
        <v>707</v>
      </c>
      <c r="D217" t="s">
        <v>16</v>
      </c>
      <c r="E217">
        <v>10000000000</v>
      </c>
      <c r="F217">
        <f t="shared" si="15"/>
        <v>10</v>
      </c>
      <c r="G217">
        <v>11000000000</v>
      </c>
      <c r="H217">
        <f t="shared" si="16"/>
        <v>11</v>
      </c>
      <c r="I217">
        <f t="shared" si="17"/>
        <v>10500000000</v>
      </c>
      <c r="J217">
        <f t="shared" si="18"/>
        <v>10.5</v>
      </c>
      <c r="K217" t="s">
        <v>484</v>
      </c>
      <c r="L217">
        <v>199</v>
      </c>
      <c r="M217">
        <v>127</v>
      </c>
      <c r="N217" s="2">
        <v>163</v>
      </c>
      <c r="O217" t="s">
        <v>707</v>
      </c>
      <c r="P217" s="7" t="s">
        <v>846</v>
      </c>
      <c r="Q217" t="s">
        <v>1289</v>
      </c>
      <c r="R217" t="s">
        <v>1289</v>
      </c>
      <c r="AB217">
        <v>3.9</v>
      </c>
      <c r="AC217" t="str" cm="1">
        <f t="array" ref="AC217">_xlfn.IFS(AB217&gt;=4,"highrating",AB217&gt;=3,"med Rating",AB217&lt;3,"low Rating")</f>
        <v>med Rating</v>
      </c>
      <c r="AD217" t="s">
        <v>1066</v>
      </c>
      <c r="AE217" t="s">
        <v>1143</v>
      </c>
      <c r="AF217">
        <v>10000</v>
      </c>
      <c r="AG217" t="s">
        <v>1152</v>
      </c>
      <c r="AH217" s="9">
        <f t="shared" si="19"/>
        <v>10000</v>
      </c>
      <c r="AI217">
        <v>1976</v>
      </c>
      <c r="AJ217">
        <v>48</v>
      </c>
      <c r="AK217" t="s">
        <v>1088</v>
      </c>
      <c r="AL217" t="s">
        <v>1088</v>
      </c>
    </row>
    <row r="218" spans="1:38" ht="15.6" customHeight="1" x14ac:dyDescent="0.3">
      <c r="A218">
        <v>217</v>
      </c>
      <c r="B218" t="s">
        <v>133</v>
      </c>
      <c r="C218" t="s">
        <v>709</v>
      </c>
      <c r="D218" t="s">
        <v>11</v>
      </c>
      <c r="E218">
        <v>0</v>
      </c>
      <c r="F218">
        <f t="shared" si="15"/>
        <v>0</v>
      </c>
      <c r="G218">
        <v>0</v>
      </c>
      <c r="H218">
        <f t="shared" si="16"/>
        <v>0</v>
      </c>
      <c r="I218">
        <f t="shared" si="17"/>
        <v>0</v>
      </c>
      <c r="J218">
        <f t="shared" si="18"/>
        <v>0</v>
      </c>
      <c r="K218" t="s">
        <v>485</v>
      </c>
      <c r="L218">
        <v>126</v>
      </c>
      <c r="M218">
        <v>74</v>
      </c>
      <c r="N218" s="2">
        <v>100</v>
      </c>
      <c r="O218" t="s">
        <v>709</v>
      </c>
      <c r="P218" s="7" t="s">
        <v>901</v>
      </c>
      <c r="Q218" t="s">
        <v>1329</v>
      </c>
      <c r="R218" t="s">
        <v>1329</v>
      </c>
      <c r="AB218">
        <v>3.4</v>
      </c>
      <c r="AC218" t="str" cm="1">
        <f t="array" ref="AC218">_xlfn.IFS(AB218&gt;=4,"highrating",AB218&gt;=3,"med Rating",AB218&lt;3,"low Rating")</f>
        <v>med Rating</v>
      </c>
      <c r="AD218" t="s">
        <v>1065</v>
      </c>
      <c r="AE218" t="s">
        <v>1142</v>
      </c>
      <c r="AF218">
        <v>501</v>
      </c>
      <c r="AG218">
        <v>1000</v>
      </c>
      <c r="AH218" s="9">
        <f t="shared" si="19"/>
        <v>750.5</v>
      </c>
      <c r="AI218">
        <v>1939</v>
      </c>
      <c r="AJ218">
        <v>85</v>
      </c>
      <c r="AK218" t="s">
        <v>1091</v>
      </c>
      <c r="AL218" t="s">
        <v>1565</v>
      </c>
    </row>
    <row r="219" spans="1:38" ht="15.6" customHeight="1" x14ac:dyDescent="0.3">
      <c r="A219">
        <v>218</v>
      </c>
      <c r="B219" t="s">
        <v>14</v>
      </c>
      <c r="C219" t="s">
        <v>708</v>
      </c>
      <c r="D219" t="s">
        <v>11</v>
      </c>
      <c r="E219">
        <v>0</v>
      </c>
      <c r="F219">
        <f t="shared" si="15"/>
        <v>0</v>
      </c>
      <c r="G219">
        <v>0</v>
      </c>
      <c r="H219">
        <f t="shared" si="16"/>
        <v>0</v>
      </c>
      <c r="I219">
        <f t="shared" si="17"/>
        <v>0</v>
      </c>
      <c r="J219">
        <f t="shared" si="18"/>
        <v>0</v>
      </c>
      <c r="K219" t="s">
        <v>486</v>
      </c>
      <c r="L219">
        <v>72</v>
      </c>
      <c r="M219">
        <v>33</v>
      </c>
      <c r="N219" s="2">
        <v>52.5</v>
      </c>
      <c r="O219" t="s">
        <v>708</v>
      </c>
      <c r="P219" s="7" t="s">
        <v>902</v>
      </c>
      <c r="Q219" t="s">
        <v>1210</v>
      </c>
      <c r="R219" t="s">
        <v>1210</v>
      </c>
      <c r="AB219">
        <v>3.8</v>
      </c>
      <c r="AC219" t="str" cm="1">
        <f t="array" ref="AC219">_xlfn.IFS(AB219&gt;=4,"highrating",AB219&gt;=3,"med Rating",AB219&lt;3,"low Rating")</f>
        <v>med Rating</v>
      </c>
      <c r="AD219" t="s">
        <v>1067</v>
      </c>
      <c r="AE219" t="s">
        <v>1144</v>
      </c>
      <c r="AF219">
        <v>1001</v>
      </c>
      <c r="AG219">
        <v>5000</v>
      </c>
      <c r="AH219" s="9">
        <f t="shared" si="19"/>
        <v>3000.5</v>
      </c>
      <c r="AI219">
        <v>1917</v>
      </c>
      <c r="AJ219">
        <v>107</v>
      </c>
      <c r="AK219" t="s">
        <v>1124</v>
      </c>
      <c r="AL219" t="s">
        <v>1574</v>
      </c>
    </row>
    <row r="220" spans="1:38" ht="15.6" customHeight="1" x14ac:dyDescent="0.3">
      <c r="A220">
        <v>219</v>
      </c>
      <c r="B220" t="s">
        <v>134</v>
      </c>
      <c r="C220" t="s">
        <v>709</v>
      </c>
      <c r="D220" t="s">
        <v>11</v>
      </c>
      <c r="E220">
        <v>0</v>
      </c>
      <c r="F220">
        <f t="shared" si="15"/>
        <v>0</v>
      </c>
      <c r="G220">
        <v>0</v>
      </c>
      <c r="H220">
        <f t="shared" si="16"/>
        <v>0</v>
      </c>
      <c r="I220">
        <f t="shared" si="17"/>
        <v>0</v>
      </c>
      <c r="J220">
        <f t="shared" si="18"/>
        <v>0</v>
      </c>
      <c r="K220" t="s">
        <v>487</v>
      </c>
      <c r="L220">
        <v>63</v>
      </c>
      <c r="M220">
        <v>37</v>
      </c>
      <c r="N220" s="2">
        <v>50</v>
      </c>
      <c r="O220" t="s">
        <v>709</v>
      </c>
      <c r="P220" s="7" t="s">
        <v>903</v>
      </c>
      <c r="Q220" t="s">
        <v>1205</v>
      </c>
      <c r="R220" t="s">
        <v>1205</v>
      </c>
      <c r="AB220">
        <v>3.3</v>
      </c>
      <c r="AC220" t="str" cm="1">
        <f t="array" ref="AC220">_xlfn.IFS(AB220&gt;=4,"highrating",AB220&gt;=3,"med Rating",AB220&lt;3,"low Rating")</f>
        <v>med Rating</v>
      </c>
      <c r="AD220" t="s">
        <v>1065</v>
      </c>
      <c r="AE220" t="s">
        <v>1142</v>
      </c>
      <c r="AF220">
        <v>501</v>
      </c>
      <c r="AG220">
        <v>1000</v>
      </c>
      <c r="AH220" s="9">
        <f t="shared" si="19"/>
        <v>750.5</v>
      </c>
      <c r="AI220">
        <v>1883</v>
      </c>
      <c r="AJ220">
        <v>141</v>
      </c>
      <c r="AK220" t="s">
        <v>1077</v>
      </c>
      <c r="AL220" t="s">
        <v>1558</v>
      </c>
    </row>
    <row r="221" spans="1:38" ht="15.6" customHeight="1" x14ac:dyDescent="0.3">
      <c r="A221">
        <v>220</v>
      </c>
      <c r="B221" t="s">
        <v>135</v>
      </c>
      <c r="C221" t="s">
        <v>34</v>
      </c>
      <c r="D221" t="s">
        <v>6</v>
      </c>
      <c r="E221">
        <v>50000000</v>
      </c>
      <c r="F221">
        <f t="shared" si="15"/>
        <v>0.05</v>
      </c>
      <c r="G221">
        <v>100000000</v>
      </c>
      <c r="H221">
        <f t="shared" si="16"/>
        <v>0.1</v>
      </c>
      <c r="I221">
        <f t="shared" si="17"/>
        <v>75000000</v>
      </c>
      <c r="J221">
        <f t="shared" si="18"/>
        <v>7.4999999999999997E-2</v>
      </c>
      <c r="K221" t="s">
        <v>488</v>
      </c>
      <c r="L221">
        <v>119</v>
      </c>
      <c r="M221">
        <v>67</v>
      </c>
      <c r="N221" s="2">
        <v>93</v>
      </c>
      <c r="O221" t="s">
        <v>34</v>
      </c>
      <c r="P221" s="7" t="s">
        <v>904</v>
      </c>
      <c r="Q221" t="s">
        <v>1328</v>
      </c>
      <c r="R221" t="s">
        <v>1206</v>
      </c>
      <c r="AB221">
        <v>3.4</v>
      </c>
      <c r="AC221" t="str" cm="1">
        <f t="array" ref="AC221">_xlfn.IFS(AB221&gt;=4,"highrating",AB221&gt;=3,"med Rating",AB221&lt;3,"low Rating")</f>
        <v>med Rating</v>
      </c>
      <c r="AD221" t="s">
        <v>1069</v>
      </c>
      <c r="AE221" t="s">
        <v>1146</v>
      </c>
      <c r="AF221">
        <v>201</v>
      </c>
      <c r="AG221">
        <v>500</v>
      </c>
      <c r="AH221" s="9">
        <f t="shared" si="19"/>
        <v>350.5</v>
      </c>
      <c r="AI221">
        <v>2006</v>
      </c>
      <c r="AJ221">
        <v>18</v>
      </c>
      <c r="AK221" t="s">
        <v>1083</v>
      </c>
      <c r="AL221" t="s">
        <v>1559</v>
      </c>
    </row>
    <row r="222" spans="1:38" ht="15.6" customHeight="1" x14ac:dyDescent="0.3">
      <c r="A222">
        <v>221</v>
      </c>
      <c r="B222" t="s">
        <v>5</v>
      </c>
      <c r="C222" t="s">
        <v>707</v>
      </c>
      <c r="D222" t="s">
        <v>31</v>
      </c>
      <c r="E222">
        <v>2000000000</v>
      </c>
      <c r="F222">
        <f t="shared" si="15"/>
        <v>2</v>
      </c>
      <c r="G222">
        <v>5000000000</v>
      </c>
      <c r="H222">
        <f t="shared" si="16"/>
        <v>5</v>
      </c>
      <c r="I222">
        <f t="shared" si="17"/>
        <v>3500000000</v>
      </c>
      <c r="J222">
        <f t="shared" si="18"/>
        <v>3.5</v>
      </c>
      <c r="K222" t="s">
        <v>489</v>
      </c>
      <c r="L222">
        <v>117</v>
      </c>
      <c r="M222">
        <v>72</v>
      </c>
      <c r="N222" s="2">
        <v>94.5</v>
      </c>
      <c r="O222" t="s">
        <v>707</v>
      </c>
      <c r="P222" s="7" t="s">
        <v>905</v>
      </c>
      <c r="Q222" t="s">
        <v>1223</v>
      </c>
      <c r="R222" t="s">
        <v>1330</v>
      </c>
      <c r="AB222">
        <v>3</v>
      </c>
      <c r="AC222" t="str" cm="1">
        <f t="array" ref="AC222">_xlfn.IFS(AB222&gt;=4,"highrating",AB222&gt;=3,"med Rating",AB222&lt;3,"low Rating")</f>
        <v>med Rating</v>
      </c>
      <c r="AD222" t="s">
        <v>1067</v>
      </c>
      <c r="AE222" t="s">
        <v>1144</v>
      </c>
      <c r="AF222">
        <v>1001</v>
      </c>
      <c r="AG222">
        <v>5000</v>
      </c>
      <c r="AH222" s="9">
        <f t="shared" si="19"/>
        <v>3000.5</v>
      </c>
      <c r="AI222">
        <v>1887</v>
      </c>
      <c r="AJ222">
        <v>137</v>
      </c>
      <c r="AK222" t="s">
        <v>1092</v>
      </c>
      <c r="AL222" t="s">
        <v>1565</v>
      </c>
    </row>
    <row r="223" spans="1:38" ht="15.6" customHeight="1" x14ac:dyDescent="0.3">
      <c r="A223">
        <v>222</v>
      </c>
      <c r="B223" t="s">
        <v>5</v>
      </c>
      <c r="C223" t="s">
        <v>707</v>
      </c>
      <c r="D223" t="s">
        <v>28</v>
      </c>
      <c r="E223">
        <v>5000000000</v>
      </c>
      <c r="F223">
        <f t="shared" si="15"/>
        <v>5</v>
      </c>
      <c r="G223">
        <v>10000000000</v>
      </c>
      <c r="H223">
        <f t="shared" si="16"/>
        <v>10</v>
      </c>
      <c r="I223">
        <f t="shared" si="17"/>
        <v>7500000000</v>
      </c>
      <c r="J223">
        <f t="shared" si="18"/>
        <v>7.5</v>
      </c>
      <c r="K223" t="s">
        <v>490</v>
      </c>
      <c r="L223">
        <v>126</v>
      </c>
      <c r="M223">
        <v>78</v>
      </c>
      <c r="N223" s="2">
        <v>102</v>
      </c>
      <c r="O223" t="s">
        <v>707</v>
      </c>
      <c r="P223" s="7" t="s">
        <v>906</v>
      </c>
      <c r="Q223" t="s">
        <v>1331</v>
      </c>
      <c r="R223" t="s">
        <v>1259</v>
      </c>
      <c r="AB223">
        <v>3.7</v>
      </c>
      <c r="AC223" t="str" cm="1">
        <f t="array" ref="AC223">_xlfn.IFS(AB223&gt;=4,"highrating",AB223&gt;=3,"med Rating",AB223&lt;3,"low Rating")</f>
        <v>med Rating</v>
      </c>
      <c r="AD223" t="s">
        <v>1067</v>
      </c>
      <c r="AE223" t="s">
        <v>1144</v>
      </c>
      <c r="AF223">
        <v>1001</v>
      </c>
      <c r="AG223">
        <v>5000</v>
      </c>
      <c r="AH223" s="9">
        <f t="shared" si="19"/>
        <v>3000.5</v>
      </c>
      <c r="AI223">
        <v>2004</v>
      </c>
      <c r="AJ223">
        <v>20</v>
      </c>
      <c r="AK223" t="s">
        <v>1091</v>
      </c>
      <c r="AL223" t="s">
        <v>1565</v>
      </c>
    </row>
    <row r="224" spans="1:38" ht="15.6" customHeight="1" x14ac:dyDescent="0.3">
      <c r="A224">
        <v>223</v>
      </c>
      <c r="B224" t="s">
        <v>136</v>
      </c>
      <c r="C224" t="s">
        <v>707</v>
      </c>
      <c r="D224" t="s">
        <v>46</v>
      </c>
      <c r="E224">
        <v>5000000</v>
      </c>
      <c r="F224">
        <f t="shared" si="15"/>
        <v>5.0000000000000001E-3</v>
      </c>
      <c r="G224">
        <v>10000000</v>
      </c>
      <c r="H224">
        <f t="shared" si="16"/>
        <v>0.01</v>
      </c>
      <c r="I224">
        <f t="shared" si="17"/>
        <v>7500000</v>
      </c>
      <c r="J224">
        <f t="shared" si="18"/>
        <v>7.4999999999999997E-3</v>
      </c>
      <c r="K224" t="s">
        <v>491</v>
      </c>
      <c r="L224">
        <v>194</v>
      </c>
      <c r="M224">
        <v>116</v>
      </c>
      <c r="N224" s="2">
        <v>155</v>
      </c>
      <c r="O224" t="s">
        <v>707</v>
      </c>
      <c r="P224" s="7" t="s">
        <v>776</v>
      </c>
      <c r="Q224" t="s">
        <v>1332</v>
      </c>
      <c r="R224" t="s">
        <v>1229</v>
      </c>
      <c r="AB224">
        <v>3.2</v>
      </c>
      <c r="AC224" t="str" cm="1">
        <f t="array" ref="AC224">_xlfn.IFS(AB224&gt;=4,"highrating",AB224&gt;=3,"med Rating",AB224&lt;3,"low Rating")</f>
        <v>med Rating</v>
      </c>
      <c r="AD224" t="s">
        <v>1071</v>
      </c>
      <c r="AE224" t="s">
        <v>1148</v>
      </c>
      <c r="AF224">
        <v>1</v>
      </c>
      <c r="AG224">
        <v>50</v>
      </c>
      <c r="AH224" s="9">
        <f t="shared" si="19"/>
        <v>25.5</v>
      </c>
      <c r="AI224" t="s">
        <v>1072</v>
      </c>
      <c r="AJ224" t="s">
        <v>1072</v>
      </c>
      <c r="AK224" t="s">
        <v>1102</v>
      </c>
      <c r="AL224" t="s">
        <v>1559</v>
      </c>
    </row>
    <row r="225" spans="1:38" ht="15.6" customHeight="1" x14ac:dyDescent="0.3">
      <c r="A225">
        <v>224</v>
      </c>
      <c r="B225" t="s">
        <v>5</v>
      </c>
      <c r="C225" t="s">
        <v>707</v>
      </c>
      <c r="D225" t="s">
        <v>25</v>
      </c>
      <c r="E225">
        <v>10000000</v>
      </c>
      <c r="F225">
        <f t="shared" si="15"/>
        <v>0.01</v>
      </c>
      <c r="G225">
        <v>25000000</v>
      </c>
      <c r="H225">
        <f t="shared" si="16"/>
        <v>2.5000000000000001E-2</v>
      </c>
      <c r="I225">
        <f t="shared" si="17"/>
        <v>17500000</v>
      </c>
      <c r="J225">
        <f t="shared" si="18"/>
        <v>1.7500000000000002E-2</v>
      </c>
      <c r="K225" t="s">
        <v>492</v>
      </c>
      <c r="L225">
        <v>133</v>
      </c>
      <c r="M225">
        <v>83</v>
      </c>
      <c r="N225" s="2">
        <v>108</v>
      </c>
      <c r="O225" t="s">
        <v>707</v>
      </c>
      <c r="P225" s="7" t="s">
        <v>907</v>
      </c>
      <c r="Q225" t="s">
        <v>1333</v>
      </c>
      <c r="R225" t="s">
        <v>1334</v>
      </c>
      <c r="AB225">
        <v>3.9</v>
      </c>
      <c r="AC225" t="str" cm="1">
        <f t="array" ref="AC225">_xlfn.IFS(AB225&gt;=4,"highrating",AB225&gt;=3,"med Rating",AB225&lt;3,"low Rating")</f>
        <v>med Rating</v>
      </c>
      <c r="AD225" t="s">
        <v>1068</v>
      </c>
      <c r="AE225" t="s">
        <v>1145</v>
      </c>
      <c r="AF225">
        <v>51</v>
      </c>
      <c r="AG225">
        <v>200</v>
      </c>
      <c r="AH225" s="9">
        <f t="shared" si="19"/>
        <v>125.5</v>
      </c>
      <c r="AI225">
        <v>2000</v>
      </c>
      <c r="AJ225">
        <v>24</v>
      </c>
      <c r="AK225" t="s">
        <v>1091</v>
      </c>
      <c r="AL225" t="s">
        <v>1565</v>
      </c>
    </row>
    <row r="226" spans="1:38" ht="15.6" customHeight="1" x14ac:dyDescent="0.3">
      <c r="A226">
        <v>225</v>
      </c>
      <c r="B226" t="s">
        <v>137</v>
      </c>
      <c r="C226" t="s">
        <v>709</v>
      </c>
      <c r="D226" t="s">
        <v>6</v>
      </c>
      <c r="E226">
        <v>50000000</v>
      </c>
      <c r="F226">
        <f t="shared" si="15"/>
        <v>0.05</v>
      </c>
      <c r="G226">
        <v>100000000</v>
      </c>
      <c r="H226">
        <f t="shared" si="16"/>
        <v>0.1</v>
      </c>
      <c r="I226">
        <f t="shared" si="17"/>
        <v>75000000</v>
      </c>
      <c r="J226">
        <f t="shared" si="18"/>
        <v>7.4999999999999997E-2</v>
      </c>
      <c r="K226" t="s">
        <v>493</v>
      </c>
      <c r="L226">
        <v>82</v>
      </c>
      <c r="M226">
        <v>45</v>
      </c>
      <c r="N226" s="2">
        <v>63.5</v>
      </c>
      <c r="O226" t="s">
        <v>709</v>
      </c>
      <c r="P226" s="7" t="s">
        <v>908</v>
      </c>
      <c r="Q226" t="s">
        <v>1335</v>
      </c>
      <c r="R226" t="s">
        <v>1335</v>
      </c>
      <c r="AB226">
        <v>4.2</v>
      </c>
      <c r="AC226" t="str" cm="1">
        <f t="array" ref="AC226">_xlfn.IFS(AB226&gt;=4,"highrating",AB226&gt;=3,"med Rating",AB226&lt;3,"low Rating")</f>
        <v>highrating</v>
      </c>
      <c r="AD226" t="s">
        <v>1065</v>
      </c>
      <c r="AE226" t="s">
        <v>1142</v>
      </c>
      <c r="AF226">
        <v>501</v>
      </c>
      <c r="AG226">
        <v>1000</v>
      </c>
      <c r="AH226" s="9">
        <f t="shared" si="19"/>
        <v>750.5</v>
      </c>
      <c r="AI226">
        <v>2004</v>
      </c>
      <c r="AJ226">
        <v>20</v>
      </c>
      <c r="AK226" t="s">
        <v>1116</v>
      </c>
      <c r="AL226" t="s">
        <v>1561</v>
      </c>
    </row>
    <row r="227" spans="1:38" ht="15.6" customHeight="1" x14ac:dyDescent="0.3">
      <c r="A227">
        <v>226</v>
      </c>
      <c r="B227" t="s">
        <v>5</v>
      </c>
      <c r="C227" t="s">
        <v>707</v>
      </c>
      <c r="D227" t="s">
        <v>35</v>
      </c>
      <c r="E227">
        <f>MIN(1,1000000)</f>
        <v>1</v>
      </c>
      <c r="F227">
        <f t="shared" si="15"/>
        <v>1.0000000000000001E-9</v>
      </c>
      <c r="G227">
        <v>1000000</v>
      </c>
      <c r="H227">
        <f t="shared" si="16"/>
        <v>1E-3</v>
      </c>
      <c r="I227">
        <f t="shared" si="17"/>
        <v>500000.5</v>
      </c>
      <c r="J227">
        <f t="shared" si="18"/>
        <v>5.0000049999999996E-4</v>
      </c>
      <c r="K227" t="s">
        <v>494</v>
      </c>
      <c r="L227">
        <v>135</v>
      </c>
      <c r="M227">
        <v>83</v>
      </c>
      <c r="N227" s="2">
        <v>109</v>
      </c>
      <c r="O227" t="s">
        <v>707</v>
      </c>
      <c r="P227" s="7" t="s">
        <v>909</v>
      </c>
      <c r="Q227" t="s">
        <v>1174</v>
      </c>
      <c r="R227" t="s">
        <v>1232</v>
      </c>
      <c r="AB227">
        <v>4</v>
      </c>
      <c r="AC227" t="str" cm="1">
        <f t="array" ref="AC227">_xlfn.IFS(AB227&gt;=4,"highrating",AB227&gt;=3,"med Rating",AB227&lt;3,"low Rating")</f>
        <v>highrating</v>
      </c>
      <c r="AD227" t="s">
        <v>1071</v>
      </c>
      <c r="AE227" t="s">
        <v>1148</v>
      </c>
      <c r="AF227">
        <v>1</v>
      </c>
      <c r="AG227">
        <v>50</v>
      </c>
      <c r="AH227" s="9">
        <f t="shared" si="19"/>
        <v>25.5</v>
      </c>
      <c r="AI227" t="s">
        <v>1072</v>
      </c>
      <c r="AJ227" t="s">
        <v>1072</v>
      </c>
      <c r="AK227" t="s">
        <v>1095</v>
      </c>
      <c r="AL227" t="s">
        <v>1562</v>
      </c>
    </row>
    <row r="228" spans="1:38" ht="15.6" customHeight="1" x14ac:dyDescent="0.3">
      <c r="A228">
        <v>227</v>
      </c>
      <c r="B228" t="s">
        <v>5</v>
      </c>
      <c r="C228" t="s">
        <v>707</v>
      </c>
      <c r="D228" t="s">
        <v>10</v>
      </c>
      <c r="E228">
        <v>500000000</v>
      </c>
      <c r="F228">
        <f t="shared" si="15"/>
        <v>0.5</v>
      </c>
      <c r="G228">
        <v>1000000000</v>
      </c>
      <c r="H228">
        <f t="shared" si="16"/>
        <v>1</v>
      </c>
      <c r="I228">
        <f t="shared" si="17"/>
        <v>750000000</v>
      </c>
      <c r="J228">
        <f t="shared" si="18"/>
        <v>0.75</v>
      </c>
      <c r="K228" t="s">
        <v>495</v>
      </c>
      <c r="L228">
        <v>122</v>
      </c>
      <c r="M228">
        <v>70</v>
      </c>
      <c r="N228" s="2">
        <v>96</v>
      </c>
      <c r="O228" t="s">
        <v>707</v>
      </c>
      <c r="P228" s="7" t="s">
        <v>910</v>
      </c>
      <c r="Q228" t="s">
        <v>1336</v>
      </c>
      <c r="R228" t="s">
        <v>1337</v>
      </c>
      <c r="AB228">
        <v>3.5</v>
      </c>
      <c r="AC228" t="str" cm="1">
        <f t="array" ref="AC228">_xlfn.IFS(AB228&gt;=4,"highrating",AB228&gt;=3,"med Rating",AB228&lt;3,"low Rating")</f>
        <v>med Rating</v>
      </c>
      <c r="AD228" t="s">
        <v>1070</v>
      </c>
      <c r="AE228" t="s">
        <v>1147</v>
      </c>
      <c r="AF228">
        <v>5001</v>
      </c>
      <c r="AG228">
        <v>10000</v>
      </c>
      <c r="AH228" s="9">
        <f t="shared" si="19"/>
        <v>7500.5</v>
      </c>
      <c r="AI228">
        <v>1850</v>
      </c>
      <c r="AJ228">
        <v>174</v>
      </c>
      <c r="AK228" t="s">
        <v>1076</v>
      </c>
      <c r="AL228" t="s">
        <v>1076</v>
      </c>
    </row>
    <row r="229" spans="1:38" ht="15.6" customHeight="1" x14ac:dyDescent="0.3">
      <c r="A229">
        <v>228</v>
      </c>
      <c r="B229" t="s">
        <v>34</v>
      </c>
      <c r="C229" t="s">
        <v>34</v>
      </c>
      <c r="D229" t="s">
        <v>10</v>
      </c>
      <c r="E229">
        <v>500000000</v>
      </c>
      <c r="F229">
        <f t="shared" si="15"/>
        <v>0.5</v>
      </c>
      <c r="G229">
        <v>1000000000</v>
      </c>
      <c r="H229">
        <f t="shared" si="16"/>
        <v>1</v>
      </c>
      <c r="I229">
        <f t="shared" si="17"/>
        <v>750000000</v>
      </c>
      <c r="J229">
        <f t="shared" si="18"/>
        <v>0.75</v>
      </c>
      <c r="K229" t="s">
        <v>496</v>
      </c>
      <c r="L229">
        <v>132</v>
      </c>
      <c r="M229">
        <v>70</v>
      </c>
      <c r="N229" s="2">
        <v>101</v>
      </c>
      <c r="O229" t="s">
        <v>34</v>
      </c>
      <c r="P229" s="7" t="s">
        <v>863</v>
      </c>
      <c r="Q229" t="s">
        <v>1338</v>
      </c>
      <c r="R229" t="s">
        <v>1302</v>
      </c>
      <c r="AB229">
        <v>3.2</v>
      </c>
      <c r="AC229" t="str" cm="1">
        <f t="array" ref="AC229">_xlfn.IFS(AB229&gt;=4,"highrating",AB229&gt;=3,"med Rating",AB229&lt;3,"low Rating")</f>
        <v>med Rating</v>
      </c>
      <c r="AD229" t="s">
        <v>1067</v>
      </c>
      <c r="AE229" t="s">
        <v>1144</v>
      </c>
      <c r="AF229">
        <v>1001</v>
      </c>
      <c r="AG229">
        <v>5000</v>
      </c>
      <c r="AH229" s="9">
        <f t="shared" si="19"/>
        <v>3000.5</v>
      </c>
      <c r="AI229">
        <v>2008</v>
      </c>
      <c r="AJ229">
        <v>16</v>
      </c>
      <c r="AK229" t="s">
        <v>1117</v>
      </c>
      <c r="AL229" t="s">
        <v>1561</v>
      </c>
    </row>
    <row r="230" spans="1:38" ht="15.6" customHeight="1" x14ac:dyDescent="0.3">
      <c r="A230">
        <v>229</v>
      </c>
      <c r="B230" t="s">
        <v>138</v>
      </c>
      <c r="C230" t="s">
        <v>34</v>
      </c>
      <c r="D230" t="s">
        <v>12</v>
      </c>
      <c r="E230">
        <v>1000000000</v>
      </c>
      <c r="F230">
        <f t="shared" si="15"/>
        <v>1</v>
      </c>
      <c r="G230">
        <v>2000000000</v>
      </c>
      <c r="H230">
        <f t="shared" si="16"/>
        <v>2</v>
      </c>
      <c r="I230">
        <f t="shared" si="17"/>
        <v>1500000000</v>
      </c>
      <c r="J230">
        <f t="shared" si="18"/>
        <v>1.5</v>
      </c>
      <c r="K230" t="s">
        <v>497</v>
      </c>
      <c r="L230">
        <v>101</v>
      </c>
      <c r="M230">
        <v>54</v>
      </c>
      <c r="N230" s="2">
        <v>77.5</v>
      </c>
      <c r="O230" t="s">
        <v>34</v>
      </c>
      <c r="P230" s="7" t="s">
        <v>911</v>
      </c>
      <c r="Q230" t="s">
        <v>1339</v>
      </c>
      <c r="R230" t="s">
        <v>1339</v>
      </c>
      <c r="AB230">
        <v>3.9</v>
      </c>
      <c r="AC230" t="str" cm="1">
        <f t="array" ref="AC230">_xlfn.IFS(AB230&gt;=4,"highrating",AB230&gt;=3,"med Rating",AB230&lt;3,"low Rating")</f>
        <v>med Rating</v>
      </c>
      <c r="AD230" t="s">
        <v>1067</v>
      </c>
      <c r="AE230" t="s">
        <v>1144</v>
      </c>
      <c r="AF230">
        <v>1001</v>
      </c>
      <c r="AG230">
        <v>5000</v>
      </c>
      <c r="AH230" s="9">
        <f t="shared" si="19"/>
        <v>3000.5</v>
      </c>
      <c r="AI230">
        <v>1948</v>
      </c>
      <c r="AJ230">
        <v>76</v>
      </c>
      <c r="AK230" t="s">
        <v>1098</v>
      </c>
      <c r="AL230" t="s">
        <v>1568</v>
      </c>
    </row>
    <row r="231" spans="1:38" ht="15.6" customHeight="1" x14ac:dyDescent="0.3">
      <c r="A231">
        <v>230</v>
      </c>
      <c r="B231" t="s">
        <v>5</v>
      </c>
      <c r="C231" t="s">
        <v>707</v>
      </c>
      <c r="D231" t="s">
        <v>11</v>
      </c>
      <c r="E231">
        <v>0</v>
      </c>
      <c r="F231">
        <f t="shared" si="15"/>
        <v>0</v>
      </c>
      <c r="G231">
        <v>0</v>
      </c>
      <c r="H231">
        <f t="shared" si="16"/>
        <v>0</v>
      </c>
      <c r="I231">
        <f t="shared" si="17"/>
        <v>0</v>
      </c>
      <c r="J231">
        <f t="shared" si="18"/>
        <v>0</v>
      </c>
      <c r="K231" t="s">
        <v>498</v>
      </c>
      <c r="L231">
        <v>112</v>
      </c>
      <c r="M231">
        <v>68</v>
      </c>
      <c r="N231" s="2">
        <v>90</v>
      </c>
      <c r="O231" t="s">
        <v>707</v>
      </c>
      <c r="P231" s="7" t="s">
        <v>912</v>
      </c>
      <c r="Q231" t="s">
        <v>1340</v>
      </c>
      <c r="R231" t="s">
        <v>1341</v>
      </c>
      <c r="AB231">
        <v>3.5</v>
      </c>
      <c r="AC231" t="str" cm="1">
        <f t="array" ref="AC231">_xlfn.IFS(AB231&gt;=4,"highrating",AB231&gt;=3,"med Rating",AB231&lt;3,"low Rating")</f>
        <v>med Rating</v>
      </c>
      <c r="AD231" t="s">
        <v>1066</v>
      </c>
      <c r="AE231" t="s">
        <v>1143</v>
      </c>
      <c r="AF231">
        <v>10000</v>
      </c>
      <c r="AG231" t="s">
        <v>1152</v>
      </c>
      <c r="AH231" s="9">
        <f t="shared" si="19"/>
        <v>10000</v>
      </c>
      <c r="AI231">
        <v>1997</v>
      </c>
      <c r="AJ231">
        <v>27</v>
      </c>
      <c r="AK231" t="s">
        <v>1095</v>
      </c>
      <c r="AL231" t="s">
        <v>1562</v>
      </c>
    </row>
    <row r="232" spans="1:38" ht="15.6" customHeight="1" x14ac:dyDescent="0.3">
      <c r="A232">
        <v>231</v>
      </c>
      <c r="B232" t="s">
        <v>139</v>
      </c>
      <c r="C232" t="s">
        <v>709</v>
      </c>
      <c r="D232" t="s">
        <v>28</v>
      </c>
      <c r="E232">
        <v>5000000000</v>
      </c>
      <c r="F232">
        <f t="shared" si="15"/>
        <v>5</v>
      </c>
      <c r="G232">
        <v>10000000000</v>
      </c>
      <c r="H232">
        <f t="shared" si="16"/>
        <v>10</v>
      </c>
      <c r="I232">
        <f t="shared" si="17"/>
        <v>7500000000</v>
      </c>
      <c r="J232">
        <f t="shared" si="18"/>
        <v>7.5</v>
      </c>
      <c r="K232" t="s">
        <v>499</v>
      </c>
      <c r="L232">
        <v>74</v>
      </c>
      <c r="M232">
        <v>42</v>
      </c>
      <c r="N232" s="2">
        <v>58</v>
      </c>
      <c r="O232" t="s">
        <v>709</v>
      </c>
      <c r="P232" s="7" t="s">
        <v>913</v>
      </c>
      <c r="Q232" t="s">
        <v>1342</v>
      </c>
      <c r="R232" t="s">
        <v>1343</v>
      </c>
      <c r="AB232">
        <v>4.3</v>
      </c>
      <c r="AC232" t="str" cm="1">
        <f t="array" ref="AC232">_xlfn.IFS(AB232&gt;=4,"highrating",AB232&gt;=3,"med Rating",AB232&lt;3,"low Rating")</f>
        <v>highrating</v>
      </c>
      <c r="AD232" t="s">
        <v>1065</v>
      </c>
      <c r="AE232" t="s">
        <v>1142</v>
      </c>
      <c r="AF232">
        <v>501</v>
      </c>
      <c r="AG232">
        <v>1000</v>
      </c>
      <c r="AH232" s="9">
        <f t="shared" si="19"/>
        <v>750.5</v>
      </c>
      <c r="AI232">
        <v>1902</v>
      </c>
      <c r="AJ232">
        <v>122</v>
      </c>
      <c r="AK232" t="s">
        <v>1082</v>
      </c>
      <c r="AL232" t="s">
        <v>1561</v>
      </c>
    </row>
    <row r="233" spans="1:38" ht="15.6" customHeight="1" x14ac:dyDescent="0.3">
      <c r="A233">
        <v>232</v>
      </c>
      <c r="B233" t="s">
        <v>5</v>
      </c>
      <c r="C233" t="s">
        <v>707</v>
      </c>
      <c r="D233" t="s">
        <v>10</v>
      </c>
      <c r="E233">
        <v>500000000</v>
      </c>
      <c r="F233">
        <f t="shared" si="15"/>
        <v>0.5</v>
      </c>
      <c r="G233">
        <v>1000000000</v>
      </c>
      <c r="H233">
        <f t="shared" si="16"/>
        <v>1</v>
      </c>
      <c r="I233">
        <f t="shared" si="17"/>
        <v>750000000</v>
      </c>
      <c r="J233">
        <f t="shared" si="18"/>
        <v>0.75</v>
      </c>
      <c r="K233" t="s">
        <v>500</v>
      </c>
      <c r="L233">
        <v>161</v>
      </c>
      <c r="M233">
        <v>95</v>
      </c>
      <c r="N233" s="2">
        <v>128</v>
      </c>
      <c r="O233" t="s">
        <v>707</v>
      </c>
      <c r="P233" s="7" t="s">
        <v>914</v>
      </c>
      <c r="Q233" t="s">
        <v>1169</v>
      </c>
      <c r="R233" t="s">
        <v>1169</v>
      </c>
      <c r="AB233">
        <v>3.6</v>
      </c>
      <c r="AC233" t="str" cm="1">
        <f t="array" ref="AC233">_xlfn.IFS(AB233&gt;=4,"highrating",AB233&gt;=3,"med Rating",AB233&lt;3,"low Rating")</f>
        <v>med Rating</v>
      </c>
      <c r="AD233" t="s">
        <v>1067</v>
      </c>
      <c r="AE233" t="s">
        <v>1144</v>
      </c>
      <c r="AF233">
        <v>1001</v>
      </c>
      <c r="AG233">
        <v>5000</v>
      </c>
      <c r="AH233" s="9">
        <f t="shared" si="19"/>
        <v>3000.5</v>
      </c>
      <c r="AI233">
        <v>1744</v>
      </c>
      <c r="AJ233">
        <v>280</v>
      </c>
      <c r="AK233" t="s">
        <v>1125</v>
      </c>
      <c r="AL233" t="s">
        <v>1563</v>
      </c>
    </row>
    <row r="234" spans="1:38" ht="15.6" customHeight="1" x14ac:dyDescent="0.3">
      <c r="A234">
        <v>233</v>
      </c>
      <c r="B234" t="s">
        <v>5</v>
      </c>
      <c r="C234" t="s">
        <v>707</v>
      </c>
      <c r="D234" t="s">
        <v>9</v>
      </c>
      <c r="E234">
        <v>100000000</v>
      </c>
      <c r="F234">
        <f t="shared" si="15"/>
        <v>0.1</v>
      </c>
      <c r="G234">
        <v>500000000</v>
      </c>
      <c r="H234">
        <f t="shared" si="16"/>
        <v>0.5</v>
      </c>
      <c r="I234">
        <f t="shared" si="17"/>
        <v>300000000</v>
      </c>
      <c r="J234">
        <f t="shared" si="18"/>
        <v>0.3</v>
      </c>
      <c r="K234" t="s">
        <v>501</v>
      </c>
      <c r="L234">
        <v>126</v>
      </c>
      <c r="M234">
        <v>76</v>
      </c>
      <c r="N234" s="2">
        <v>101</v>
      </c>
      <c r="O234" t="s">
        <v>707</v>
      </c>
      <c r="P234" s="7" t="s">
        <v>915</v>
      </c>
      <c r="Q234" t="s">
        <v>1205</v>
      </c>
      <c r="R234" t="s">
        <v>1205</v>
      </c>
      <c r="AB234">
        <v>2.2999999999999998</v>
      </c>
      <c r="AC234" t="str" cm="1">
        <f t="array" ref="AC234">_xlfn.IFS(AB234&gt;=4,"highrating",AB234&gt;=3,"med Rating",AB234&lt;3,"low Rating")</f>
        <v>low Rating</v>
      </c>
      <c r="AD234" t="s">
        <v>1069</v>
      </c>
      <c r="AE234" t="s">
        <v>1146</v>
      </c>
      <c r="AF234">
        <v>201</v>
      </c>
      <c r="AG234">
        <v>500</v>
      </c>
      <c r="AH234" s="9">
        <f t="shared" si="19"/>
        <v>350.5</v>
      </c>
      <c r="AI234">
        <v>2003</v>
      </c>
      <c r="AJ234">
        <v>21</v>
      </c>
      <c r="AK234" t="s">
        <v>1088</v>
      </c>
      <c r="AL234" t="s">
        <v>1088</v>
      </c>
    </row>
    <row r="235" spans="1:38" ht="15.6" customHeight="1" x14ac:dyDescent="0.3">
      <c r="A235">
        <v>234</v>
      </c>
      <c r="B235" t="s">
        <v>140</v>
      </c>
      <c r="C235" t="s">
        <v>707</v>
      </c>
      <c r="D235" t="s">
        <v>9</v>
      </c>
      <c r="E235">
        <v>100000000</v>
      </c>
      <c r="F235">
        <f t="shared" si="15"/>
        <v>0.1</v>
      </c>
      <c r="G235">
        <v>500000000</v>
      </c>
      <c r="H235">
        <f t="shared" si="16"/>
        <v>0.5</v>
      </c>
      <c r="I235">
        <f t="shared" si="17"/>
        <v>300000000</v>
      </c>
      <c r="J235">
        <f t="shared" si="18"/>
        <v>0.3</v>
      </c>
      <c r="K235" t="s">
        <v>502</v>
      </c>
      <c r="L235">
        <v>176</v>
      </c>
      <c r="M235">
        <v>108</v>
      </c>
      <c r="N235" s="2">
        <v>142</v>
      </c>
      <c r="O235" t="s">
        <v>707</v>
      </c>
      <c r="P235" s="7" t="s">
        <v>739</v>
      </c>
      <c r="Q235" t="s">
        <v>1253</v>
      </c>
      <c r="R235" t="s">
        <v>1188</v>
      </c>
      <c r="AB235">
        <v>4</v>
      </c>
      <c r="AC235" t="str" cm="1">
        <f t="array" ref="AC235">_xlfn.IFS(AB235&gt;=4,"highrating",AB235&gt;=3,"med Rating",AB235&lt;3,"low Rating")</f>
        <v>highrating</v>
      </c>
      <c r="AD235" t="s">
        <v>1065</v>
      </c>
      <c r="AE235" t="s">
        <v>1142</v>
      </c>
      <c r="AF235">
        <v>501</v>
      </c>
      <c r="AG235">
        <v>1000</v>
      </c>
      <c r="AH235" s="9">
        <f t="shared" si="19"/>
        <v>750.5</v>
      </c>
      <c r="AI235">
        <v>2012</v>
      </c>
      <c r="AJ235">
        <v>12</v>
      </c>
      <c r="AK235" t="s">
        <v>1090</v>
      </c>
      <c r="AL235" t="s">
        <v>1562</v>
      </c>
    </row>
    <row r="236" spans="1:38" ht="15.6" customHeight="1" x14ac:dyDescent="0.3">
      <c r="A236">
        <v>235</v>
      </c>
      <c r="B236" t="s">
        <v>33</v>
      </c>
      <c r="C236" t="s">
        <v>707</v>
      </c>
      <c r="D236" t="s">
        <v>11</v>
      </c>
      <c r="E236">
        <v>0</v>
      </c>
      <c r="F236">
        <f t="shared" si="15"/>
        <v>0</v>
      </c>
      <c r="G236">
        <v>0</v>
      </c>
      <c r="H236">
        <f t="shared" si="16"/>
        <v>0</v>
      </c>
      <c r="I236">
        <f t="shared" si="17"/>
        <v>0</v>
      </c>
      <c r="J236">
        <f t="shared" si="18"/>
        <v>0</v>
      </c>
      <c r="K236" t="s">
        <v>503</v>
      </c>
      <c r="L236">
        <v>208</v>
      </c>
      <c r="M236">
        <v>130</v>
      </c>
      <c r="N236" s="2">
        <v>169</v>
      </c>
      <c r="O236" t="s">
        <v>707</v>
      </c>
      <c r="P236" s="7" t="s">
        <v>916</v>
      </c>
      <c r="Q236" t="s">
        <v>1224</v>
      </c>
      <c r="R236" t="s">
        <v>1224</v>
      </c>
      <c r="AB236">
        <v>4.0999999999999996</v>
      </c>
      <c r="AC236" t="str" cm="1">
        <f t="array" ref="AC236">_xlfn.IFS(AB236&gt;=4,"highrating",AB236&gt;=3,"med Rating",AB236&lt;3,"low Rating")</f>
        <v>highrating</v>
      </c>
      <c r="AD236" t="s">
        <v>1071</v>
      </c>
      <c r="AE236" t="s">
        <v>1148</v>
      </c>
      <c r="AF236">
        <v>1</v>
      </c>
      <c r="AG236">
        <v>50</v>
      </c>
      <c r="AH236" s="9">
        <f t="shared" si="19"/>
        <v>25.5</v>
      </c>
      <c r="AI236">
        <v>2007</v>
      </c>
      <c r="AJ236">
        <v>17</v>
      </c>
      <c r="AK236" t="s">
        <v>1126</v>
      </c>
      <c r="AL236" t="s">
        <v>1571</v>
      </c>
    </row>
    <row r="237" spans="1:38" ht="15.6" customHeight="1" x14ac:dyDescent="0.3">
      <c r="A237">
        <v>236</v>
      </c>
      <c r="B237" t="s">
        <v>141</v>
      </c>
      <c r="C237" t="s">
        <v>708</v>
      </c>
      <c r="D237" t="s">
        <v>25</v>
      </c>
      <c r="E237">
        <v>10000000</v>
      </c>
      <c r="F237">
        <f t="shared" si="15"/>
        <v>0.01</v>
      </c>
      <c r="G237">
        <v>25000000</v>
      </c>
      <c r="H237">
        <f t="shared" si="16"/>
        <v>2.5000000000000001E-2</v>
      </c>
      <c r="I237">
        <f t="shared" si="17"/>
        <v>17500000</v>
      </c>
      <c r="J237">
        <f t="shared" si="18"/>
        <v>1.7500000000000002E-2</v>
      </c>
      <c r="K237" t="s">
        <v>504</v>
      </c>
      <c r="L237">
        <v>68</v>
      </c>
      <c r="M237">
        <v>37</v>
      </c>
      <c r="N237" s="2">
        <v>52.5</v>
      </c>
      <c r="O237" t="s">
        <v>708</v>
      </c>
      <c r="P237" s="7" t="s">
        <v>917</v>
      </c>
      <c r="Q237" t="s">
        <v>1219</v>
      </c>
      <c r="R237" t="s">
        <v>1344</v>
      </c>
      <c r="AB237">
        <v>4.2</v>
      </c>
      <c r="AC237" t="str" cm="1">
        <f t="array" ref="AC237">_xlfn.IFS(AB237&gt;=4,"highrating",AB237&gt;=3,"med Rating",AB237&lt;3,"low Rating")</f>
        <v>highrating</v>
      </c>
      <c r="AD237" t="s">
        <v>1068</v>
      </c>
      <c r="AE237" t="s">
        <v>1145</v>
      </c>
      <c r="AF237">
        <v>51</v>
      </c>
      <c r="AG237">
        <v>200</v>
      </c>
      <c r="AH237" s="9">
        <f t="shared" si="19"/>
        <v>125.5</v>
      </c>
      <c r="AI237">
        <v>1987</v>
      </c>
      <c r="AJ237">
        <v>37</v>
      </c>
      <c r="AK237" t="s">
        <v>1083</v>
      </c>
      <c r="AL237" t="s">
        <v>1559</v>
      </c>
    </row>
    <row r="238" spans="1:38" ht="15.6" customHeight="1" x14ac:dyDescent="0.3">
      <c r="A238">
        <v>237</v>
      </c>
      <c r="B238" t="s">
        <v>34</v>
      </c>
      <c r="C238" t="s">
        <v>34</v>
      </c>
      <c r="D238" t="s">
        <v>6</v>
      </c>
      <c r="E238">
        <v>50000000</v>
      </c>
      <c r="F238">
        <f t="shared" si="15"/>
        <v>0.05</v>
      </c>
      <c r="G238">
        <v>100000000</v>
      </c>
      <c r="H238">
        <f t="shared" si="16"/>
        <v>0.1</v>
      </c>
      <c r="I238">
        <f t="shared" si="17"/>
        <v>75000000</v>
      </c>
      <c r="J238">
        <f t="shared" si="18"/>
        <v>7.4999999999999997E-2</v>
      </c>
      <c r="K238" t="s">
        <v>505</v>
      </c>
      <c r="L238">
        <v>99</v>
      </c>
      <c r="M238">
        <v>52</v>
      </c>
      <c r="N238" s="2">
        <v>75.5</v>
      </c>
      <c r="O238" t="s">
        <v>34</v>
      </c>
      <c r="P238" s="7" t="s">
        <v>918</v>
      </c>
      <c r="Q238" t="s">
        <v>1257</v>
      </c>
      <c r="R238" t="s">
        <v>1236</v>
      </c>
      <c r="AB238">
        <v>4.5999999999999996</v>
      </c>
      <c r="AC238" t="str" cm="1">
        <f t="array" ref="AC238">_xlfn.IFS(AB238&gt;=4,"highrating",AB238&gt;=3,"med Rating",AB238&lt;3,"low Rating")</f>
        <v>highrating</v>
      </c>
      <c r="AD238" t="s">
        <v>1065</v>
      </c>
      <c r="AE238" t="s">
        <v>1142</v>
      </c>
      <c r="AF238">
        <v>501</v>
      </c>
      <c r="AG238">
        <v>1000</v>
      </c>
      <c r="AH238" s="9">
        <f t="shared" si="19"/>
        <v>750.5</v>
      </c>
      <c r="AI238">
        <v>1982</v>
      </c>
      <c r="AJ238">
        <v>42</v>
      </c>
      <c r="AK238" t="s">
        <v>1095</v>
      </c>
      <c r="AL238" t="s">
        <v>1562</v>
      </c>
    </row>
    <row r="239" spans="1:38" ht="15.6" customHeight="1" x14ac:dyDescent="0.3">
      <c r="A239">
        <v>238</v>
      </c>
      <c r="B239" t="s">
        <v>33</v>
      </c>
      <c r="C239" t="s">
        <v>707</v>
      </c>
      <c r="D239" t="s">
        <v>16</v>
      </c>
      <c r="E239">
        <v>10000000000</v>
      </c>
      <c r="F239">
        <f t="shared" si="15"/>
        <v>10</v>
      </c>
      <c r="G239">
        <v>11000000000</v>
      </c>
      <c r="H239">
        <f t="shared" si="16"/>
        <v>11</v>
      </c>
      <c r="I239">
        <f t="shared" si="17"/>
        <v>10500000000</v>
      </c>
      <c r="J239">
        <f t="shared" si="18"/>
        <v>10.5</v>
      </c>
      <c r="K239" t="s">
        <v>506</v>
      </c>
      <c r="L239">
        <v>173</v>
      </c>
      <c r="M239">
        <v>105</v>
      </c>
      <c r="N239" s="2">
        <v>139</v>
      </c>
      <c r="O239" t="s">
        <v>707</v>
      </c>
      <c r="P239" s="7" t="s">
        <v>764</v>
      </c>
      <c r="Q239" t="s">
        <v>1217</v>
      </c>
      <c r="R239" t="s">
        <v>1218</v>
      </c>
      <c r="AB239">
        <v>3.7</v>
      </c>
      <c r="AC239" t="str" cm="1">
        <f t="array" ref="AC239">_xlfn.IFS(AB239&gt;=4,"highrating",AB239&gt;=3,"med Rating",AB239&lt;3,"low Rating")</f>
        <v>med Rating</v>
      </c>
      <c r="AD239" t="s">
        <v>1066</v>
      </c>
      <c r="AE239" t="s">
        <v>1143</v>
      </c>
      <c r="AF239">
        <v>10000</v>
      </c>
      <c r="AG239" t="s">
        <v>1152</v>
      </c>
      <c r="AH239" s="9">
        <f t="shared" si="19"/>
        <v>10000</v>
      </c>
      <c r="AI239">
        <v>1863</v>
      </c>
      <c r="AJ239">
        <v>161</v>
      </c>
      <c r="AK239" t="s">
        <v>1092</v>
      </c>
      <c r="AL239" t="s">
        <v>1565</v>
      </c>
    </row>
    <row r="240" spans="1:38" ht="15.6" customHeight="1" x14ac:dyDescent="0.3">
      <c r="A240">
        <v>239</v>
      </c>
      <c r="B240" t="s">
        <v>142</v>
      </c>
      <c r="C240" t="s">
        <v>34</v>
      </c>
      <c r="D240" t="s">
        <v>16</v>
      </c>
      <c r="E240">
        <v>10000000000</v>
      </c>
      <c r="F240">
        <f t="shared" si="15"/>
        <v>10</v>
      </c>
      <c r="G240">
        <v>11000000000</v>
      </c>
      <c r="H240">
        <f t="shared" si="16"/>
        <v>11</v>
      </c>
      <c r="I240">
        <f t="shared" si="17"/>
        <v>10500000000</v>
      </c>
      <c r="J240">
        <f t="shared" si="18"/>
        <v>10.5</v>
      </c>
      <c r="K240" t="s">
        <v>507</v>
      </c>
      <c r="L240">
        <v>134</v>
      </c>
      <c r="M240">
        <v>71</v>
      </c>
      <c r="N240" s="2">
        <v>102.5</v>
      </c>
      <c r="O240" t="s">
        <v>34</v>
      </c>
      <c r="P240" s="7" t="s">
        <v>729</v>
      </c>
      <c r="Q240" t="s">
        <v>1179</v>
      </c>
      <c r="R240" t="s">
        <v>1180</v>
      </c>
      <c r="AB240">
        <v>3.7</v>
      </c>
      <c r="AC240" t="str" cm="1">
        <f t="array" ref="AC240">_xlfn.IFS(AB240&gt;=4,"highrating",AB240&gt;=3,"med Rating",AB240&lt;3,"low Rating")</f>
        <v>med Rating</v>
      </c>
      <c r="AD240" t="s">
        <v>1066</v>
      </c>
      <c r="AE240" t="s">
        <v>1143</v>
      </c>
      <c r="AF240">
        <v>10000</v>
      </c>
      <c r="AG240" t="s">
        <v>1152</v>
      </c>
      <c r="AH240" s="9">
        <f t="shared" si="19"/>
        <v>10000</v>
      </c>
      <c r="AI240">
        <v>1781</v>
      </c>
      <c r="AJ240">
        <v>243</v>
      </c>
      <c r="AK240" t="s">
        <v>1088</v>
      </c>
      <c r="AL240" t="s">
        <v>1088</v>
      </c>
    </row>
    <row r="241" spans="1:38" ht="15.6" customHeight="1" x14ac:dyDescent="0.3">
      <c r="A241">
        <v>240</v>
      </c>
      <c r="B241" t="s">
        <v>143</v>
      </c>
      <c r="C241" t="s">
        <v>708</v>
      </c>
      <c r="D241" t="s">
        <v>13</v>
      </c>
      <c r="E241">
        <v>25000000</v>
      </c>
      <c r="F241">
        <f t="shared" si="15"/>
        <v>2.5000000000000001E-2</v>
      </c>
      <c r="G241">
        <v>50000000</v>
      </c>
      <c r="H241">
        <f t="shared" si="16"/>
        <v>0.05</v>
      </c>
      <c r="I241">
        <f t="shared" si="17"/>
        <v>37500000</v>
      </c>
      <c r="J241">
        <f t="shared" si="18"/>
        <v>3.7499999999999999E-2</v>
      </c>
      <c r="K241" t="s">
        <v>508</v>
      </c>
      <c r="L241">
        <v>82</v>
      </c>
      <c r="M241">
        <v>39</v>
      </c>
      <c r="N241" s="2">
        <v>60.5</v>
      </c>
      <c r="O241" t="s">
        <v>708</v>
      </c>
      <c r="P241" s="7" t="s">
        <v>919</v>
      </c>
      <c r="Q241" t="s">
        <v>1345</v>
      </c>
      <c r="R241" t="s">
        <v>1258</v>
      </c>
      <c r="AB241">
        <v>4.4000000000000004</v>
      </c>
      <c r="AC241" t="str" cm="1">
        <f t="array" ref="AC241">_xlfn.IFS(AB241&gt;=4,"highrating",AB241&gt;=3,"med Rating",AB241&lt;3,"low Rating")</f>
        <v>highrating</v>
      </c>
      <c r="AD241" t="s">
        <v>1069</v>
      </c>
      <c r="AE241" t="s">
        <v>1146</v>
      </c>
      <c r="AF241">
        <v>201</v>
      </c>
      <c r="AG241">
        <v>500</v>
      </c>
      <c r="AH241" s="9">
        <f t="shared" si="19"/>
        <v>350.5</v>
      </c>
      <c r="AI241">
        <v>1929</v>
      </c>
      <c r="AJ241">
        <v>95</v>
      </c>
      <c r="AK241" t="s">
        <v>1111</v>
      </c>
      <c r="AL241" t="s">
        <v>1559</v>
      </c>
    </row>
    <row r="242" spans="1:38" ht="15.6" customHeight="1" x14ac:dyDescent="0.3">
      <c r="A242">
        <v>241</v>
      </c>
      <c r="B242" t="s">
        <v>144</v>
      </c>
      <c r="C242" t="s">
        <v>708</v>
      </c>
      <c r="D242" t="s">
        <v>16</v>
      </c>
      <c r="E242">
        <v>10000000000</v>
      </c>
      <c r="F242">
        <f t="shared" si="15"/>
        <v>10</v>
      </c>
      <c r="G242">
        <v>11000000000</v>
      </c>
      <c r="H242">
        <f t="shared" si="16"/>
        <v>11</v>
      </c>
      <c r="I242">
        <f t="shared" si="17"/>
        <v>10500000000</v>
      </c>
      <c r="J242">
        <f t="shared" si="18"/>
        <v>10.5</v>
      </c>
      <c r="K242" t="s">
        <v>509</v>
      </c>
      <c r="L242">
        <v>162</v>
      </c>
      <c r="M242">
        <v>88</v>
      </c>
      <c r="N242" s="2">
        <v>125</v>
      </c>
      <c r="O242" t="s">
        <v>708</v>
      </c>
      <c r="P242" s="7" t="s">
        <v>846</v>
      </c>
      <c r="Q242" t="s">
        <v>1289</v>
      </c>
      <c r="R242" t="s">
        <v>1289</v>
      </c>
      <c r="AB242">
        <v>3.9</v>
      </c>
      <c r="AC242" t="str" cm="1">
        <f t="array" ref="AC242">_xlfn.IFS(AB242&gt;=4,"highrating",AB242&gt;=3,"med Rating",AB242&lt;3,"low Rating")</f>
        <v>med Rating</v>
      </c>
      <c r="AD242" t="s">
        <v>1066</v>
      </c>
      <c r="AE242" t="s">
        <v>1143</v>
      </c>
      <c r="AF242">
        <v>10000</v>
      </c>
      <c r="AG242" t="s">
        <v>1152</v>
      </c>
      <c r="AH242" s="9">
        <f t="shared" si="19"/>
        <v>10000</v>
      </c>
      <c r="AI242">
        <v>1976</v>
      </c>
      <c r="AJ242">
        <v>48</v>
      </c>
      <c r="AK242" t="s">
        <v>1088</v>
      </c>
      <c r="AL242" t="s">
        <v>1088</v>
      </c>
    </row>
    <row r="243" spans="1:38" ht="15.6" customHeight="1" x14ac:dyDescent="0.3">
      <c r="A243">
        <v>242</v>
      </c>
      <c r="B243" t="s">
        <v>145</v>
      </c>
      <c r="C243" t="s">
        <v>709</v>
      </c>
      <c r="D243" t="s">
        <v>16</v>
      </c>
      <c r="E243">
        <v>10000000000</v>
      </c>
      <c r="F243">
        <f t="shared" si="15"/>
        <v>10</v>
      </c>
      <c r="G243">
        <v>11000000000</v>
      </c>
      <c r="H243">
        <f t="shared" si="16"/>
        <v>11</v>
      </c>
      <c r="I243">
        <f t="shared" si="17"/>
        <v>10500000000</v>
      </c>
      <c r="J243">
        <f t="shared" si="18"/>
        <v>10.5</v>
      </c>
      <c r="K243" t="s">
        <v>400</v>
      </c>
      <c r="L243">
        <v>102</v>
      </c>
      <c r="M243">
        <v>60</v>
      </c>
      <c r="N243" s="2">
        <v>81</v>
      </c>
      <c r="O243" t="s">
        <v>709</v>
      </c>
      <c r="P243" s="7" t="s">
        <v>845</v>
      </c>
      <c r="Q243" t="s">
        <v>1288</v>
      </c>
      <c r="R243" t="s">
        <v>1288</v>
      </c>
      <c r="AB243">
        <v>3.6</v>
      </c>
      <c r="AC243" t="str" cm="1">
        <f t="array" ref="AC243">_xlfn.IFS(AB243&gt;=4,"highrating",AB243&gt;=3,"med Rating",AB243&lt;3,"low Rating")</f>
        <v>med Rating</v>
      </c>
      <c r="AD243" t="s">
        <v>1070</v>
      </c>
      <c r="AE243" t="s">
        <v>1147</v>
      </c>
      <c r="AF243">
        <v>5001</v>
      </c>
      <c r="AG243">
        <v>10000</v>
      </c>
      <c r="AH243" s="9">
        <f t="shared" si="19"/>
        <v>7500.5</v>
      </c>
      <c r="AI243">
        <v>1851</v>
      </c>
      <c r="AJ243">
        <v>173</v>
      </c>
      <c r="AK243" t="s">
        <v>1091</v>
      </c>
      <c r="AL243" t="s">
        <v>1565</v>
      </c>
    </row>
    <row r="244" spans="1:38" ht="15.6" customHeight="1" x14ac:dyDescent="0.3">
      <c r="A244">
        <v>243</v>
      </c>
      <c r="B244" t="s">
        <v>146</v>
      </c>
      <c r="C244" t="s">
        <v>709</v>
      </c>
      <c r="D244" t="s">
        <v>16</v>
      </c>
      <c r="E244">
        <v>10000000000</v>
      </c>
      <c r="F244">
        <f t="shared" si="15"/>
        <v>10</v>
      </c>
      <c r="G244">
        <v>11000000000</v>
      </c>
      <c r="H244">
        <f t="shared" si="16"/>
        <v>11</v>
      </c>
      <c r="I244">
        <f t="shared" si="17"/>
        <v>10500000000</v>
      </c>
      <c r="J244">
        <f t="shared" si="18"/>
        <v>10.5</v>
      </c>
      <c r="K244" t="s">
        <v>510</v>
      </c>
      <c r="L244">
        <v>99</v>
      </c>
      <c r="M244">
        <v>55</v>
      </c>
      <c r="N244" s="2">
        <v>77</v>
      </c>
      <c r="O244" t="s">
        <v>709</v>
      </c>
      <c r="P244" s="7" t="s">
        <v>799</v>
      </c>
      <c r="Q244" t="s">
        <v>1205</v>
      </c>
      <c r="R244" t="s">
        <v>1250</v>
      </c>
      <c r="AB244">
        <v>3.4</v>
      </c>
      <c r="AC244" t="str" cm="1">
        <f t="array" ref="AC244">_xlfn.IFS(AB244&gt;=4,"highrating",AB244&gt;=3,"med Rating",AB244&lt;3,"low Rating")</f>
        <v>med Rating</v>
      </c>
      <c r="AD244" t="s">
        <v>1066</v>
      </c>
      <c r="AE244" t="s">
        <v>1143</v>
      </c>
      <c r="AF244">
        <v>10000</v>
      </c>
      <c r="AG244" t="s">
        <v>1152</v>
      </c>
      <c r="AH244" s="9">
        <f t="shared" si="19"/>
        <v>10000</v>
      </c>
      <c r="AI244">
        <v>1996</v>
      </c>
      <c r="AJ244">
        <v>28</v>
      </c>
      <c r="AK244" t="s">
        <v>1095</v>
      </c>
      <c r="AL244" t="s">
        <v>1562</v>
      </c>
    </row>
    <row r="245" spans="1:38" ht="15.6" customHeight="1" x14ac:dyDescent="0.3">
      <c r="A245">
        <v>244</v>
      </c>
      <c r="B245" t="s">
        <v>34</v>
      </c>
      <c r="C245" t="s">
        <v>34</v>
      </c>
      <c r="D245" t="s">
        <v>12</v>
      </c>
      <c r="E245">
        <v>1000000000</v>
      </c>
      <c r="F245">
        <f t="shared" si="15"/>
        <v>1</v>
      </c>
      <c r="G245">
        <v>2000000000</v>
      </c>
      <c r="H245">
        <f t="shared" si="16"/>
        <v>2</v>
      </c>
      <c r="I245">
        <f t="shared" si="17"/>
        <v>1500000000</v>
      </c>
      <c r="J245">
        <f t="shared" si="18"/>
        <v>1.5</v>
      </c>
      <c r="K245" t="s">
        <v>511</v>
      </c>
      <c r="L245">
        <v>117</v>
      </c>
      <c r="M245">
        <v>67</v>
      </c>
      <c r="N245" s="2">
        <v>92</v>
      </c>
      <c r="O245" t="s">
        <v>34</v>
      </c>
      <c r="P245" s="7" t="s">
        <v>726</v>
      </c>
      <c r="Q245" t="s">
        <v>1176</v>
      </c>
      <c r="R245" t="s">
        <v>1176</v>
      </c>
      <c r="AB245">
        <v>4.0999999999999996</v>
      </c>
      <c r="AC245" t="str" cm="1">
        <f t="array" ref="AC245">_xlfn.IFS(AB245&gt;=4,"highrating",AB245&gt;=3,"med Rating",AB245&lt;3,"low Rating")</f>
        <v>highrating</v>
      </c>
      <c r="AD245" t="s">
        <v>1070</v>
      </c>
      <c r="AE245" t="s">
        <v>1147</v>
      </c>
      <c r="AF245">
        <v>5001</v>
      </c>
      <c r="AG245">
        <v>10000</v>
      </c>
      <c r="AH245" s="9">
        <f t="shared" si="19"/>
        <v>7500.5</v>
      </c>
      <c r="AI245">
        <v>1968</v>
      </c>
      <c r="AJ245">
        <v>56</v>
      </c>
      <c r="AK245" t="s">
        <v>1086</v>
      </c>
      <c r="AL245" t="s">
        <v>1559</v>
      </c>
    </row>
    <row r="246" spans="1:38" ht="15.6" customHeight="1" x14ac:dyDescent="0.3">
      <c r="A246">
        <v>245</v>
      </c>
      <c r="B246" t="s">
        <v>147</v>
      </c>
      <c r="C246" t="s">
        <v>707</v>
      </c>
      <c r="D246" t="s">
        <v>16</v>
      </c>
      <c r="E246">
        <v>10000000000</v>
      </c>
      <c r="F246">
        <f t="shared" si="15"/>
        <v>10</v>
      </c>
      <c r="G246">
        <v>11000000000</v>
      </c>
      <c r="H246">
        <f t="shared" si="16"/>
        <v>11</v>
      </c>
      <c r="I246">
        <f t="shared" si="17"/>
        <v>10500000000</v>
      </c>
      <c r="J246">
        <f t="shared" si="18"/>
        <v>10.5</v>
      </c>
      <c r="K246" t="s">
        <v>512</v>
      </c>
      <c r="L246">
        <v>150</v>
      </c>
      <c r="M246">
        <v>92</v>
      </c>
      <c r="N246" s="2">
        <v>121</v>
      </c>
      <c r="O246" t="s">
        <v>707</v>
      </c>
      <c r="P246" s="7" t="s">
        <v>744</v>
      </c>
      <c r="Q246" t="s">
        <v>1179</v>
      </c>
      <c r="R246" t="s">
        <v>1193</v>
      </c>
      <c r="AB246">
        <v>3.8</v>
      </c>
      <c r="AC246" t="str" cm="1">
        <f t="array" ref="AC246">_xlfn.IFS(AB246&gt;=4,"highrating",AB246&gt;=3,"med Rating",AB246&lt;3,"low Rating")</f>
        <v>med Rating</v>
      </c>
      <c r="AD246" t="s">
        <v>1066</v>
      </c>
      <c r="AE246" t="s">
        <v>1143</v>
      </c>
      <c r="AF246">
        <v>10000</v>
      </c>
      <c r="AG246" t="s">
        <v>1152</v>
      </c>
      <c r="AH246" s="9">
        <f t="shared" si="19"/>
        <v>10000</v>
      </c>
      <c r="AI246">
        <v>1996</v>
      </c>
      <c r="AJ246">
        <v>28</v>
      </c>
      <c r="AK246" t="s">
        <v>1088</v>
      </c>
      <c r="AL246" t="s">
        <v>1088</v>
      </c>
    </row>
    <row r="247" spans="1:38" ht="15.6" customHeight="1" x14ac:dyDescent="0.3">
      <c r="A247">
        <v>246</v>
      </c>
      <c r="B247" t="s">
        <v>148</v>
      </c>
      <c r="C247" t="s">
        <v>34</v>
      </c>
      <c r="D247" t="s">
        <v>31</v>
      </c>
      <c r="E247">
        <v>2000000000</v>
      </c>
      <c r="F247">
        <f t="shared" si="15"/>
        <v>2</v>
      </c>
      <c r="G247">
        <v>5000000000</v>
      </c>
      <c r="H247">
        <f t="shared" si="16"/>
        <v>5</v>
      </c>
      <c r="I247">
        <f t="shared" si="17"/>
        <v>3500000000</v>
      </c>
      <c r="J247">
        <f t="shared" si="18"/>
        <v>3.5</v>
      </c>
      <c r="K247" t="s">
        <v>513</v>
      </c>
      <c r="L247">
        <v>209</v>
      </c>
      <c r="M247">
        <v>116</v>
      </c>
      <c r="N247" s="2">
        <v>162.5</v>
      </c>
      <c r="O247" t="s">
        <v>34</v>
      </c>
      <c r="P247" s="7" t="s">
        <v>815</v>
      </c>
      <c r="Q247" t="s">
        <v>1174</v>
      </c>
      <c r="R247" t="s">
        <v>1265</v>
      </c>
      <c r="AB247">
        <v>4</v>
      </c>
      <c r="AC247" t="str" cm="1">
        <f t="array" ref="AC247">_xlfn.IFS(AB247&gt;=4,"highrating",AB247&gt;=3,"med Rating",AB247&lt;3,"low Rating")</f>
        <v>highrating</v>
      </c>
      <c r="AD247" t="s">
        <v>1070</v>
      </c>
      <c r="AE247" t="s">
        <v>1147</v>
      </c>
      <c r="AF247">
        <v>5001</v>
      </c>
      <c r="AG247">
        <v>10000</v>
      </c>
      <c r="AH247" s="9">
        <f t="shared" si="19"/>
        <v>7500.5</v>
      </c>
      <c r="AI247">
        <v>1982</v>
      </c>
      <c r="AJ247">
        <v>42</v>
      </c>
      <c r="AK247" t="s">
        <v>1096</v>
      </c>
      <c r="AL247" t="s">
        <v>1562</v>
      </c>
    </row>
    <row r="248" spans="1:38" ht="15.6" customHeight="1" x14ac:dyDescent="0.3">
      <c r="A248">
        <v>247</v>
      </c>
      <c r="B248" t="s">
        <v>149</v>
      </c>
      <c r="C248" t="s">
        <v>708</v>
      </c>
      <c r="D248" t="s">
        <v>10</v>
      </c>
      <c r="E248">
        <v>500000000</v>
      </c>
      <c r="F248">
        <f t="shared" si="15"/>
        <v>0.5</v>
      </c>
      <c r="G248">
        <v>1000000000</v>
      </c>
      <c r="H248">
        <f t="shared" si="16"/>
        <v>1</v>
      </c>
      <c r="I248">
        <f t="shared" si="17"/>
        <v>750000000</v>
      </c>
      <c r="J248">
        <f t="shared" si="18"/>
        <v>0.75</v>
      </c>
      <c r="K248" t="s">
        <v>514</v>
      </c>
      <c r="L248">
        <v>82</v>
      </c>
      <c r="M248">
        <v>38</v>
      </c>
      <c r="N248" s="2">
        <v>60</v>
      </c>
      <c r="O248" t="s">
        <v>708</v>
      </c>
      <c r="P248" s="7" t="s">
        <v>920</v>
      </c>
      <c r="Q248" t="s">
        <v>1346</v>
      </c>
      <c r="R248" t="s">
        <v>1346</v>
      </c>
      <c r="AB248">
        <v>3.9</v>
      </c>
      <c r="AC248" t="str" cm="1">
        <f t="array" ref="AC248">_xlfn.IFS(AB248&gt;=4,"highrating",AB248&gt;=3,"med Rating",AB248&lt;3,"low Rating")</f>
        <v>med Rating</v>
      </c>
      <c r="AD248" t="s">
        <v>1067</v>
      </c>
      <c r="AE248" t="s">
        <v>1144</v>
      </c>
      <c r="AF248">
        <v>1001</v>
      </c>
      <c r="AG248">
        <v>5000</v>
      </c>
      <c r="AH248" s="9">
        <f t="shared" si="19"/>
        <v>3000.5</v>
      </c>
      <c r="AI248">
        <v>1947</v>
      </c>
      <c r="AJ248">
        <v>77</v>
      </c>
      <c r="AK248" t="s">
        <v>1086</v>
      </c>
      <c r="AL248" t="s">
        <v>1559</v>
      </c>
    </row>
    <row r="249" spans="1:38" ht="15.6" customHeight="1" x14ac:dyDescent="0.3">
      <c r="A249">
        <v>248</v>
      </c>
      <c r="B249" t="s">
        <v>150</v>
      </c>
      <c r="C249" t="s">
        <v>708</v>
      </c>
      <c r="D249" t="s">
        <v>11</v>
      </c>
      <c r="E249">
        <v>0</v>
      </c>
      <c r="F249">
        <f t="shared" si="15"/>
        <v>0</v>
      </c>
      <c r="G249">
        <v>0</v>
      </c>
      <c r="H249">
        <f t="shared" si="16"/>
        <v>0</v>
      </c>
      <c r="I249">
        <f t="shared" si="17"/>
        <v>0</v>
      </c>
      <c r="J249">
        <f t="shared" si="18"/>
        <v>0</v>
      </c>
      <c r="K249" t="s">
        <v>515</v>
      </c>
      <c r="L249">
        <v>90</v>
      </c>
      <c r="M249">
        <v>85</v>
      </c>
      <c r="N249" s="2">
        <v>87.5</v>
      </c>
      <c r="O249" t="s">
        <v>708</v>
      </c>
      <c r="P249" s="7" t="s">
        <v>921</v>
      </c>
      <c r="Q249" t="s">
        <v>1174</v>
      </c>
      <c r="R249" t="s">
        <v>1174</v>
      </c>
      <c r="AB249" t="s">
        <v>256</v>
      </c>
      <c r="AC249" t="str" cm="1">
        <f t="array" ref="AC249">_xlfn.IFS(AB249&gt;=4,"highrating",AB249&gt;=3,"med Rating",AB249&lt;3,"low Rating")</f>
        <v>highrating</v>
      </c>
      <c r="AD249" t="s">
        <v>1069</v>
      </c>
      <c r="AE249" t="s">
        <v>1146</v>
      </c>
      <c r="AF249">
        <v>201</v>
      </c>
      <c r="AG249">
        <v>500</v>
      </c>
      <c r="AH249" s="9">
        <f t="shared" si="19"/>
        <v>350.5</v>
      </c>
      <c r="AI249" t="s">
        <v>1072</v>
      </c>
      <c r="AJ249" t="s">
        <v>1072</v>
      </c>
      <c r="AK249" t="s">
        <v>1072</v>
      </c>
      <c r="AL249" t="s">
        <v>1072</v>
      </c>
    </row>
    <row r="250" spans="1:38" ht="15.6" customHeight="1" x14ac:dyDescent="0.3">
      <c r="A250">
        <v>249</v>
      </c>
      <c r="B250" t="s">
        <v>151</v>
      </c>
      <c r="C250" t="s">
        <v>34</v>
      </c>
      <c r="D250" t="s">
        <v>11</v>
      </c>
      <c r="E250">
        <v>0</v>
      </c>
      <c r="F250">
        <f t="shared" si="15"/>
        <v>0</v>
      </c>
      <c r="G250">
        <v>0</v>
      </c>
      <c r="H250">
        <f t="shared" si="16"/>
        <v>0</v>
      </c>
      <c r="I250">
        <f t="shared" si="17"/>
        <v>0</v>
      </c>
      <c r="J250">
        <f t="shared" si="18"/>
        <v>0</v>
      </c>
      <c r="K250" t="s">
        <v>516</v>
      </c>
      <c r="L250">
        <v>119</v>
      </c>
      <c r="M250">
        <v>62</v>
      </c>
      <c r="N250" s="2">
        <v>90.5</v>
      </c>
      <c r="O250" t="s">
        <v>34</v>
      </c>
      <c r="P250" s="7" t="s">
        <v>778</v>
      </c>
      <c r="Q250" t="s">
        <v>1231</v>
      </c>
      <c r="R250" t="s">
        <v>1232</v>
      </c>
      <c r="AB250">
        <v>4.4000000000000004</v>
      </c>
      <c r="AC250" t="str" cm="1">
        <f t="array" ref="AC250">_xlfn.IFS(AB250&gt;=4,"highrating",AB250&gt;=3,"med Rating",AB250&lt;3,"low Rating")</f>
        <v>highrating</v>
      </c>
      <c r="AD250" t="s">
        <v>1071</v>
      </c>
      <c r="AE250" t="s">
        <v>1148</v>
      </c>
      <c r="AF250">
        <v>1</v>
      </c>
      <c r="AG250">
        <v>50</v>
      </c>
      <c r="AH250" s="9">
        <f t="shared" si="19"/>
        <v>25.5</v>
      </c>
      <c r="AI250">
        <v>2015</v>
      </c>
      <c r="AJ250">
        <v>9</v>
      </c>
      <c r="AK250" t="s">
        <v>1090</v>
      </c>
      <c r="AL250" t="s">
        <v>1562</v>
      </c>
    </row>
    <row r="251" spans="1:38" ht="15.6" customHeight="1" x14ac:dyDescent="0.3">
      <c r="A251">
        <v>250</v>
      </c>
      <c r="B251" t="s">
        <v>33</v>
      </c>
      <c r="C251" t="s">
        <v>707</v>
      </c>
      <c r="D251" t="s">
        <v>6</v>
      </c>
      <c r="E251">
        <v>50000000</v>
      </c>
      <c r="F251">
        <f t="shared" si="15"/>
        <v>0.05</v>
      </c>
      <c r="G251">
        <v>100000000</v>
      </c>
      <c r="H251">
        <f t="shared" si="16"/>
        <v>0.1</v>
      </c>
      <c r="I251">
        <f t="shared" si="17"/>
        <v>75000000</v>
      </c>
      <c r="J251">
        <f t="shared" si="18"/>
        <v>7.4999999999999997E-2</v>
      </c>
      <c r="K251" t="s">
        <v>517</v>
      </c>
      <c r="L251">
        <v>136</v>
      </c>
      <c r="M251">
        <v>84</v>
      </c>
      <c r="N251" s="2">
        <v>110</v>
      </c>
      <c r="O251" t="s">
        <v>707</v>
      </c>
      <c r="P251" s="7" t="s">
        <v>922</v>
      </c>
      <c r="Q251" t="s">
        <v>1170</v>
      </c>
      <c r="R251" t="s">
        <v>1183</v>
      </c>
      <c r="AB251">
        <v>2.2000000000000002</v>
      </c>
      <c r="AC251" t="str" cm="1">
        <f t="array" ref="AC251">_xlfn.IFS(AB251&gt;=4,"highrating",AB251&gt;=3,"med Rating",AB251&lt;3,"low Rating")</f>
        <v>low Rating</v>
      </c>
      <c r="AD251" t="s">
        <v>1065</v>
      </c>
      <c r="AE251" t="s">
        <v>1142</v>
      </c>
      <c r="AF251">
        <v>501</v>
      </c>
      <c r="AG251">
        <v>1000</v>
      </c>
      <c r="AH251" s="9">
        <f t="shared" si="19"/>
        <v>750.5</v>
      </c>
      <c r="AI251">
        <v>1993</v>
      </c>
      <c r="AJ251">
        <v>31</v>
      </c>
      <c r="AK251" t="s">
        <v>1080</v>
      </c>
      <c r="AL251" t="s">
        <v>1559</v>
      </c>
    </row>
    <row r="252" spans="1:38" ht="15.6" customHeight="1" x14ac:dyDescent="0.3">
      <c r="A252">
        <v>251</v>
      </c>
      <c r="B252" t="s">
        <v>152</v>
      </c>
      <c r="C252" t="s">
        <v>709</v>
      </c>
      <c r="D252" t="s">
        <v>12</v>
      </c>
      <c r="E252">
        <v>1000000000</v>
      </c>
      <c r="F252">
        <f t="shared" si="15"/>
        <v>1</v>
      </c>
      <c r="G252">
        <v>2000000000</v>
      </c>
      <c r="H252">
        <f t="shared" si="16"/>
        <v>2</v>
      </c>
      <c r="I252">
        <f t="shared" si="17"/>
        <v>1500000000</v>
      </c>
      <c r="J252">
        <f t="shared" si="18"/>
        <v>1.5</v>
      </c>
      <c r="K252" t="s">
        <v>518</v>
      </c>
      <c r="L252">
        <v>89</v>
      </c>
      <c r="M252">
        <v>52</v>
      </c>
      <c r="N252" s="2">
        <v>70.5</v>
      </c>
      <c r="O252" t="s">
        <v>709</v>
      </c>
      <c r="P252" s="7" t="s">
        <v>726</v>
      </c>
      <c r="Q252" t="s">
        <v>1347</v>
      </c>
      <c r="R252" t="s">
        <v>1176</v>
      </c>
      <c r="AB252">
        <v>4.0999999999999996</v>
      </c>
      <c r="AC252" t="str" cm="1">
        <f t="array" ref="AC252">_xlfn.IFS(AB252&gt;=4,"highrating",AB252&gt;=3,"med Rating",AB252&lt;3,"low Rating")</f>
        <v>highrating</v>
      </c>
      <c r="AD252" t="s">
        <v>1070</v>
      </c>
      <c r="AE252" t="s">
        <v>1147</v>
      </c>
      <c r="AF252">
        <v>5001</v>
      </c>
      <c r="AG252">
        <v>10000</v>
      </c>
      <c r="AH252" s="9">
        <f t="shared" si="19"/>
        <v>7500.5</v>
      </c>
      <c r="AI252">
        <v>1968</v>
      </c>
      <c r="AJ252">
        <v>56</v>
      </c>
      <c r="AK252" t="s">
        <v>1086</v>
      </c>
      <c r="AL252" t="s">
        <v>1559</v>
      </c>
    </row>
    <row r="253" spans="1:38" ht="15.6" customHeight="1" x14ac:dyDescent="0.3">
      <c r="A253">
        <v>252</v>
      </c>
      <c r="B253" t="s">
        <v>153</v>
      </c>
      <c r="C253" t="s">
        <v>707</v>
      </c>
      <c r="D253" t="s">
        <v>10</v>
      </c>
      <c r="E253">
        <v>500000000</v>
      </c>
      <c r="F253">
        <f t="shared" si="15"/>
        <v>0.5</v>
      </c>
      <c r="G253">
        <v>1000000000</v>
      </c>
      <c r="H253">
        <f t="shared" si="16"/>
        <v>1</v>
      </c>
      <c r="I253">
        <f t="shared" si="17"/>
        <v>750000000</v>
      </c>
      <c r="J253">
        <f t="shared" si="18"/>
        <v>0.75</v>
      </c>
      <c r="K253" t="s">
        <v>291</v>
      </c>
      <c r="L253">
        <v>97</v>
      </c>
      <c r="M253">
        <v>56</v>
      </c>
      <c r="N253" s="2">
        <v>76.5</v>
      </c>
      <c r="O253" t="s">
        <v>707</v>
      </c>
      <c r="P253" s="7" t="s">
        <v>718</v>
      </c>
      <c r="Q253" t="s">
        <v>1168</v>
      </c>
      <c r="R253" t="s">
        <v>1168</v>
      </c>
      <c r="AB253">
        <v>3.8</v>
      </c>
      <c r="AC253" t="str" cm="1">
        <f t="array" ref="AC253">_xlfn.IFS(AB253&gt;=4,"highrating",AB253&gt;=3,"med Rating",AB253&lt;3,"low Rating")</f>
        <v>med Rating</v>
      </c>
      <c r="AD253" t="s">
        <v>1067</v>
      </c>
      <c r="AE253" t="s">
        <v>1144</v>
      </c>
      <c r="AF253">
        <v>1001</v>
      </c>
      <c r="AG253">
        <v>5000</v>
      </c>
      <c r="AH253" s="9">
        <f t="shared" si="19"/>
        <v>3000.5</v>
      </c>
      <c r="AI253">
        <v>1965</v>
      </c>
      <c r="AJ253">
        <v>59</v>
      </c>
      <c r="AK253" t="s">
        <v>1079</v>
      </c>
      <c r="AL253" t="s">
        <v>1560</v>
      </c>
    </row>
    <row r="254" spans="1:38" ht="15.6" customHeight="1" x14ac:dyDescent="0.3">
      <c r="A254">
        <v>253</v>
      </c>
      <c r="B254" t="s">
        <v>34</v>
      </c>
      <c r="C254" t="s">
        <v>34</v>
      </c>
      <c r="D254" t="s">
        <v>16</v>
      </c>
      <c r="E254">
        <v>10000000000</v>
      </c>
      <c r="F254">
        <f t="shared" si="15"/>
        <v>10</v>
      </c>
      <c r="G254">
        <v>11000000000</v>
      </c>
      <c r="H254">
        <f t="shared" si="16"/>
        <v>11</v>
      </c>
      <c r="I254">
        <f t="shared" si="17"/>
        <v>10500000000</v>
      </c>
      <c r="J254">
        <f t="shared" si="18"/>
        <v>10.5</v>
      </c>
      <c r="K254" t="s">
        <v>519</v>
      </c>
      <c r="L254">
        <v>119</v>
      </c>
      <c r="M254">
        <v>65</v>
      </c>
      <c r="N254" s="2">
        <v>92</v>
      </c>
      <c r="O254" t="s">
        <v>34</v>
      </c>
      <c r="P254" s="7" t="s">
        <v>845</v>
      </c>
      <c r="Q254" t="s">
        <v>1288</v>
      </c>
      <c r="R254" t="s">
        <v>1288</v>
      </c>
      <c r="AB254">
        <v>3.6</v>
      </c>
      <c r="AC254" t="str" cm="1">
        <f t="array" ref="AC254">_xlfn.IFS(AB254&gt;=4,"highrating",AB254&gt;=3,"med Rating",AB254&lt;3,"low Rating")</f>
        <v>med Rating</v>
      </c>
      <c r="AD254" t="s">
        <v>1070</v>
      </c>
      <c r="AE254" t="s">
        <v>1147</v>
      </c>
      <c r="AF254">
        <v>5001</v>
      </c>
      <c r="AG254">
        <v>10000</v>
      </c>
      <c r="AH254" s="9">
        <f t="shared" si="19"/>
        <v>7500.5</v>
      </c>
      <c r="AI254">
        <v>1851</v>
      </c>
      <c r="AJ254">
        <v>173</v>
      </c>
      <c r="AK254" t="s">
        <v>1091</v>
      </c>
      <c r="AL254" t="s">
        <v>1565</v>
      </c>
    </row>
    <row r="255" spans="1:38" ht="15.6" customHeight="1" x14ac:dyDescent="0.3">
      <c r="A255">
        <v>254</v>
      </c>
      <c r="B255" t="s">
        <v>154</v>
      </c>
      <c r="C255" t="s">
        <v>708</v>
      </c>
      <c r="D255" t="s">
        <v>12</v>
      </c>
      <c r="E255">
        <v>1000000000</v>
      </c>
      <c r="F255">
        <f t="shared" si="15"/>
        <v>1</v>
      </c>
      <c r="G255">
        <v>2000000000</v>
      </c>
      <c r="H255">
        <f t="shared" si="16"/>
        <v>2</v>
      </c>
      <c r="I255">
        <f t="shared" si="17"/>
        <v>1500000000</v>
      </c>
      <c r="J255">
        <f t="shared" si="18"/>
        <v>1.5</v>
      </c>
      <c r="K255" t="s">
        <v>520</v>
      </c>
      <c r="L255">
        <v>101</v>
      </c>
      <c r="M255">
        <v>63</v>
      </c>
      <c r="N255" s="2">
        <v>82</v>
      </c>
      <c r="O255" t="s">
        <v>708</v>
      </c>
      <c r="P255" s="7" t="s">
        <v>748</v>
      </c>
      <c r="Q255" t="s">
        <v>1242</v>
      </c>
      <c r="R255" t="s">
        <v>1196</v>
      </c>
      <c r="AB255">
        <v>3.5</v>
      </c>
      <c r="AC255" t="str" cm="1">
        <f t="array" ref="AC255">_xlfn.IFS(AB255&gt;=4,"highrating",AB255&gt;=3,"med Rating",AB255&lt;3,"low Rating")</f>
        <v>med Rating</v>
      </c>
      <c r="AD255" t="s">
        <v>1067</v>
      </c>
      <c r="AE255" t="s">
        <v>1144</v>
      </c>
      <c r="AF255">
        <v>1001</v>
      </c>
      <c r="AG255">
        <v>5000</v>
      </c>
      <c r="AH255" s="9">
        <f t="shared" si="19"/>
        <v>3000.5</v>
      </c>
      <c r="AI255">
        <v>1969</v>
      </c>
      <c r="AJ255">
        <v>55</v>
      </c>
      <c r="AK255" t="s">
        <v>1096</v>
      </c>
      <c r="AL255" t="s">
        <v>1562</v>
      </c>
    </row>
    <row r="256" spans="1:38" ht="15.6" customHeight="1" x14ac:dyDescent="0.3">
      <c r="A256">
        <v>255</v>
      </c>
      <c r="B256" t="s">
        <v>5</v>
      </c>
      <c r="C256" t="s">
        <v>707</v>
      </c>
      <c r="D256" t="s">
        <v>11</v>
      </c>
      <c r="E256">
        <v>0</v>
      </c>
      <c r="F256">
        <f t="shared" si="15"/>
        <v>0</v>
      </c>
      <c r="G256">
        <v>0</v>
      </c>
      <c r="H256">
        <f t="shared" si="16"/>
        <v>0</v>
      </c>
      <c r="I256">
        <f t="shared" si="17"/>
        <v>0</v>
      </c>
      <c r="J256">
        <f t="shared" si="18"/>
        <v>0</v>
      </c>
      <c r="K256" t="s">
        <v>521</v>
      </c>
      <c r="L256">
        <v>202</v>
      </c>
      <c r="M256">
        <v>127</v>
      </c>
      <c r="N256" s="2">
        <v>164.5</v>
      </c>
      <c r="O256" t="s">
        <v>707</v>
      </c>
      <c r="P256" s="7" t="s">
        <v>923</v>
      </c>
      <c r="Q256" t="s">
        <v>1174</v>
      </c>
      <c r="R256" t="s">
        <v>1174</v>
      </c>
      <c r="AB256">
        <v>3.3</v>
      </c>
      <c r="AC256" t="str" cm="1">
        <f t="array" ref="AC256">_xlfn.IFS(AB256&gt;=4,"highrating",AB256&gt;=3,"med Rating",AB256&lt;3,"low Rating")</f>
        <v>med Rating</v>
      </c>
      <c r="AD256" t="s">
        <v>1069</v>
      </c>
      <c r="AE256" t="s">
        <v>1146</v>
      </c>
      <c r="AF256">
        <v>201</v>
      </c>
      <c r="AG256">
        <v>500</v>
      </c>
      <c r="AH256" s="9">
        <f t="shared" si="19"/>
        <v>350.5</v>
      </c>
      <c r="AI256">
        <v>2008</v>
      </c>
      <c r="AJ256">
        <v>16</v>
      </c>
      <c r="AK256" t="s">
        <v>1080</v>
      </c>
      <c r="AL256" t="s">
        <v>1559</v>
      </c>
    </row>
    <row r="257" spans="1:38" ht="15.6" customHeight="1" x14ac:dyDescent="0.3">
      <c r="A257">
        <v>256</v>
      </c>
      <c r="B257" t="s">
        <v>155</v>
      </c>
      <c r="C257" t="s">
        <v>709</v>
      </c>
      <c r="D257" t="s">
        <v>6</v>
      </c>
      <c r="E257">
        <v>50000000</v>
      </c>
      <c r="F257">
        <f t="shared" si="15"/>
        <v>0.05</v>
      </c>
      <c r="G257">
        <v>100000000</v>
      </c>
      <c r="H257">
        <f t="shared" si="16"/>
        <v>0.1</v>
      </c>
      <c r="I257">
        <f t="shared" si="17"/>
        <v>75000000</v>
      </c>
      <c r="J257">
        <f t="shared" si="18"/>
        <v>7.4999999999999997E-2</v>
      </c>
      <c r="K257" t="s">
        <v>522</v>
      </c>
      <c r="L257">
        <v>57</v>
      </c>
      <c r="M257">
        <v>31</v>
      </c>
      <c r="N257" s="2">
        <v>44</v>
      </c>
      <c r="O257" t="s">
        <v>709</v>
      </c>
      <c r="P257" s="7" t="s">
        <v>924</v>
      </c>
      <c r="Q257" t="s">
        <v>1348</v>
      </c>
      <c r="R257" t="s">
        <v>1348</v>
      </c>
      <c r="AB257">
        <v>3.4</v>
      </c>
      <c r="AC257" t="str" cm="1">
        <f t="array" ref="AC257">_xlfn.IFS(AB257&gt;=4,"highrating",AB257&gt;=3,"med Rating",AB257&lt;3,"low Rating")</f>
        <v>med Rating</v>
      </c>
      <c r="AD257" t="s">
        <v>1069</v>
      </c>
      <c r="AE257" t="s">
        <v>1146</v>
      </c>
      <c r="AF257">
        <v>201</v>
      </c>
      <c r="AG257">
        <v>500</v>
      </c>
      <c r="AH257" s="9">
        <f t="shared" si="19"/>
        <v>350.5</v>
      </c>
      <c r="AI257">
        <v>1991</v>
      </c>
      <c r="AJ257">
        <v>33</v>
      </c>
      <c r="AK257" t="s">
        <v>1127</v>
      </c>
      <c r="AL257" t="s">
        <v>1567</v>
      </c>
    </row>
    <row r="258" spans="1:38" ht="15.6" customHeight="1" x14ac:dyDescent="0.3">
      <c r="A258">
        <v>257</v>
      </c>
      <c r="B258" t="s">
        <v>34</v>
      </c>
      <c r="C258" t="s">
        <v>34</v>
      </c>
      <c r="D258" t="s">
        <v>11</v>
      </c>
      <c r="E258">
        <v>0</v>
      </c>
      <c r="F258">
        <f t="shared" si="15"/>
        <v>0</v>
      </c>
      <c r="G258">
        <v>0</v>
      </c>
      <c r="H258">
        <f t="shared" si="16"/>
        <v>0</v>
      </c>
      <c r="I258">
        <f t="shared" si="17"/>
        <v>0</v>
      </c>
      <c r="J258">
        <f t="shared" si="18"/>
        <v>0</v>
      </c>
      <c r="K258" t="s">
        <v>523</v>
      </c>
      <c r="L258">
        <v>143</v>
      </c>
      <c r="M258">
        <v>75</v>
      </c>
      <c r="N258" s="2">
        <v>109</v>
      </c>
      <c r="O258" t="s">
        <v>34</v>
      </c>
      <c r="P258" s="7" t="s">
        <v>778</v>
      </c>
      <c r="Q258" t="s">
        <v>1176</v>
      </c>
      <c r="R258" t="s">
        <v>1232</v>
      </c>
      <c r="AB258">
        <v>4.4000000000000004</v>
      </c>
      <c r="AC258" t="str" cm="1">
        <f t="array" ref="AC258">_xlfn.IFS(AB258&gt;=4,"highrating",AB258&gt;=3,"med Rating",AB258&lt;3,"low Rating")</f>
        <v>highrating</v>
      </c>
      <c r="AD258" t="s">
        <v>1071</v>
      </c>
      <c r="AE258" t="s">
        <v>1148</v>
      </c>
      <c r="AF258">
        <v>1</v>
      </c>
      <c r="AG258">
        <v>50</v>
      </c>
      <c r="AH258" s="9">
        <f t="shared" si="19"/>
        <v>25.5</v>
      </c>
      <c r="AI258">
        <v>2015</v>
      </c>
      <c r="AJ258">
        <v>9</v>
      </c>
      <c r="AK258" t="s">
        <v>1090</v>
      </c>
      <c r="AL258" t="s">
        <v>1562</v>
      </c>
    </row>
    <row r="259" spans="1:38" ht="15.6" customHeight="1" x14ac:dyDescent="0.3">
      <c r="A259">
        <v>258</v>
      </c>
      <c r="B259" t="s">
        <v>156</v>
      </c>
      <c r="C259" t="s">
        <v>34</v>
      </c>
      <c r="D259" t="s">
        <v>11</v>
      </c>
      <c r="E259">
        <v>0</v>
      </c>
      <c r="F259">
        <f t="shared" ref="F259:F322" si="20">E259/1000000000</f>
        <v>0</v>
      </c>
      <c r="G259">
        <v>0</v>
      </c>
      <c r="H259">
        <f t="shared" ref="H259:H322" si="21">G259/1000000000</f>
        <v>0</v>
      </c>
      <c r="I259">
        <f t="shared" ref="I259:I322" si="22">AVERAGE(E259,G259)</f>
        <v>0</v>
      </c>
      <c r="J259">
        <f t="shared" ref="J259:J322" si="23">I259/1000000000</f>
        <v>0</v>
      </c>
      <c r="K259" t="s">
        <v>524</v>
      </c>
      <c r="L259">
        <v>194</v>
      </c>
      <c r="M259">
        <v>105</v>
      </c>
      <c r="N259" s="2">
        <v>149.5</v>
      </c>
      <c r="O259" t="s">
        <v>34</v>
      </c>
      <c r="P259" s="7" t="s">
        <v>925</v>
      </c>
      <c r="Q259" t="s">
        <v>1328</v>
      </c>
      <c r="R259" t="s">
        <v>1349</v>
      </c>
      <c r="AB259">
        <v>3.8</v>
      </c>
      <c r="AC259" t="str" cm="1">
        <f t="array" ref="AC259">_xlfn.IFS(AB259&gt;=4,"highrating",AB259&gt;=3,"med Rating",AB259&lt;3,"low Rating")</f>
        <v>med Rating</v>
      </c>
      <c r="AD259" t="s">
        <v>1065</v>
      </c>
      <c r="AE259" t="s">
        <v>1142</v>
      </c>
      <c r="AF259">
        <v>501</v>
      </c>
      <c r="AG259">
        <v>1000</v>
      </c>
      <c r="AH259" s="9">
        <f t="shared" ref="AH259:AH322" si="24">AVERAGE(AF259,AG259)</f>
        <v>750.5</v>
      </c>
      <c r="AI259">
        <v>2010</v>
      </c>
      <c r="AJ259">
        <v>14</v>
      </c>
      <c r="AK259" t="s">
        <v>1096</v>
      </c>
      <c r="AL259" t="s">
        <v>1562</v>
      </c>
    </row>
    <row r="260" spans="1:38" ht="15.6" customHeight="1" x14ac:dyDescent="0.3">
      <c r="A260">
        <v>259</v>
      </c>
      <c r="B260" t="s">
        <v>157</v>
      </c>
      <c r="C260" t="s">
        <v>34</v>
      </c>
      <c r="D260" t="s">
        <v>11</v>
      </c>
      <c r="E260">
        <v>0</v>
      </c>
      <c r="F260">
        <f t="shared" si="20"/>
        <v>0</v>
      </c>
      <c r="G260">
        <v>0</v>
      </c>
      <c r="H260">
        <f t="shared" si="21"/>
        <v>0</v>
      </c>
      <c r="I260">
        <f t="shared" si="22"/>
        <v>0</v>
      </c>
      <c r="J260">
        <f t="shared" si="23"/>
        <v>0</v>
      </c>
      <c r="K260" t="s">
        <v>525</v>
      </c>
      <c r="L260">
        <v>86</v>
      </c>
      <c r="M260">
        <v>45</v>
      </c>
      <c r="N260" s="2">
        <v>65.5</v>
      </c>
      <c r="O260" t="s">
        <v>34</v>
      </c>
      <c r="P260" s="7" t="s">
        <v>926</v>
      </c>
      <c r="Q260" t="s">
        <v>1205</v>
      </c>
      <c r="R260" t="s">
        <v>1205</v>
      </c>
      <c r="AB260">
        <v>3.5</v>
      </c>
      <c r="AC260" t="str" cm="1">
        <f t="array" ref="AC260">_xlfn.IFS(AB260&gt;=4,"highrating",AB260&gt;=3,"med Rating",AB260&lt;3,"low Rating")</f>
        <v>med Rating</v>
      </c>
      <c r="AD260" t="s">
        <v>1067</v>
      </c>
      <c r="AE260" t="s">
        <v>1144</v>
      </c>
      <c r="AF260">
        <v>1001</v>
      </c>
      <c r="AG260">
        <v>5000</v>
      </c>
      <c r="AH260" s="9">
        <f t="shared" si="24"/>
        <v>3000.5</v>
      </c>
      <c r="AI260">
        <v>2007</v>
      </c>
      <c r="AJ260">
        <v>17</v>
      </c>
      <c r="AK260" t="s">
        <v>1086</v>
      </c>
      <c r="AL260" t="s">
        <v>1559</v>
      </c>
    </row>
    <row r="261" spans="1:38" ht="15.6" customHeight="1" x14ac:dyDescent="0.3">
      <c r="A261">
        <v>260</v>
      </c>
      <c r="B261" t="s">
        <v>33</v>
      </c>
      <c r="C261" t="s">
        <v>707</v>
      </c>
      <c r="D261" t="s">
        <v>11</v>
      </c>
      <c r="E261">
        <v>0</v>
      </c>
      <c r="F261">
        <f t="shared" si="20"/>
        <v>0</v>
      </c>
      <c r="G261">
        <v>0</v>
      </c>
      <c r="H261">
        <f t="shared" si="21"/>
        <v>0</v>
      </c>
      <c r="I261">
        <f t="shared" si="22"/>
        <v>0</v>
      </c>
      <c r="J261">
        <f t="shared" si="23"/>
        <v>0</v>
      </c>
      <c r="K261" t="s">
        <v>526</v>
      </c>
      <c r="L261">
        <v>154</v>
      </c>
      <c r="M261">
        <v>95</v>
      </c>
      <c r="N261" s="2">
        <v>124.5</v>
      </c>
      <c r="O261" t="s">
        <v>707</v>
      </c>
      <c r="P261" s="7" t="s">
        <v>927</v>
      </c>
      <c r="Q261" t="s">
        <v>1258</v>
      </c>
      <c r="R261" t="s">
        <v>1258</v>
      </c>
      <c r="AB261">
        <v>3.5</v>
      </c>
      <c r="AC261" t="str" cm="1">
        <f t="array" ref="AC261">_xlfn.IFS(AB261&gt;=4,"highrating",AB261&gt;=3,"med Rating",AB261&lt;3,"low Rating")</f>
        <v>med Rating</v>
      </c>
      <c r="AD261" t="s">
        <v>1067</v>
      </c>
      <c r="AE261" t="s">
        <v>1144</v>
      </c>
      <c r="AF261">
        <v>1001</v>
      </c>
      <c r="AG261">
        <v>5000</v>
      </c>
      <c r="AH261" s="9">
        <f t="shared" si="24"/>
        <v>3000.5</v>
      </c>
      <c r="AI261">
        <v>2017</v>
      </c>
      <c r="AJ261">
        <v>7</v>
      </c>
      <c r="AK261" t="s">
        <v>1091</v>
      </c>
      <c r="AL261" t="s">
        <v>1565</v>
      </c>
    </row>
    <row r="262" spans="1:38" ht="15.6" customHeight="1" x14ac:dyDescent="0.3">
      <c r="A262">
        <v>261</v>
      </c>
      <c r="B262" t="s">
        <v>158</v>
      </c>
      <c r="C262" t="s">
        <v>34</v>
      </c>
      <c r="D262" t="s">
        <v>11</v>
      </c>
      <c r="E262">
        <v>0</v>
      </c>
      <c r="F262">
        <f t="shared" si="20"/>
        <v>0</v>
      </c>
      <c r="G262">
        <v>0</v>
      </c>
      <c r="H262">
        <f t="shared" si="21"/>
        <v>0</v>
      </c>
      <c r="I262">
        <f t="shared" si="22"/>
        <v>0</v>
      </c>
      <c r="J262">
        <f t="shared" si="23"/>
        <v>0</v>
      </c>
      <c r="K262" t="s">
        <v>527</v>
      </c>
      <c r="L262">
        <v>148</v>
      </c>
      <c r="M262">
        <v>80</v>
      </c>
      <c r="N262" s="2">
        <v>114</v>
      </c>
      <c r="O262" t="s">
        <v>34</v>
      </c>
      <c r="P262" s="7" t="s">
        <v>719</v>
      </c>
      <c r="Q262" t="s">
        <v>1171</v>
      </c>
      <c r="R262" t="s">
        <v>1169</v>
      </c>
      <c r="AB262">
        <v>2.9</v>
      </c>
      <c r="AC262" t="str" cm="1">
        <f t="array" ref="AC262">_xlfn.IFS(AB262&gt;=4,"highrating",AB262&gt;=3,"med Rating",AB262&lt;3,"low Rating")</f>
        <v>low Rating</v>
      </c>
      <c r="AD262" t="s">
        <v>1068</v>
      </c>
      <c r="AE262" t="s">
        <v>1145</v>
      </c>
      <c r="AF262">
        <v>51</v>
      </c>
      <c r="AG262">
        <v>200</v>
      </c>
      <c r="AH262" s="9">
        <f t="shared" si="24"/>
        <v>125.5</v>
      </c>
      <c r="AI262">
        <v>1998</v>
      </c>
      <c r="AJ262">
        <v>26</v>
      </c>
      <c r="AK262" t="s">
        <v>1080</v>
      </c>
      <c r="AL262" t="s">
        <v>1559</v>
      </c>
    </row>
    <row r="263" spans="1:38" ht="15.6" customHeight="1" x14ac:dyDescent="0.3">
      <c r="A263">
        <v>262</v>
      </c>
      <c r="B263" t="s">
        <v>114</v>
      </c>
      <c r="C263" t="s">
        <v>709</v>
      </c>
      <c r="D263" t="s">
        <v>11</v>
      </c>
      <c r="E263">
        <v>0</v>
      </c>
      <c r="F263">
        <f t="shared" si="20"/>
        <v>0</v>
      </c>
      <c r="G263">
        <v>0</v>
      </c>
      <c r="H263">
        <f t="shared" si="21"/>
        <v>0</v>
      </c>
      <c r="I263">
        <f t="shared" si="22"/>
        <v>0</v>
      </c>
      <c r="J263">
        <f t="shared" si="23"/>
        <v>0</v>
      </c>
      <c r="K263" t="s">
        <v>528</v>
      </c>
      <c r="L263">
        <v>62</v>
      </c>
      <c r="M263">
        <v>36</v>
      </c>
      <c r="N263" s="2">
        <v>49</v>
      </c>
      <c r="O263" t="s">
        <v>709</v>
      </c>
      <c r="P263" s="7" t="s">
        <v>928</v>
      </c>
      <c r="Q263" t="s">
        <v>1350</v>
      </c>
      <c r="R263" t="s">
        <v>1350</v>
      </c>
      <c r="AB263">
        <v>3.9</v>
      </c>
      <c r="AC263" t="str" cm="1">
        <f t="array" ref="AC263">_xlfn.IFS(AB263&gt;=4,"highrating",AB263&gt;=3,"med Rating",AB263&lt;3,"low Rating")</f>
        <v>med Rating</v>
      </c>
      <c r="AD263" t="s">
        <v>1065</v>
      </c>
      <c r="AE263" t="s">
        <v>1142</v>
      </c>
      <c r="AF263">
        <v>501</v>
      </c>
      <c r="AG263">
        <v>1000</v>
      </c>
      <c r="AH263" s="9">
        <f t="shared" si="24"/>
        <v>750.5</v>
      </c>
      <c r="AI263">
        <v>1937</v>
      </c>
      <c r="AJ263">
        <v>87</v>
      </c>
      <c r="AK263" t="s">
        <v>1082</v>
      </c>
      <c r="AL263" t="s">
        <v>1561</v>
      </c>
    </row>
    <row r="264" spans="1:38" ht="15.6" customHeight="1" x14ac:dyDescent="0.3">
      <c r="A264">
        <v>263</v>
      </c>
      <c r="B264" t="s">
        <v>17</v>
      </c>
      <c r="C264" t="s">
        <v>709</v>
      </c>
      <c r="D264" t="s">
        <v>9</v>
      </c>
      <c r="E264">
        <v>100000000</v>
      </c>
      <c r="F264">
        <f t="shared" si="20"/>
        <v>0.1</v>
      </c>
      <c r="G264">
        <v>500000000</v>
      </c>
      <c r="H264">
        <f t="shared" si="21"/>
        <v>0.5</v>
      </c>
      <c r="I264">
        <f t="shared" si="22"/>
        <v>300000000</v>
      </c>
      <c r="J264">
        <f t="shared" si="23"/>
        <v>0.3</v>
      </c>
      <c r="K264" t="s">
        <v>529</v>
      </c>
      <c r="L264">
        <v>92</v>
      </c>
      <c r="M264">
        <v>50</v>
      </c>
      <c r="N264" s="2">
        <v>71</v>
      </c>
      <c r="O264" t="s">
        <v>709</v>
      </c>
      <c r="P264" s="7" t="s">
        <v>929</v>
      </c>
      <c r="Q264" t="s">
        <v>1206</v>
      </c>
      <c r="R264" t="s">
        <v>1206</v>
      </c>
      <c r="AB264">
        <v>3.7</v>
      </c>
      <c r="AC264" t="str" cm="1">
        <f t="array" ref="AC264">_xlfn.IFS(AB264&gt;=4,"highrating",AB264&gt;=3,"med Rating",AB264&lt;3,"low Rating")</f>
        <v>med Rating</v>
      </c>
      <c r="AD264" t="s">
        <v>1065</v>
      </c>
      <c r="AE264" t="s">
        <v>1142</v>
      </c>
      <c r="AF264">
        <v>501</v>
      </c>
      <c r="AG264">
        <v>1000</v>
      </c>
      <c r="AH264" s="9">
        <f t="shared" si="24"/>
        <v>750.5</v>
      </c>
      <c r="AI264">
        <v>1989</v>
      </c>
      <c r="AJ264">
        <v>35</v>
      </c>
      <c r="AK264" t="s">
        <v>1095</v>
      </c>
      <c r="AL264" t="s">
        <v>1562</v>
      </c>
    </row>
    <row r="265" spans="1:38" ht="15.6" customHeight="1" x14ac:dyDescent="0.3">
      <c r="A265">
        <v>264</v>
      </c>
      <c r="B265" t="s">
        <v>159</v>
      </c>
      <c r="C265" t="s">
        <v>710</v>
      </c>
      <c r="D265" t="s">
        <v>16</v>
      </c>
      <c r="E265">
        <v>10000000000</v>
      </c>
      <c r="F265">
        <f t="shared" si="20"/>
        <v>10</v>
      </c>
      <c r="G265">
        <v>11000000000</v>
      </c>
      <c r="H265">
        <f t="shared" si="21"/>
        <v>11</v>
      </c>
      <c r="I265">
        <f t="shared" si="22"/>
        <v>10500000000</v>
      </c>
      <c r="J265">
        <f t="shared" si="23"/>
        <v>10.5</v>
      </c>
      <c r="K265" t="s">
        <v>530</v>
      </c>
      <c r="L265">
        <v>135</v>
      </c>
      <c r="M265">
        <v>67</v>
      </c>
      <c r="N265" s="2">
        <v>101</v>
      </c>
      <c r="O265" t="s">
        <v>710</v>
      </c>
      <c r="P265" s="7" t="s">
        <v>845</v>
      </c>
      <c r="Q265" t="s">
        <v>1215</v>
      </c>
      <c r="R265" t="s">
        <v>1288</v>
      </c>
      <c r="AB265">
        <v>3.6</v>
      </c>
      <c r="AC265" t="str" cm="1">
        <f t="array" ref="AC265">_xlfn.IFS(AB265&gt;=4,"highrating",AB265&gt;=3,"med Rating",AB265&lt;3,"low Rating")</f>
        <v>med Rating</v>
      </c>
      <c r="AD265" t="s">
        <v>1070</v>
      </c>
      <c r="AE265" t="s">
        <v>1147</v>
      </c>
      <c r="AF265">
        <v>5001</v>
      </c>
      <c r="AG265">
        <v>10000</v>
      </c>
      <c r="AH265" s="9">
        <f t="shared" si="24"/>
        <v>7500.5</v>
      </c>
      <c r="AI265">
        <v>1851</v>
      </c>
      <c r="AJ265">
        <v>173</v>
      </c>
      <c r="AK265" t="s">
        <v>1091</v>
      </c>
      <c r="AL265" t="s">
        <v>1565</v>
      </c>
    </row>
    <row r="266" spans="1:38" ht="15.6" customHeight="1" x14ac:dyDescent="0.3">
      <c r="A266">
        <v>265</v>
      </c>
      <c r="B266" t="s">
        <v>139</v>
      </c>
      <c r="C266" t="s">
        <v>709</v>
      </c>
      <c r="D266" t="s">
        <v>28</v>
      </c>
      <c r="E266">
        <v>5000000000</v>
      </c>
      <c r="F266">
        <f t="shared" si="20"/>
        <v>5</v>
      </c>
      <c r="G266">
        <v>10000000000</v>
      </c>
      <c r="H266">
        <f t="shared" si="21"/>
        <v>10</v>
      </c>
      <c r="I266">
        <f t="shared" si="22"/>
        <v>7500000000</v>
      </c>
      <c r="J266">
        <f t="shared" si="23"/>
        <v>7.5</v>
      </c>
      <c r="K266" t="s">
        <v>531</v>
      </c>
      <c r="L266">
        <v>80</v>
      </c>
      <c r="M266">
        <v>42</v>
      </c>
      <c r="N266" s="2">
        <v>61</v>
      </c>
      <c r="O266" t="s">
        <v>709</v>
      </c>
      <c r="P266" s="7" t="s">
        <v>930</v>
      </c>
      <c r="Q266" t="s">
        <v>1184</v>
      </c>
      <c r="R266" t="s">
        <v>1184</v>
      </c>
      <c r="AB266">
        <v>3.7</v>
      </c>
      <c r="AC266" t="str" cm="1">
        <f t="array" ref="AC266">_xlfn.IFS(AB266&gt;=4,"highrating",AB266&gt;=3,"med Rating",AB266&lt;3,"low Rating")</f>
        <v>med Rating</v>
      </c>
      <c r="AD266" t="s">
        <v>1066</v>
      </c>
      <c r="AE266" t="s">
        <v>1143</v>
      </c>
      <c r="AF266">
        <v>10000</v>
      </c>
      <c r="AG266" t="s">
        <v>1152</v>
      </c>
      <c r="AH266" s="9">
        <f t="shared" si="24"/>
        <v>10000</v>
      </c>
      <c r="AI266">
        <v>1928</v>
      </c>
      <c r="AJ266">
        <v>96</v>
      </c>
      <c r="AK266" t="s">
        <v>1096</v>
      </c>
      <c r="AL266" t="s">
        <v>1562</v>
      </c>
    </row>
    <row r="267" spans="1:38" ht="15.6" customHeight="1" x14ac:dyDescent="0.3">
      <c r="A267">
        <v>266</v>
      </c>
      <c r="B267" t="s">
        <v>160</v>
      </c>
      <c r="C267" t="s">
        <v>708</v>
      </c>
      <c r="D267" t="s">
        <v>16</v>
      </c>
      <c r="E267">
        <v>10000000000</v>
      </c>
      <c r="F267">
        <f t="shared" si="20"/>
        <v>10</v>
      </c>
      <c r="G267">
        <v>11000000000</v>
      </c>
      <c r="H267">
        <f t="shared" si="21"/>
        <v>11</v>
      </c>
      <c r="I267">
        <f t="shared" si="22"/>
        <v>10500000000</v>
      </c>
      <c r="J267">
        <f t="shared" si="23"/>
        <v>10.5</v>
      </c>
      <c r="K267" t="s">
        <v>532</v>
      </c>
      <c r="L267">
        <v>139</v>
      </c>
      <c r="M267">
        <v>68</v>
      </c>
      <c r="N267" s="2">
        <v>103.5</v>
      </c>
      <c r="O267" t="s">
        <v>708</v>
      </c>
      <c r="P267" s="7" t="s">
        <v>931</v>
      </c>
      <c r="Q267" t="s">
        <v>1351</v>
      </c>
      <c r="R267" t="s">
        <v>1352</v>
      </c>
      <c r="AB267">
        <v>3.1</v>
      </c>
      <c r="AC267" t="str" cm="1">
        <f t="array" ref="AC267">_xlfn.IFS(AB267&gt;=4,"highrating",AB267&gt;=3,"med Rating",AB267&lt;3,"low Rating")</f>
        <v>med Rating</v>
      </c>
      <c r="AD267" t="s">
        <v>1070</v>
      </c>
      <c r="AE267" t="s">
        <v>1147</v>
      </c>
      <c r="AF267">
        <v>5001</v>
      </c>
      <c r="AG267">
        <v>10000</v>
      </c>
      <c r="AH267" s="9">
        <f t="shared" si="24"/>
        <v>7500.5</v>
      </c>
      <c r="AI267">
        <v>1875</v>
      </c>
      <c r="AJ267">
        <v>149</v>
      </c>
      <c r="AK267" t="s">
        <v>1097</v>
      </c>
      <c r="AL267" t="s">
        <v>1568</v>
      </c>
    </row>
    <row r="268" spans="1:38" ht="15.6" customHeight="1" x14ac:dyDescent="0.3">
      <c r="A268">
        <v>267</v>
      </c>
      <c r="B268" t="s">
        <v>161</v>
      </c>
      <c r="C268" t="s">
        <v>711</v>
      </c>
      <c r="D268" t="s">
        <v>16</v>
      </c>
      <c r="E268">
        <v>10000000000</v>
      </c>
      <c r="F268">
        <f t="shared" si="20"/>
        <v>10</v>
      </c>
      <c r="G268">
        <v>11000000000</v>
      </c>
      <c r="H268">
        <f t="shared" si="21"/>
        <v>11</v>
      </c>
      <c r="I268">
        <f t="shared" si="22"/>
        <v>10500000000</v>
      </c>
      <c r="J268">
        <f t="shared" si="23"/>
        <v>10.5</v>
      </c>
      <c r="K268" t="s">
        <v>533</v>
      </c>
      <c r="L268">
        <v>92</v>
      </c>
      <c r="M268">
        <v>34</v>
      </c>
      <c r="N268" s="2">
        <v>63</v>
      </c>
      <c r="O268" t="s">
        <v>711</v>
      </c>
      <c r="P268" s="7" t="s">
        <v>845</v>
      </c>
      <c r="Q268" t="s">
        <v>1288</v>
      </c>
      <c r="R268" t="s">
        <v>1288</v>
      </c>
      <c r="AB268">
        <v>3.6</v>
      </c>
      <c r="AC268" t="str" cm="1">
        <f t="array" ref="AC268">_xlfn.IFS(AB268&gt;=4,"highrating",AB268&gt;=3,"med Rating",AB268&lt;3,"low Rating")</f>
        <v>med Rating</v>
      </c>
      <c r="AD268" t="s">
        <v>1070</v>
      </c>
      <c r="AE268" t="s">
        <v>1147</v>
      </c>
      <c r="AF268">
        <v>5001</v>
      </c>
      <c r="AG268">
        <v>10000</v>
      </c>
      <c r="AH268" s="9">
        <f t="shared" si="24"/>
        <v>7500.5</v>
      </c>
      <c r="AI268">
        <v>1851</v>
      </c>
      <c r="AJ268">
        <v>173</v>
      </c>
      <c r="AK268" t="s">
        <v>1091</v>
      </c>
      <c r="AL268" t="s">
        <v>1565</v>
      </c>
    </row>
    <row r="269" spans="1:38" ht="15.6" customHeight="1" x14ac:dyDescent="0.3">
      <c r="A269">
        <v>268</v>
      </c>
      <c r="B269" t="s">
        <v>162</v>
      </c>
      <c r="C269" t="s">
        <v>708</v>
      </c>
      <c r="D269" t="s">
        <v>16</v>
      </c>
      <c r="E269">
        <v>10000000000</v>
      </c>
      <c r="F269">
        <f t="shared" si="20"/>
        <v>10</v>
      </c>
      <c r="G269">
        <v>11000000000</v>
      </c>
      <c r="H269">
        <f t="shared" si="21"/>
        <v>11</v>
      </c>
      <c r="I269">
        <f t="shared" si="22"/>
        <v>10500000000</v>
      </c>
      <c r="J269">
        <f t="shared" si="23"/>
        <v>10.5</v>
      </c>
      <c r="K269" t="s">
        <v>534</v>
      </c>
      <c r="L269">
        <v>71</v>
      </c>
      <c r="M269">
        <v>54</v>
      </c>
      <c r="N269" s="2">
        <v>62.5</v>
      </c>
      <c r="O269" t="s">
        <v>708</v>
      </c>
      <c r="P269" s="7" t="s">
        <v>932</v>
      </c>
      <c r="Q269" t="s">
        <v>1353</v>
      </c>
      <c r="R269" t="s">
        <v>1354</v>
      </c>
      <c r="AB269">
        <v>3</v>
      </c>
      <c r="AC269" t="str" cm="1">
        <f t="array" ref="AC269">_xlfn.IFS(AB269&gt;=4,"highrating",AB269&gt;=3,"med Rating",AB269&lt;3,"low Rating")</f>
        <v>med Rating</v>
      </c>
      <c r="AD269" t="s">
        <v>1066</v>
      </c>
      <c r="AE269" t="s">
        <v>1143</v>
      </c>
      <c r="AF269">
        <v>10000</v>
      </c>
      <c r="AG269" t="s">
        <v>1152</v>
      </c>
      <c r="AH269" s="9">
        <f t="shared" si="24"/>
        <v>10000</v>
      </c>
      <c r="AI269">
        <v>1981</v>
      </c>
      <c r="AJ269">
        <v>43</v>
      </c>
      <c r="AK269" t="s">
        <v>1095</v>
      </c>
      <c r="AL269" t="s">
        <v>1562</v>
      </c>
    </row>
    <row r="270" spans="1:38" ht="15.6" customHeight="1" x14ac:dyDescent="0.3">
      <c r="A270">
        <v>269</v>
      </c>
      <c r="B270" t="s">
        <v>34</v>
      </c>
      <c r="C270" t="s">
        <v>34</v>
      </c>
      <c r="D270" t="s">
        <v>11</v>
      </c>
      <c r="E270">
        <v>0</v>
      </c>
      <c r="F270">
        <f t="shared" si="20"/>
        <v>0</v>
      </c>
      <c r="G270">
        <v>0</v>
      </c>
      <c r="H270">
        <f t="shared" si="21"/>
        <v>0</v>
      </c>
      <c r="I270">
        <f t="shared" si="22"/>
        <v>0</v>
      </c>
      <c r="J270">
        <f t="shared" si="23"/>
        <v>0</v>
      </c>
      <c r="K270" t="s">
        <v>535</v>
      </c>
      <c r="L270">
        <v>124</v>
      </c>
      <c r="M270">
        <v>65</v>
      </c>
      <c r="N270" s="2">
        <v>94.5</v>
      </c>
      <c r="O270" t="s">
        <v>34</v>
      </c>
      <c r="P270" s="7" t="s">
        <v>933</v>
      </c>
      <c r="Q270" t="s">
        <v>1355</v>
      </c>
      <c r="R270" t="s">
        <v>1355</v>
      </c>
      <c r="AB270">
        <v>3.5</v>
      </c>
      <c r="AC270" t="str" cm="1">
        <f t="array" ref="AC270">_xlfn.IFS(AB270&gt;=4,"highrating",AB270&gt;=3,"med Rating",AB270&lt;3,"low Rating")</f>
        <v>med Rating</v>
      </c>
      <c r="AD270" t="s">
        <v>1065</v>
      </c>
      <c r="AE270" t="s">
        <v>1142</v>
      </c>
      <c r="AF270">
        <v>501</v>
      </c>
      <c r="AG270">
        <v>1000</v>
      </c>
      <c r="AH270" s="9">
        <f t="shared" si="24"/>
        <v>750.5</v>
      </c>
      <c r="AI270">
        <v>2013</v>
      </c>
      <c r="AJ270">
        <v>11</v>
      </c>
      <c r="AK270" t="s">
        <v>1077</v>
      </c>
      <c r="AL270" t="s">
        <v>1558</v>
      </c>
    </row>
    <row r="271" spans="1:38" ht="15.6" customHeight="1" x14ac:dyDescent="0.3">
      <c r="A271">
        <v>270</v>
      </c>
      <c r="B271" t="s">
        <v>163</v>
      </c>
      <c r="C271" t="s">
        <v>708</v>
      </c>
      <c r="D271" t="s">
        <v>12</v>
      </c>
      <c r="E271">
        <v>1000000000</v>
      </c>
      <c r="F271">
        <f t="shared" si="20"/>
        <v>1</v>
      </c>
      <c r="G271">
        <v>2000000000</v>
      </c>
      <c r="H271">
        <f t="shared" si="21"/>
        <v>2</v>
      </c>
      <c r="I271">
        <f t="shared" si="22"/>
        <v>1500000000</v>
      </c>
      <c r="J271">
        <f t="shared" si="23"/>
        <v>1.5</v>
      </c>
      <c r="K271" t="s">
        <v>536</v>
      </c>
      <c r="L271">
        <v>200</v>
      </c>
      <c r="M271">
        <v>109</v>
      </c>
      <c r="N271" s="2">
        <v>154.5</v>
      </c>
      <c r="O271" t="s">
        <v>708</v>
      </c>
      <c r="P271" s="7" t="s">
        <v>849</v>
      </c>
      <c r="Q271" t="s">
        <v>1201</v>
      </c>
      <c r="R271" t="s">
        <v>1201</v>
      </c>
      <c r="AB271">
        <v>3.5</v>
      </c>
      <c r="AC271" t="str" cm="1">
        <f t="array" ref="AC271">_xlfn.IFS(AB271&gt;=4,"highrating",AB271&gt;=3,"med Rating",AB271&lt;3,"low Rating")</f>
        <v>med Rating</v>
      </c>
      <c r="AD271" t="s">
        <v>1067</v>
      </c>
      <c r="AE271" t="s">
        <v>1144</v>
      </c>
      <c r="AF271">
        <v>1001</v>
      </c>
      <c r="AG271">
        <v>5000</v>
      </c>
      <c r="AH271" s="9">
        <f t="shared" si="24"/>
        <v>3000.5</v>
      </c>
      <c r="AI271">
        <v>2010</v>
      </c>
      <c r="AJ271">
        <v>14</v>
      </c>
      <c r="AK271" t="s">
        <v>1088</v>
      </c>
      <c r="AL271" t="s">
        <v>1088</v>
      </c>
    </row>
    <row r="272" spans="1:38" ht="15.6" customHeight="1" x14ac:dyDescent="0.3">
      <c r="A272">
        <v>271</v>
      </c>
      <c r="B272" t="s">
        <v>164</v>
      </c>
      <c r="C272" t="s">
        <v>712</v>
      </c>
      <c r="D272" t="s">
        <v>10</v>
      </c>
      <c r="E272">
        <v>500000000</v>
      </c>
      <c r="F272">
        <f t="shared" si="20"/>
        <v>0.5</v>
      </c>
      <c r="G272">
        <v>1000000000</v>
      </c>
      <c r="H272">
        <f t="shared" si="21"/>
        <v>1</v>
      </c>
      <c r="I272">
        <f t="shared" si="22"/>
        <v>750000000</v>
      </c>
      <c r="J272">
        <f t="shared" si="23"/>
        <v>0.75</v>
      </c>
      <c r="K272" t="s">
        <v>537</v>
      </c>
      <c r="L272">
        <v>113</v>
      </c>
      <c r="M272">
        <v>61</v>
      </c>
      <c r="N272" s="2">
        <v>87</v>
      </c>
      <c r="O272" t="s">
        <v>712</v>
      </c>
      <c r="P272" s="7" t="s">
        <v>934</v>
      </c>
      <c r="Q272" t="s">
        <v>1356</v>
      </c>
      <c r="R272" t="s">
        <v>1184</v>
      </c>
      <c r="AB272">
        <v>3.7</v>
      </c>
      <c r="AC272" t="str" cm="1">
        <f t="array" ref="AC272">_xlfn.IFS(AB272&gt;=4,"highrating",AB272&gt;=3,"med Rating",AB272&lt;3,"low Rating")</f>
        <v>med Rating</v>
      </c>
      <c r="AD272" t="s">
        <v>1065</v>
      </c>
      <c r="AE272" t="s">
        <v>1142</v>
      </c>
      <c r="AF272">
        <v>501</v>
      </c>
      <c r="AG272">
        <v>1000</v>
      </c>
      <c r="AH272" s="9">
        <f t="shared" si="24"/>
        <v>750.5</v>
      </c>
      <c r="AI272">
        <v>1973</v>
      </c>
      <c r="AJ272">
        <v>51</v>
      </c>
      <c r="AK272" t="s">
        <v>1128</v>
      </c>
      <c r="AL272" t="s">
        <v>1561</v>
      </c>
    </row>
    <row r="273" spans="1:38" ht="15.6" customHeight="1" x14ac:dyDescent="0.3">
      <c r="A273">
        <v>272</v>
      </c>
      <c r="B273" t="s">
        <v>34</v>
      </c>
      <c r="C273" t="s">
        <v>34</v>
      </c>
      <c r="D273" t="s">
        <v>11</v>
      </c>
      <c r="E273">
        <v>0</v>
      </c>
      <c r="F273">
        <f t="shared" si="20"/>
        <v>0</v>
      </c>
      <c r="G273">
        <v>0</v>
      </c>
      <c r="H273">
        <f t="shared" si="21"/>
        <v>0</v>
      </c>
      <c r="I273">
        <f t="shared" si="22"/>
        <v>0</v>
      </c>
      <c r="J273">
        <f t="shared" si="23"/>
        <v>0</v>
      </c>
      <c r="K273" t="s">
        <v>538</v>
      </c>
      <c r="L273">
        <v>86</v>
      </c>
      <c r="M273">
        <v>43</v>
      </c>
      <c r="N273" s="2">
        <v>64.5</v>
      </c>
      <c r="O273" t="s">
        <v>34</v>
      </c>
      <c r="P273" s="7" t="s">
        <v>935</v>
      </c>
      <c r="Q273" t="s">
        <v>1169</v>
      </c>
      <c r="R273" t="s">
        <v>1169</v>
      </c>
      <c r="AB273">
        <v>3.2</v>
      </c>
      <c r="AC273" t="str" cm="1">
        <f t="array" ref="AC273">_xlfn.IFS(AB273&gt;=4,"highrating",AB273&gt;=3,"med Rating",AB273&lt;3,"low Rating")</f>
        <v>med Rating</v>
      </c>
      <c r="AD273" t="s">
        <v>1065</v>
      </c>
      <c r="AE273" t="s">
        <v>1142</v>
      </c>
      <c r="AF273">
        <v>501</v>
      </c>
      <c r="AG273">
        <v>1000</v>
      </c>
      <c r="AH273" s="9">
        <f t="shared" si="24"/>
        <v>750.5</v>
      </c>
      <c r="AI273">
        <v>2003</v>
      </c>
      <c r="AJ273">
        <v>21</v>
      </c>
      <c r="AK273" t="s">
        <v>1086</v>
      </c>
      <c r="AL273" t="s">
        <v>1559</v>
      </c>
    </row>
    <row r="274" spans="1:38" ht="15.6" customHeight="1" x14ac:dyDescent="0.3">
      <c r="A274">
        <v>273</v>
      </c>
      <c r="B274" t="s">
        <v>165</v>
      </c>
      <c r="C274" t="s">
        <v>708</v>
      </c>
      <c r="D274" t="s">
        <v>13</v>
      </c>
      <c r="E274">
        <v>25000000</v>
      </c>
      <c r="F274">
        <f t="shared" si="20"/>
        <v>2.5000000000000001E-2</v>
      </c>
      <c r="G274">
        <v>50000000</v>
      </c>
      <c r="H274">
        <f t="shared" si="21"/>
        <v>0.05</v>
      </c>
      <c r="I274">
        <f t="shared" si="22"/>
        <v>37500000</v>
      </c>
      <c r="J274">
        <f t="shared" si="23"/>
        <v>3.7499999999999999E-2</v>
      </c>
      <c r="K274" t="s">
        <v>539</v>
      </c>
      <c r="L274">
        <v>149</v>
      </c>
      <c r="M274">
        <v>74</v>
      </c>
      <c r="N274" s="2">
        <v>111.5</v>
      </c>
      <c r="O274" t="s">
        <v>708</v>
      </c>
      <c r="P274" s="7" t="s">
        <v>936</v>
      </c>
      <c r="Q274" t="s">
        <v>1357</v>
      </c>
      <c r="R274" t="s">
        <v>1357</v>
      </c>
      <c r="AB274">
        <v>2.1</v>
      </c>
      <c r="AC274" t="str" cm="1">
        <f t="array" ref="AC274">_xlfn.IFS(AB274&gt;=4,"highrating",AB274&gt;=3,"med Rating",AB274&lt;3,"low Rating")</f>
        <v>low Rating</v>
      </c>
      <c r="AD274" t="s">
        <v>1069</v>
      </c>
      <c r="AE274" t="s">
        <v>1146</v>
      </c>
      <c r="AF274">
        <v>201</v>
      </c>
      <c r="AG274">
        <v>500</v>
      </c>
      <c r="AH274" s="9">
        <f t="shared" si="24"/>
        <v>350.5</v>
      </c>
      <c r="AI274" t="s">
        <v>1072</v>
      </c>
      <c r="AJ274" t="s">
        <v>1072</v>
      </c>
      <c r="AK274" t="s">
        <v>1088</v>
      </c>
      <c r="AL274" t="s">
        <v>1088</v>
      </c>
    </row>
    <row r="275" spans="1:38" ht="15.6" customHeight="1" x14ac:dyDescent="0.3">
      <c r="A275">
        <v>274</v>
      </c>
      <c r="B275" t="s">
        <v>166</v>
      </c>
      <c r="C275" t="s">
        <v>34</v>
      </c>
      <c r="D275" t="s">
        <v>16</v>
      </c>
      <c r="E275">
        <v>10000000000</v>
      </c>
      <c r="F275">
        <f t="shared" si="20"/>
        <v>10</v>
      </c>
      <c r="G275">
        <v>11000000000</v>
      </c>
      <c r="H275">
        <f t="shared" si="21"/>
        <v>11</v>
      </c>
      <c r="I275">
        <f t="shared" si="22"/>
        <v>10500000000</v>
      </c>
      <c r="J275">
        <f t="shared" si="23"/>
        <v>10.5</v>
      </c>
      <c r="K275" t="s">
        <v>540</v>
      </c>
      <c r="L275">
        <v>196</v>
      </c>
      <c r="M275">
        <v>113</v>
      </c>
      <c r="N275" s="2">
        <v>154.5</v>
      </c>
      <c r="O275" t="s">
        <v>34</v>
      </c>
      <c r="P275" s="7" t="s">
        <v>729</v>
      </c>
      <c r="Q275" t="s">
        <v>1179</v>
      </c>
      <c r="R275" t="s">
        <v>1180</v>
      </c>
      <c r="AB275">
        <v>3.7</v>
      </c>
      <c r="AC275" t="str" cm="1">
        <f t="array" ref="AC275">_xlfn.IFS(AB275&gt;=4,"highrating",AB275&gt;=3,"med Rating",AB275&lt;3,"low Rating")</f>
        <v>med Rating</v>
      </c>
      <c r="AD275" t="s">
        <v>1066</v>
      </c>
      <c r="AE275" t="s">
        <v>1143</v>
      </c>
      <c r="AF275">
        <v>10000</v>
      </c>
      <c r="AG275" t="s">
        <v>1152</v>
      </c>
      <c r="AH275" s="9">
        <f t="shared" si="24"/>
        <v>10000</v>
      </c>
      <c r="AI275">
        <v>1781</v>
      </c>
      <c r="AJ275">
        <v>243</v>
      </c>
      <c r="AK275" t="s">
        <v>1088</v>
      </c>
      <c r="AL275" t="s">
        <v>1088</v>
      </c>
    </row>
    <row r="276" spans="1:38" ht="15.6" customHeight="1" x14ac:dyDescent="0.3">
      <c r="A276">
        <v>275</v>
      </c>
      <c r="B276" t="s">
        <v>33</v>
      </c>
      <c r="C276" t="s">
        <v>707</v>
      </c>
      <c r="D276" t="s">
        <v>6</v>
      </c>
      <c r="E276">
        <v>50000000</v>
      </c>
      <c r="F276">
        <f t="shared" si="20"/>
        <v>0.05</v>
      </c>
      <c r="G276">
        <v>100000000</v>
      </c>
      <c r="H276">
        <f t="shared" si="21"/>
        <v>0.1</v>
      </c>
      <c r="I276">
        <f t="shared" si="22"/>
        <v>75000000</v>
      </c>
      <c r="J276">
        <f t="shared" si="23"/>
        <v>7.4999999999999997E-2</v>
      </c>
      <c r="K276" t="s">
        <v>541</v>
      </c>
      <c r="L276">
        <v>160</v>
      </c>
      <c r="M276">
        <v>97</v>
      </c>
      <c r="N276" s="2">
        <v>128.5</v>
      </c>
      <c r="O276" t="s">
        <v>707</v>
      </c>
      <c r="P276" s="7" t="s">
        <v>828</v>
      </c>
      <c r="Q276" t="s">
        <v>1184</v>
      </c>
      <c r="R276" t="s">
        <v>1184</v>
      </c>
      <c r="AB276">
        <v>4.4000000000000004</v>
      </c>
      <c r="AC276" t="str" cm="1">
        <f t="array" ref="AC276">_xlfn.IFS(AB276&gt;=4,"highrating",AB276&gt;=3,"med Rating",AB276&lt;3,"low Rating")</f>
        <v>highrating</v>
      </c>
      <c r="AD276" t="s">
        <v>1069</v>
      </c>
      <c r="AE276" t="s">
        <v>1146</v>
      </c>
      <c r="AF276">
        <v>201</v>
      </c>
      <c r="AG276">
        <v>500</v>
      </c>
      <c r="AH276" s="9">
        <f t="shared" si="24"/>
        <v>350.5</v>
      </c>
      <c r="AI276">
        <v>2008</v>
      </c>
      <c r="AJ276">
        <v>16</v>
      </c>
      <c r="AK276" t="s">
        <v>1083</v>
      </c>
      <c r="AL276" t="s">
        <v>1559</v>
      </c>
    </row>
    <row r="277" spans="1:38" ht="15.6" customHeight="1" x14ac:dyDescent="0.3">
      <c r="A277">
        <v>276</v>
      </c>
      <c r="B277" t="s">
        <v>167</v>
      </c>
      <c r="C277" t="s">
        <v>708</v>
      </c>
      <c r="D277" t="s">
        <v>9</v>
      </c>
      <c r="E277">
        <v>100000000</v>
      </c>
      <c r="F277">
        <f t="shared" si="20"/>
        <v>0.1</v>
      </c>
      <c r="G277">
        <v>500000000</v>
      </c>
      <c r="H277">
        <f t="shared" si="21"/>
        <v>0.5</v>
      </c>
      <c r="I277">
        <f t="shared" si="22"/>
        <v>300000000</v>
      </c>
      <c r="J277">
        <f t="shared" si="23"/>
        <v>0.3</v>
      </c>
      <c r="K277" s="3" t="s">
        <v>542</v>
      </c>
      <c r="L277">
        <v>81</v>
      </c>
      <c r="M277">
        <v>50</v>
      </c>
      <c r="N277" s="4">
        <v>65.5</v>
      </c>
      <c r="O277" t="s">
        <v>708</v>
      </c>
      <c r="P277" s="8" t="s">
        <v>937</v>
      </c>
      <c r="Q277" t="s">
        <v>1358</v>
      </c>
      <c r="R277" t="s">
        <v>1358</v>
      </c>
      <c r="AB277" s="3">
        <v>3.7</v>
      </c>
      <c r="AC277" t="str" cm="1">
        <f t="array" ref="AC277">_xlfn.IFS(AB277&gt;=4,"highrating",AB277&gt;=3,"med Rating",AB277&lt;3,"low Rating")</f>
        <v>med Rating</v>
      </c>
      <c r="AD277" t="s">
        <v>1065</v>
      </c>
      <c r="AE277" t="s">
        <v>1142</v>
      </c>
      <c r="AF277">
        <v>501</v>
      </c>
      <c r="AG277">
        <v>1000</v>
      </c>
      <c r="AH277" s="9">
        <f t="shared" si="24"/>
        <v>750.5</v>
      </c>
      <c r="AI277">
        <v>1966</v>
      </c>
      <c r="AJ277">
        <v>58</v>
      </c>
      <c r="AK277" t="s">
        <v>1077</v>
      </c>
      <c r="AL277" t="s">
        <v>1558</v>
      </c>
    </row>
    <row r="278" spans="1:38" ht="15.6" customHeight="1" x14ac:dyDescent="0.3">
      <c r="A278">
        <v>277</v>
      </c>
      <c r="B278" t="s">
        <v>168</v>
      </c>
      <c r="C278" t="s">
        <v>707</v>
      </c>
      <c r="D278" t="s">
        <v>16</v>
      </c>
      <c r="E278">
        <v>10000000000</v>
      </c>
      <c r="F278">
        <f t="shared" si="20"/>
        <v>10</v>
      </c>
      <c r="G278">
        <v>11000000000</v>
      </c>
      <c r="H278">
        <f t="shared" si="21"/>
        <v>11</v>
      </c>
      <c r="I278">
        <f t="shared" si="22"/>
        <v>10500000000</v>
      </c>
      <c r="J278">
        <f t="shared" si="23"/>
        <v>10.5</v>
      </c>
      <c r="K278" t="s">
        <v>543</v>
      </c>
      <c r="L278">
        <v>172</v>
      </c>
      <c r="M278">
        <v>102</v>
      </c>
      <c r="N278" s="2">
        <v>137</v>
      </c>
      <c r="O278" t="s">
        <v>707</v>
      </c>
      <c r="P278" s="7" t="s">
        <v>938</v>
      </c>
      <c r="Q278" t="s">
        <v>1169</v>
      </c>
      <c r="R278" t="s">
        <v>1359</v>
      </c>
      <c r="AB278">
        <v>3.9</v>
      </c>
      <c r="AC278" t="str" cm="1">
        <f t="array" ref="AC278">_xlfn.IFS(AB278&gt;=4,"highrating",AB278&gt;=3,"med Rating",AB278&lt;3,"low Rating")</f>
        <v>med Rating</v>
      </c>
      <c r="AD278" t="s">
        <v>1066</v>
      </c>
      <c r="AE278" t="s">
        <v>1143</v>
      </c>
      <c r="AF278">
        <v>10000</v>
      </c>
      <c r="AG278" t="s">
        <v>1152</v>
      </c>
      <c r="AH278" s="9">
        <f t="shared" si="24"/>
        <v>10000</v>
      </c>
      <c r="AI278">
        <v>1913</v>
      </c>
      <c r="AJ278">
        <v>111</v>
      </c>
      <c r="AK278" t="s">
        <v>1088</v>
      </c>
      <c r="AL278" t="s">
        <v>1088</v>
      </c>
    </row>
    <row r="279" spans="1:38" ht="15.6" customHeight="1" x14ac:dyDescent="0.3">
      <c r="A279">
        <v>278</v>
      </c>
      <c r="B279" t="s">
        <v>34</v>
      </c>
      <c r="C279" t="s">
        <v>34</v>
      </c>
      <c r="D279" t="s">
        <v>10</v>
      </c>
      <c r="E279">
        <v>500000000</v>
      </c>
      <c r="F279">
        <f t="shared" si="20"/>
        <v>0.5</v>
      </c>
      <c r="G279">
        <v>1000000000</v>
      </c>
      <c r="H279">
        <f t="shared" si="21"/>
        <v>1</v>
      </c>
      <c r="I279">
        <f t="shared" si="22"/>
        <v>750000000</v>
      </c>
      <c r="J279">
        <f t="shared" si="23"/>
        <v>0.75</v>
      </c>
      <c r="K279" t="s">
        <v>372</v>
      </c>
      <c r="L279">
        <v>124</v>
      </c>
      <c r="M279">
        <v>74</v>
      </c>
      <c r="N279" s="2">
        <v>99</v>
      </c>
      <c r="O279" t="s">
        <v>34</v>
      </c>
      <c r="P279" s="7" t="s">
        <v>734</v>
      </c>
      <c r="Q279" t="s">
        <v>1183</v>
      </c>
      <c r="R279" t="s">
        <v>1183</v>
      </c>
      <c r="AB279">
        <v>4</v>
      </c>
      <c r="AC279" t="str" cm="1">
        <f t="array" ref="AC279">_xlfn.IFS(AB279&gt;=4,"highrating",AB279&gt;=3,"med Rating",AB279&lt;3,"low Rating")</f>
        <v>highrating</v>
      </c>
      <c r="AD279" t="s">
        <v>1065</v>
      </c>
      <c r="AE279" t="s">
        <v>1142</v>
      </c>
      <c r="AF279">
        <v>501</v>
      </c>
      <c r="AG279">
        <v>1000</v>
      </c>
      <c r="AH279" s="9">
        <f t="shared" si="24"/>
        <v>750.5</v>
      </c>
      <c r="AI279">
        <v>1915</v>
      </c>
      <c r="AJ279">
        <v>109</v>
      </c>
      <c r="AK279" t="s">
        <v>1091</v>
      </c>
      <c r="AL279" t="s">
        <v>1565</v>
      </c>
    </row>
    <row r="280" spans="1:38" ht="15.6" customHeight="1" x14ac:dyDescent="0.3">
      <c r="A280">
        <v>279</v>
      </c>
      <c r="B280" t="s">
        <v>33</v>
      </c>
      <c r="C280" t="s">
        <v>707</v>
      </c>
      <c r="D280" t="s">
        <v>12</v>
      </c>
      <c r="E280">
        <v>1000000000</v>
      </c>
      <c r="F280">
        <f t="shared" si="20"/>
        <v>1</v>
      </c>
      <c r="G280">
        <v>2000000000</v>
      </c>
      <c r="H280">
        <f t="shared" si="21"/>
        <v>2</v>
      </c>
      <c r="I280">
        <f t="shared" si="22"/>
        <v>1500000000</v>
      </c>
      <c r="J280">
        <f t="shared" si="23"/>
        <v>1.5</v>
      </c>
      <c r="K280" t="s">
        <v>544</v>
      </c>
      <c r="L280">
        <v>171</v>
      </c>
      <c r="M280">
        <v>108</v>
      </c>
      <c r="N280" s="2">
        <v>139.5</v>
      </c>
      <c r="O280" t="s">
        <v>707</v>
      </c>
      <c r="P280" s="7" t="s">
        <v>939</v>
      </c>
      <c r="Q280" t="s">
        <v>1360</v>
      </c>
      <c r="R280" t="s">
        <v>1360</v>
      </c>
      <c r="AB280">
        <v>4.4000000000000004</v>
      </c>
      <c r="AC280" t="str" cm="1">
        <f t="array" ref="AC280">_xlfn.IFS(AB280&gt;=4,"highrating",AB280&gt;=3,"med Rating",AB280&lt;3,"low Rating")</f>
        <v>highrating</v>
      </c>
      <c r="AD280" t="s">
        <v>1067</v>
      </c>
      <c r="AE280" t="s">
        <v>1144</v>
      </c>
      <c r="AF280">
        <v>1001</v>
      </c>
      <c r="AG280">
        <v>5000</v>
      </c>
      <c r="AH280" s="9">
        <f t="shared" si="24"/>
        <v>3000.5</v>
      </c>
      <c r="AI280">
        <v>1984</v>
      </c>
      <c r="AJ280">
        <v>40</v>
      </c>
      <c r="AK280" t="s">
        <v>1096</v>
      </c>
      <c r="AL280" t="s">
        <v>1562</v>
      </c>
    </row>
    <row r="281" spans="1:38" ht="15.6" customHeight="1" x14ac:dyDescent="0.3">
      <c r="A281">
        <v>280</v>
      </c>
      <c r="B281" t="s">
        <v>34</v>
      </c>
      <c r="C281" t="s">
        <v>34</v>
      </c>
      <c r="D281" t="s">
        <v>13</v>
      </c>
      <c r="E281">
        <v>25000000</v>
      </c>
      <c r="F281">
        <f t="shared" si="20"/>
        <v>2.5000000000000001E-2</v>
      </c>
      <c r="G281">
        <v>50000000</v>
      </c>
      <c r="H281">
        <f t="shared" si="21"/>
        <v>0.05</v>
      </c>
      <c r="I281">
        <f t="shared" si="22"/>
        <v>37500000</v>
      </c>
      <c r="J281">
        <f t="shared" si="23"/>
        <v>3.7499999999999999E-2</v>
      </c>
      <c r="K281" t="s">
        <v>545</v>
      </c>
      <c r="L281">
        <v>142</v>
      </c>
      <c r="M281">
        <v>76</v>
      </c>
      <c r="N281" s="2">
        <v>109</v>
      </c>
      <c r="O281" t="s">
        <v>34</v>
      </c>
      <c r="P281" s="7" t="s">
        <v>940</v>
      </c>
      <c r="Q281" t="s">
        <v>1267</v>
      </c>
      <c r="R281" t="s">
        <v>1236</v>
      </c>
      <c r="AB281">
        <v>3.4</v>
      </c>
      <c r="AC281" t="str" cm="1">
        <f t="array" ref="AC281">_xlfn.IFS(AB281&gt;=4,"highrating",AB281&gt;=3,"med Rating",AB281&lt;3,"low Rating")</f>
        <v>med Rating</v>
      </c>
      <c r="AD281" t="s">
        <v>1069</v>
      </c>
      <c r="AE281" t="s">
        <v>1146</v>
      </c>
      <c r="AF281">
        <v>201</v>
      </c>
      <c r="AG281">
        <v>500</v>
      </c>
      <c r="AH281" s="9">
        <f t="shared" si="24"/>
        <v>350.5</v>
      </c>
      <c r="AI281">
        <v>1999</v>
      </c>
      <c r="AJ281">
        <v>25</v>
      </c>
      <c r="AK281" t="s">
        <v>1095</v>
      </c>
      <c r="AL281" t="s">
        <v>1562</v>
      </c>
    </row>
    <row r="282" spans="1:38" ht="15.6" customHeight="1" x14ac:dyDescent="0.3">
      <c r="A282">
        <v>281</v>
      </c>
      <c r="B282" t="s">
        <v>169</v>
      </c>
      <c r="C282" t="s">
        <v>710</v>
      </c>
      <c r="D282" t="s">
        <v>16</v>
      </c>
      <c r="E282">
        <v>10000000000</v>
      </c>
      <c r="F282">
        <f t="shared" si="20"/>
        <v>10</v>
      </c>
      <c r="G282">
        <v>11000000000</v>
      </c>
      <c r="H282">
        <f t="shared" si="21"/>
        <v>11</v>
      </c>
      <c r="I282">
        <f t="shared" si="22"/>
        <v>10500000000</v>
      </c>
      <c r="J282">
        <f t="shared" si="23"/>
        <v>10.5</v>
      </c>
      <c r="K282" t="s">
        <v>546</v>
      </c>
      <c r="L282">
        <v>306</v>
      </c>
      <c r="M282">
        <v>202</v>
      </c>
      <c r="N282" s="2">
        <v>254</v>
      </c>
      <c r="O282" t="s">
        <v>710</v>
      </c>
      <c r="P282" s="7" t="s">
        <v>762</v>
      </c>
      <c r="Q282" t="s">
        <v>1184</v>
      </c>
      <c r="R282" t="s">
        <v>1215</v>
      </c>
      <c r="AB282">
        <v>3.3</v>
      </c>
      <c r="AC282" t="str" cm="1">
        <f t="array" ref="AC282">_xlfn.IFS(AB282&gt;=4,"highrating",AB282&gt;=3,"med Rating",AB282&lt;3,"low Rating")</f>
        <v>med Rating</v>
      </c>
      <c r="AD282" t="s">
        <v>1066</v>
      </c>
      <c r="AE282" t="s">
        <v>1143</v>
      </c>
      <c r="AF282">
        <v>10000</v>
      </c>
      <c r="AG282" t="s">
        <v>1152</v>
      </c>
      <c r="AH282" s="9">
        <f t="shared" si="24"/>
        <v>10000</v>
      </c>
      <c r="AI282">
        <v>1912</v>
      </c>
      <c r="AJ282">
        <v>112</v>
      </c>
      <c r="AK282" t="s">
        <v>1091</v>
      </c>
      <c r="AL282" t="s">
        <v>1565</v>
      </c>
    </row>
    <row r="283" spans="1:38" ht="15.6" customHeight="1" x14ac:dyDescent="0.3">
      <c r="A283">
        <v>282</v>
      </c>
      <c r="B283" t="s">
        <v>170</v>
      </c>
      <c r="C283" t="s">
        <v>708</v>
      </c>
      <c r="D283" t="s">
        <v>11</v>
      </c>
      <c r="E283">
        <v>0</v>
      </c>
      <c r="F283">
        <f t="shared" si="20"/>
        <v>0</v>
      </c>
      <c r="G283">
        <v>0</v>
      </c>
      <c r="H283">
        <f t="shared" si="21"/>
        <v>0</v>
      </c>
      <c r="I283">
        <f t="shared" si="22"/>
        <v>0</v>
      </c>
      <c r="J283">
        <f t="shared" si="23"/>
        <v>0</v>
      </c>
      <c r="K283" t="s">
        <v>547</v>
      </c>
      <c r="L283">
        <v>97</v>
      </c>
      <c r="M283">
        <v>49</v>
      </c>
      <c r="N283" s="2">
        <v>73</v>
      </c>
      <c r="O283" t="s">
        <v>708</v>
      </c>
      <c r="P283" s="7" t="s">
        <v>941</v>
      </c>
      <c r="Q283" t="s">
        <v>1289</v>
      </c>
      <c r="R283" t="s">
        <v>1174</v>
      </c>
      <c r="AB283">
        <v>2.9</v>
      </c>
      <c r="AC283" t="str" cm="1">
        <f t="array" ref="AC283">_xlfn.IFS(AB283&gt;=4,"highrating",AB283&gt;=3,"med Rating",AB283&lt;3,"low Rating")</f>
        <v>low Rating</v>
      </c>
      <c r="AD283" t="s">
        <v>1069</v>
      </c>
      <c r="AE283" t="s">
        <v>1146</v>
      </c>
      <c r="AF283">
        <v>201</v>
      </c>
      <c r="AG283">
        <v>500</v>
      </c>
      <c r="AH283" s="9">
        <f t="shared" si="24"/>
        <v>350.5</v>
      </c>
      <c r="AI283">
        <v>2012</v>
      </c>
      <c r="AJ283">
        <v>12</v>
      </c>
      <c r="AK283" t="s">
        <v>1088</v>
      </c>
      <c r="AL283" t="s">
        <v>1088</v>
      </c>
    </row>
    <row r="284" spans="1:38" ht="15.6" customHeight="1" x14ac:dyDescent="0.3">
      <c r="A284">
        <v>283</v>
      </c>
      <c r="B284" t="s">
        <v>171</v>
      </c>
      <c r="C284" t="s">
        <v>708</v>
      </c>
      <c r="D284" t="s">
        <v>16</v>
      </c>
      <c r="E284">
        <v>10000000000</v>
      </c>
      <c r="F284">
        <f t="shared" si="20"/>
        <v>10</v>
      </c>
      <c r="G284">
        <v>11000000000</v>
      </c>
      <c r="H284">
        <f t="shared" si="21"/>
        <v>11</v>
      </c>
      <c r="I284">
        <f t="shared" si="22"/>
        <v>10500000000</v>
      </c>
      <c r="J284">
        <f t="shared" si="23"/>
        <v>10.5</v>
      </c>
      <c r="K284" t="s">
        <v>548</v>
      </c>
      <c r="L284">
        <v>134</v>
      </c>
      <c r="M284">
        <v>65</v>
      </c>
      <c r="N284" s="2">
        <v>99.5</v>
      </c>
      <c r="O284" t="s">
        <v>708</v>
      </c>
      <c r="P284" s="7" t="s">
        <v>931</v>
      </c>
      <c r="Q284" t="s">
        <v>1352</v>
      </c>
      <c r="R284" t="s">
        <v>1352</v>
      </c>
      <c r="AB284">
        <v>3.1</v>
      </c>
      <c r="AC284" t="str" cm="1">
        <f t="array" ref="AC284">_xlfn.IFS(AB284&gt;=4,"highrating",AB284&gt;=3,"med Rating",AB284&lt;3,"low Rating")</f>
        <v>med Rating</v>
      </c>
      <c r="AD284" t="s">
        <v>1070</v>
      </c>
      <c r="AE284" t="s">
        <v>1147</v>
      </c>
      <c r="AF284">
        <v>5001</v>
      </c>
      <c r="AG284">
        <v>10000</v>
      </c>
      <c r="AH284" s="9">
        <f t="shared" si="24"/>
        <v>7500.5</v>
      </c>
      <c r="AI284">
        <v>1875</v>
      </c>
      <c r="AJ284">
        <v>149</v>
      </c>
      <c r="AK284" t="s">
        <v>1097</v>
      </c>
      <c r="AL284" t="s">
        <v>1568</v>
      </c>
    </row>
    <row r="285" spans="1:38" ht="15.6" customHeight="1" x14ac:dyDescent="0.3">
      <c r="A285">
        <v>284</v>
      </c>
      <c r="B285" t="s">
        <v>172</v>
      </c>
      <c r="C285" t="s">
        <v>709</v>
      </c>
      <c r="D285" t="s">
        <v>10</v>
      </c>
      <c r="E285">
        <v>500000000</v>
      </c>
      <c r="F285">
        <f t="shared" si="20"/>
        <v>0.5</v>
      </c>
      <c r="G285">
        <v>1000000000</v>
      </c>
      <c r="H285">
        <f t="shared" si="21"/>
        <v>1</v>
      </c>
      <c r="I285">
        <f t="shared" si="22"/>
        <v>750000000</v>
      </c>
      <c r="J285">
        <f t="shared" si="23"/>
        <v>0.75</v>
      </c>
      <c r="K285" t="s">
        <v>549</v>
      </c>
      <c r="L285">
        <v>59</v>
      </c>
      <c r="M285">
        <v>32</v>
      </c>
      <c r="N285" s="2">
        <v>45.5</v>
      </c>
      <c r="O285" t="s">
        <v>709</v>
      </c>
      <c r="P285" s="7" t="s">
        <v>942</v>
      </c>
      <c r="Q285" t="s">
        <v>1361</v>
      </c>
      <c r="R285" t="s">
        <v>1361</v>
      </c>
      <c r="AB285">
        <v>3.3</v>
      </c>
      <c r="AC285" t="str" cm="1">
        <f t="array" ref="AC285">_xlfn.IFS(AB285&gt;=4,"highrating",AB285&gt;=3,"med Rating",AB285&lt;3,"low Rating")</f>
        <v>med Rating</v>
      </c>
      <c r="AD285" t="s">
        <v>1065</v>
      </c>
      <c r="AE285" t="s">
        <v>1142</v>
      </c>
      <c r="AF285">
        <v>501</v>
      </c>
      <c r="AG285">
        <v>1000</v>
      </c>
      <c r="AH285" s="9">
        <f t="shared" si="24"/>
        <v>750.5</v>
      </c>
      <c r="AI285">
        <v>1989</v>
      </c>
      <c r="AJ285">
        <v>35</v>
      </c>
      <c r="AK285" t="s">
        <v>1091</v>
      </c>
      <c r="AL285" t="s">
        <v>1565</v>
      </c>
    </row>
    <row r="286" spans="1:38" ht="15.6" customHeight="1" x14ac:dyDescent="0.3">
      <c r="A286">
        <v>285</v>
      </c>
      <c r="B286" t="s">
        <v>123</v>
      </c>
      <c r="C286" t="s">
        <v>34</v>
      </c>
      <c r="D286" t="s">
        <v>13</v>
      </c>
      <c r="E286">
        <v>25000000</v>
      </c>
      <c r="F286">
        <f t="shared" si="20"/>
        <v>2.5000000000000001E-2</v>
      </c>
      <c r="G286">
        <v>50000000</v>
      </c>
      <c r="H286">
        <f t="shared" si="21"/>
        <v>0.05</v>
      </c>
      <c r="I286">
        <f t="shared" si="22"/>
        <v>37500000</v>
      </c>
      <c r="J286">
        <f t="shared" si="23"/>
        <v>3.7499999999999999E-2</v>
      </c>
      <c r="K286" t="s">
        <v>550</v>
      </c>
      <c r="L286">
        <v>158</v>
      </c>
      <c r="M286">
        <v>87</v>
      </c>
      <c r="N286" s="2">
        <v>122.5</v>
      </c>
      <c r="O286" t="s">
        <v>34</v>
      </c>
      <c r="P286" s="7" t="s">
        <v>943</v>
      </c>
      <c r="Q286" t="s">
        <v>1231</v>
      </c>
      <c r="R286" t="s">
        <v>1231</v>
      </c>
      <c r="AB286">
        <v>4.5</v>
      </c>
      <c r="AC286" t="str" cm="1">
        <f t="array" ref="AC286">_xlfn.IFS(AB286&gt;=4,"highrating",AB286&gt;=3,"med Rating",AB286&lt;3,"low Rating")</f>
        <v>highrating</v>
      </c>
      <c r="AD286" t="s">
        <v>1068</v>
      </c>
      <c r="AE286" t="s">
        <v>1145</v>
      </c>
      <c r="AF286">
        <v>51</v>
      </c>
      <c r="AG286">
        <v>200</v>
      </c>
      <c r="AH286" s="9">
        <f t="shared" si="24"/>
        <v>125.5</v>
      </c>
      <c r="AI286">
        <v>1996</v>
      </c>
      <c r="AJ286">
        <v>28</v>
      </c>
      <c r="AK286" t="s">
        <v>1083</v>
      </c>
      <c r="AL286" t="s">
        <v>1559</v>
      </c>
    </row>
    <row r="287" spans="1:38" ht="15.6" customHeight="1" x14ac:dyDescent="0.3">
      <c r="A287">
        <v>286</v>
      </c>
      <c r="B287" t="s">
        <v>173</v>
      </c>
      <c r="C287" t="s">
        <v>707</v>
      </c>
      <c r="D287" t="s">
        <v>12</v>
      </c>
      <c r="E287">
        <v>1000000000</v>
      </c>
      <c r="F287">
        <f t="shared" si="20"/>
        <v>1</v>
      </c>
      <c r="G287">
        <v>2000000000</v>
      </c>
      <c r="H287">
        <f t="shared" si="21"/>
        <v>2</v>
      </c>
      <c r="I287">
        <f t="shared" si="22"/>
        <v>1500000000</v>
      </c>
      <c r="J287">
        <f t="shared" si="23"/>
        <v>1.5</v>
      </c>
      <c r="K287" t="s">
        <v>551</v>
      </c>
      <c r="L287">
        <v>173</v>
      </c>
      <c r="M287">
        <v>107</v>
      </c>
      <c r="N287" s="2">
        <v>140</v>
      </c>
      <c r="O287" t="s">
        <v>707</v>
      </c>
      <c r="P287" s="7" t="s">
        <v>796</v>
      </c>
      <c r="Q287" t="s">
        <v>1184</v>
      </c>
      <c r="R287" t="s">
        <v>1184</v>
      </c>
      <c r="AB287">
        <v>3.9</v>
      </c>
      <c r="AC287" t="str" cm="1">
        <f t="array" ref="AC287">_xlfn.IFS(AB287&gt;=4,"highrating",AB287&gt;=3,"med Rating",AB287&lt;3,"low Rating")</f>
        <v>med Rating</v>
      </c>
      <c r="AD287" t="s">
        <v>1070</v>
      </c>
      <c r="AE287" t="s">
        <v>1147</v>
      </c>
      <c r="AF287">
        <v>5001</v>
      </c>
      <c r="AG287">
        <v>10000</v>
      </c>
      <c r="AH287" s="9">
        <f t="shared" si="24"/>
        <v>7500.5</v>
      </c>
      <c r="AI287">
        <v>1968</v>
      </c>
      <c r="AJ287">
        <v>56</v>
      </c>
      <c r="AK287" t="s">
        <v>1105</v>
      </c>
      <c r="AL287" t="s">
        <v>1561</v>
      </c>
    </row>
    <row r="288" spans="1:38" ht="15.6" customHeight="1" x14ac:dyDescent="0.3">
      <c r="A288">
        <v>287</v>
      </c>
      <c r="B288" t="s">
        <v>174</v>
      </c>
      <c r="C288" t="s">
        <v>708</v>
      </c>
      <c r="D288" t="s">
        <v>12</v>
      </c>
      <c r="E288">
        <v>1000000000</v>
      </c>
      <c r="F288">
        <f t="shared" si="20"/>
        <v>1</v>
      </c>
      <c r="G288">
        <v>2000000000</v>
      </c>
      <c r="H288">
        <f t="shared" si="21"/>
        <v>2</v>
      </c>
      <c r="I288">
        <f t="shared" si="22"/>
        <v>1500000000</v>
      </c>
      <c r="J288">
        <f t="shared" si="23"/>
        <v>1.5</v>
      </c>
      <c r="K288" t="s">
        <v>552</v>
      </c>
      <c r="L288">
        <v>99</v>
      </c>
      <c r="M288">
        <v>56</v>
      </c>
      <c r="N288" s="2">
        <v>77.5</v>
      </c>
      <c r="O288" t="s">
        <v>708</v>
      </c>
      <c r="P288" s="7" t="s">
        <v>800</v>
      </c>
      <c r="Q288" t="s">
        <v>1362</v>
      </c>
      <c r="R288" t="s">
        <v>1252</v>
      </c>
      <c r="AB288">
        <v>3.2</v>
      </c>
      <c r="AC288" t="str" cm="1">
        <f t="array" ref="AC288">_xlfn.IFS(AB288&gt;=4,"highrating",AB288&gt;=3,"med Rating",AB288&lt;3,"low Rating")</f>
        <v>med Rating</v>
      </c>
      <c r="AD288" t="s">
        <v>1070</v>
      </c>
      <c r="AE288" t="s">
        <v>1147</v>
      </c>
      <c r="AF288">
        <v>5001</v>
      </c>
      <c r="AG288">
        <v>10000</v>
      </c>
      <c r="AH288" s="9">
        <f t="shared" si="24"/>
        <v>7500.5</v>
      </c>
      <c r="AI288">
        <v>1958</v>
      </c>
      <c r="AJ288">
        <v>66</v>
      </c>
      <c r="AK288" t="s">
        <v>1106</v>
      </c>
      <c r="AL288" t="s">
        <v>1570</v>
      </c>
    </row>
    <row r="289" spans="1:38" ht="15.6" customHeight="1" x14ac:dyDescent="0.3">
      <c r="A289">
        <v>288</v>
      </c>
      <c r="B289" t="s">
        <v>175</v>
      </c>
      <c r="C289" t="s">
        <v>708</v>
      </c>
      <c r="D289" t="s">
        <v>11</v>
      </c>
      <c r="E289">
        <v>0</v>
      </c>
      <c r="F289">
        <f t="shared" si="20"/>
        <v>0</v>
      </c>
      <c r="G289">
        <v>0</v>
      </c>
      <c r="H289">
        <f t="shared" si="21"/>
        <v>0</v>
      </c>
      <c r="I289">
        <f t="shared" si="22"/>
        <v>0</v>
      </c>
      <c r="J289">
        <f t="shared" si="23"/>
        <v>0</v>
      </c>
      <c r="K289" s="3" t="s">
        <v>553</v>
      </c>
      <c r="L289">
        <v>58</v>
      </c>
      <c r="M289">
        <v>52</v>
      </c>
      <c r="N289" s="4">
        <v>55</v>
      </c>
      <c r="O289" t="s">
        <v>708</v>
      </c>
      <c r="P289" s="8" t="s">
        <v>944</v>
      </c>
      <c r="Q289" t="s">
        <v>1179</v>
      </c>
      <c r="R289" t="s">
        <v>1179</v>
      </c>
      <c r="AB289" s="3">
        <v>3.3</v>
      </c>
      <c r="AC289" t="str" cm="1">
        <f t="array" ref="AC289">_xlfn.IFS(AB289&gt;=4,"highrating",AB289&gt;=3,"med Rating",AB289&lt;3,"low Rating")</f>
        <v>med Rating</v>
      </c>
      <c r="AD289" t="s">
        <v>1071</v>
      </c>
      <c r="AE289" t="s">
        <v>1148</v>
      </c>
      <c r="AF289">
        <v>1</v>
      </c>
      <c r="AG289">
        <v>50</v>
      </c>
      <c r="AH289" s="9">
        <f t="shared" si="24"/>
        <v>25.5</v>
      </c>
      <c r="AI289">
        <v>1976</v>
      </c>
      <c r="AJ289">
        <v>48</v>
      </c>
      <c r="AK289" t="s">
        <v>1129</v>
      </c>
      <c r="AL289" t="s">
        <v>1576</v>
      </c>
    </row>
    <row r="290" spans="1:38" ht="15.6" customHeight="1" x14ac:dyDescent="0.3">
      <c r="A290">
        <v>289</v>
      </c>
      <c r="B290" t="s">
        <v>176</v>
      </c>
      <c r="C290" t="s">
        <v>708</v>
      </c>
      <c r="D290" t="s">
        <v>16</v>
      </c>
      <c r="E290">
        <v>10000000000</v>
      </c>
      <c r="F290">
        <f t="shared" si="20"/>
        <v>10</v>
      </c>
      <c r="G290">
        <v>11000000000</v>
      </c>
      <c r="H290">
        <f t="shared" si="21"/>
        <v>11</v>
      </c>
      <c r="I290">
        <f t="shared" si="22"/>
        <v>10500000000</v>
      </c>
      <c r="J290">
        <f t="shared" si="23"/>
        <v>10.5</v>
      </c>
      <c r="K290" t="s">
        <v>554</v>
      </c>
      <c r="L290">
        <v>155</v>
      </c>
      <c r="M290">
        <v>80</v>
      </c>
      <c r="N290" s="2">
        <v>117.5</v>
      </c>
      <c r="O290" t="s">
        <v>708</v>
      </c>
      <c r="P290" s="7" t="s">
        <v>931</v>
      </c>
      <c r="Q290" t="s">
        <v>1352</v>
      </c>
      <c r="R290" t="s">
        <v>1352</v>
      </c>
      <c r="AB290">
        <v>3.1</v>
      </c>
      <c r="AC290" t="str" cm="1">
        <f t="array" ref="AC290">_xlfn.IFS(AB290&gt;=4,"highrating",AB290&gt;=3,"med Rating",AB290&lt;3,"low Rating")</f>
        <v>med Rating</v>
      </c>
      <c r="AD290" t="s">
        <v>1070</v>
      </c>
      <c r="AE290" t="s">
        <v>1147</v>
      </c>
      <c r="AF290">
        <v>5001</v>
      </c>
      <c r="AG290">
        <v>10000</v>
      </c>
      <c r="AH290" s="9">
        <f t="shared" si="24"/>
        <v>7500.5</v>
      </c>
      <c r="AI290">
        <v>1875</v>
      </c>
      <c r="AJ290">
        <v>149</v>
      </c>
      <c r="AK290" t="s">
        <v>1097</v>
      </c>
      <c r="AL290" t="s">
        <v>1568</v>
      </c>
    </row>
    <row r="291" spans="1:38" ht="15.6" customHeight="1" x14ac:dyDescent="0.3">
      <c r="A291">
        <v>290</v>
      </c>
      <c r="B291" t="s">
        <v>177</v>
      </c>
      <c r="C291" t="s">
        <v>708</v>
      </c>
      <c r="D291" t="s">
        <v>6</v>
      </c>
      <c r="E291">
        <v>50000000</v>
      </c>
      <c r="F291">
        <f t="shared" si="20"/>
        <v>0.05</v>
      </c>
      <c r="G291">
        <v>100000000</v>
      </c>
      <c r="H291">
        <f t="shared" si="21"/>
        <v>0.1</v>
      </c>
      <c r="I291">
        <f t="shared" si="22"/>
        <v>75000000</v>
      </c>
      <c r="J291">
        <f t="shared" si="23"/>
        <v>7.4999999999999997E-2</v>
      </c>
      <c r="K291" t="s">
        <v>555</v>
      </c>
      <c r="L291">
        <v>98</v>
      </c>
      <c r="M291">
        <v>43</v>
      </c>
      <c r="N291" s="2">
        <v>70.5</v>
      </c>
      <c r="O291" t="s">
        <v>708</v>
      </c>
      <c r="P291" s="7" t="s">
        <v>945</v>
      </c>
      <c r="Q291" t="s">
        <v>1219</v>
      </c>
      <c r="R291" t="s">
        <v>1219</v>
      </c>
      <c r="AB291">
        <v>2.4</v>
      </c>
      <c r="AC291" t="str" cm="1">
        <f t="array" ref="AC291">_xlfn.IFS(AB291&gt;=4,"highrating",AB291&gt;=3,"med Rating",AB291&lt;3,"low Rating")</f>
        <v>low Rating</v>
      </c>
      <c r="AD291" t="s">
        <v>1065</v>
      </c>
      <c r="AE291" t="s">
        <v>1142</v>
      </c>
      <c r="AF291">
        <v>501</v>
      </c>
      <c r="AG291">
        <v>1000</v>
      </c>
      <c r="AH291" s="9">
        <f t="shared" si="24"/>
        <v>750.5</v>
      </c>
      <c r="AI291">
        <v>2006</v>
      </c>
      <c r="AJ291">
        <v>18</v>
      </c>
      <c r="AK291" t="s">
        <v>1088</v>
      </c>
      <c r="AL291" t="s">
        <v>1088</v>
      </c>
    </row>
    <row r="292" spans="1:38" ht="15.6" customHeight="1" x14ac:dyDescent="0.3">
      <c r="A292">
        <v>291</v>
      </c>
      <c r="B292" t="s">
        <v>178</v>
      </c>
      <c r="C292" t="s">
        <v>711</v>
      </c>
      <c r="D292" t="s">
        <v>13</v>
      </c>
      <c r="E292">
        <v>25000000</v>
      </c>
      <c r="F292">
        <f t="shared" si="20"/>
        <v>2.5000000000000001E-2</v>
      </c>
      <c r="G292">
        <v>50000000</v>
      </c>
      <c r="H292">
        <f t="shared" si="21"/>
        <v>0.05</v>
      </c>
      <c r="I292">
        <f t="shared" si="22"/>
        <v>37500000</v>
      </c>
      <c r="J292">
        <f t="shared" si="23"/>
        <v>3.7499999999999999E-2</v>
      </c>
      <c r="K292" t="s">
        <v>556</v>
      </c>
      <c r="L292">
        <v>78</v>
      </c>
      <c r="M292">
        <v>45</v>
      </c>
      <c r="N292" s="2">
        <v>61.5</v>
      </c>
      <c r="O292" t="s">
        <v>711</v>
      </c>
      <c r="P292" s="7" t="s">
        <v>946</v>
      </c>
      <c r="Q292" t="s">
        <v>1174</v>
      </c>
      <c r="R292" t="s">
        <v>1174</v>
      </c>
      <c r="AB292">
        <v>4.8</v>
      </c>
      <c r="AC292" t="str" cm="1">
        <f t="array" ref="AC292">_xlfn.IFS(AB292&gt;=4,"highrating",AB292&gt;=3,"med Rating",AB292&lt;3,"low Rating")</f>
        <v>highrating</v>
      </c>
      <c r="AD292" t="s">
        <v>1068</v>
      </c>
      <c r="AE292" t="s">
        <v>1145</v>
      </c>
      <c r="AF292">
        <v>51</v>
      </c>
      <c r="AG292">
        <v>200</v>
      </c>
      <c r="AH292" s="9">
        <f t="shared" si="24"/>
        <v>125.5</v>
      </c>
      <c r="AI292">
        <v>2011</v>
      </c>
      <c r="AJ292">
        <v>13</v>
      </c>
      <c r="AK292" t="s">
        <v>1096</v>
      </c>
      <c r="AL292" t="s">
        <v>1562</v>
      </c>
    </row>
    <row r="293" spans="1:38" ht="15.6" customHeight="1" x14ac:dyDescent="0.3">
      <c r="A293">
        <v>292</v>
      </c>
      <c r="B293" t="s">
        <v>179</v>
      </c>
      <c r="C293" t="s">
        <v>708</v>
      </c>
      <c r="D293" t="s">
        <v>11</v>
      </c>
      <c r="E293">
        <v>0</v>
      </c>
      <c r="F293">
        <f t="shared" si="20"/>
        <v>0</v>
      </c>
      <c r="G293">
        <v>0</v>
      </c>
      <c r="H293">
        <f t="shared" si="21"/>
        <v>0</v>
      </c>
      <c r="I293">
        <f t="shared" si="22"/>
        <v>0</v>
      </c>
      <c r="J293">
        <f t="shared" si="23"/>
        <v>0</v>
      </c>
      <c r="K293" t="s">
        <v>557</v>
      </c>
      <c r="L293">
        <v>96</v>
      </c>
      <c r="M293">
        <v>44</v>
      </c>
      <c r="N293" s="2">
        <v>70</v>
      </c>
      <c r="O293" t="s">
        <v>708</v>
      </c>
      <c r="P293" s="7" t="s">
        <v>947</v>
      </c>
      <c r="Q293" t="s">
        <v>1363</v>
      </c>
      <c r="R293" t="s">
        <v>1364</v>
      </c>
      <c r="AB293">
        <v>2.9</v>
      </c>
      <c r="AC293" t="str" cm="1">
        <f t="array" ref="AC293">_xlfn.IFS(AB293&gt;=4,"highrating",AB293&gt;=3,"med Rating",AB293&lt;3,"low Rating")</f>
        <v>low Rating</v>
      </c>
      <c r="AD293" t="s">
        <v>1067</v>
      </c>
      <c r="AE293" t="s">
        <v>1144</v>
      </c>
      <c r="AF293">
        <v>1001</v>
      </c>
      <c r="AG293">
        <v>5000</v>
      </c>
      <c r="AH293" s="9">
        <f t="shared" si="24"/>
        <v>3000.5</v>
      </c>
      <c r="AI293">
        <v>2015</v>
      </c>
      <c r="AJ293">
        <v>9</v>
      </c>
      <c r="AK293" t="s">
        <v>1088</v>
      </c>
      <c r="AL293" t="s">
        <v>1088</v>
      </c>
    </row>
    <row r="294" spans="1:38" ht="15.6" customHeight="1" x14ac:dyDescent="0.3">
      <c r="A294">
        <v>293</v>
      </c>
      <c r="B294" t="s">
        <v>180</v>
      </c>
      <c r="C294" t="s">
        <v>708</v>
      </c>
      <c r="D294" t="s">
        <v>11</v>
      </c>
      <c r="E294">
        <v>0</v>
      </c>
      <c r="F294">
        <f t="shared" si="20"/>
        <v>0</v>
      </c>
      <c r="G294">
        <v>0</v>
      </c>
      <c r="H294">
        <f t="shared" si="21"/>
        <v>0</v>
      </c>
      <c r="I294">
        <f t="shared" si="22"/>
        <v>0</v>
      </c>
      <c r="J294">
        <f t="shared" si="23"/>
        <v>0</v>
      </c>
      <c r="K294" t="s">
        <v>558</v>
      </c>
      <c r="L294">
        <v>110</v>
      </c>
      <c r="M294">
        <v>50</v>
      </c>
      <c r="N294" s="2">
        <v>80</v>
      </c>
      <c r="O294" t="s">
        <v>708</v>
      </c>
      <c r="P294" s="7" t="s">
        <v>947</v>
      </c>
      <c r="Q294" t="s">
        <v>1365</v>
      </c>
      <c r="R294" t="s">
        <v>1364</v>
      </c>
      <c r="AB294">
        <v>2.9</v>
      </c>
      <c r="AC294" t="str" cm="1">
        <f t="array" ref="AC294">_xlfn.IFS(AB294&gt;=4,"highrating",AB294&gt;=3,"med Rating",AB294&lt;3,"low Rating")</f>
        <v>low Rating</v>
      </c>
      <c r="AD294" t="s">
        <v>1067</v>
      </c>
      <c r="AE294" t="s">
        <v>1144</v>
      </c>
      <c r="AF294">
        <v>1001</v>
      </c>
      <c r="AG294">
        <v>5000</v>
      </c>
      <c r="AH294" s="9">
        <f t="shared" si="24"/>
        <v>3000.5</v>
      </c>
      <c r="AI294">
        <v>2015</v>
      </c>
      <c r="AJ294">
        <v>9</v>
      </c>
      <c r="AK294" t="s">
        <v>1088</v>
      </c>
      <c r="AL294" t="s">
        <v>1088</v>
      </c>
    </row>
    <row r="295" spans="1:38" ht="15.6" customHeight="1" x14ac:dyDescent="0.3">
      <c r="A295">
        <v>294</v>
      </c>
      <c r="B295" t="s">
        <v>181</v>
      </c>
      <c r="C295" t="s">
        <v>34</v>
      </c>
      <c r="D295" t="s">
        <v>9</v>
      </c>
      <c r="E295">
        <v>100000000</v>
      </c>
      <c r="F295">
        <f t="shared" si="20"/>
        <v>0.1</v>
      </c>
      <c r="G295">
        <v>500000000</v>
      </c>
      <c r="H295">
        <f t="shared" si="21"/>
        <v>0.5</v>
      </c>
      <c r="I295">
        <f t="shared" si="22"/>
        <v>300000000</v>
      </c>
      <c r="J295">
        <f t="shared" si="23"/>
        <v>0.3</v>
      </c>
      <c r="K295" t="s">
        <v>559</v>
      </c>
      <c r="L295">
        <v>119</v>
      </c>
      <c r="M295">
        <v>61</v>
      </c>
      <c r="N295" s="2">
        <v>90</v>
      </c>
      <c r="O295" t="s">
        <v>34</v>
      </c>
      <c r="P295" s="7" t="s">
        <v>948</v>
      </c>
      <c r="Q295" t="s">
        <v>1366</v>
      </c>
      <c r="R295" t="s">
        <v>1366</v>
      </c>
      <c r="AB295">
        <v>3.4</v>
      </c>
      <c r="AC295" t="str" cm="1">
        <f t="array" ref="AC295">_xlfn.IFS(AB295&gt;=4,"highrating",AB295&gt;=3,"med Rating",AB295&lt;3,"low Rating")</f>
        <v>med Rating</v>
      </c>
      <c r="AD295" t="s">
        <v>1067</v>
      </c>
      <c r="AE295" t="s">
        <v>1144</v>
      </c>
      <c r="AF295">
        <v>1001</v>
      </c>
      <c r="AG295">
        <v>5000</v>
      </c>
      <c r="AH295" s="9">
        <f t="shared" si="24"/>
        <v>3000.5</v>
      </c>
      <c r="AI295">
        <v>1988</v>
      </c>
      <c r="AJ295">
        <v>36</v>
      </c>
      <c r="AK295" t="s">
        <v>1091</v>
      </c>
      <c r="AL295" t="s">
        <v>1565</v>
      </c>
    </row>
    <row r="296" spans="1:38" ht="15.6" customHeight="1" x14ac:dyDescent="0.3">
      <c r="A296">
        <v>295</v>
      </c>
      <c r="B296" t="s">
        <v>182</v>
      </c>
      <c r="C296" t="s">
        <v>708</v>
      </c>
      <c r="D296" t="s">
        <v>11</v>
      </c>
      <c r="E296">
        <v>0</v>
      </c>
      <c r="F296">
        <f t="shared" si="20"/>
        <v>0</v>
      </c>
      <c r="G296">
        <v>0</v>
      </c>
      <c r="H296">
        <f t="shared" si="21"/>
        <v>0</v>
      </c>
      <c r="I296">
        <f t="shared" si="22"/>
        <v>0</v>
      </c>
      <c r="J296">
        <f t="shared" si="23"/>
        <v>0</v>
      </c>
      <c r="K296" t="s">
        <v>560</v>
      </c>
      <c r="L296">
        <v>140</v>
      </c>
      <c r="M296">
        <v>100</v>
      </c>
      <c r="N296" s="2">
        <v>120</v>
      </c>
      <c r="O296" t="s">
        <v>708</v>
      </c>
      <c r="P296" s="7" t="s">
        <v>949</v>
      </c>
      <c r="Q296" t="s">
        <v>1179</v>
      </c>
      <c r="R296" t="s">
        <v>1317</v>
      </c>
      <c r="AB296" t="s">
        <v>256</v>
      </c>
      <c r="AC296" t="str" cm="1">
        <f t="array" ref="AC296">_xlfn.IFS(AB296&gt;=4,"highrating",AB296&gt;=3,"med Rating",AB296&lt;3,"low Rating")</f>
        <v>highrating</v>
      </c>
      <c r="AD296" t="s">
        <v>1072</v>
      </c>
      <c r="AE296" t="s">
        <v>1072</v>
      </c>
      <c r="AF296" t="s">
        <v>1072</v>
      </c>
      <c r="AH296" s="9" t="e">
        <f t="shared" si="24"/>
        <v>#DIV/0!</v>
      </c>
      <c r="AI296" t="s">
        <v>1072</v>
      </c>
      <c r="AJ296" t="s">
        <v>1072</v>
      </c>
      <c r="AK296" t="s">
        <v>1072</v>
      </c>
      <c r="AL296" t="s">
        <v>1072</v>
      </c>
    </row>
    <row r="297" spans="1:38" ht="15.6" customHeight="1" x14ac:dyDescent="0.3">
      <c r="A297">
        <v>296</v>
      </c>
      <c r="B297" t="s">
        <v>183</v>
      </c>
      <c r="C297" t="s">
        <v>708</v>
      </c>
      <c r="D297" t="s">
        <v>11</v>
      </c>
      <c r="E297">
        <v>0</v>
      </c>
      <c r="F297">
        <f t="shared" si="20"/>
        <v>0</v>
      </c>
      <c r="G297">
        <v>0</v>
      </c>
      <c r="H297">
        <f t="shared" si="21"/>
        <v>0</v>
      </c>
      <c r="I297">
        <f t="shared" si="22"/>
        <v>0</v>
      </c>
      <c r="J297">
        <f t="shared" si="23"/>
        <v>0</v>
      </c>
      <c r="K297" t="s">
        <v>561</v>
      </c>
      <c r="L297">
        <v>91</v>
      </c>
      <c r="M297">
        <v>56</v>
      </c>
      <c r="N297" s="2">
        <v>73.5</v>
      </c>
      <c r="O297" t="s">
        <v>708</v>
      </c>
      <c r="P297" s="7" t="s">
        <v>838</v>
      </c>
      <c r="Q297" t="s">
        <v>1237</v>
      </c>
      <c r="R297" t="s">
        <v>1237</v>
      </c>
      <c r="AB297">
        <v>2.6</v>
      </c>
      <c r="AC297" t="str" cm="1">
        <f t="array" ref="AC297">_xlfn.IFS(AB297&gt;=4,"highrating",AB297&gt;=3,"med Rating",AB297&lt;3,"low Rating")</f>
        <v>low Rating</v>
      </c>
      <c r="AD297" t="s">
        <v>1065</v>
      </c>
      <c r="AE297" t="s">
        <v>1142</v>
      </c>
      <c r="AF297">
        <v>501</v>
      </c>
      <c r="AG297">
        <v>1000</v>
      </c>
      <c r="AH297" s="9">
        <f t="shared" si="24"/>
        <v>750.5</v>
      </c>
      <c r="AI297">
        <v>1984</v>
      </c>
      <c r="AJ297">
        <v>40</v>
      </c>
      <c r="AK297" t="s">
        <v>1115</v>
      </c>
      <c r="AL297" t="s">
        <v>1571</v>
      </c>
    </row>
    <row r="298" spans="1:38" ht="15.6" customHeight="1" x14ac:dyDescent="0.3">
      <c r="A298">
        <v>297</v>
      </c>
      <c r="B298" t="s">
        <v>184</v>
      </c>
      <c r="C298" t="s">
        <v>708</v>
      </c>
      <c r="D298" t="s">
        <v>16</v>
      </c>
      <c r="E298">
        <v>10000000000</v>
      </c>
      <c r="F298">
        <f t="shared" si="20"/>
        <v>10</v>
      </c>
      <c r="G298">
        <v>11000000000</v>
      </c>
      <c r="H298">
        <f t="shared" si="21"/>
        <v>11</v>
      </c>
      <c r="I298">
        <f t="shared" si="22"/>
        <v>10500000000</v>
      </c>
      <c r="J298">
        <f t="shared" si="23"/>
        <v>10.5</v>
      </c>
      <c r="K298" t="s">
        <v>562</v>
      </c>
      <c r="L298">
        <v>158</v>
      </c>
      <c r="M298">
        <v>101</v>
      </c>
      <c r="N298" s="2">
        <v>129.5</v>
      </c>
      <c r="O298" t="s">
        <v>708</v>
      </c>
      <c r="P298" s="7" t="s">
        <v>845</v>
      </c>
      <c r="Q298" t="s">
        <v>1215</v>
      </c>
      <c r="R298" t="s">
        <v>1288</v>
      </c>
      <c r="AB298">
        <v>3.6</v>
      </c>
      <c r="AC298" t="str" cm="1">
        <f t="array" ref="AC298">_xlfn.IFS(AB298&gt;=4,"highrating",AB298&gt;=3,"med Rating",AB298&lt;3,"low Rating")</f>
        <v>med Rating</v>
      </c>
      <c r="AD298" t="s">
        <v>1070</v>
      </c>
      <c r="AE298" t="s">
        <v>1147</v>
      </c>
      <c r="AF298">
        <v>5001</v>
      </c>
      <c r="AG298">
        <v>10000</v>
      </c>
      <c r="AH298" s="9">
        <f t="shared" si="24"/>
        <v>7500.5</v>
      </c>
      <c r="AI298">
        <v>1851</v>
      </c>
      <c r="AJ298">
        <v>173</v>
      </c>
      <c r="AK298" t="s">
        <v>1091</v>
      </c>
      <c r="AL298" t="s">
        <v>1565</v>
      </c>
    </row>
    <row r="299" spans="1:38" ht="15.6" customHeight="1" x14ac:dyDescent="0.3">
      <c r="A299">
        <v>298</v>
      </c>
      <c r="B299" t="s">
        <v>185</v>
      </c>
      <c r="C299" t="s">
        <v>707</v>
      </c>
      <c r="D299" t="s">
        <v>16</v>
      </c>
      <c r="E299">
        <v>10000000000</v>
      </c>
      <c r="F299">
        <f t="shared" si="20"/>
        <v>10</v>
      </c>
      <c r="G299">
        <v>11000000000</v>
      </c>
      <c r="H299">
        <f t="shared" si="21"/>
        <v>11</v>
      </c>
      <c r="I299">
        <f t="shared" si="22"/>
        <v>10500000000</v>
      </c>
      <c r="J299">
        <f t="shared" si="23"/>
        <v>10.5</v>
      </c>
      <c r="K299" t="s">
        <v>563</v>
      </c>
      <c r="L299">
        <v>210</v>
      </c>
      <c r="M299">
        <v>125</v>
      </c>
      <c r="N299" s="2">
        <v>167.5</v>
      </c>
      <c r="O299" t="s">
        <v>707</v>
      </c>
      <c r="P299" s="7" t="s">
        <v>740</v>
      </c>
      <c r="Q299" t="s">
        <v>1169</v>
      </c>
      <c r="R299" t="s">
        <v>1169</v>
      </c>
      <c r="AB299">
        <v>4</v>
      </c>
      <c r="AC299" t="str" cm="1">
        <f t="array" ref="AC299">_xlfn.IFS(AB299&gt;=4,"highrating",AB299&gt;=3,"med Rating",AB299&lt;3,"low Rating")</f>
        <v>highrating</v>
      </c>
      <c r="AD299" t="s">
        <v>1066</v>
      </c>
      <c r="AE299" t="s">
        <v>1143</v>
      </c>
      <c r="AF299">
        <v>10000</v>
      </c>
      <c r="AG299" t="s">
        <v>1152</v>
      </c>
      <c r="AH299" s="9">
        <f t="shared" si="24"/>
        <v>10000</v>
      </c>
      <c r="AI299">
        <v>1849</v>
      </c>
      <c r="AJ299">
        <v>175</v>
      </c>
      <c r="AK299" t="s">
        <v>1088</v>
      </c>
      <c r="AL299" t="s">
        <v>1088</v>
      </c>
    </row>
    <row r="300" spans="1:38" ht="15.6" customHeight="1" x14ac:dyDescent="0.3">
      <c r="A300">
        <v>299</v>
      </c>
      <c r="B300" t="s">
        <v>186</v>
      </c>
      <c r="C300" t="s">
        <v>709</v>
      </c>
      <c r="D300" t="s">
        <v>12</v>
      </c>
      <c r="E300">
        <v>1000000000</v>
      </c>
      <c r="F300">
        <f t="shared" si="20"/>
        <v>1</v>
      </c>
      <c r="G300">
        <v>2000000000</v>
      </c>
      <c r="H300">
        <f t="shared" si="21"/>
        <v>2</v>
      </c>
      <c r="I300">
        <f t="shared" si="22"/>
        <v>1500000000</v>
      </c>
      <c r="J300">
        <f t="shared" si="23"/>
        <v>1.5</v>
      </c>
      <c r="K300" t="s">
        <v>564</v>
      </c>
      <c r="L300">
        <v>77</v>
      </c>
      <c r="M300">
        <v>43</v>
      </c>
      <c r="N300" s="2">
        <v>60</v>
      </c>
      <c r="O300" t="s">
        <v>709</v>
      </c>
      <c r="P300" s="7" t="s">
        <v>950</v>
      </c>
      <c r="Q300" t="s">
        <v>1367</v>
      </c>
      <c r="R300" t="s">
        <v>1367</v>
      </c>
      <c r="AB300">
        <v>3.8</v>
      </c>
      <c r="AC300" t="str" cm="1">
        <f t="array" ref="AC300">_xlfn.IFS(AB300&gt;=4,"highrating",AB300&gt;=3,"med Rating",AB300&lt;3,"low Rating")</f>
        <v>med Rating</v>
      </c>
      <c r="AD300" t="s">
        <v>1067</v>
      </c>
      <c r="AE300" t="s">
        <v>1144</v>
      </c>
      <c r="AF300">
        <v>1001</v>
      </c>
      <c r="AG300">
        <v>5000</v>
      </c>
      <c r="AH300" s="9">
        <f t="shared" si="24"/>
        <v>3000.5</v>
      </c>
      <c r="AI300">
        <v>1870</v>
      </c>
      <c r="AJ300">
        <v>154</v>
      </c>
      <c r="AK300" t="s">
        <v>1082</v>
      </c>
      <c r="AL300" t="s">
        <v>1561</v>
      </c>
    </row>
    <row r="301" spans="1:38" ht="15.6" customHeight="1" x14ac:dyDescent="0.3">
      <c r="A301">
        <v>300</v>
      </c>
      <c r="B301" t="s">
        <v>38</v>
      </c>
      <c r="C301" t="s">
        <v>707</v>
      </c>
      <c r="D301" t="s">
        <v>6</v>
      </c>
      <c r="E301">
        <v>50000000</v>
      </c>
      <c r="F301">
        <f t="shared" si="20"/>
        <v>0.05</v>
      </c>
      <c r="G301">
        <v>100000000</v>
      </c>
      <c r="H301">
        <f t="shared" si="21"/>
        <v>0.1</v>
      </c>
      <c r="I301">
        <f t="shared" si="22"/>
        <v>75000000</v>
      </c>
      <c r="J301">
        <f t="shared" si="23"/>
        <v>7.4999999999999997E-2</v>
      </c>
      <c r="K301" t="s">
        <v>565</v>
      </c>
      <c r="L301">
        <v>221</v>
      </c>
      <c r="M301">
        <v>139</v>
      </c>
      <c r="N301" s="2">
        <v>180</v>
      </c>
      <c r="O301" t="s">
        <v>707</v>
      </c>
      <c r="P301" s="7" t="s">
        <v>864</v>
      </c>
      <c r="Q301" t="s">
        <v>1303</v>
      </c>
      <c r="R301" t="s">
        <v>1303</v>
      </c>
      <c r="AB301">
        <v>3.9</v>
      </c>
      <c r="AC301" t="str" cm="1">
        <f t="array" ref="AC301">_xlfn.IFS(AB301&gt;=4,"highrating",AB301&gt;=3,"med Rating",AB301&lt;3,"low Rating")</f>
        <v>med Rating</v>
      </c>
      <c r="AD301" t="s">
        <v>1068</v>
      </c>
      <c r="AE301" t="s">
        <v>1145</v>
      </c>
      <c r="AF301">
        <v>51</v>
      </c>
      <c r="AG301">
        <v>200</v>
      </c>
      <c r="AH301" s="9">
        <f t="shared" si="24"/>
        <v>125.5</v>
      </c>
      <c r="AI301">
        <v>2009</v>
      </c>
      <c r="AJ301">
        <v>15</v>
      </c>
      <c r="AK301" t="s">
        <v>1105</v>
      </c>
      <c r="AL301" t="s">
        <v>1561</v>
      </c>
    </row>
    <row r="302" spans="1:38" ht="15.6" customHeight="1" x14ac:dyDescent="0.3">
      <c r="A302">
        <v>301</v>
      </c>
      <c r="B302" t="s">
        <v>187</v>
      </c>
      <c r="C302" t="s">
        <v>709</v>
      </c>
      <c r="D302" t="s">
        <v>31</v>
      </c>
      <c r="E302">
        <v>2000000000</v>
      </c>
      <c r="F302">
        <f t="shared" si="20"/>
        <v>2</v>
      </c>
      <c r="G302">
        <v>5000000000</v>
      </c>
      <c r="H302">
        <f t="shared" si="21"/>
        <v>5</v>
      </c>
      <c r="I302">
        <f t="shared" si="22"/>
        <v>3500000000</v>
      </c>
      <c r="J302">
        <f t="shared" si="23"/>
        <v>3.5</v>
      </c>
      <c r="K302" t="s">
        <v>467</v>
      </c>
      <c r="L302">
        <v>86</v>
      </c>
      <c r="M302">
        <v>44</v>
      </c>
      <c r="N302" s="2">
        <v>65</v>
      </c>
      <c r="O302" t="s">
        <v>709</v>
      </c>
      <c r="P302" s="7" t="s">
        <v>883</v>
      </c>
      <c r="Q302" t="s">
        <v>1169</v>
      </c>
      <c r="R302" t="s">
        <v>1169</v>
      </c>
      <c r="AB302">
        <v>3.8</v>
      </c>
      <c r="AC302" t="str" cm="1">
        <f t="array" ref="AC302">_xlfn.IFS(AB302&gt;=4,"highrating",AB302&gt;=3,"med Rating",AB302&lt;3,"low Rating")</f>
        <v>med Rating</v>
      </c>
      <c r="AD302" t="s">
        <v>1067</v>
      </c>
      <c r="AE302" t="s">
        <v>1144</v>
      </c>
      <c r="AF302">
        <v>1001</v>
      </c>
      <c r="AG302">
        <v>5000</v>
      </c>
      <c r="AH302" s="9">
        <f t="shared" si="24"/>
        <v>3000.5</v>
      </c>
      <c r="AI302">
        <v>2002</v>
      </c>
      <c r="AJ302">
        <v>22</v>
      </c>
      <c r="AK302" t="s">
        <v>1113</v>
      </c>
      <c r="AL302" t="s">
        <v>1573</v>
      </c>
    </row>
    <row r="303" spans="1:38" ht="15.6" customHeight="1" x14ac:dyDescent="0.3">
      <c r="A303">
        <v>302</v>
      </c>
      <c r="B303" t="s">
        <v>65</v>
      </c>
      <c r="C303" t="s">
        <v>34</v>
      </c>
      <c r="D303" t="s">
        <v>12</v>
      </c>
      <c r="E303">
        <v>1000000000</v>
      </c>
      <c r="F303">
        <f t="shared" si="20"/>
        <v>1</v>
      </c>
      <c r="G303">
        <v>2000000000</v>
      </c>
      <c r="H303">
        <f t="shared" si="21"/>
        <v>2</v>
      </c>
      <c r="I303">
        <f t="shared" si="22"/>
        <v>1500000000</v>
      </c>
      <c r="J303">
        <f t="shared" si="23"/>
        <v>1.5</v>
      </c>
      <c r="K303" t="s">
        <v>566</v>
      </c>
      <c r="L303">
        <v>147</v>
      </c>
      <c r="M303">
        <v>78</v>
      </c>
      <c r="N303" s="2">
        <v>112.5</v>
      </c>
      <c r="O303" t="s">
        <v>34</v>
      </c>
      <c r="P303" s="7" t="s">
        <v>951</v>
      </c>
      <c r="Q303" t="s">
        <v>1368</v>
      </c>
      <c r="R303" t="s">
        <v>1369</v>
      </c>
      <c r="AB303">
        <v>4.3</v>
      </c>
      <c r="AC303" t="str" cm="1">
        <f t="array" ref="AC303">_xlfn.IFS(AB303&gt;=4,"highrating",AB303&gt;=3,"med Rating",AB303&lt;3,"low Rating")</f>
        <v>highrating</v>
      </c>
      <c r="AD303" t="s">
        <v>1070</v>
      </c>
      <c r="AE303" t="s">
        <v>1147</v>
      </c>
      <c r="AF303">
        <v>5001</v>
      </c>
      <c r="AG303">
        <v>10000</v>
      </c>
      <c r="AH303" s="9">
        <f t="shared" si="24"/>
        <v>7500.5</v>
      </c>
      <c r="AI303">
        <v>1990</v>
      </c>
      <c r="AJ303">
        <v>34</v>
      </c>
      <c r="AK303" t="s">
        <v>1096</v>
      </c>
      <c r="AL303" t="s">
        <v>1562</v>
      </c>
    </row>
    <row r="304" spans="1:38" ht="15.6" customHeight="1" x14ac:dyDescent="0.3">
      <c r="A304">
        <v>303</v>
      </c>
      <c r="B304" t="s">
        <v>62</v>
      </c>
      <c r="C304" t="s">
        <v>709</v>
      </c>
      <c r="D304" t="s">
        <v>9</v>
      </c>
      <c r="E304">
        <v>100000000</v>
      </c>
      <c r="F304">
        <f t="shared" si="20"/>
        <v>0.1</v>
      </c>
      <c r="G304">
        <v>500000000</v>
      </c>
      <c r="H304">
        <f t="shared" si="21"/>
        <v>0.5</v>
      </c>
      <c r="I304">
        <f t="shared" si="22"/>
        <v>300000000</v>
      </c>
      <c r="J304">
        <f t="shared" si="23"/>
        <v>0.3</v>
      </c>
      <c r="K304" t="s">
        <v>377</v>
      </c>
      <c r="L304">
        <v>110</v>
      </c>
      <c r="M304">
        <v>65</v>
      </c>
      <c r="N304" s="2">
        <v>87.5</v>
      </c>
      <c r="O304" t="s">
        <v>709</v>
      </c>
      <c r="P304" s="7" t="s">
        <v>952</v>
      </c>
      <c r="Q304" t="s">
        <v>1169</v>
      </c>
      <c r="R304" t="s">
        <v>1169</v>
      </c>
      <c r="AB304">
        <v>1.9</v>
      </c>
      <c r="AC304" t="str" cm="1">
        <f t="array" ref="AC304">_xlfn.IFS(AB304&gt;=4,"highrating",AB304&gt;=3,"med Rating",AB304&lt;3,"low Rating")</f>
        <v>low Rating</v>
      </c>
      <c r="AD304" t="s">
        <v>1069</v>
      </c>
      <c r="AE304" t="s">
        <v>1146</v>
      </c>
      <c r="AF304">
        <v>201</v>
      </c>
      <c r="AG304">
        <v>500</v>
      </c>
      <c r="AH304" s="9">
        <f t="shared" si="24"/>
        <v>350.5</v>
      </c>
      <c r="AI304">
        <v>2010</v>
      </c>
      <c r="AJ304">
        <v>14</v>
      </c>
      <c r="AK304" t="s">
        <v>1087</v>
      </c>
      <c r="AL304" t="s">
        <v>1563</v>
      </c>
    </row>
    <row r="305" spans="1:38" ht="15.6" customHeight="1" x14ac:dyDescent="0.3">
      <c r="A305">
        <v>304</v>
      </c>
      <c r="B305" t="s">
        <v>188</v>
      </c>
      <c r="C305" t="s">
        <v>708</v>
      </c>
      <c r="D305" t="s">
        <v>16</v>
      </c>
      <c r="E305">
        <v>10000000000</v>
      </c>
      <c r="F305">
        <f t="shared" si="20"/>
        <v>10</v>
      </c>
      <c r="G305">
        <v>11000000000</v>
      </c>
      <c r="H305">
        <f t="shared" si="21"/>
        <v>11</v>
      </c>
      <c r="I305">
        <f t="shared" si="22"/>
        <v>10500000000</v>
      </c>
      <c r="J305">
        <f t="shared" si="23"/>
        <v>10.5</v>
      </c>
      <c r="K305" t="s">
        <v>567</v>
      </c>
      <c r="L305">
        <v>66</v>
      </c>
      <c r="M305">
        <v>37</v>
      </c>
      <c r="N305" s="2">
        <v>51.5</v>
      </c>
      <c r="O305" t="s">
        <v>708</v>
      </c>
      <c r="P305" s="7" t="s">
        <v>762</v>
      </c>
      <c r="Q305" t="s">
        <v>1231</v>
      </c>
      <c r="R305" t="s">
        <v>1215</v>
      </c>
      <c r="AB305">
        <v>3.3</v>
      </c>
      <c r="AC305" t="str" cm="1">
        <f t="array" ref="AC305">_xlfn.IFS(AB305&gt;=4,"highrating",AB305&gt;=3,"med Rating",AB305&lt;3,"low Rating")</f>
        <v>med Rating</v>
      </c>
      <c r="AD305" t="s">
        <v>1066</v>
      </c>
      <c r="AE305" t="s">
        <v>1143</v>
      </c>
      <c r="AF305">
        <v>10000</v>
      </c>
      <c r="AG305" t="s">
        <v>1152</v>
      </c>
      <c r="AH305" s="9">
        <f t="shared" si="24"/>
        <v>10000</v>
      </c>
      <c r="AI305">
        <v>1912</v>
      </c>
      <c r="AJ305">
        <v>112</v>
      </c>
      <c r="AK305" t="s">
        <v>1091</v>
      </c>
      <c r="AL305" t="s">
        <v>1565</v>
      </c>
    </row>
    <row r="306" spans="1:38" ht="15.6" customHeight="1" x14ac:dyDescent="0.3">
      <c r="A306">
        <v>305</v>
      </c>
      <c r="B306" t="s">
        <v>189</v>
      </c>
      <c r="C306" t="s">
        <v>708</v>
      </c>
      <c r="D306" t="s">
        <v>25</v>
      </c>
      <c r="E306">
        <v>10000000</v>
      </c>
      <c r="F306">
        <f t="shared" si="20"/>
        <v>0.01</v>
      </c>
      <c r="G306">
        <v>25000000</v>
      </c>
      <c r="H306">
        <f t="shared" si="21"/>
        <v>2.5000000000000001E-2</v>
      </c>
      <c r="I306">
        <f t="shared" si="22"/>
        <v>17500000</v>
      </c>
      <c r="J306">
        <f t="shared" si="23"/>
        <v>1.7500000000000002E-2</v>
      </c>
      <c r="K306" t="s">
        <v>568</v>
      </c>
      <c r="L306">
        <v>64</v>
      </c>
      <c r="M306">
        <v>38</v>
      </c>
      <c r="N306" s="2">
        <v>51</v>
      </c>
      <c r="O306" t="s">
        <v>708</v>
      </c>
      <c r="P306" s="7" t="s">
        <v>953</v>
      </c>
      <c r="Q306" t="s">
        <v>1370</v>
      </c>
      <c r="R306" t="s">
        <v>1371</v>
      </c>
      <c r="AB306">
        <v>4.7</v>
      </c>
      <c r="AC306" t="str" cm="1">
        <f t="array" ref="AC306">_xlfn.IFS(AB306&gt;=4,"highrating",AB306&gt;=3,"med Rating",AB306&lt;3,"low Rating")</f>
        <v>highrating</v>
      </c>
      <c r="AD306" t="s">
        <v>1068</v>
      </c>
      <c r="AE306" t="s">
        <v>1145</v>
      </c>
      <c r="AF306">
        <v>51</v>
      </c>
      <c r="AG306">
        <v>200</v>
      </c>
      <c r="AH306" s="9">
        <f t="shared" si="24"/>
        <v>125.5</v>
      </c>
      <c r="AI306">
        <v>1972</v>
      </c>
      <c r="AJ306">
        <v>52</v>
      </c>
      <c r="AK306" t="s">
        <v>1111</v>
      </c>
      <c r="AL306" t="s">
        <v>1559</v>
      </c>
    </row>
    <row r="307" spans="1:38" ht="15.6" customHeight="1" x14ac:dyDescent="0.3">
      <c r="A307">
        <v>306</v>
      </c>
      <c r="B307" t="s">
        <v>190</v>
      </c>
      <c r="C307" t="s">
        <v>708</v>
      </c>
      <c r="D307" t="s">
        <v>16</v>
      </c>
      <c r="E307">
        <v>10000000000</v>
      </c>
      <c r="F307">
        <f t="shared" si="20"/>
        <v>10</v>
      </c>
      <c r="G307">
        <v>11000000000</v>
      </c>
      <c r="H307">
        <f t="shared" si="21"/>
        <v>11</v>
      </c>
      <c r="I307">
        <f t="shared" si="22"/>
        <v>10500000000</v>
      </c>
      <c r="J307">
        <f t="shared" si="23"/>
        <v>10.5</v>
      </c>
      <c r="K307" t="s">
        <v>569</v>
      </c>
      <c r="L307">
        <v>82</v>
      </c>
      <c r="M307">
        <v>43</v>
      </c>
      <c r="N307" s="2">
        <v>62.5</v>
      </c>
      <c r="O307" t="s">
        <v>708</v>
      </c>
      <c r="P307" s="7" t="s">
        <v>954</v>
      </c>
      <c r="Q307" t="s">
        <v>1215</v>
      </c>
      <c r="R307" t="s">
        <v>1372</v>
      </c>
      <c r="AB307">
        <v>3.1</v>
      </c>
      <c r="AC307" t="str" cm="1">
        <f t="array" ref="AC307">_xlfn.IFS(AB307&gt;=4,"highrating",AB307&gt;=3,"med Rating",AB307&lt;3,"low Rating")</f>
        <v>med Rating</v>
      </c>
      <c r="AD307" t="s">
        <v>1066</v>
      </c>
      <c r="AE307" t="s">
        <v>1143</v>
      </c>
      <c r="AF307">
        <v>10000</v>
      </c>
      <c r="AG307" t="s">
        <v>1152</v>
      </c>
      <c r="AH307" s="9">
        <f t="shared" si="24"/>
        <v>10000</v>
      </c>
      <c r="AI307">
        <v>1856</v>
      </c>
      <c r="AJ307">
        <v>168</v>
      </c>
      <c r="AK307" t="s">
        <v>1082</v>
      </c>
      <c r="AL307" t="s">
        <v>1561</v>
      </c>
    </row>
    <row r="308" spans="1:38" ht="15.6" customHeight="1" x14ac:dyDescent="0.3">
      <c r="A308">
        <v>307</v>
      </c>
      <c r="B308" t="s">
        <v>191</v>
      </c>
      <c r="C308" t="s">
        <v>34</v>
      </c>
      <c r="D308" t="s">
        <v>11</v>
      </c>
      <c r="E308">
        <v>0</v>
      </c>
      <c r="F308">
        <f t="shared" si="20"/>
        <v>0</v>
      </c>
      <c r="G308">
        <v>0</v>
      </c>
      <c r="H308">
        <f t="shared" si="21"/>
        <v>0</v>
      </c>
      <c r="I308">
        <f t="shared" si="22"/>
        <v>0</v>
      </c>
      <c r="J308">
        <f t="shared" si="23"/>
        <v>0</v>
      </c>
      <c r="K308" t="s">
        <v>570</v>
      </c>
      <c r="L308">
        <v>110</v>
      </c>
      <c r="M308">
        <v>90</v>
      </c>
      <c r="N308" s="2">
        <v>100</v>
      </c>
      <c r="O308" t="s">
        <v>34</v>
      </c>
      <c r="P308" s="7" t="s">
        <v>955</v>
      </c>
      <c r="Q308" t="s">
        <v>1373</v>
      </c>
      <c r="R308" t="s">
        <v>1374</v>
      </c>
      <c r="AB308">
        <v>3.4</v>
      </c>
      <c r="AC308" t="str" cm="1">
        <f t="array" ref="AC308">_xlfn.IFS(AB308&gt;=4,"highrating",AB308&gt;=3,"med Rating",AB308&lt;3,"low Rating")</f>
        <v>med Rating</v>
      </c>
      <c r="AD308" t="s">
        <v>1065</v>
      </c>
      <c r="AE308" t="s">
        <v>1142</v>
      </c>
      <c r="AF308">
        <v>501</v>
      </c>
      <c r="AG308">
        <v>1000</v>
      </c>
      <c r="AH308" s="9">
        <f t="shared" si="24"/>
        <v>750.5</v>
      </c>
      <c r="AI308">
        <v>1981</v>
      </c>
      <c r="AJ308">
        <v>43</v>
      </c>
      <c r="AK308" t="s">
        <v>1077</v>
      </c>
      <c r="AL308" t="s">
        <v>1558</v>
      </c>
    </row>
    <row r="309" spans="1:38" ht="15.6" customHeight="1" x14ac:dyDescent="0.3">
      <c r="A309">
        <v>308</v>
      </c>
      <c r="B309" t="s">
        <v>34</v>
      </c>
      <c r="C309" t="s">
        <v>34</v>
      </c>
      <c r="D309" t="s">
        <v>11</v>
      </c>
      <c r="E309">
        <v>0</v>
      </c>
      <c r="F309">
        <f t="shared" si="20"/>
        <v>0</v>
      </c>
      <c r="G309">
        <v>0</v>
      </c>
      <c r="H309">
        <f t="shared" si="21"/>
        <v>0</v>
      </c>
      <c r="I309">
        <f t="shared" si="22"/>
        <v>0</v>
      </c>
      <c r="J309">
        <f t="shared" si="23"/>
        <v>0</v>
      </c>
      <c r="K309" t="s">
        <v>343</v>
      </c>
      <c r="L309">
        <v>109</v>
      </c>
      <c r="M309">
        <v>61</v>
      </c>
      <c r="N309" s="2">
        <v>85</v>
      </c>
      <c r="O309" t="s">
        <v>34</v>
      </c>
      <c r="P309" s="7" t="s">
        <v>956</v>
      </c>
      <c r="Q309" t="s">
        <v>1175</v>
      </c>
      <c r="R309" t="s">
        <v>1205</v>
      </c>
      <c r="AB309">
        <v>4.4000000000000004</v>
      </c>
      <c r="AC309" t="str" cm="1">
        <f t="array" ref="AC309">_xlfn.IFS(AB309&gt;=4,"highrating",AB309&gt;=3,"med Rating",AB309&lt;3,"low Rating")</f>
        <v>highrating</v>
      </c>
      <c r="AD309" t="s">
        <v>1068</v>
      </c>
      <c r="AE309" t="s">
        <v>1145</v>
      </c>
      <c r="AF309">
        <v>51</v>
      </c>
      <c r="AG309">
        <v>200</v>
      </c>
      <c r="AH309" s="9">
        <f t="shared" si="24"/>
        <v>125.5</v>
      </c>
      <c r="AI309">
        <v>2004</v>
      </c>
      <c r="AJ309">
        <v>20</v>
      </c>
      <c r="AK309" t="s">
        <v>1095</v>
      </c>
      <c r="AL309" t="s">
        <v>1562</v>
      </c>
    </row>
    <row r="310" spans="1:38" ht="15.6" customHeight="1" x14ac:dyDescent="0.3">
      <c r="A310">
        <v>309</v>
      </c>
      <c r="B310" t="s">
        <v>192</v>
      </c>
      <c r="C310" t="s">
        <v>707</v>
      </c>
      <c r="D310" t="s">
        <v>11</v>
      </c>
      <c r="E310">
        <v>0</v>
      </c>
      <c r="F310">
        <f t="shared" si="20"/>
        <v>0</v>
      </c>
      <c r="G310">
        <v>0</v>
      </c>
      <c r="H310">
        <f t="shared" si="21"/>
        <v>0</v>
      </c>
      <c r="I310">
        <f t="shared" si="22"/>
        <v>0</v>
      </c>
      <c r="J310">
        <f t="shared" si="23"/>
        <v>0</v>
      </c>
      <c r="K310" t="s">
        <v>571</v>
      </c>
      <c r="L310">
        <v>151</v>
      </c>
      <c r="M310">
        <v>93</v>
      </c>
      <c r="N310" s="2">
        <v>122</v>
      </c>
      <c r="O310" t="s">
        <v>707</v>
      </c>
      <c r="P310" s="7" t="s">
        <v>957</v>
      </c>
      <c r="Q310" t="s">
        <v>1375</v>
      </c>
      <c r="R310" t="s">
        <v>1375</v>
      </c>
      <c r="AB310">
        <v>3.9</v>
      </c>
      <c r="AC310" t="str" cm="1">
        <f t="array" ref="AC310">_xlfn.IFS(AB310&gt;=4,"highrating",AB310&gt;=3,"med Rating",AB310&lt;3,"low Rating")</f>
        <v>med Rating</v>
      </c>
      <c r="AD310" t="s">
        <v>1069</v>
      </c>
      <c r="AE310" t="s">
        <v>1146</v>
      </c>
      <c r="AF310">
        <v>201</v>
      </c>
      <c r="AG310">
        <v>500</v>
      </c>
      <c r="AH310" s="9">
        <f t="shared" si="24"/>
        <v>350.5</v>
      </c>
      <c r="AI310">
        <v>2012</v>
      </c>
      <c r="AJ310">
        <v>12</v>
      </c>
      <c r="AK310" t="s">
        <v>1096</v>
      </c>
      <c r="AL310" t="s">
        <v>1562</v>
      </c>
    </row>
    <row r="311" spans="1:38" ht="15.6" customHeight="1" x14ac:dyDescent="0.3">
      <c r="A311">
        <v>310</v>
      </c>
      <c r="B311" t="s">
        <v>193</v>
      </c>
      <c r="C311" t="s">
        <v>708</v>
      </c>
      <c r="D311" t="s">
        <v>9</v>
      </c>
      <c r="E311">
        <v>100000000</v>
      </c>
      <c r="F311">
        <f t="shared" si="20"/>
        <v>0.1</v>
      </c>
      <c r="G311">
        <v>500000000</v>
      </c>
      <c r="H311">
        <f t="shared" si="21"/>
        <v>0.5</v>
      </c>
      <c r="I311">
        <f t="shared" si="22"/>
        <v>300000000</v>
      </c>
      <c r="J311">
        <f t="shared" si="23"/>
        <v>0.3</v>
      </c>
      <c r="K311" t="s">
        <v>349</v>
      </c>
      <c r="L311">
        <v>81</v>
      </c>
      <c r="M311">
        <v>52</v>
      </c>
      <c r="N311" s="2">
        <v>66.5</v>
      </c>
      <c r="O311" t="s">
        <v>708</v>
      </c>
      <c r="P311" s="7" t="s">
        <v>958</v>
      </c>
      <c r="Q311" t="s">
        <v>1184</v>
      </c>
      <c r="R311" t="s">
        <v>1376</v>
      </c>
      <c r="AB311">
        <v>3.9</v>
      </c>
      <c r="AC311" t="str" cm="1">
        <f t="array" ref="AC311">_xlfn.IFS(AB311&gt;=4,"highrating",AB311&gt;=3,"med Rating",AB311&lt;3,"low Rating")</f>
        <v>med Rating</v>
      </c>
      <c r="AD311" t="s">
        <v>1065</v>
      </c>
      <c r="AE311" t="s">
        <v>1142</v>
      </c>
      <c r="AF311">
        <v>501</v>
      </c>
      <c r="AG311">
        <v>1000</v>
      </c>
      <c r="AH311" s="9">
        <f t="shared" si="24"/>
        <v>750.5</v>
      </c>
      <c r="AI311">
        <v>1995</v>
      </c>
      <c r="AJ311">
        <v>29</v>
      </c>
      <c r="AK311" t="s">
        <v>1090</v>
      </c>
      <c r="AL311" t="s">
        <v>1562</v>
      </c>
    </row>
    <row r="312" spans="1:38" ht="15.6" customHeight="1" x14ac:dyDescent="0.3">
      <c r="A312">
        <v>311</v>
      </c>
      <c r="B312" t="s">
        <v>194</v>
      </c>
      <c r="C312" t="s">
        <v>708</v>
      </c>
      <c r="D312" t="s">
        <v>11</v>
      </c>
      <c r="E312">
        <v>0</v>
      </c>
      <c r="F312">
        <f t="shared" si="20"/>
        <v>0</v>
      </c>
      <c r="G312">
        <v>0</v>
      </c>
      <c r="H312">
        <f t="shared" si="21"/>
        <v>0</v>
      </c>
      <c r="I312">
        <f t="shared" si="22"/>
        <v>0</v>
      </c>
      <c r="J312">
        <f t="shared" si="23"/>
        <v>0</v>
      </c>
      <c r="K312" t="s">
        <v>572</v>
      </c>
      <c r="L312">
        <v>101</v>
      </c>
      <c r="M312">
        <v>40</v>
      </c>
      <c r="N312" s="2">
        <v>70.5</v>
      </c>
      <c r="O312" t="s">
        <v>708</v>
      </c>
      <c r="P312" s="7" t="s">
        <v>959</v>
      </c>
      <c r="Q312" t="s">
        <v>1377</v>
      </c>
      <c r="R312" t="s">
        <v>1377</v>
      </c>
      <c r="AB312">
        <v>4.7</v>
      </c>
      <c r="AC312" t="str" cm="1">
        <f t="array" ref="AC312">_xlfn.IFS(AB312&gt;=4,"highrating",AB312&gt;=3,"med Rating",AB312&lt;3,"low Rating")</f>
        <v>highrating</v>
      </c>
      <c r="AD312" t="s">
        <v>1067</v>
      </c>
      <c r="AE312" t="s">
        <v>1144</v>
      </c>
      <c r="AF312">
        <v>1001</v>
      </c>
      <c r="AG312">
        <v>5000</v>
      </c>
      <c r="AH312" s="9">
        <f t="shared" si="24"/>
        <v>3000.5</v>
      </c>
      <c r="AI312">
        <v>2002</v>
      </c>
      <c r="AJ312">
        <v>22</v>
      </c>
      <c r="AK312" t="s">
        <v>1117</v>
      </c>
      <c r="AL312" t="s">
        <v>1561</v>
      </c>
    </row>
    <row r="313" spans="1:38" ht="15.6" customHeight="1" x14ac:dyDescent="0.3">
      <c r="A313">
        <v>312</v>
      </c>
      <c r="B313" t="s">
        <v>65</v>
      </c>
      <c r="C313" t="s">
        <v>34</v>
      </c>
      <c r="D313" t="s">
        <v>25</v>
      </c>
      <c r="E313">
        <v>10000000</v>
      </c>
      <c r="F313">
        <f t="shared" si="20"/>
        <v>0.01</v>
      </c>
      <c r="G313">
        <v>25000000</v>
      </c>
      <c r="H313">
        <f t="shared" si="21"/>
        <v>2.5000000000000001E-2</v>
      </c>
      <c r="I313">
        <f t="shared" si="22"/>
        <v>17500000</v>
      </c>
      <c r="J313">
        <f t="shared" si="23"/>
        <v>1.7500000000000002E-2</v>
      </c>
      <c r="K313" t="s">
        <v>573</v>
      </c>
      <c r="L313">
        <v>180</v>
      </c>
      <c r="M313">
        <v>97</v>
      </c>
      <c r="N313" s="2">
        <v>138.5</v>
      </c>
      <c r="O313" t="s">
        <v>34</v>
      </c>
      <c r="P313" s="7" t="s">
        <v>960</v>
      </c>
      <c r="Q313" t="s">
        <v>1328</v>
      </c>
      <c r="R313" t="s">
        <v>1328</v>
      </c>
      <c r="AB313">
        <v>4.7</v>
      </c>
      <c r="AC313" t="str" cm="1">
        <f t="array" ref="AC313">_xlfn.IFS(AB313&gt;=4,"highrating",AB313&gt;=3,"med Rating",AB313&lt;3,"low Rating")</f>
        <v>highrating</v>
      </c>
      <c r="AD313" t="s">
        <v>1068</v>
      </c>
      <c r="AE313" t="s">
        <v>1145</v>
      </c>
      <c r="AF313">
        <v>51</v>
      </c>
      <c r="AG313">
        <v>200</v>
      </c>
      <c r="AH313" s="9">
        <f t="shared" si="24"/>
        <v>125.5</v>
      </c>
      <c r="AI313">
        <v>2010</v>
      </c>
      <c r="AJ313">
        <v>14</v>
      </c>
      <c r="AK313" t="s">
        <v>1078</v>
      </c>
      <c r="AL313" t="s">
        <v>1559</v>
      </c>
    </row>
    <row r="314" spans="1:38" ht="15.6" customHeight="1" x14ac:dyDescent="0.3">
      <c r="A314">
        <v>313</v>
      </c>
      <c r="B314" t="s">
        <v>195</v>
      </c>
      <c r="C314" t="s">
        <v>707</v>
      </c>
      <c r="D314" t="s">
        <v>9</v>
      </c>
      <c r="E314">
        <v>100000000</v>
      </c>
      <c r="F314">
        <f t="shared" si="20"/>
        <v>0.1</v>
      </c>
      <c r="G314">
        <v>500000000</v>
      </c>
      <c r="H314">
        <f t="shared" si="21"/>
        <v>0.5</v>
      </c>
      <c r="I314">
        <f t="shared" si="22"/>
        <v>300000000</v>
      </c>
      <c r="J314">
        <f t="shared" si="23"/>
        <v>0.3</v>
      </c>
      <c r="K314" t="s">
        <v>574</v>
      </c>
      <c r="L314">
        <v>134</v>
      </c>
      <c r="M314">
        <v>81</v>
      </c>
      <c r="N314" s="2">
        <v>107.5</v>
      </c>
      <c r="O314" t="s">
        <v>707</v>
      </c>
      <c r="P314" s="7" t="s">
        <v>833</v>
      </c>
      <c r="Q314" t="s">
        <v>1215</v>
      </c>
      <c r="R314" t="s">
        <v>1282</v>
      </c>
      <c r="AB314">
        <v>3.4</v>
      </c>
      <c r="AC314" t="str" cm="1">
        <f t="array" ref="AC314">_xlfn.IFS(AB314&gt;=4,"highrating",AB314&gt;=3,"med Rating",AB314&lt;3,"low Rating")</f>
        <v>med Rating</v>
      </c>
      <c r="AD314" t="s">
        <v>1067</v>
      </c>
      <c r="AE314" t="s">
        <v>1144</v>
      </c>
      <c r="AF314">
        <v>1001</v>
      </c>
      <c r="AG314">
        <v>5000</v>
      </c>
      <c r="AH314" s="9">
        <f t="shared" si="24"/>
        <v>3000.5</v>
      </c>
      <c r="AI314">
        <v>1943</v>
      </c>
      <c r="AJ314">
        <v>81</v>
      </c>
      <c r="AK314" t="s">
        <v>1083</v>
      </c>
      <c r="AL314" t="s">
        <v>1559</v>
      </c>
    </row>
    <row r="315" spans="1:38" ht="15.6" customHeight="1" x14ac:dyDescent="0.3">
      <c r="A315">
        <v>314</v>
      </c>
      <c r="B315" t="s">
        <v>196</v>
      </c>
      <c r="C315" t="s">
        <v>708</v>
      </c>
      <c r="D315" t="s">
        <v>6</v>
      </c>
      <c r="E315">
        <v>50000000</v>
      </c>
      <c r="F315">
        <f t="shared" si="20"/>
        <v>0.05</v>
      </c>
      <c r="G315">
        <v>100000000</v>
      </c>
      <c r="H315">
        <f t="shared" si="21"/>
        <v>0.1</v>
      </c>
      <c r="I315">
        <f t="shared" si="22"/>
        <v>75000000</v>
      </c>
      <c r="J315">
        <f t="shared" si="23"/>
        <v>7.4999999999999997E-2</v>
      </c>
      <c r="K315" t="s">
        <v>575</v>
      </c>
      <c r="L315">
        <v>157</v>
      </c>
      <c r="M315">
        <v>84</v>
      </c>
      <c r="N315" s="2">
        <v>120.5</v>
      </c>
      <c r="O315" t="s">
        <v>708</v>
      </c>
      <c r="P315" s="7" t="s">
        <v>961</v>
      </c>
      <c r="Q315" t="s">
        <v>1179</v>
      </c>
      <c r="R315" t="s">
        <v>1179</v>
      </c>
      <c r="AB315">
        <v>3.8</v>
      </c>
      <c r="AC315" t="str" cm="1">
        <f t="array" ref="AC315">_xlfn.IFS(AB315&gt;=4,"highrating",AB315&gt;=3,"med Rating",AB315&lt;3,"low Rating")</f>
        <v>med Rating</v>
      </c>
      <c r="AD315" t="s">
        <v>1065</v>
      </c>
      <c r="AE315" t="s">
        <v>1142</v>
      </c>
      <c r="AF315">
        <v>501</v>
      </c>
      <c r="AG315">
        <v>1000</v>
      </c>
      <c r="AH315" s="9">
        <f t="shared" si="24"/>
        <v>750.5</v>
      </c>
      <c r="AI315">
        <v>2008</v>
      </c>
      <c r="AJ315">
        <v>16</v>
      </c>
      <c r="AK315" t="s">
        <v>1088</v>
      </c>
      <c r="AL315" t="s">
        <v>1088</v>
      </c>
    </row>
    <row r="316" spans="1:38" ht="15.6" customHeight="1" x14ac:dyDescent="0.3">
      <c r="A316">
        <v>315</v>
      </c>
      <c r="B316" t="s">
        <v>197</v>
      </c>
      <c r="C316" t="s">
        <v>708</v>
      </c>
      <c r="D316" t="s">
        <v>13</v>
      </c>
      <c r="E316">
        <v>25000000</v>
      </c>
      <c r="F316">
        <f t="shared" si="20"/>
        <v>2.5000000000000001E-2</v>
      </c>
      <c r="G316">
        <v>50000000</v>
      </c>
      <c r="H316">
        <f t="shared" si="21"/>
        <v>0.05</v>
      </c>
      <c r="I316">
        <f t="shared" si="22"/>
        <v>37500000</v>
      </c>
      <c r="J316">
        <f t="shared" si="23"/>
        <v>3.7499999999999999E-2</v>
      </c>
      <c r="K316" t="s">
        <v>463</v>
      </c>
      <c r="L316">
        <v>113</v>
      </c>
      <c r="M316">
        <v>49</v>
      </c>
      <c r="N316" s="2">
        <v>81</v>
      </c>
      <c r="O316" t="s">
        <v>708</v>
      </c>
      <c r="P316" s="7" t="s">
        <v>879</v>
      </c>
      <c r="Q316" t="s">
        <v>1267</v>
      </c>
      <c r="R316" t="s">
        <v>1267</v>
      </c>
      <c r="AB316">
        <v>2.7</v>
      </c>
      <c r="AC316" t="str" cm="1">
        <f t="array" ref="AC316">_xlfn.IFS(AB316&gt;=4,"highrating",AB316&gt;=3,"med Rating",AB316&lt;3,"low Rating")</f>
        <v>low Rating</v>
      </c>
      <c r="AD316" t="s">
        <v>1069</v>
      </c>
      <c r="AE316" t="s">
        <v>1146</v>
      </c>
      <c r="AF316">
        <v>201</v>
      </c>
      <c r="AG316">
        <v>500</v>
      </c>
      <c r="AH316" s="9">
        <f t="shared" si="24"/>
        <v>350.5</v>
      </c>
      <c r="AI316">
        <v>1961</v>
      </c>
      <c r="AJ316">
        <v>63</v>
      </c>
      <c r="AK316" t="s">
        <v>1088</v>
      </c>
      <c r="AL316" t="s">
        <v>1088</v>
      </c>
    </row>
    <row r="317" spans="1:38" ht="15.6" customHeight="1" x14ac:dyDescent="0.3">
      <c r="A317">
        <v>316</v>
      </c>
      <c r="B317" t="s">
        <v>198</v>
      </c>
      <c r="C317" t="s">
        <v>708</v>
      </c>
      <c r="D317" t="s">
        <v>16</v>
      </c>
      <c r="E317">
        <v>10000000000</v>
      </c>
      <c r="F317">
        <f t="shared" si="20"/>
        <v>10</v>
      </c>
      <c r="G317">
        <v>11000000000</v>
      </c>
      <c r="H317">
        <f t="shared" si="21"/>
        <v>11</v>
      </c>
      <c r="I317">
        <f t="shared" si="22"/>
        <v>10500000000</v>
      </c>
      <c r="J317">
        <f t="shared" si="23"/>
        <v>10.5</v>
      </c>
      <c r="K317" t="s">
        <v>532</v>
      </c>
      <c r="L317">
        <v>139</v>
      </c>
      <c r="M317">
        <v>68</v>
      </c>
      <c r="N317" s="2">
        <v>103.5</v>
      </c>
      <c r="O317" t="s">
        <v>708</v>
      </c>
      <c r="P317" s="7" t="s">
        <v>931</v>
      </c>
      <c r="Q317" t="s">
        <v>1351</v>
      </c>
      <c r="R317" t="s">
        <v>1352</v>
      </c>
      <c r="AB317">
        <v>3.1</v>
      </c>
      <c r="AC317" t="str" cm="1">
        <f t="array" ref="AC317">_xlfn.IFS(AB317&gt;=4,"highrating",AB317&gt;=3,"med Rating",AB317&lt;3,"low Rating")</f>
        <v>med Rating</v>
      </c>
      <c r="AD317" t="s">
        <v>1070</v>
      </c>
      <c r="AE317" t="s">
        <v>1147</v>
      </c>
      <c r="AF317">
        <v>5001</v>
      </c>
      <c r="AG317">
        <v>10000</v>
      </c>
      <c r="AH317" s="9">
        <f t="shared" si="24"/>
        <v>7500.5</v>
      </c>
      <c r="AI317">
        <v>1875</v>
      </c>
      <c r="AJ317">
        <v>149</v>
      </c>
      <c r="AK317" t="s">
        <v>1097</v>
      </c>
      <c r="AL317" t="s">
        <v>1568</v>
      </c>
    </row>
    <row r="318" spans="1:38" ht="15.6" customHeight="1" x14ac:dyDescent="0.3">
      <c r="A318">
        <v>317</v>
      </c>
      <c r="B318" t="s">
        <v>199</v>
      </c>
      <c r="C318" t="s">
        <v>34</v>
      </c>
      <c r="D318" t="s">
        <v>11</v>
      </c>
      <c r="E318">
        <v>0</v>
      </c>
      <c r="F318">
        <f t="shared" si="20"/>
        <v>0</v>
      </c>
      <c r="G318">
        <v>0</v>
      </c>
      <c r="H318">
        <f t="shared" si="21"/>
        <v>0</v>
      </c>
      <c r="I318">
        <f t="shared" si="22"/>
        <v>0</v>
      </c>
      <c r="J318">
        <f t="shared" si="23"/>
        <v>0</v>
      </c>
      <c r="K318" t="s">
        <v>576</v>
      </c>
      <c r="L318">
        <v>203</v>
      </c>
      <c r="M318">
        <v>121</v>
      </c>
      <c r="N318" s="2">
        <v>162</v>
      </c>
      <c r="O318" t="s">
        <v>34</v>
      </c>
      <c r="P318" s="7" t="s">
        <v>962</v>
      </c>
      <c r="Q318" t="s">
        <v>1174</v>
      </c>
      <c r="R318" t="s">
        <v>1378</v>
      </c>
      <c r="AB318">
        <v>4</v>
      </c>
      <c r="AC318" t="str" cm="1">
        <f t="array" ref="AC318">_xlfn.IFS(AB318&gt;=4,"highrating",AB318&gt;=3,"med Rating",AB318&lt;3,"low Rating")</f>
        <v>highrating</v>
      </c>
      <c r="AD318" t="s">
        <v>1067</v>
      </c>
      <c r="AE318" t="s">
        <v>1144</v>
      </c>
      <c r="AF318">
        <v>1001</v>
      </c>
      <c r="AG318">
        <v>5000</v>
      </c>
      <c r="AH318" s="9">
        <f t="shared" si="24"/>
        <v>3000.5</v>
      </c>
      <c r="AI318">
        <v>2007</v>
      </c>
      <c r="AJ318">
        <v>17</v>
      </c>
      <c r="AK318" t="s">
        <v>1084</v>
      </c>
      <c r="AL318" t="s">
        <v>1562</v>
      </c>
    </row>
    <row r="319" spans="1:38" ht="15.6" customHeight="1" x14ac:dyDescent="0.3">
      <c r="A319">
        <v>318</v>
      </c>
      <c r="B319" t="s">
        <v>200</v>
      </c>
      <c r="C319" t="s">
        <v>708</v>
      </c>
      <c r="D319" t="s">
        <v>12</v>
      </c>
      <c r="E319">
        <v>1000000000</v>
      </c>
      <c r="F319">
        <f t="shared" si="20"/>
        <v>1</v>
      </c>
      <c r="G319">
        <v>2000000000</v>
      </c>
      <c r="H319">
        <f t="shared" si="21"/>
        <v>2</v>
      </c>
      <c r="I319">
        <f t="shared" si="22"/>
        <v>1500000000</v>
      </c>
      <c r="J319">
        <f t="shared" si="23"/>
        <v>1.5</v>
      </c>
      <c r="K319" t="s">
        <v>577</v>
      </c>
      <c r="L319">
        <v>85</v>
      </c>
      <c r="M319">
        <v>52</v>
      </c>
      <c r="N319" s="2">
        <v>68.5</v>
      </c>
      <c r="O319" t="s">
        <v>708</v>
      </c>
      <c r="P319" s="7" t="s">
        <v>748</v>
      </c>
      <c r="Q319" t="s">
        <v>1196</v>
      </c>
      <c r="R319" t="s">
        <v>1196</v>
      </c>
      <c r="AB319">
        <v>3.5</v>
      </c>
      <c r="AC319" t="str" cm="1">
        <f t="array" ref="AC319">_xlfn.IFS(AB319&gt;=4,"highrating",AB319&gt;=3,"med Rating",AB319&lt;3,"low Rating")</f>
        <v>med Rating</v>
      </c>
      <c r="AD319" t="s">
        <v>1067</v>
      </c>
      <c r="AE319" t="s">
        <v>1144</v>
      </c>
      <c r="AF319">
        <v>1001</v>
      </c>
      <c r="AG319">
        <v>5000</v>
      </c>
      <c r="AH319" s="9">
        <f t="shared" si="24"/>
        <v>3000.5</v>
      </c>
      <c r="AI319">
        <v>1969</v>
      </c>
      <c r="AJ319">
        <v>55</v>
      </c>
      <c r="AK319" t="s">
        <v>1096</v>
      </c>
      <c r="AL319" t="s">
        <v>1562</v>
      </c>
    </row>
    <row r="320" spans="1:38" ht="15.6" customHeight="1" x14ac:dyDescent="0.3">
      <c r="A320">
        <v>319</v>
      </c>
      <c r="B320" t="s">
        <v>201</v>
      </c>
      <c r="C320" t="s">
        <v>707</v>
      </c>
      <c r="D320" t="s">
        <v>28</v>
      </c>
      <c r="E320">
        <v>5000000000</v>
      </c>
      <c r="F320">
        <f t="shared" si="20"/>
        <v>5</v>
      </c>
      <c r="G320">
        <v>10000000000</v>
      </c>
      <c r="H320">
        <f t="shared" si="21"/>
        <v>10</v>
      </c>
      <c r="I320">
        <f t="shared" si="22"/>
        <v>7500000000</v>
      </c>
      <c r="J320">
        <f t="shared" si="23"/>
        <v>7.5</v>
      </c>
      <c r="K320" t="s">
        <v>578</v>
      </c>
      <c r="L320">
        <v>140</v>
      </c>
      <c r="M320">
        <v>81</v>
      </c>
      <c r="N320" s="2">
        <v>110.5</v>
      </c>
      <c r="O320" t="s">
        <v>707</v>
      </c>
      <c r="P320" s="7" t="s">
        <v>963</v>
      </c>
      <c r="Q320" t="s">
        <v>1379</v>
      </c>
      <c r="R320" t="s">
        <v>1169</v>
      </c>
      <c r="AB320">
        <v>3.4</v>
      </c>
      <c r="AC320" t="str" cm="1">
        <f t="array" ref="AC320">_xlfn.IFS(AB320&gt;=4,"highrating",AB320&gt;=3,"med Rating",AB320&lt;3,"low Rating")</f>
        <v>med Rating</v>
      </c>
      <c r="AD320" t="s">
        <v>1066</v>
      </c>
      <c r="AE320" t="s">
        <v>1143</v>
      </c>
      <c r="AF320">
        <v>10000</v>
      </c>
      <c r="AG320" t="s">
        <v>1152</v>
      </c>
      <c r="AH320" s="9">
        <f t="shared" si="24"/>
        <v>10000</v>
      </c>
      <c r="AI320">
        <v>1978</v>
      </c>
      <c r="AJ320">
        <v>46</v>
      </c>
      <c r="AK320" t="s">
        <v>1091</v>
      </c>
      <c r="AL320" t="s">
        <v>1565</v>
      </c>
    </row>
    <row r="321" spans="1:38" ht="15.6" customHeight="1" x14ac:dyDescent="0.3">
      <c r="A321">
        <v>320</v>
      </c>
      <c r="B321" t="s">
        <v>202</v>
      </c>
      <c r="C321" t="s">
        <v>34</v>
      </c>
      <c r="D321" t="s">
        <v>9</v>
      </c>
      <c r="E321">
        <v>100000000</v>
      </c>
      <c r="F321">
        <f t="shared" si="20"/>
        <v>0.1</v>
      </c>
      <c r="G321">
        <v>500000000</v>
      </c>
      <c r="H321">
        <f t="shared" si="21"/>
        <v>0.5</v>
      </c>
      <c r="I321">
        <f t="shared" si="22"/>
        <v>300000000</v>
      </c>
      <c r="J321">
        <f t="shared" si="23"/>
        <v>0.3</v>
      </c>
      <c r="K321" t="s">
        <v>579</v>
      </c>
      <c r="L321">
        <v>148</v>
      </c>
      <c r="M321">
        <v>83</v>
      </c>
      <c r="N321" s="2">
        <v>115.5</v>
      </c>
      <c r="O321" t="s">
        <v>34</v>
      </c>
      <c r="P321" s="7" t="s">
        <v>964</v>
      </c>
      <c r="Q321" t="s">
        <v>1380</v>
      </c>
      <c r="R321" t="s">
        <v>1380</v>
      </c>
      <c r="AB321">
        <v>3.7</v>
      </c>
      <c r="AC321" t="str" cm="1">
        <f t="array" ref="AC321">_xlfn.IFS(AB321&gt;=4,"highrating",AB321&gt;=3,"med Rating",AB321&lt;3,"low Rating")</f>
        <v>med Rating</v>
      </c>
      <c r="AD321" t="s">
        <v>1069</v>
      </c>
      <c r="AE321" t="s">
        <v>1146</v>
      </c>
      <c r="AF321">
        <v>201</v>
      </c>
      <c r="AG321">
        <v>500</v>
      </c>
      <c r="AH321" s="9">
        <f t="shared" si="24"/>
        <v>350.5</v>
      </c>
      <c r="AI321" t="s">
        <v>1072</v>
      </c>
      <c r="AJ321" t="s">
        <v>1072</v>
      </c>
      <c r="AK321" t="s">
        <v>1091</v>
      </c>
      <c r="AL321" t="s">
        <v>1565</v>
      </c>
    </row>
    <row r="322" spans="1:38" ht="15.6" customHeight="1" x14ac:dyDescent="0.3">
      <c r="A322">
        <v>321</v>
      </c>
      <c r="B322" t="s">
        <v>203</v>
      </c>
      <c r="C322" t="s">
        <v>707</v>
      </c>
      <c r="D322" t="s">
        <v>10</v>
      </c>
      <c r="E322">
        <v>500000000</v>
      </c>
      <c r="F322">
        <f t="shared" si="20"/>
        <v>0.5</v>
      </c>
      <c r="G322">
        <v>1000000000</v>
      </c>
      <c r="H322">
        <f t="shared" si="21"/>
        <v>1</v>
      </c>
      <c r="I322">
        <f t="shared" si="22"/>
        <v>750000000</v>
      </c>
      <c r="J322">
        <f t="shared" si="23"/>
        <v>0.75</v>
      </c>
      <c r="K322" t="s">
        <v>387</v>
      </c>
      <c r="L322">
        <v>101</v>
      </c>
      <c r="M322">
        <v>60</v>
      </c>
      <c r="N322" s="2">
        <v>80.5</v>
      </c>
      <c r="O322" t="s">
        <v>707</v>
      </c>
      <c r="P322" s="7" t="s">
        <v>718</v>
      </c>
      <c r="Q322" t="s">
        <v>1168</v>
      </c>
      <c r="R322" t="s">
        <v>1168</v>
      </c>
      <c r="AB322">
        <v>3.8</v>
      </c>
      <c r="AC322" t="str" cm="1">
        <f t="array" ref="AC322">_xlfn.IFS(AB322&gt;=4,"highrating",AB322&gt;=3,"med Rating",AB322&lt;3,"low Rating")</f>
        <v>med Rating</v>
      </c>
      <c r="AD322" t="s">
        <v>1067</v>
      </c>
      <c r="AE322" t="s">
        <v>1144</v>
      </c>
      <c r="AF322">
        <v>1001</v>
      </c>
      <c r="AG322">
        <v>5000</v>
      </c>
      <c r="AH322" s="9">
        <f t="shared" si="24"/>
        <v>3000.5</v>
      </c>
      <c r="AI322">
        <v>1965</v>
      </c>
      <c r="AJ322">
        <v>59</v>
      </c>
      <c r="AK322" t="s">
        <v>1079</v>
      </c>
      <c r="AL322" t="s">
        <v>1560</v>
      </c>
    </row>
    <row r="323" spans="1:38" ht="15.6" customHeight="1" x14ac:dyDescent="0.3">
      <c r="A323">
        <v>322</v>
      </c>
      <c r="B323" t="s">
        <v>204</v>
      </c>
      <c r="C323" t="s">
        <v>709</v>
      </c>
      <c r="D323" t="s">
        <v>9</v>
      </c>
      <c r="E323">
        <v>100000000</v>
      </c>
      <c r="F323">
        <f t="shared" ref="F323:F386" si="25">E323/1000000000</f>
        <v>0.1</v>
      </c>
      <c r="G323">
        <v>500000000</v>
      </c>
      <c r="H323">
        <f t="shared" ref="H323:H386" si="26">G323/1000000000</f>
        <v>0.5</v>
      </c>
      <c r="I323">
        <f t="shared" ref="I323:I386" si="27">AVERAGE(E323,G323)</f>
        <v>300000000</v>
      </c>
      <c r="J323">
        <f t="shared" ref="J323:J386" si="28">I323/1000000000</f>
        <v>0.3</v>
      </c>
      <c r="K323" t="s">
        <v>580</v>
      </c>
      <c r="L323">
        <v>55</v>
      </c>
      <c r="M323">
        <v>31</v>
      </c>
      <c r="N323" s="2">
        <v>43</v>
      </c>
      <c r="O323" t="s">
        <v>709</v>
      </c>
      <c r="P323" s="7" t="s">
        <v>965</v>
      </c>
      <c r="Q323" t="s">
        <v>1381</v>
      </c>
      <c r="R323" t="s">
        <v>1381</v>
      </c>
      <c r="AB323">
        <v>4.5999999999999996</v>
      </c>
      <c r="AC323" t="str" cm="1">
        <f t="array" ref="AC323">_xlfn.IFS(AB323&gt;=4,"highrating",AB323&gt;=3,"med Rating",AB323&lt;3,"low Rating")</f>
        <v>highrating</v>
      </c>
      <c r="AD323" t="s">
        <v>1065</v>
      </c>
      <c r="AE323" t="s">
        <v>1142</v>
      </c>
      <c r="AF323">
        <v>501</v>
      </c>
      <c r="AG323">
        <v>1000</v>
      </c>
      <c r="AH323" s="9">
        <f t="shared" ref="AH323:AH386" si="29">AVERAGE(AF323,AG323)</f>
        <v>750.5</v>
      </c>
      <c r="AI323">
        <v>1992</v>
      </c>
      <c r="AJ323">
        <v>32</v>
      </c>
      <c r="AK323" t="s">
        <v>1117</v>
      </c>
      <c r="AL323" t="s">
        <v>1561</v>
      </c>
    </row>
    <row r="324" spans="1:38" ht="15.6" customHeight="1" x14ac:dyDescent="0.3">
      <c r="A324">
        <v>323</v>
      </c>
      <c r="B324" t="s">
        <v>205</v>
      </c>
      <c r="C324" t="s">
        <v>710</v>
      </c>
      <c r="D324" t="s">
        <v>11</v>
      </c>
      <c r="E324">
        <v>0</v>
      </c>
      <c r="F324">
        <f t="shared" si="25"/>
        <v>0</v>
      </c>
      <c r="G324">
        <v>0</v>
      </c>
      <c r="H324">
        <f t="shared" si="26"/>
        <v>0</v>
      </c>
      <c r="I324">
        <f t="shared" si="27"/>
        <v>0</v>
      </c>
      <c r="J324">
        <f t="shared" si="28"/>
        <v>0</v>
      </c>
      <c r="K324" t="s">
        <v>581</v>
      </c>
      <c r="L324">
        <v>178</v>
      </c>
      <c r="M324">
        <v>102</v>
      </c>
      <c r="N324" s="2">
        <v>140</v>
      </c>
      <c r="O324" t="s">
        <v>710</v>
      </c>
      <c r="P324" s="7" t="s">
        <v>966</v>
      </c>
      <c r="Q324" t="s">
        <v>1179</v>
      </c>
      <c r="R324" t="s">
        <v>1179</v>
      </c>
      <c r="AB324">
        <v>4.4000000000000004</v>
      </c>
      <c r="AC324" t="str" cm="1">
        <f t="array" ref="AC324">_xlfn.IFS(AB324&gt;=4,"highrating",AB324&gt;=3,"med Rating",AB324&lt;3,"low Rating")</f>
        <v>highrating</v>
      </c>
      <c r="AD324" t="s">
        <v>1069</v>
      </c>
      <c r="AE324" t="s">
        <v>1146</v>
      </c>
      <c r="AF324">
        <v>201</v>
      </c>
      <c r="AG324">
        <v>500</v>
      </c>
      <c r="AH324" s="9">
        <f t="shared" si="29"/>
        <v>350.5</v>
      </c>
      <c r="AI324">
        <v>2003</v>
      </c>
      <c r="AJ324">
        <v>21</v>
      </c>
      <c r="AK324" t="s">
        <v>1088</v>
      </c>
      <c r="AL324" t="s">
        <v>1088</v>
      </c>
    </row>
    <row r="325" spans="1:38" ht="15.6" customHeight="1" x14ac:dyDescent="0.3">
      <c r="A325">
        <v>324</v>
      </c>
      <c r="B325" t="s">
        <v>206</v>
      </c>
      <c r="C325" t="s">
        <v>708</v>
      </c>
      <c r="D325" t="s">
        <v>11</v>
      </c>
      <c r="E325">
        <v>0</v>
      </c>
      <c r="F325">
        <f t="shared" si="25"/>
        <v>0</v>
      </c>
      <c r="G325">
        <v>0</v>
      </c>
      <c r="H325">
        <f t="shared" si="26"/>
        <v>0</v>
      </c>
      <c r="I325">
        <f t="shared" si="27"/>
        <v>0</v>
      </c>
      <c r="J325">
        <f t="shared" si="28"/>
        <v>0</v>
      </c>
      <c r="K325" t="s">
        <v>582</v>
      </c>
      <c r="L325">
        <v>130</v>
      </c>
      <c r="M325">
        <v>110</v>
      </c>
      <c r="N325" s="2">
        <v>120</v>
      </c>
      <c r="O325" t="s">
        <v>708</v>
      </c>
      <c r="P325" s="7" t="s">
        <v>949</v>
      </c>
      <c r="Q325" t="s">
        <v>1179</v>
      </c>
      <c r="R325" t="s">
        <v>1317</v>
      </c>
      <c r="AB325" t="s">
        <v>256</v>
      </c>
      <c r="AC325" t="str" cm="1">
        <f t="array" ref="AC325">_xlfn.IFS(AB325&gt;=4,"highrating",AB325&gt;=3,"med Rating",AB325&lt;3,"low Rating")</f>
        <v>highrating</v>
      </c>
      <c r="AD325" t="s">
        <v>1072</v>
      </c>
      <c r="AE325" t="s">
        <v>1072</v>
      </c>
      <c r="AF325" t="s">
        <v>1072</v>
      </c>
      <c r="AH325" s="9" t="e">
        <f t="shared" si="29"/>
        <v>#DIV/0!</v>
      </c>
      <c r="AI325" t="s">
        <v>1072</v>
      </c>
      <c r="AJ325" t="s">
        <v>1072</v>
      </c>
      <c r="AK325" t="s">
        <v>1072</v>
      </c>
      <c r="AL325" t="s">
        <v>1072</v>
      </c>
    </row>
    <row r="326" spans="1:38" ht="15.6" customHeight="1" x14ac:dyDescent="0.3">
      <c r="A326">
        <v>325</v>
      </c>
      <c r="B326" t="s">
        <v>207</v>
      </c>
      <c r="C326" t="s">
        <v>709</v>
      </c>
      <c r="D326" t="s">
        <v>28</v>
      </c>
      <c r="E326">
        <v>5000000000</v>
      </c>
      <c r="F326">
        <f t="shared" si="25"/>
        <v>5</v>
      </c>
      <c r="G326">
        <v>10000000000</v>
      </c>
      <c r="H326">
        <f t="shared" si="26"/>
        <v>10</v>
      </c>
      <c r="I326">
        <f t="shared" si="27"/>
        <v>7500000000</v>
      </c>
      <c r="J326">
        <f t="shared" si="28"/>
        <v>7.5</v>
      </c>
      <c r="K326" t="s">
        <v>583</v>
      </c>
      <c r="L326">
        <v>85</v>
      </c>
      <c r="M326">
        <v>48</v>
      </c>
      <c r="N326" s="2">
        <v>66.5</v>
      </c>
      <c r="O326" t="s">
        <v>709</v>
      </c>
      <c r="P326" s="7" t="s">
        <v>967</v>
      </c>
      <c r="Q326" t="s">
        <v>1228</v>
      </c>
      <c r="R326" t="s">
        <v>1228</v>
      </c>
      <c r="AB326">
        <v>3</v>
      </c>
      <c r="AC326" t="str" cm="1">
        <f t="array" ref="AC326">_xlfn.IFS(AB326&gt;=4,"highrating",AB326&gt;=3,"med Rating",AB326&lt;3,"low Rating")</f>
        <v>med Rating</v>
      </c>
      <c r="AD326" t="s">
        <v>1070</v>
      </c>
      <c r="AE326" t="s">
        <v>1147</v>
      </c>
      <c r="AF326">
        <v>5001</v>
      </c>
      <c r="AG326">
        <v>10000</v>
      </c>
      <c r="AH326" s="9">
        <f t="shared" si="29"/>
        <v>7500.5</v>
      </c>
      <c r="AI326">
        <v>1983</v>
      </c>
      <c r="AJ326">
        <v>41</v>
      </c>
      <c r="AK326" t="s">
        <v>1091</v>
      </c>
      <c r="AL326" t="s">
        <v>1565</v>
      </c>
    </row>
    <row r="327" spans="1:38" ht="15.6" customHeight="1" x14ac:dyDescent="0.3">
      <c r="A327">
        <v>326</v>
      </c>
      <c r="B327" t="s">
        <v>208</v>
      </c>
      <c r="C327" t="s">
        <v>34</v>
      </c>
      <c r="D327" t="s">
        <v>20</v>
      </c>
      <c r="E327">
        <v>1000000</v>
      </c>
      <c r="F327">
        <f t="shared" si="25"/>
        <v>1E-3</v>
      </c>
      <c r="G327">
        <v>5000000</v>
      </c>
      <c r="H327">
        <f t="shared" si="26"/>
        <v>5.0000000000000001E-3</v>
      </c>
      <c r="I327">
        <f t="shared" si="27"/>
        <v>3000000</v>
      </c>
      <c r="J327">
        <f t="shared" si="28"/>
        <v>3.0000000000000001E-3</v>
      </c>
      <c r="K327" t="s">
        <v>584</v>
      </c>
      <c r="L327">
        <v>123</v>
      </c>
      <c r="M327">
        <v>66</v>
      </c>
      <c r="N327" s="2">
        <v>94.5</v>
      </c>
      <c r="O327" t="s">
        <v>34</v>
      </c>
      <c r="P327" s="7" t="s">
        <v>968</v>
      </c>
      <c r="Q327" t="s">
        <v>1174</v>
      </c>
      <c r="R327" t="s">
        <v>1269</v>
      </c>
      <c r="AB327">
        <v>4.7</v>
      </c>
      <c r="AC327" t="str" cm="1">
        <f t="array" ref="AC327">_xlfn.IFS(AB327&gt;=4,"highrating",AB327&gt;=3,"med Rating",AB327&lt;3,"low Rating")</f>
        <v>highrating</v>
      </c>
      <c r="AD327" t="s">
        <v>1068</v>
      </c>
      <c r="AE327" t="s">
        <v>1145</v>
      </c>
      <c r="AF327">
        <v>51</v>
      </c>
      <c r="AG327">
        <v>200</v>
      </c>
      <c r="AH327" s="9">
        <f t="shared" si="29"/>
        <v>125.5</v>
      </c>
      <c r="AI327">
        <v>2006</v>
      </c>
      <c r="AJ327">
        <v>18</v>
      </c>
      <c r="AK327" t="s">
        <v>1102</v>
      </c>
      <c r="AL327" t="s">
        <v>1559</v>
      </c>
    </row>
    <row r="328" spans="1:38" ht="15.6" customHeight="1" x14ac:dyDescent="0.3">
      <c r="A328">
        <v>327</v>
      </c>
      <c r="B328" t="s">
        <v>209</v>
      </c>
      <c r="C328" t="s">
        <v>707</v>
      </c>
      <c r="D328" t="s">
        <v>10</v>
      </c>
      <c r="E328">
        <v>500000000</v>
      </c>
      <c r="F328">
        <f t="shared" si="25"/>
        <v>0.5</v>
      </c>
      <c r="G328">
        <v>1000000000</v>
      </c>
      <c r="H328">
        <f t="shared" si="26"/>
        <v>1</v>
      </c>
      <c r="I328">
        <f t="shared" si="27"/>
        <v>750000000</v>
      </c>
      <c r="J328">
        <f t="shared" si="28"/>
        <v>0.75</v>
      </c>
      <c r="K328" t="s">
        <v>585</v>
      </c>
      <c r="L328">
        <v>146</v>
      </c>
      <c r="M328">
        <v>92</v>
      </c>
      <c r="N328" s="2">
        <v>119</v>
      </c>
      <c r="O328" t="s">
        <v>707</v>
      </c>
      <c r="P328" s="7" t="s">
        <v>718</v>
      </c>
      <c r="Q328" t="s">
        <v>1172</v>
      </c>
      <c r="R328" t="s">
        <v>1168</v>
      </c>
      <c r="AB328">
        <v>3.8</v>
      </c>
      <c r="AC328" t="str" cm="1">
        <f t="array" ref="AC328">_xlfn.IFS(AB328&gt;=4,"highrating",AB328&gt;=3,"med Rating",AB328&lt;3,"low Rating")</f>
        <v>med Rating</v>
      </c>
      <c r="AD328" t="s">
        <v>1067</v>
      </c>
      <c r="AE328" t="s">
        <v>1144</v>
      </c>
      <c r="AF328">
        <v>1001</v>
      </c>
      <c r="AG328">
        <v>5000</v>
      </c>
      <c r="AH328" s="9">
        <f t="shared" si="29"/>
        <v>3000.5</v>
      </c>
      <c r="AI328">
        <v>1965</v>
      </c>
      <c r="AJ328">
        <v>59</v>
      </c>
      <c r="AK328" t="s">
        <v>1079</v>
      </c>
      <c r="AL328" t="s">
        <v>1560</v>
      </c>
    </row>
    <row r="329" spans="1:38" ht="15.6" customHeight="1" x14ac:dyDescent="0.3">
      <c r="A329">
        <v>328</v>
      </c>
      <c r="B329" t="s">
        <v>210</v>
      </c>
      <c r="C329" t="s">
        <v>708</v>
      </c>
      <c r="D329" t="s">
        <v>16</v>
      </c>
      <c r="E329">
        <v>10000000000</v>
      </c>
      <c r="F329">
        <f t="shared" si="25"/>
        <v>10</v>
      </c>
      <c r="G329">
        <v>11000000000</v>
      </c>
      <c r="H329">
        <f t="shared" si="26"/>
        <v>11</v>
      </c>
      <c r="I329">
        <f t="shared" si="27"/>
        <v>10500000000</v>
      </c>
      <c r="J329">
        <f t="shared" si="28"/>
        <v>10.5</v>
      </c>
      <c r="K329" s="3" t="s">
        <v>586</v>
      </c>
      <c r="L329">
        <v>60</v>
      </c>
      <c r="M329">
        <v>43</v>
      </c>
      <c r="N329" s="4">
        <v>51.5</v>
      </c>
      <c r="O329" t="s">
        <v>708</v>
      </c>
      <c r="P329" s="8" t="s">
        <v>969</v>
      </c>
      <c r="Q329" t="s">
        <v>1210</v>
      </c>
      <c r="R329" t="s">
        <v>1382</v>
      </c>
      <c r="AB329" s="3">
        <v>3.2</v>
      </c>
      <c r="AC329" t="str" cm="1">
        <f t="array" ref="AC329">_xlfn.IFS(AB329&gt;=4,"highrating",AB329&gt;=3,"med Rating",AB329&lt;3,"low Rating")</f>
        <v>med Rating</v>
      </c>
      <c r="AD329" t="s">
        <v>1066</v>
      </c>
      <c r="AE329" t="s">
        <v>1143</v>
      </c>
      <c r="AF329">
        <v>10000</v>
      </c>
      <c r="AG329" t="s">
        <v>1152</v>
      </c>
      <c r="AH329" s="9">
        <f t="shared" si="29"/>
        <v>10000</v>
      </c>
      <c r="AI329">
        <v>1996</v>
      </c>
      <c r="AJ329">
        <v>28</v>
      </c>
      <c r="AK329" t="s">
        <v>1077</v>
      </c>
      <c r="AL329" t="s">
        <v>1558</v>
      </c>
    </row>
    <row r="330" spans="1:38" ht="15.6" customHeight="1" x14ac:dyDescent="0.3">
      <c r="A330">
        <v>329</v>
      </c>
      <c r="B330" t="s">
        <v>211</v>
      </c>
      <c r="C330" t="s">
        <v>709</v>
      </c>
      <c r="D330" t="s">
        <v>31</v>
      </c>
      <c r="E330">
        <v>2000000000</v>
      </c>
      <c r="F330">
        <f t="shared" si="25"/>
        <v>2</v>
      </c>
      <c r="G330">
        <v>5000000000</v>
      </c>
      <c r="H330">
        <f t="shared" si="26"/>
        <v>5</v>
      </c>
      <c r="I330">
        <f t="shared" si="27"/>
        <v>3500000000</v>
      </c>
      <c r="J330">
        <f t="shared" si="28"/>
        <v>3.5</v>
      </c>
      <c r="K330" s="3" t="s">
        <v>587</v>
      </c>
      <c r="L330">
        <v>35</v>
      </c>
      <c r="M330">
        <v>21</v>
      </c>
      <c r="N330" s="4">
        <v>28</v>
      </c>
      <c r="O330" t="s">
        <v>709</v>
      </c>
      <c r="P330" s="8" t="s">
        <v>970</v>
      </c>
      <c r="Q330" t="s">
        <v>1325</v>
      </c>
      <c r="R330" t="s">
        <v>1383</v>
      </c>
      <c r="AB330" s="3">
        <v>2.7</v>
      </c>
      <c r="AC330" t="str" cm="1">
        <f t="array" ref="AC330">_xlfn.IFS(AB330&gt;=4,"highrating",AB330&gt;=3,"med Rating",AB330&lt;3,"low Rating")</f>
        <v>low Rating</v>
      </c>
      <c r="AD330" t="s">
        <v>1070</v>
      </c>
      <c r="AE330" t="s">
        <v>1147</v>
      </c>
      <c r="AF330">
        <v>5001</v>
      </c>
      <c r="AG330">
        <v>10000</v>
      </c>
      <c r="AH330" s="9">
        <f t="shared" si="29"/>
        <v>7500.5</v>
      </c>
      <c r="AI330">
        <v>2000</v>
      </c>
      <c r="AJ330">
        <v>24</v>
      </c>
      <c r="AK330" t="s">
        <v>1100</v>
      </c>
      <c r="AL330" t="s">
        <v>1561</v>
      </c>
    </row>
    <row r="331" spans="1:38" ht="15.6" customHeight="1" x14ac:dyDescent="0.3">
      <c r="A331">
        <v>330</v>
      </c>
      <c r="B331" t="s">
        <v>212</v>
      </c>
      <c r="C331" t="s">
        <v>710</v>
      </c>
      <c r="D331" t="s">
        <v>16</v>
      </c>
      <c r="E331">
        <v>10000000000</v>
      </c>
      <c r="F331">
        <f t="shared" si="25"/>
        <v>10</v>
      </c>
      <c r="G331">
        <v>11000000000</v>
      </c>
      <c r="H331">
        <f t="shared" si="26"/>
        <v>11</v>
      </c>
      <c r="I331">
        <f t="shared" si="27"/>
        <v>10500000000</v>
      </c>
      <c r="J331">
        <f t="shared" si="28"/>
        <v>10.5</v>
      </c>
      <c r="K331" t="s">
        <v>588</v>
      </c>
      <c r="L331">
        <v>239</v>
      </c>
      <c r="M331">
        <v>150</v>
      </c>
      <c r="N331" s="2">
        <v>194.5</v>
      </c>
      <c r="O331" t="s">
        <v>710</v>
      </c>
      <c r="P331" s="7" t="s">
        <v>762</v>
      </c>
      <c r="Q331" t="s">
        <v>1184</v>
      </c>
      <c r="R331" t="s">
        <v>1215</v>
      </c>
      <c r="AB331">
        <v>3.3</v>
      </c>
      <c r="AC331" t="str" cm="1">
        <f t="array" ref="AC331">_xlfn.IFS(AB331&gt;=4,"highrating",AB331&gt;=3,"med Rating",AB331&lt;3,"low Rating")</f>
        <v>med Rating</v>
      </c>
      <c r="AD331" t="s">
        <v>1066</v>
      </c>
      <c r="AE331" t="s">
        <v>1143</v>
      </c>
      <c r="AF331">
        <v>10000</v>
      </c>
      <c r="AG331" t="s">
        <v>1152</v>
      </c>
      <c r="AH331" s="9">
        <f t="shared" si="29"/>
        <v>10000</v>
      </c>
      <c r="AI331">
        <v>1912</v>
      </c>
      <c r="AJ331">
        <v>112</v>
      </c>
      <c r="AK331" t="s">
        <v>1091</v>
      </c>
      <c r="AL331" t="s">
        <v>1565</v>
      </c>
    </row>
    <row r="332" spans="1:38" ht="15.6" customHeight="1" x14ac:dyDescent="0.3">
      <c r="A332">
        <v>331</v>
      </c>
      <c r="B332" t="s">
        <v>213</v>
      </c>
      <c r="C332" t="s">
        <v>708</v>
      </c>
      <c r="D332" t="s">
        <v>10</v>
      </c>
      <c r="E332">
        <v>500000000</v>
      </c>
      <c r="F332">
        <f t="shared" si="25"/>
        <v>0.5</v>
      </c>
      <c r="G332">
        <v>1000000000</v>
      </c>
      <c r="H332">
        <f t="shared" si="26"/>
        <v>1</v>
      </c>
      <c r="I332">
        <f t="shared" si="27"/>
        <v>750000000</v>
      </c>
      <c r="J332">
        <f t="shared" si="28"/>
        <v>0.75</v>
      </c>
      <c r="K332" t="s">
        <v>589</v>
      </c>
      <c r="L332">
        <v>91</v>
      </c>
      <c r="M332">
        <v>52</v>
      </c>
      <c r="N332" s="2">
        <v>71.5</v>
      </c>
      <c r="O332" t="s">
        <v>708</v>
      </c>
      <c r="P332" s="7" t="s">
        <v>920</v>
      </c>
      <c r="Q332" t="s">
        <v>1346</v>
      </c>
      <c r="R332" t="s">
        <v>1346</v>
      </c>
      <c r="AB332">
        <v>3.9</v>
      </c>
      <c r="AC332" t="str" cm="1">
        <f t="array" ref="AC332">_xlfn.IFS(AB332&gt;=4,"highrating",AB332&gt;=3,"med Rating",AB332&lt;3,"low Rating")</f>
        <v>med Rating</v>
      </c>
      <c r="AD332" t="s">
        <v>1067</v>
      </c>
      <c r="AE332" t="s">
        <v>1144</v>
      </c>
      <c r="AF332">
        <v>1001</v>
      </c>
      <c r="AG332">
        <v>5000</v>
      </c>
      <c r="AH332" s="9">
        <f t="shared" si="29"/>
        <v>3000.5</v>
      </c>
      <c r="AI332">
        <v>1947</v>
      </c>
      <c r="AJ332">
        <v>77</v>
      </c>
      <c r="AK332" t="s">
        <v>1086</v>
      </c>
      <c r="AL332" t="s">
        <v>1559</v>
      </c>
    </row>
    <row r="333" spans="1:38" ht="15.6" customHeight="1" x14ac:dyDescent="0.3">
      <c r="A333">
        <v>332</v>
      </c>
      <c r="B333" t="s">
        <v>214</v>
      </c>
      <c r="C333" t="s">
        <v>707</v>
      </c>
      <c r="D333" t="s">
        <v>11</v>
      </c>
      <c r="E333">
        <v>0</v>
      </c>
      <c r="F333">
        <f t="shared" si="25"/>
        <v>0</v>
      </c>
      <c r="G333">
        <v>0</v>
      </c>
      <c r="H333">
        <f t="shared" si="26"/>
        <v>0</v>
      </c>
      <c r="I333">
        <f t="shared" si="27"/>
        <v>0</v>
      </c>
      <c r="J333">
        <f t="shared" si="28"/>
        <v>0</v>
      </c>
      <c r="K333" t="s">
        <v>590</v>
      </c>
      <c r="L333">
        <v>129</v>
      </c>
      <c r="M333">
        <v>82</v>
      </c>
      <c r="N333" s="2">
        <v>105.5</v>
      </c>
      <c r="O333" t="s">
        <v>707</v>
      </c>
      <c r="P333" s="7" t="s">
        <v>971</v>
      </c>
      <c r="Q333" t="s">
        <v>1328</v>
      </c>
      <c r="R333" t="s">
        <v>1328</v>
      </c>
      <c r="AB333">
        <v>3.7</v>
      </c>
      <c r="AC333" t="str" cm="1">
        <f t="array" ref="AC333">_xlfn.IFS(AB333&gt;=4,"highrating",AB333&gt;=3,"med Rating",AB333&lt;3,"low Rating")</f>
        <v>med Rating</v>
      </c>
      <c r="AD333" t="s">
        <v>1065</v>
      </c>
      <c r="AE333" t="s">
        <v>1142</v>
      </c>
      <c r="AF333">
        <v>501</v>
      </c>
      <c r="AG333">
        <v>1000</v>
      </c>
      <c r="AH333" s="9">
        <f t="shared" si="29"/>
        <v>750.5</v>
      </c>
      <c r="AI333" t="s">
        <v>1072</v>
      </c>
      <c r="AJ333" t="s">
        <v>1072</v>
      </c>
      <c r="AK333" t="s">
        <v>1115</v>
      </c>
      <c r="AL333" t="s">
        <v>1571</v>
      </c>
    </row>
    <row r="334" spans="1:38" ht="15.6" customHeight="1" x14ac:dyDescent="0.3">
      <c r="A334">
        <v>333</v>
      </c>
      <c r="B334" t="s">
        <v>215</v>
      </c>
      <c r="C334" t="s">
        <v>708</v>
      </c>
      <c r="D334" t="s">
        <v>16</v>
      </c>
      <c r="E334">
        <v>10000000000</v>
      </c>
      <c r="F334">
        <f t="shared" si="25"/>
        <v>10</v>
      </c>
      <c r="G334">
        <v>11000000000</v>
      </c>
      <c r="H334">
        <f t="shared" si="26"/>
        <v>11</v>
      </c>
      <c r="I334">
        <f t="shared" si="27"/>
        <v>10500000000</v>
      </c>
      <c r="J334">
        <f t="shared" si="28"/>
        <v>10.5</v>
      </c>
      <c r="K334" t="s">
        <v>591</v>
      </c>
      <c r="L334">
        <v>101</v>
      </c>
      <c r="M334">
        <v>47</v>
      </c>
      <c r="N334" s="2">
        <v>74</v>
      </c>
      <c r="O334" t="s">
        <v>708</v>
      </c>
      <c r="P334" s="7" t="s">
        <v>931</v>
      </c>
      <c r="Q334" t="s">
        <v>1352</v>
      </c>
      <c r="R334" t="s">
        <v>1352</v>
      </c>
      <c r="AB334">
        <v>3.1</v>
      </c>
      <c r="AC334" t="str" cm="1">
        <f t="array" ref="AC334">_xlfn.IFS(AB334&gt;=4,"highrating",AB334&gt;=3,"med Rating",AB334&lt;3,"low Rating")</f>
        <v>med Rating</v>
      </c>
      <c r="AD334" t="s">
        <v>1070</v>
      </c>
      <c r="AE334" t="s">
        <v>1147</v>
      </c>
      <c r="AF334">
        <v>5001</v>
      </c>
      <c r="AG334">
        <v>10000</v>
      </c>
      <c r="AH334" s="9">
        <f t="shared" si="29"/>
        <v>7500.5</v>
      </c>
      <c r="AI334">
        <v>1875</v>
      </c>
      <c r="AJ334">
        <v>149</v>
      </c>
      <c r="AK334" t="s">
        <v>1097</v>
      </c>
      <c r="AL334" t="s">
        <v>1568</v>
      </c>
    </row>
    <row r="335" spans="1:38" ht="15.6" customHeight="1" x14ac:dyDescent="0.3">
      <c r="A335">
        <v>334</v>
      </c>
      <c r="B335" t="s">
        <v>216</v>
      </c>
      <c r="C335" t="s">
        <v>709</v>
      </c>
      <c r="D335" t="s">
        <v>16</v>
      </c>
      <c r="E335">
        <v>10000000000</v>
      </c>
      <c r="F335">
        <f t="shared" si="25"/>
        <v>10</v>
      </c>
      <c r="G335">
        <v>11000000000</v>
      </c>
      <c r="H335">
        <f t="shared" si="26"/>
        <v>11</v>
      </c>
      <c r="I335">
        <f t="shared" si="27"/>
        <v>10500000000</v>
      </c>
      <c r="J335">
        <f t="shared" si="28"/>
        <v>10.5</v>
      </c>
      <c r="K335" t="s">
        <v>592</v>
      </c>
      <c r="L335">
        <v>76</v>
      </c>
      <c r="M335">
        <v>49</v>
      </c>
      <c r="N335" s="2">
        <v>62.5</v>
      </c>
      <c r="O335" t="s">
        <v>709</v>
      </c>
      <c r="P335" s="7" t="s">
        <v>972</v>
      </c>
      <c r="Q335" t="s">
        <v>1216</v>
      </c>
      <c r="R335" t="s">
        <v>1344</v>
      </c>
      <c r="AB335">
        <v>3.7</v>
      </c>
      <c r="AC335" t="str" cm="1">
        <f t="array" ref="AC335">_xlfn.IFS(AB335&gt;=4,"highrating",AB335&gt;=3,"med Rating",AB335&lt;3,"low Rating")</f>
        <v>med Rating</v>
      </c>
      <c r="AD335" t="s">
        <v>1066</v>
      </c>
      <c r="AE335" t="s">
        <v>1143</v>
      </c>
      <c r="AF335">
        <v>10000</v>
      </c>
      <c r="AG335" t="s">
        <v>1152</v>
      </c>
      <c r="AH335" s="9">
        <f t="shared" si="29"/>
        <v>10000</v>
      </c>
      <c r="AI335">
        <v>1922</v>
      </c>
      <c r="AJ335">
        <v>102</v>
      </c>
      <c r="AK335" t="s">
        <v>1076</v>
      </c>
      <c r="AL335" t="s">
        <v>1076</v>
      </c>
    </row>
    <row r="336" spans="1:38" ht="15.6" customHeight="1" x14ac:dyDescent="0.3">
      <c r="A336">
        <v>335</v>
      </c>
      <c r="B336" t="s">
        <v>217</v>
      </c>
      <c r="C336" t="s">
        <v>708</v>
      </c>
      <c r="D336" t="s">
        <v>10</v>
      </c>
      <c r="E336">
        <v>500000000</v>
      </c>
      <c r="F336">
        <f t="shared" si="25"/>
        <v>0.5</v>
      </c>
      <c r="G336">
        <v>1000000000</v>
      </c>
      <c r="H336">
        <f t="shared" si="26"/>
        <v>1</v>
      </c>
      <c r="I336">
        <f t="shared" si="27"/>
        <v>750000000</v>
      </c>
      <c r="J336">
        <f t="shared" si="28"/>
        <v>0.75</v>
      </c>
      <c r="K336" t="s">
        <v>593</v>
      </c>
      <c r="L336">
        <v>88</v>
      </c>
      <c r="M336">
        <v>43</v>
      </c>
      <c r="N336" s="2">
        <v>65.5</v>
      </c>
      <c r="O336" t="s">
        <v>708</v>
      </c>
      <c r="P336" s="7" t="s">
        <v>973</v>
      </c>
      <c r="Q336" t="s">
        <v>1368</v>
      </c>
      <c r="R336" t="s">
        <v>1384</v>
      </c>
      <c r="AB336">
        <v>4.3</v>
      </c>
      <c r="AC336" t="str" cm="1">
        <f t="array" ref="AC336">_xlfn.IFS(AB336&gt;=4,"highrating",AB336&gt;=3,"med Rating",AB336&lt;3,"low Rating")</f>
        <v>highrating</v>
      </c>
      <c r="AD336" t="s">
        <v>1067</v>
      </c>
      <c r="AE336" t="s">
        <v>1144</v>
      </c>
      <c r="AF336">
        <v>1001</v>
      </c>
      <c r="AG336">
        <v>5000</v>
      </c>
      <c r="AH336" s="9">
        <f t="shared" si="29"/>
        <v>3000.5</v>
      </c>
      <c r="AI336">
        <v>1958</v>
      </c>
      <c r="AJ336">
        <v>66</v>
      </c>
      <c r="AK336" t="s">
        <v>1086</v>
      </c>
      <c r="AL336" t="s">
        <v>1559</v>
      </c>
    </row>
    <row r="337" spans="1:38" ht="15.6" customHeight="1" x14ac:dyDescent="0.3">
      <c r="A337">
        <v>336</v>
      </c>
      <c r="B337" t="s">
        <v>218</v>
      </c>
      <c r="C337" t="s">
        <v>710</v>
      </c>
      <c r="D337" t="s">
        <v>11</v>
      </c>
      <c r="E337">
        <v>0</v>
      </c>
      <c r="F337">
        <f t="shared" si="25"/>
        <v>0</v>
      </c>
      <c r="G337">
        <v>0</v>
      </c>
      <c r="H337">
        <f t="shared" si="26"/>
        <v>0</v>
      </c>
      <c r="I337">
        <f t="shared" si="27"/>
        <v>0</v>
      </c>
      <c r="J337">
        <f t="shared" si="28"/>
        <v>0</v>
      </c>
      <c r="K337" t="s">
        <v>594</v>
      </c>
      <c r="L337">
        <v>199</v>
      </c>
      <c r="M337">
        <v>124</v>
      </c>
      <c r="N337" s="2">
        <v>161.5</v>
      </c>
      <c r="O337" t="s">
        <v>710</v>
      </c>
      <c r="P337" s="7" t="s">
        <v>974</v>
      </c>
      <c r="Q337" t="s">
        <v>1385</v>
      </c>
      <c r="R337" t="s">
        <v>1385</v>
      </c>
      <c r="AB337">
        <v>3.6</v>
      </c>
      <c r="AC337" t="str" cm="1">
        <f t="array" ref="AC337">_xlfn.IFS(AB337&gt;=4,"highrating",AB337&gt;=3,"med Rating",AB337&lt;3,"low Rating")</f>
        <v>med Rating</v>
      </c>
      <c r="AD337" t="s">
        <v>1067</v>
      </c>
      <c r="AE337" t="s">
        <v>1144</v>
      </c>
      <c r="AF337">
        <v>1001</v>
      </c>
      <c r="AG337">
        <v>5000</v>
      </c>
      <c r="AH337" s="9">
        <f t="shared" si="29"/>
        <v>3000.5</v>
      </c>
      <c r="AI337">
        <v>1989</v>
      </c>
      <c r="AJ337">
        <v>35</v>
      </c>
      <c r="AK337" t="s">
        <v>1080</v>
      </c>
      <c r="AL337" t="s">
        <v>1559</v>
      </c>
    </row>
    <row r="338" spans="1:38" ht="15.6" customHeight="1" x14ac:dyDescent="0.3">
      <c r="A338">
        <v>337</v>
      </c>
      <c r="B338" t="s">
        <v>219</v>
      </c>
      <c r="C338" t="s">
        <v>709</v>
      </c>
      <c r="D338" t="s">
        <v>9</v>
      </c>
      <c r="E338">
        <v>100000000</v>
      </c>
      <c r="F338">
        <f t="shared" si="25"/>
        <v>0.1</v>
      </c>
      <c r="G338">
        <v>500000000</v>
      </c>
      <c r="H338">
        <f t="shared" si="26"/>
        <v>0.5</v>
      </c>
      <c r="I338">
        <f t="shared" si="27"/>
        <v>300000000</v>
      </c>
      <c r="J338">
        <f t="shared" si="28"/>
        <v>0.3</v>
      </c>
      <c r="K338" t="s">
        <v>369</v>
      </c>
      <c r="L338">
        <v>93</v>
      </c>
      <c r="M338">
        <v>52</v>
      </c>
      <c r="N338" s="2">
        <v>72.5</v>
      </c>
      <c r="O338" t="s">
        <v>709</v>
      </c>
      <c r="P338" s="7" t="s">
        <v>975</v>
      </c>
      <c r="Q338" t="s">
        <v>1386</v>
      </c>
      <c r="R338" t="s">
        <v>1386</v>
      </c>
      <c r="AB338">
        <v>2.1</v>
      </c>
      <c r="AC338" t="str" cm="1">
        <f t="array" ref="AC338">_xlfn.IFS(AB338&gt;=4,"highrating",AB338&gt;=3,"med Rating",AB338&lt;3,"low Rating")</f>
        <v>low Rating</v>
      </c>
      <c r="AD338" t="s">
        <v>1067</v>
      </c>
      <c r="AE338" t="s">
        <v>1144</v>
      </c>
      <c r="AF338">
        <v>1001</v>
      </c>
      <c r="AG338">
        <v>5000</v>
      </c>
      <c r="AH338" s="9">
        <f t="shared" si="29"/>
        <v>3000.5</v>
      </c>
      <c r="AI338">
        <v>2003</v>
      </c>
      <c r="AJ338">
        <v>21</v>
      </c>
      <c r="AK338" t="s">
        <v>1088</v>
      </c>
      <c r="AL338" t="s">
        <v>1088</v>
      </c>
    </row>
    <row r="339" spans="1:38" ht="15.6" customHeight="1" x14ac:dyDescent="0.3">
      <c r="A339">
        <v>338</v>
      </c>
      <c r="B339" t="s">
        <v>65</v>
      </c>
      <c r="C339" t="s">
        <v>34</v>
      </c>
      <c r="D339" t="s">
        <v>25</v>
      </c>
      <c r="E339">
        <v>10000000</v>
      </c>
      <c r="F339">
        <f t="shared" si="25"/>
        <v>0.01</v>
      </c>
      <c r="G339">
        <v>25000000</v>
      </c>
      <c r="H339">
        <f t="shared" si="26"/>
        <v>2.5000000000000001E-2</v>
      </c>
      <c r="I339">
        <f t="shared" si="27"/>
        <v>17500000</v>
      </c>
      <c r="J339">
        <f t="shared" si="28"/>
        <v>1.7500000000000002E-2</v>
      </c>
      <c r="K339" t="s">
        <v>595</v>
      </c>
      <c r="L339">
        <v>181</v>
      </c>
      <c r="M339">
        <v>97</v>
      </c>
      <c r="N339" s="2">
        <v>139</v>
      </c>
      <c r="O339" t="s">
        <v>34</v>
      </c>
      <c r="P339" s="7" t="s">
        <v>976</v>
      </c>
      <c r="Q339" t="s">
        <v>1174</v>
      </c>
      <c r="R339" t="s">
        <v>1174</v>
      </c>
      <c r="AB339">
        <v>3.9</v>
      </c>
      <c r="AC339" t="str" cm="1">
        <f t="array" ref="AC339">_xlfn.IFS(AB339&gt;=4,"highrating",AB339&gt;=3,"med Rating",AB339&lt;3,"low Rating")</f>
        <v>med Rating</v>
      </c>
      <c r="AD339" t="s">
        <v>1068</v>
      </c>
      <c r="AE339" t="s">
        <v>1145</v>
      </c>
      <c r="AF339">
        <v>51</v>
      </c>
      <c r="AG339">
        <v>200</v>
      </c>
      <c r="AH339" s="9">
        <f t="shared" si="29"/>
        <v>125.5</v>
      </c>
      <c r="AI339">
        <v>2008</v>
      </c>
      <c r="AJ339">
        <v>16</v>
      </c>
      <c r="AK339" t="s">
        <v>1096</v>
      </c>
      <c r="AL339" t="s">
        <v>1562</v>
      </c>
    </row>
    <row r="340" spans="1:38" ht="15.6" customHeight="1" x14ac:dyDescent="0.3">
      <c r="A340">
        <v>339</v>
      </c>
      <c r="B340" t="s">
        <v>65</v>
      </c>
      <c r="C340" t="s">
        <v>34</v>
      </c>
      <c r="D340" t="s">
        <v>25</v>
      </c>
      <c r="E340">
        <v>10000000</v>
      </c>
      <c r="F340">
        <f t="shared" si="25"/>
        <v>0.01</v>
      </c>
      <c r="G340">
        <v>25000000</v>
      </c>
      <c r="H340">
        <f t="shared" si="26"/>
        <v>2.5000000000000001E-2</v>
      </c>
      <c r="I340">
        <f t="shared" si="27"/>
        <v>17500000</v>
      </c>
      <c r="J340">
        <f t="shared" si="28"/>
        <v>1.7500000000000002E-2</v>
      </c>
      <c r="K340" t="s">
        <v>596</v>
      </c>
      <c r="L340">
        <v>173</v>
      </c>
      <c r="M340">
        <v>100</v>
      </c>
      <c r="N340" s="2">
        <v>136.5</v>
      </c>
      <c r="O340" t="s">
        <v>34</v>
      </c>
      <c r="P340" s="7" t="s">
        <v>871</v>
      </c>
      <c r="Q340" t="s">
        <v>1174</v>
      </c>
      <c r="R340" t="s">
        <v>1174</v>
      </c>
      <c r="AB340">
        <v>3.9</v>
      </c>
      <c r="AC340" t="str" cm="1">
        <f t="array" ref="AC340">_xlfn.IFS(AB340&gt;=4,"highrating",AB340&gt;=3,"med Rating",AB340&lt;3,"low Rating")</f>
        <v>med Rating</v>
      </c>
      <c r="AD340" t="s">
        <v>1069</v>
      </c>
      <c r="AE340" t="s">
        <v>1146</v>
      </c>
      <c r="AF340">
        <v>201</v>
      </c>
      <c r="AG340">
        <v>500</v>
      </c>
      <c r="AH340" s="9">
        <f t="shared" si="29"/>
        <v>350.5</v>
      </c>
      <c r="AI340">
        <v>2007</v>
      </c>
      <c r="AJ340">
        <v>17</v>
      </c>
      <c r="AK340" t="s">
        <v>1084</v>
      </c>
      <c r="AL340" t="s">
        <v>1562</v>
      </c>
    </row>
    <row r="341" spans="1:38" ht="15.6" customHeight="1" x14ac:dyDescent="0.3">
      <c r="A341">
        <v>340</v>
      </c>
      <c r="B341" t="s">
        <v>220</v>
      </c>
      <c r="C341" t="s">
        <v>707</v>
      </c>
      <c r="D341" t="s">
        <v>31</v>
      </c>
      <c r="E341">
        <v>2000000000</v>
      </c>
      <c r="F341">
        <f t="shared" si="25"/>
        <v>2</v>
      </c>
      <c r="G341">
        <v>5000000000</v>
      </c>
      <c r="H341">
        <f t="shared" si="26"/>
        <v>5</v>
      </c>
      <c r="I341">
        <f t="shared" si="27"/>
        <v>3500000000</v>
      </c>
      <c r="J341">
        <f t="shared" si="28"/>
        <v>3.5</v>
      </c>
      <c r="K341" t="s">
        <v>597</v>
      </c>
      <c r="L341">
        <v>96</v>
      </c>
      <c r="M341">
        <v>53</v>
      </c>
      <c r="N341" s="2">
        <v>74.5</v>
      </c>
      <c r="O341" t="s">
        <v>707</v>
      </c>
      <c r="P341" s="7" t="s">
        <v>883</v>
      </c>
      <c r="Q341" t="s">
        <v>1169</v>
      </c>
      <c r="R341" t="s">
        <v>1169</v>
      </c>
      <c r="AB341">
        <v>3.8</v>
      </c>
      <c r="AC341" t="str" cm="1">
        <f t="array" ref="AC341">_xlfn.IFS(AB341&gt;=4,"highrating",AB341&gt;=3,"med Rating",AB341&lt;3,"low Rating")</f>
        <v>med Rating</v>
      </c>
      <c r="AD341" t="s">
        <v>1067</v>
      </c>
      <c r="AE341" t="s">
        <v>1144</v>
      </c>
      <c r="AF341">
        <v>1001</v>
      </c>
      <c r="AG341">
        <v>5000</v>
      </c>
      <c r="AH341" s="9">
        <f t="shared" si="29"/>
        <v>3000.5</v>
      </c>
      <c r="AI341">
        <v>2002</v>
      </c>
      <c r="AJ341">
        <v>22</v>
      </c>
      <c r="AK341" t="s">
        <v>1113</v>
      </c>
      <c r="AL341" t="s">
        <v>1573</v>
      </c>
    </row>
    <row r="342" spans="1:38" ht="15.6" customHeight="1" x14ac:dyDescent="0.3">
      <c r="A342">
        <v>341</v>
      </c>
      <c r="B342" t="s">
        <v>221</v>
      </c>
      <c r="C342" t="s">
        <v>708</v>
      </c>
      <c r="D342" t="s">
        <v>16</v>
      </c>
      <c r="E342">
        <v>10000000000</v>
      </c>
      <c r="F342">
        <f t="shared" si="25"/>
        <v>10</v>
      </c>
      <c r="G342">
        <v>11000000000</v>
      </c>
      <c r="H342">
        <f t="shared" si="26"/>
        <v>11</v>
      </c>
      <c r="I342">
        <f t="shared" si="27"/>
        <v>10500000000</v>
      </c>
      <c r="J342">
        <f t="shared" si="28"/>
        <v>10.5</v>
      </c>
      <c r="K342" t="s">
        <v>598</v>
      </c>
      <c r="L342">
        <v>96</v>
      </c>
      <c r="M342">
        <v>65</v>
      </c>
      <c r="N342" s="2">
        <v>80.5</v>
      </c>
      <c r="O342" t="s">
        <v>708</v>
      </c>
      <c r="P342" s="7" t="s">
        <v>931</v>
      </c>
      <c r="Q342" t="s">
        <v>1352</v>
      </c>
      <c r="R342" t="s">
        <v>1352</v>
      </c>
      <c r="AB342">
        <v>3.1</v>
      </c>
      <c r="AC342" t="str" cm="1">
        <f t="array" ref="AC342">_xlfn.IFS(AB342&gt;=4,"highrating",AB342&gt;=3,"med Rating",AB342&lt;3,"low Rating")</f>
        <v>med Rating</v>
      </c>
      <c r="AD342" t="s">
        <v>1070</v>
      </c>
      <c r="AE342" t="s">
        <v>1147</v>
      </c>
      <c r="AF342">
        <v>5001</v>
      </c>
      <c r="AG342">
        <v>10000</v>
      </c>
      <c r="AH342" s="9">
        <f t="shared" si="29"/>
        <v>7500.5</v>
      </c>
      <c r="AI342">
        <v>1875</v>
      </c>
      <c r="AJ342">
        <v>149</v>
      </c>
      <c r="AK342" t="s">
        <v>1097</v>
      </c>
      <c r="AL342" t="s">
        <v>1568</v>
      </c>
    </row>
    <row r="343" spans="1:38" ht="15.6" customHeight="1" x14ac:dyDescent="0.3">
      <c r="A343">
        <v>342</v>
      </c>
      <c r="B343" t="s">
        <v>5</v>
      </c>
      <c r="C343" t="s">
        <v>707</v>
      </c>
      <c r="D343" t="s">
        <v>25</v>
      </c>
      <c r="E343">
        <v>10000000</v>
      </c>
      <c r="F343">
        <f t="shared" si="25"/>
        <v>0.01</v>
      </c>
      <c r="G343">
        <v>25000000</v>
      </c>
      <c r="H343">
        <f t="shared" si="26"/>
        <v>2.5000000000000001E-2</v>
      </c>
      <c r="I343">
        <f t="shared" si="27"/>
        <v>17500000</v>
      </c>
      <c r="J343">
        <f t="shared" si="28"/>
        <v>1.7500000000000002E-2</v>
      </c>
      <c r="K343" t="s">
        <v>599</v>
      </c>
      <c r="L343">
        <v>127</v>
      </c>
      <c r="M343">
        <v>75</v>
      </c>
      <c r="N343" s="2">
        <v>101</v>
      </c>
      <c r="O343" t="s">
        <v>707</v>
      </c>
      <c r="P343" s="7" t="s">
        <v>977</v>
      </c>
      <c r="Q343" t="s">
        <v>1387</v>
      </c>
      <c r="R343" t="s">
        <v>1242</v>
      </c>
      <c r="AB343">
        <v>5</v>
      </c>
      <c r="AC343" t="str" cm="1">
        <f t="array" ref="AC343">_xlfn.IFS(AB343&gt;=4,"highrating",AB343&gt;=3,"med Rating",AB343&lt;3,"low Rating")</f>
        <v>highrating</v>
      </c>
      <c r="AD343" t="s">
        <v>1068</v>
      </c>
      <c r="AE343" t="s">
        <v>1145</v>
      </c>
      <c r="AF343">
        <v>51</v>
      </c>
      <c r="AG343">
        <v>200</v>
      </c>
      <c r="AH343" s="9">
        <f t="shared" si="29"/>
        <v>125.5</v>
      </c>
      <c r="AI343">
        <v>2014</v>
      </c>
      <c r="AJ343">
        <v>10</v>
      </c>
      <c r="AK343" t="s">
        <v>1076</v>
      </c>
      <c r="AL343" t="s">
        <v>1076</v>
      </c>
    </row>
    <row r="344" spans="1:38" ht="15.6" customHeight="1" x14ac:dyDescent="0.3">
      <c r="A344">
        <v>343</v>
      </c>
      <c r="B344" t="s">
        <v>5</v>
      </c>
      <c r="C344" t="s">
        <v>707</v>
      </c>
      <c r="D344" t="s">
        <v>16</v>
      </c>
      <c r="E344">
        <v>10000000000</v>
      </c>
      <c r="F344">
        <f t="shared" si="25"/>
        <v>10</v>
      </c>
      <c r="G344">
        <v>11000000000</v>
      </c>
      <c r="H344">
        <f t="shared" si="26"/>
        <v>11</v>
      </c>
      <c r="I344">
        <f t="shared" si="27"/>
        <v>10500000000</v>
      </c>
      <c r="J344">
        <f t="shared" si="28"/>
        <v>10.5</v>
      </c>
      <c r="K344" t="s">
        <v>600</v>
      </c>
      <c r="L344">
        <v>139</v>
      </c>
      <c r="M344">
        <v>94</v>
      </c>
      <c r="N344" s="2">
        <v>116.5</v>
      </c>
      <c r="O344" t="s">
        <v>707</v>
      </c>
      <c r="P344" s="7" t="s">
        <v>978</v>
      </c>
      <c r="Q344" t="s">
        <v>1388</v>
      </c>
      <c r="R344" t="s">
        <v>1169</v>
      </c>
      <c r="AB344">
        <v>3.6</v>
      </c>
      <c r="AC344" t="str" cm="1">
        <f t="array" ref="AC344">_xlfn.IFS(AB344&gt;=4,"highrating",AB344&gt;=3,"med Rating",AB344&lt;3,"low Rating")</f>
        <v>med Rating</v>
      </c>
      <c r="AD344" t="s">
        <v>1066</v>
      </c>
      <c r="AE344" t="s">
        <v>1143</v>
      </c>
      <c r="AF344">
        <v>10000</v>
      </c>
      <c r="AG344" t="s">
        <v>1152</v>
      </c>
      <c r="AH344" s="9">
        <f t="shared" si="29"/>
        <v>10000</v>
      </c>
      <c r="AI344">
        <v>1812</v>
      </c>
      <c r="AJ344">
        <v>212</v>
      </c>
      <c r="AK344" t="s">
        <v>1116</v>
      </c>
      <c r="AL344" t="s">
        <v>1561</v>
      </c>
    </row>
    <row r="345" spans="1:38" ht="15.6" customHeight="1" x14ac:dyDescent="0.3">
      <c r="A345">
        <v>344</v>
      </c>
      <c r="B345" t="s">
        <v>222</v>
      </c>
      <c r="C345" t="s">
        <v>712</v>
      </c>
      <c r="D345" t="s">
        <v>11</v>
      </c>
      <c r="E345">
        <v>0</v>
      </c>
      <c r="F345">
        <f t="shared" si="25"/>
        <v>0</v>
      </c>
      <c r="G345">
        <v>0</v>
      </c>
      <c r="H345">
        <f t="shared" si="26"/>
        <v>0</v>
      </c>
      <c r="I345">
        <f t="shared" si="27"/>
        <v>0</v>
      </c>
      <c r="J345">
        <f t="shared" si="28"/>
        <v>0</v>
      </c>
      <c r="K345" t="s">
        <v>601</v>
      </c>
      <c r="L345">
        <v>289</v>
      </c>
      <c r="M345">
        <v>176</v>
      </c>
      <c r="N345" s="2">
        <v>232.5</v>
      </c>
      <c r="O345" t="s">
        <v>712</v>
      </c>
      <c r="P345" s="7" t="s">
        <v>979</v>
      </c>
      <c r="Q345" t="s">
        <v>1174</v>
      </c>
      <c r="R345" t="s">
        <v>1171</v>
      </c>
      <c r="AB345">
        <v>4.7</v>
      </c>
      <c r="AC345" t="str" cm="1">
        <f t="array" ref="AC345">_xlfn.IFS(AB345&gt;=4,"highrating",AB345&gt;=3,"med Rating",AB345&lt;3,"low Rating")</f>
        <v>highrating</v>
      </c>
      <c r="AD345" t="s">
        <v>1065</v>
      </c>
      <c r="AE345" t="s">
        <v>1142</v>
      </c>
      <c r="AF345">
        <v>501</v>
      </c>
      <c r="AG345">
        <v>1000</v>
      </c>
      <c r="AH345" s="9">
        <f t="shared" si="29"/>
        <v>750.5</v>
      </c>
      <c r="AI345">
        <v>1999</v>
      </c>
      <c r="AJ345">
        <v>25</v>
      </c>
      <c r="AK345" t="s">
        <v>1096</v>
      </c>
      <c r="AL345" t="s">
        <v>1562</v>
      </c>
    </row>
    <row r="346" spans="1:38" ht="15.6" customHeight="1" x14ac:dyDescent="0.3">
      <c r="A346">
        <v>345</v>
      </c>
      <c r="B346" t="s">
        <v>5</v>
      </c>
      <c r="C346" t="s">
        <v>707</v>
      </c>
      <c r="D346" t="s">
        <v>11</v>
      </c>
      <c r="E346">
        <v>0</v>
      </c>
      <c r="F346">
        <f t="shared" si="25"/>
        <v>0</v>
      </c>
      <c r="G346">
        <v>0</v>
      </c>
      <c r="H346">
        <f t="shared" si="26"/>
        <v>0</v>
      </c>
      <c r="I346">
        <f t="shared" si="27"/>
        <v>0</v>
      </c>
      <c r="J346">
        <f t="shared" si="28"/>
        <v>0</v>
      </c>
      <c r="K346" t="s">
        <v>602</v>
      </c>
      <c r="L346">
        <v>149</v>
      </c>
      <c r="M346">
        <v>92</v>
      </c>
      <c r="N346" s="2">
        <v>120.5</v>
      </c>
      <c r="O346" t="s">
        <v>707</v>
      </c>
      <c r="P346" s="7" t="s">
        <v>980</v>
      </c>
      <c r="Q346" t="s">
        <v>1174</v>
      </c>
      <c r="R346" t="s">
        <v>1174</v>
      </c>
      <c r="AB346">
        <v>3.5</v>
      </c>
      <c r="AC346" t="str" cm="1">
        <f t="array" ref="AC346">_xlfn.IFS(AB346&gt;=4,"highrating",AB346&gt;=3,"med Rating",AB346&lt;3,"low Rating")</f>
        <v>med Rating</v>
      </c>
      <c r="AD346" t="s">
        <v>1068</v>
      </c>
      <c r="AE346" t="s">
        <v>1145</v>
      </c>
      <c r="AF346">
        <v>51</v>
      </c>
      <c r="AG346">
        <v>200</v>
      </c>
      <c r="AH346" s="9">
        <f t="shared" si="29"/>
        <v>125.5</v>
      </c>
      <c r="AI346">
        <v>2016</v>
      </c>
      <c r="AJ346">
        <v>8</v>
      </c>
      <c r="AK346" t="s">
        <v>1090</v>
      </c>
      <c r="AL346" t="s">
        <v>1562</v>
      </c>
    </row>
    <row r="347" spans="1:38" ht="15.6" customHeight="1" x14ac:dyDescent="0.3">
      <c r="A347">
        <v>346</v>
      </c>
      <c r="B347" t="s">
        <v>5</v>
      </c>
      <c r="C347" t="s">
        <v>707</v>
      </c>
      <c r="D347" t="s">
        <v>11</v>
      </c>
      <c r="E347">
        <v>0</v>
      </c>
      <c r="F347">
        <f t="shared" si="25"/>
        <v>0</v>
      </c>
      <c r="G347">
        <v>0</v>
      </c>
      <c r="H347">
        <f t="shared" si="26"/>
        <v>0</v>
      </c>
      <c r="I347">
        <f t="shared" si="27"/>
        <v>0</v>
      </c>
      <c r="J347">
        <f t="shared" si="28"/>
        <v>0</v>
      </c>
      <c r="K347" t="s">
        <v>603</v>
      </c>
      <c r="L347">
        <v>188</v>
      </c>
      <c r="M347">
        <v>118</v>
      </c>
      <c r="N347" s="2">
        <v>153</v>
      </c>
      <c r="O347" t="s">
        <v>707</v>
      </c>
      <c r="P347" s="7" t="s">
        <v>981</v>
      </c>
      <c r="Q347" t="s">
        <v>1389</v>
      </c>
      <c r="R347" t="s">
        <v>1325</v>
      </c>
      <c r="AB347">
        <v>2.7</v>
      </c>
      <c r="AC347" t="str" cm="1">
        <f t="array" ref="AC347">_xlfn.IFS(AB347&gt;=4,"highrating",AB347&gt;=3,"med Rating",AB347&lt;3,"low Rating")</f>
        <v>low Rating</v>
      </c>
      <c r="AD347" t="s">
        <v>1066</v>
      </c>
      <c r="AE347" t="s">
        <v>1143</v>
      </c>
      <c r="AF347">
        <v>10000</v>
      </c>
      <c r="AG347" t="s">
        <v>1152</v>
      </c>
      <c r="AH347" s="9">
        <f t="shared" si="29"/>
        <v>10000</v>
      </c>
      <c r="AI347">
        <v>2007</v>
      </c>
      <c r="AJ347">
        <v>17</v>
      </c>
      <c r="AK347" t="s">
        <v>1095</v>
      </c>
      <c r="AL347" t="s">
        <v>1562</v>
      </c>
    </row>
    <row r="348" spans="1:38" ht="15.6" customHeight="1" x14ac:dyDescent="0.3">
      <c r="A348">
        <v>347</v>
      </c>
      <c r="B348" t="s">
        <v>5</v>
      </c>
      <c r="C348" t="s">
        <v>707</v>
      </c>
      <c r="D348" t="s">
        <v>11</v>
      </c>
      <c r="E348">
        <v>0</v>
      </c>
      <c r="F348">
        <f t="shared" si="25"/>
        <v>0</v>
      </c>
      <c r="G348">
        <v>0</v>
      </c>
      <c r="H348">
        <f t="shared" si="26"/>
        <v>0</v>
      </c>
      <c r="I348">
        <f t="shared" si="27"/>
        <v>0</v>
      </c>
      <c r="J348">
        <f t="shared" si="28"/>
        <v>0</v>
      </c>
      <c r="K348" t="s">
        <v>604</v>
      </c>
      <c r="L348">
        <v>146</v>
      </c>
      <c r="M348">
        <v>108</v>
      </c>
      <c r="N348" s="2">
        <v>127</v>
      </c>
      <c r="O348" t="s">
        <v>707</v>
      </c>
      <c r="P348" s="7" t="s">
        <v>982</v>
      </c>
      <c r="Q348" t="s">
        <v>1224</v>
      </c>
      <c r="R348" t="s">
        <v>1224</v>
      </c>
      <c r="AB348">
        <v>3.4</v>
      </c>
      <c r="AC348" t="str" cm="1">
        <f t="array" ref="AC348">_xlfn.IFS(AB348&gt;=4,"highrating",AB348&gt;=3,"med Rating",AB348&lt;3,"low Rating")</f>
        <v>med Rating</v>
      </c>
      <c r="AD348" t="s">
        <v>1065</v>
      </c>
      <c r="AE348" t="s">
        <v>1142</v>
      </c>
      <c r="AF348">
        <v>501</v>
      </c>
      <c r="AG348">
        <v>1000</v>
      </c>
      <c r="AH348" s="9">
        <f t="shared" si="29"/>
        <v>750.5</v>
      </c>
      <c r="AI348">
        <v>2008</v>
      </c>
      <c r="AJ348">
        <v>16</v>
      </c>
      <c r="AK348" t="s">
        <v>1084</v>
      </c>
      <c r="AL348" t="s">
        <v>1562</v>
      </c>
    </row>
    <row r="349" spans="1:38" ht="15.6" customHeight="1" x14ac:dyDescent="0.3">
      <c r="A349">
        <v>348</v>
      </c>
      <c r="B349" t="s">
        <v>5</v>
      </c>
      <c r="C349" t="s">
        <v>707</v>
      </c>
      <c r="D349" t="s">
        <v>11</v>
      </c>
      <c r="E349">
        <v>0</v>
      </c>
      <c r="F349">
        <f t="shared" si="25"/>
        <v>0</v>
      </c>
      <c r="G349">
        <v>0</v>
      </c>
      <c r="H349">
        <f t="shared" si="26"/>
        <v>0</v>
      </c>
      <c r="I349">
        <f t="shared" si="27"/>
        <v>0</v>
      </c>
      <c r="J349">
        <f t="shared" si="28"/>
        <v>0</v>
      </c>
      <c r="K349" t="s">
        <v>605</v>
      </c>
      <c r="L349">
        <v>106</v>
      </c>
      <c r="M349">
        <v>65</v>
      </c>
      <c r="N349" s="2">
        <v>85.5</v>
      </c>
      <c r="O349" t="s">
        <v>707</v>
      </c>
      <c r="P349" s="7" t="s">
        <v>983</v>
      </c>
      <c r="Q349" t="s">
        <v>1390</v>
      </c>
      <c r="R349" t="s">
        <v>1390</v>
      </c>
      <c r="AB349">
        <v>4.7</v>
      </c>
      <c r="AC349" t="str" cm="1">
        <f t="array" ref="AC349">_xlfn.IFS(AB349&gt;=4,"highrating",AB349&gt;=3,"med Rating",AB349&lt;3,"low Rating")</f>
        <v>highrating</v>
      </c>
      <c r="AD349" t="s">
        <v>1068</v>
      </c>
      <c r="AE349" t="s">
        <v>1145</v>
      </c>
      <c r="AF349">
        <v>51</v>
      </c>
      <c r="AG349">
        <v>200</v>
      </c>
      <c r="AH349" s="9">
        <f t="shared" si="29"/>
        <v>125.5</v>
      </c>
      <c r="AI349">
        <v>2010</v>
      </c>
      <c r="AJ349">
        <v>14</v>
      </c>
      <c r="AK349" t="s">
        <v>1096</v>
      </c>
      <c r="AL349" t="s">
        <v>1562</v>
      </c>
    </row>
    <row r="350" spans="1:38" ht="15.6" customHeight="1" x14ac:dyDescent="0.3">
      <c r="A350">
        <v>349</v>
      </c>
      <c r="B350" t="s">
        <v>5</v>
      </c>
      <c r="C350" t="s">
        <v>707</v>
      </c>
      <c r="D350" t="s">
        <v>12</v>
      </c>
      <c r="E350">
        <v>1000000000</v>
      </c>
      <c r="F350">
        <f t="shared" si="25"/>
        <v>1</v>
      </c>
      <c r="G350">
        <v>2000000000</v>
      </c>
      <c r="H350">
        <f t="shared" si="26"/>
        <v>2</v>
      </c>
      <c r="I350">
        <f t="shared" si="27"/>
        <v>1500000000</v>
      </c>
      <c r="J350">
        <f t="shared" si="28"/>
        <v>1.5</v>
      </c>
      <c r="K350" t="s">
        <v>606</v>
      </c>
      <c r="L350">
        <v>98</v>
      </c>
      <c r="M350">
        <v>55</v>
      </c>
      <c r="N350" s="2">
        <v>76.5</v>
      </c>
      <c r="O350" t="s">
        <v>707</v>
      </c>
      <c r="P350" s="7" t="s">
        <v>984</v>
      </c>
      <c r="Q350" t="s">
        <v>1391</v>
      </c>
      <c r="R350" t="s">
        <v>1391</v>
      </c>
      <c r="AB350">
        <v>2.8</v>
      </c>
      <c r="AC350" t="str" cm="1">
        <f t="array" ref="AC350">_xlfn.IFS(AB350&gt;=4,"highrating",AB350&gt;=3,"med Rating",AB350&lt;3,"low Rating")</f>
        <v>low Rating</v>
      </c>
      <c r="AD350" t="s">
        <v>1067</v>
      </c>
      <c r="AE350" t="s">
        <v>1144</v>
      </c>
      <c r="AF350">
        <v>1001</v>
      </c>
      <c r="AG350">
        <v>5000</v>
      </c>
      <c r="AH350" s="9">
        <f t="shared" si="29"/>
        <v>3000.5</v>
      </c>
      <c r="AI350">
        <v>1976</v>
      </c>
      <c r="AJ350">
        <v>48</v>
      </c>
      <c r="AK350" t="s">
        <v>1103</v>
      </c>
      <c r="AL350" t="s">
        <v>1559</v>
      </c>
    </row>
    <row r="351" spans="1:38" ht="15.6" customHeight="1" x14ac:dyDescent="0.3">
      <c r="A351">
        <v>350</v>
      </c>
      <c r="B351" t="s">
        <v>5</v>
      </c>
      <c r="C351" t="s">
        <v>707</v>
      </c>
      <c r="D351" t="s">
        <v>10</v>
      </c>
      <c r="E351">
        <v>500000000</v>
      </c>
      <c r="F351">
        <f t="shared" si="25"/>
        <v>0.5</v>
      </c>
      <c r="G351">
        <v>1000000000</v>
      </c>
      <c r="H351">
        <f t="shared" si="26"/>
        <v>1</v>
      </c>
      <c r="I351">
        <f t="shared" si="27"/>
        <v>750000000</v>
      </c>
      <c r="J351">
        <f t="shared" si="28"/>
        <v>0.75</v>
      </c>
      <c r="K351" t="s">
        <v>607</v>
      </c>
      <c r="L351">
        <v>162</v>
      </c>
      <c r="M351">
        <v>94</v>
      </c>
      <c r="N351" s="2">
        <v>128</v>
      </c>
      <c r="O351" t="s">
        <v>707</v>
      </c>
      <c r="P351" s="7" t="s">
        <v>985</v>
      </c>
      <c r="Q351" t="s">
        <v>1169</v>
      </c>
      <c r="R351" t="s">
        <v>1174</v>
      </c>
      <c r="AB351">
        <v>3.5</v>
      </c>
      <c r="AC351" t="str" cm="1">
        <f t="array" ref="AC351">_xlfn.IFS(AB351&gt;=4,"highrating",AB351&gt;=3,"med Rating",AB351&lt;3,"low Rating")</f>
        <v>med Rating</v>
      </c>
      <c r="AD351" t="s">
        <v>1067</v>
      </c>
      <c r="AE351" t="s">
        <v>1144</v>
      </c>
      <c r="AF351">
        <v>1001</v>
      </c>
      <c r="AG351">
        <v>5000</v>
      </c>
      <c r="AH351" s="9">
        <f t="shared" si="29"/>
        <v>3000.5</v>
      </c>
      <c r="AI351">
        <v>1992</v>
      </c>
      <c r="AJ351">
        <v>32</v>
      </c>
      <c r="AK351" t="s">
        <v>1110</v>
      </c>
      <c r="AL351" t="s">
        <v>1564</v>
      </c>
    </row>
    <row r="352" spans="1:38" ht="15.6" customHeight="1" x14ac:dyDescent="0.3">
      <c r="A352">
        <v>351</v>
      </c>
      <c r="B352" t="s">
        <v>34</v>
      </c>
      <c r="C352" t="s">
        <v>34</v>
      </c>
      <c r="D352" t="s">
        <v>46</v>
      </c>
      <c r="E352">
        <v>5000000</v>
      </c>
      <c r="F352">
        <f t="shared" si="25"/>
        <v>5.0000000000000001E-3</v>
      </c>
      <c r="G352">
        <v>10000000</v>
      </c>
      <c r="H352">
        <f t="shared" si="26"/>
        <v>0.01</v>
      </c>
      <c r="I352">
        <f t="shared" si="27"/>
        <v>7500000</v>
      </c>
      <c r="J352">
        <f t="shared" si="28"/>
        <v>7.4999999999999997E-3</v>
      </c>
      <c r="K352" t="s">
        <v>608</v>
      </c>
      <c r="L352">
        <v>120</v>
      </c>
      <c r="M352">
        <v>63</v>
      </c>
      <c r="N352" s="2">
        <v>91.5</v>
      </c>
      <c r="O352" t="s">
        <v>34</v>
      </c>
      <c r="P352" s="7" t="s">
        <v>776</v>
      </c>
      <c r="Q352" t="s">
        <v>1392</v>
      </c>
      <c r="R352" t="s">
        <v>1229</v>
      </c>
      <c r="AB352">
        <v>3.2</v>
      </c>
      <c r="AC352" t="str" cm="1">
        <f t="array" ref="AC352">_xlfn.IFS(AB352&gt;=4,"highrating",AB352&gt;=3,"med Rating",AB352&lt;3,"low Rating")</f>
        <v>med Rating</v>
      </c>
      <c r="AD352" t="s">
        <v>1071</v>
      </c>
      <c r="AE352" t="s">
        <v>1148</v>
      </c>
      <c r="AF352">
        <v>1</v>
      </c>
      <c r="AG352">
        <v>50</v>
      </c>
      <c r="AH352" s="9">
        <f t="shared" si="29"/>
        <v>25.5</v>
      </c>
      <c r="AI352" t="s">
        <v>1072</v>
      </c>
      <c r="AJ352" t="s">
        <v>1072</v>
      </c>
      <c r="AK352" t="s">
        <v>1102</v>
      </c>
      <c r="AL352" t="s">
        <v>1559</v>
      </c>
    </row>
    <row r="353" spans="1:38" ht="15.6" customHeight="1" x14ac:dyDescent="0.3">
      <c r="A353">
        <v>352</v>
      </c>
      <c r="B353" t="s">
        <v>156</v>
      </c>
      <c r="C353" t="s">
        <v>34</v>
      </c>
      <c r="D353" t="s">
        <v>6</v>
      </c>
      <c r="E353">
        <v>50000000</v>
      </c>
      <c r="F353">
        <f t="shared" si="25"/>
        <v>0.05</v>
      </c>
      <c r="G353">
        <v>100000000</v>
      </c>
      <c r="H353">
        <f t="shared" si="26"/>
        <v>0.1</v>
      </c>
      <c r="I353">
        <f t="shared" si="27"/>
        <v>75000000</v>
      </c>
      <c r="J353">
        <f t="shared" si="28"/>
        <v>7.4999999999999997E-2</v>
      </c>
      <c r="K353" t="s">
        <v>609</v>
      </c>
      <c r="L353">
        <v>228</v>
      </c>
      <c r="M353">
        <v>126</v>
      </c>
      <c r="N353" s="2">
        <v>177</v>
      </c>
      <c r="O353" t="s">
        <v>34</v>
      </c>
      <c r="P353" s="7" t="s">
        <v>986</v>
      </c>
      <c r="Q353" t="s">
        <v>1182</v>
      </c>
      <c r="R353" t="s">
        <v>1182</v>
      </c>
      <c r="AB353">
        <v>3.7</v>
      </c>
      <c r="AC353" t="str" cm="1">
        <f t="array" ref="AC353">_xlfn.IFS(AB353&gt;=4,"highrating",AB353&gt;=3,"med Rating",AB353&lt;3,"low Rating")</f>
        <v>med Rating</v>
      </c>
      <c r="AD353" t="s">
        <v>1067</v>
      </c>
      <c r="AE353" t="s">
        <v>1144</v>
      </c>
      <c r="AF353">
        <v>1001</v>
      </c>
      <c r="AG353">
        <v>5000</v>
      </c>
      <c r="AH353" s="9">
        <f t="shared" si="29"/>
        <v>3000.5</v>
      </c>
      <c r="AI353">
        <v>1988</v>
      </c>
      <c r="AJ353">
        <v>36</v>
      </c>
      <c r="AK353" t="s">
        <v>1096</v>
      </c>
      <c r="AL353" t="s">
        <v>1562</v>
      </c>
    </row>
    <row r="354" spans="1:38" ht="15.6" customHeight="1" x14ac:dyDescent="0.3">
      <c r="A354">
        <v>353</v>
      </c>
      <c r="B354" t="s">
        <v>5</v>
      </c>
      <c r="C354" t="s">
        <v>707</v>
      </c>
      <c r="D354" t="s">
        <v>9</v>
      </c>
      <c r="E354">
        <v>100000000</v>
      </c>
      <c r="F354">
        <f t="shared" si="25"/>
        <v>0.1</v>
      </c>
      <c r="G354">
        <v>500000000</v>
      </c>
      <c r="H354">
        <f t="shared" si="26"/>
        <v>0.5</v>
      </c>
      <c r="I354">
        <f t="shared" si="27"/>
        <v>300000000</v>
      </c>
      <c r="J354">
        <f t="shared" si="28"/>
        <v>0.3</v>
      </c>
      <c r="K354" t="s">
        <v>610</v>
      </c>
      <c r="L354">
        <v>134</v>
      </c>
      <c r="M354">
        <v>80</v>
      </c>
      <c r="N354" s="2">
        <v>107</v>
      </c>
      <c r="O354" t="s">
        <v>707</v>
      </c>
      <c r="P354" s="7" t="s">
        <v>749</v>
      </c>
      <c r="Q354" t="s">
        <v>1242</v>
      </c>
      <c r="R354" t="s">
        <v>1197</v>
      </c>
      <c r="AB354">
        <v>4.7</v>
      </c>
      <c r="AC354" t="str" cm="1">
        <f t="array" ref="AC354">_xlfn.IFS(AB354&gt;=4,"highrating",AB354&gt;=3,"med Rating",AB354&lt;3,"low Rating")</f>
        <v>highrating</v>
      </c>
      <c r="AD354" t="s">
        <v>1069</v>
      </c>
      <c r="AE354" t="s">
        <v>1146</v>
      </c>
      <c r="AF354">
        <v>201</v>
      </c>
      <c r="AG354">
        <v>500</v>
      </c>
      <c r="AH354" s="9">
        <f t="shared" si="29"/>
        <v>350.5</v>
      </c>
      <c r="AI354">
        <v>2010</v>
      </c>
      <c r="AJ354">
        <v>14</v>
      </c>
      <c r="AK354" t="s">
        <v>1076</v>
      </c>
      <c r="AL354" t="s">
        <v>1076</v>
      </c>
    </row>
    <row r="355" spans="1:38" ht="15.6" customHeight="1" x14ac:dyDescent="0.3">
      <c r="A355">
        <v>354</v>
      </c>
      <c r="B355" t="s">
        <v>5</v>
      </c>
      <c r="C355" t="s">
        <v>707</v>
      </c>
      <c r="D355" t="s">
        <v>11</v>
      </c>
      <c r="E355">
        <v>0</v>
      </c>
      <c r="F355">
        <f t="shared" si="25"/>
        <v>0</v>
      </c>
      <c r="G355">
        <v>0</v>
      </c>
      <c r="H355">
        <f t="shared" si="26"/>
        <v>0</v>
      </c>
      <c r="I355">
        <f t="shared" si="27"/>
        <v>0</v>
      </c>
      <c r="J355">
        <f t="shared" si="28"/>
        <v>0</v>
      </c>
      <c r="K355" t="s">
        <v>338</v>
      </c>
      <c r="L355">
        <v>189</v>
      </c>
      <c r="M355">
        <v>120</v>
      </c>
      <c r="N355" s="2">
        <v>154.5</v>
      </c>
      <c r="O355" t="s">
        <v>707</v>
      </c>
      <c r="P355" s="7" t="s">
        <v>766</v>
      </c>
      <c r="Q355" t="s">
        <v>1221</v>
      </c>
      <c r="R355" t="s">
        <v>1221</v>
      </c>
      <c r="AB355">
        <v>4.0999999999999996</v>
      </c>
      <c r="AC355" t="str" cm="1">
        <f t="array" ref="AC355">_xlfn.IFS(AB355&gt;=4,"highrating",AB355&gt;=3,"med Rating",AB355&lt;3,"low Rating")</f>
        <v>highrating</v>
      </c>
      <c r="AD355" t="s">
        <v>1065</v>
      </c>
      <c r="AE355" t="s">
        <v>1142</v>
      </c>
      <c r="AF355">
        <v>501</v>
      </c>
      <c r="AG355">
        <v>1000</v>
      </c>
      <c r="AH355" s="9">
        <f t="shared" si="29"/>
        <v>750.5</v>
      </c>
      <c r="AI355">
        <v>2012</v>
      </c>
      <c r="AJ355">
        <v>12</v>
      </c>
      <c r="AK355" t="s">
        <v>1090</v>
      </c>
      <c r="AL355" t="s">
        <v>1562</v>
      </c>
    </row>
    <row r="356" spans="1:38" ht="15.6" customHeight="1" x14ac:dyDescent="0.3">
      <c r="A356">
        <v>355</v>
      </c>
      <c r="B356" t="s">
        <v>5</v>
      </c>
      <c r="C356" t="s">
        <v>707</v>
      </c>
      <c r="D356" t="s">
        <v>35</v>
      </c>
      <c r="E356">
        <f>MIN(1,1000000)</f>
        <v>1</v>
      </c>
      <c r="F356">
        <f t="shared" si="25"/>
        <v>1.0000000000000001E-9</v>
      </c>
      <c r="G356">
        <v>1000000</v>
      </c>
      <c r="H356">
        <f t="shared" si="26"/>
        <v>1E-3</v>
      </c>
      <c r="I356">
        <f t="shared" si="27"/>
        <v>500000.5</v>
      </c>
      <c r="J356">
        <f t="shared" si="28"/>
        <v>5.0000049999999996E-4</v>
      </c>
      <c r="K356" t="s">
        <v>611</v>
      </c>
      <c r="L356">
        <v>142</v>
      </c>
      <c r="M356">
        <v>85</v>
      </c>
      <c r="N356" s="2">
        <v>113.5</v>
      </c>
      <c r="O356" t="s">
        <v>707</v>
      </c>
      <c r="P356" s="7" t="s">
        <v>987</v>
      </c>
      <c r="Q356" t="s">
        <v>1221</v>
      </c>
      <c r="R356" t="s">
        <v>1393</v>
      </c>
      <c r="AB356">
        <v>4</v>
      </c>
      <c r="AC356" t="str" cm="1">
        <f t="array" ref="AC356">_xlfn.IFS(AB356&gt;=4,"highrating",AB356&gt;=3,"med Rating",AB356&lt;3,"low Rating")</f>
        <v>highrating</v>
      </c>
      <c r="AD356" t="s">
        <v>1071</v>
      </c>
      <c r="AE356" t="s">
        <v>1148</v>
      </c>
      <c r="AF356">
        <v>1</v>
      </c>
      <c r="AG356">
        <v>50</v>
      </c>
      <c r="AH356" s="9">
        <f t="shared" si="29"/>
        <v>25.5</v>
      </c>
      <c r="AI356" t="s">
        <v>1072</v>
      </c>
      <c r="AJ356" t="s">
        <v>1072</v>
      </c>
      <c r="AK356" t="s">
        <v>1130</v>
      </c>
      <c r="AL356" t="s">
        <v>1577</v>
      </c>
    </row>
    <row r="357" spans="1:38" ht="15.6" customHeight="1" x14ac:dyDescent="0.3">
      <c r="A357">
        <v>356</v>
      </c>
      <c r="B357" t="s">
        <v>5</v>
      </c>
      <c r="C357" t="s">
        <v>707</v>
      </c>
      <c r="D357" t="s">
        <v>11</v>
      </c>
      <c r="E357">
        <v>0</v>
      </c>
      <c r="F357">
        <f t="shared" si="25"/>
        <v>0</v>
      </c>
      <c r="G357">
        <v>0</v>
      </c>
      <c r="H357">
        <f t="shared" si="26"/>
        <v>0</v>
      </c>
      <c r="I357">
        <f t="shared" si="27"/>
        <v>0</v>
      </c>
      <c r="J357">
        <f t="shared" si="28"/>
        <v>0</v>
      </c>
      <c r="K357" t="s">
        <v>339</v>
      </c>
      <c r="L357">
        <v>176</v>
      </c>
      <c r="M357">
        <v>111</v>
      </c>
      <c r="N357" s="2">
        <v>143.5</v>
      </c>
      <c r="O357" t="s">
        <v>707</v>
      </c>
      <c r="P357" s="7" t="s">
        <v>988</v>
      </c>
      <c r="Q357" t="s">
        <v>1394</v>
      </c>
      <c r="R357" t="s">
        <v>1394</v>
      </c>
      <c r="AB357">
        <v>2.5</v>
      </c>
      <c r="AC357" t="str" cm="1">
        <f t="array" ref="AC357">_xlfn.IFS(AB357&gt;=4,"highrating",AB357&gt;=3,"med Rating",AB357&lt;3,"low Rating")</f>
        <v>low Rating</v>
      </c>
      <c r="AD357" t="s">
        <v>1071</v>
      </c>
      <c r="AE357" t="s">
        <v>1148</v>
      </c>
      <c r="AF357">
        <v>1</v>
      </c>
      <c r="AG357">
        <v>50</v>
      </c>
      <c r="AH357" s="9">
        <f t="shared" si="29"/>
        <v>25.5</v>
      </c>
      <c r="AI357" t="s">
        <v>1072</v>
      </c>
      <c r="AJ357" t="s">
        <v>1072</v>
      </c>
      <c r="AK357" t="s">
        <v>1088</v>
      </c>
      <c r="AL357" t="s">
        <v>1088</v>
      </c>
    </row>
    <row r="358" spans="1:38" ht="15.6" customHeight="1" x14ac:dyDescent="0.3">
      <c r="A358">
        <v>357</v>
      </c>
      <c r="B358" t="s">
        <v>5</v>
      </c>
      <c r="C358" t="s">
        <v>707</v>
      </c>
      <c r="D358" t="s">
        <v>35</v>
      </c>
      <c r="E358">
        <f>MIN(1,1000000)</f>
        <v>1</v>
      </c>
      <c r="F358">
        <f t="shared" si="25"/>
        <v>1.0000000000000001E-9</v>
      </c>
      <c r="G358">
        <v>1000000</v>
      </c>
      <c r="H358">
        <f t="shared" si="26"/>
        <v>1E-3</v>
      </c>
      <c r="I358">
        <f t="shared" si="27"/>
        <v>500000.5</v>
      </c>
      <c r="J358">
        <f t="shared" si="28"/>
        <v>5.0000049999999996E-4</v>
      </c>
      <c r="K358" t="s">
        <v>612</v>
      </c>
      <c r="L358">
        <v>140</v>
      </c>
      <c r="M358">
        <v>87</v>
      </c>
      <c r="N358" s="2">
        <v>113.5</v>
      </c>
      <c r="O358" t="s">
        <v>707</v>
      </c>
      <c r="P358" s="7" t="s">
        <v>989</v>
      </c>
      <c r="Q358" t="s">
        <v>1174</v>
      </c>
      <c r="R358" t="s">
        <v>1166</v>
      </c>
      <c r="AB358">
        <v>3.9</v>
      </c>
      <c r="AC358" t="str" cm="1">
        <f t="array" ref="AC358">_xlfn.IFS(AB358&gt;=4,"highrating",AB358&gt;=3,"med Rating",AB358&lt;3,"low Rating")</f>
        <v>med Rating</v>
      </c>
      <c r="AD358" t="s">
        <v>1071</v>
      </c>
      <c r="AE358" t="s">
        <v>1148</v>
      </c>
      <c r="AF358">
        <v>1</v>
      </c>
      <c r="AG358">
        <v>50</v>
      </c>
      <c r="AH358" s="9">
        <f t="shared" si="29"/>
        <v>25.5</v>
      </c>
      <c r="AI358" t="s">
        <v>1072</v>
      </c>
      <c r="AJ358" t="s">
        <v>1072</v>
      </c>
      <c r="AK358" t="s">
        <v>1095</v>
      </c>
      <c r="AL358" t="s">
        <v>1562</v>
      </c>
    </row>
    <row r="359" spans="1:38" ht="15.6" customHeight="1" x14ac:dyDescent="0.3">
      <c r="A359">
        <v>358</v>
      </c>
      <c r="B359" t="s">
        <v>5</v>
      </c>
      <c r="C359" t="s">
        <v>707</v>
      </c>
      <c r="D359" t="s">
        <v>16</v>
      </c>
      <c r="E359">
        <v>10000000000</v>
      </c>
      <c r="F359">
        <f t="shared" si="25"/>
        <v>10</v>
      </c>
      <c r="G359">
        <v>11000000000</v>
      </c>
      <c r="H359">
        <f t="shared" si="26"/>
        <v>11</v>
      </c>
      <c r="I359">
        <f t="shared" si="27"/>
        <v>10500000000</v>
      </c>
      <c r="J359">
        <f t="shared" si="28"/>
        <v>10.5</v>
      </c>
      <c r="K359" t="s">
        <v>613</v>
      </c>
      <c r="L359">
        <v>127</v>
      </c>
      <c r="M359">
        <v>76</v>
      </c>
      <c r="N359" s="2">
        <v>101.5</v>
      </c>
      <c r="O359" t="s">
        <v>707</v>
      </c>
      <c r="P359" s="7" t="s">
        <v>990</v>
      </c>
      <c r="Q359" t="s">
        <v>1387</v>
      </c>
      <c r="R359" t="s">
        <v>1236</v>
      </c>
      <c r="AB359">
        <v>3.4</v>
      </c>
      <c r="AC359" t="str" cm="1">
        <f t="array" ref="AC359">_xlfn.IFS(AB359&gt;=4,"highrating",AB359&gt;=3,"med Rating",AB359&lt;3,"low Rating")</f>
        <v>med Rating</v>
      </c>
      <c r="AD359" t="s">
        <v>1066</v>
      </c>
      <c r="AE359" t="s">
        <v>1143</v>
      </c>
      <c r="AF359">
        <v>10000</v>
      </c>
      <c r="AG359" t="s">
        <v>1152</v>
      </c>
      <c r="AH359" s="9">
        <f t="shared" si="29"/>
        <v>10000</v>
      </c>
      <c r="AI359">
        <v>1969</v>
      </c>
      <c r="AJ359">
        <v>55</v>
      </c>
      <c r="AK359" t="s">
        <v>1076</v>
      </c>
      <c r="AL359" t="s">
        <v>1076</v>
      </c>
    </row>
    <row r="360" spans="1:38" ht="15.6" customHeight="1" x14ac:dyDescent="0.3">
      <c r="A360">
        <v>359</v>
      </c>
      <c r="B360" t="s">
        <v>223</v>
      </c>
      <c r="C360" t="s">
        <v>709</v>
      </c>
      <c r="D360" t="s">
        <v>31</v>
      </c>
      <c r="E360">
        <v>2000000000</v>
      </c>
      <c r="F360">
        <f t="shared" si="25"/>
        <v>2</v>
      </c>
      <c r="G360">
        <v>5000000000</v>
      </c>
      <c r="H360">
        <f t="shared" si="26"/>
        <v>5</v>
      </c>
      <c r="I360">
        <f t="shared" si="27"/>
        <v>3500000000</v>
      </c>
      <c r="J360">
        <f t="shared" si="28"/>
        <v>3.5</v>
      </c>
      <c r="K360" t="s">
        <v>614</v>
      </c>
      <c r="L360">
        <v>92</v>
      </c>
      <c r="M360">
        <v>54</v>
      </c>
      <c r="N360" s="2">
        <v>73</v>
      </c>
      <c r="O360" t="s">
        <v>709</v>
      </c>
      <c r="P360" s="7" t="s">
        <v>991</v>
      </c>
      <c r="Q360" t="s">
        <v>1169</v>
      </c>
      <c r="R360" t="s">
        <v>1395</v>
      </c>
      <c r="AB360">
        <v>3.6</v>
      </c>
      <c r="AC360" t="str" cm="1">
        <f t="array" ref="AC360">_xlfn.IFS(AB360&gt;=4,"highrating",AB360&gt;=3,"med Rating",AB360&lt;3,"low Rating")</f>
        <v>med Rating</v>
      </c>
      <c r="AD360" t="s">
        <v>1066</v>
      </c>
      <c r="AE360" t="s">
        <v>1143</v>
      </c>
      <c r="AF360">
        <v>10000</v>
      </c>
      <c r="AG360" t="s">
        <v>1152</v>
      </c>
      <c r="AH360" s="9">
        <f t="shared" si="29"/>
        <v>10000</v>
      </c>
      <c r="AI360">
        <v>1935</v>
      </c>
      <c r="AJ360">
        <v>89</v>
      </c>
      <c r="AK360" t="s">
        <v>1131</v>
      </c>
      <c r="AL360" t="s">
        <v>1568</v>
      </c>
    </row>
    <row r="361" spans="1:38" ht="15.6" customHeight="1" x14ac:dyDescent="0.3">
      <c r="A361">
        <v>360</v>
      </c>
      <c r="B361" t="s">
        <v>5</v>
      </c>
      <c r="C361" t="s">
        <v>707</v>
      </c>
      <c r="D361" t="s">
        <v>31</v>
      </c>
      <c r="E361">
        <v>2000000000</v>
      </c>
      <c r="F361">
        <f t="shared" si="25"/>
        <v>2</v>
      </c>
      <c r="G361">
        <v>5000000000</v>
      </c>
      <c r="H361">
        <f t="shared" si="26"/>
        <v>5</v>
      </c>
      <c r="I361">
        <f t="shared" si="27"/>
        <v>3500000000</v>
      </c>
      <c r="J361">
        <f t="shared" si="28"/>
        <v>3.5</v>
      </c>
      <c r="K361" t="s">
        <v>615</v>
      </c>
      <c r="L361">
        <v>100</v>
      </c>
      <c r="M361">
        <v>61</v>
      </c>
      <c r="N361" s="2">
        <v>80.5</v>
      </c>
      <c r="O361" t="s">
        <v>707</v>
      </c>
      <c r="P361" s="7" t="s">
        <v>992</v>
      </c>
      <c r="Q361" t="s">
        <v>1169</v>
      </c>
      <c r="R361" t="s">
        <v>1282</v>
      </c>
      <c r="AB361">
        <v>3.5</v>
      </c>
      <c r="AC361" t="str" cm="1">
        <f t="array" ref="AC361">_xlfn.IFS(AB361&gt;=4,"highrating",AB361&gt;=3,"med Rating",AB361&lt;3,"low Rating")</f>
        <v>med Rating</v>
      </c>
      <c r="AD361" t="s">
        <v>1066</v>
      </c>
      <c r="AE361" t="s">
        <v>1143</v>
      </c>
      <c r="AF361">
        <v>10000</v>
      </c>
      <c r="AG361" t="s">
        <v>1152</v>
      </c>
      <c r="AH361" s="9">
        <f t="shared" si="29"/>
        <v>10000</v>
      </c>
      <c r="AI361">
        <v>2016</v>
      </c>
      <c r="AJ361">
        <v>8</v>
      </c>
      <c r="AK361" t="s">
        <v>1083</v>
      </c>
      <c r="AL361" t="s">
        <v>1559</v>
      </c>
    </row>
    <row r="362" spans="1:38" ht="15.6" customHeight="1" x14ac:dyDescent="0.3">
      <c r="A362">
        <v>361</v>
      </c>
      <c r="B362" t="s">
        <v>5</v>
      </c>
      <c r="C362" t="s">
        <v>707</v>
      </c>
      <c r="D362" t="s">
        <v>11</v>
      </c>
      <c r="E362">
        <v>0</v>
      </c>
      <c r="F362">
        <f t="shared" si="25"/>
        <v>0</v>
      </c>
      <c r="G362">
        <v>0</v>
      </c>
      <c r="H362">
        <f t="shared" si="26"/>
        <v>0</v>
      </c>
      <c r="I362">
        <f t="shared" si="27"/>
        <v>0</v>
      </c>
      <c r="J362">
        <f t="shared" si="28"/>
        <v>0</v>
      </c>
      <c r="K362" t="s">
        <v>578</v>
      </c>
      <c r="L362">
        <v>140</v>
      </c>
      <c r="M362">
        <v>81</v>
      </c>
      <c r="N362" s="2">
        <v>110.5</v>
      </c>
      <c r="O362" t="s">
        <v>707</v>
      </c>
      <c r="P362" s="7" t="s">
        <v>993</v>
      </c>
      <c r="Q362" t="s">
        <v>1169</v>
      </c>
      <c r="R362" t="s">
        <v>1396</v>
      </c>
      <c r="AB362" t="s">
        <v>256</v>
      </c>
      <c r="AC362" t="str" cm="1">
        <f t="array" ref="AC362">_xlfn.IFS(AB362&gt;=4,"highrating",AB362&gt;=3,"med Rating",AB362&lt;3,"low Rating")</f>
        <v>highrating</v>
      </c>
      <c r="AD362" t="s">
        <v>1072</v>
      </c>
      <c r="AE362" t="s">
        <v>1072</v>
      </c>
      <c r="AF362" t="s">
        <v>1072</v>
      </c>
      <c r="AH362" s="9" t="e">
        <f t="shared" si="29"/>
        <v>#DIV/0!</v>
      </c>
      <c r="AI362" t="s">
        <v>1072</v>
      </c>
      <c r="AJ362" t="s">
        <v>1072</v>
      </c>
      <c r="AK362" t="s">
        <v>1072</v>
      </c>
      <c r="AL362" t="s">
        <v>1072</v>
      </c>
    </row>
    <row r="363" spans="1:38" ht="15.6" customHeight="1" x14ac:dyDescent="0.3">
      <c r="A363">
        <v>362</v>
      </c>
      <c r="B363" t="s">
        <v>5</v>
      </c>
      <c r="C363" t="s">
        <v>707</v>
      </c>
      <c r="D363" t="s">
        <v>46</v>
      </c>
      <c r="E363">
        <v>5000000</v>
      </c>
      <c r="F363">
        <f t="shared" si="25"/>
        <v>5.0000000000000001E-3</v>
      </c>
      <c r="G363">
        <v>10000000</v>
      </c>
      <c r="H363">
        <f t="shared" si="26"/>
        <v>0.01</v>
      </c>
      <c r="I363">
        <f t="shared" si="27"/>
        <v>7500000</v>
      </c>
      <c r="J363">
        <f t="shared" si="28"/>
        <v>7.4999999999999997E-3</v>
      </c>
      <c r="K363" t="s">
        <v>544</v>
      </c>
      <c r="L363">
        <v>171</v>
      </c>
      <c r="M363">
        <v>108</v>
      </c>
      <c r="N363" s="2">
        <v>139.5</v>
      </c>
      <c r="O363" t="s">
        <v>707</v>
      </c>
      <c r="P363" s="7" t="s">
        <v>994</v>
      </c>
      <c r="Q363" t="s">
        <v>1208</v>
      </c>
      <c r="R363" t="s">
        <v>1397</v>
      </c>
      <c r="AB363">
        <v>3.5</v>
      </c>
      <c r="AC363" t="str" cm="1">
        <f t="array" ref="AC363">_xlfn.IFS(AB363&gt;=4,"highrating",AB363&gt;=3,"med Rating",AB363&lt;3,"low Rating")</f>
        <v>med Rating</v>
      </c>
      <c r="AD363" t="s">
        <v>1068</v>
      </c>
      <c r="AE363" t="s">
        <v>1145</v>
      </c>
      <c r="AF363">
        <v>51</v>
      </c>
      <c r="AG363">
        <v>200</v>
      </c>
      <c r="AH363" s="9">
        <f t="shared" si="29"/>
        <v>125.5</v>
      </c>
      <c r="AI363" t="s">
        <v>1072</v>
      </c>
      <c r="AJ363" t="s">
        <v>1072</v>
      </c>
      <c r="AK363" t="s">
        <v>1132</v>
      </c>
      <c r="AL363" t="s">
        <v>1578</v>
      </c>
    </row>
    <row r="364" spans="1:38" ht="15.6" customHeight="1" x14ac:dyDescent="0.3">
      <c r="A364">
        <v>363</v>
      </c>
      <c r="B364" t="s">
        <v>5</v>
      </c>
      <c r="C364" t="s">
        <v>707</v>
      </c>
      <c r="D364" t="s">
        <v>11</v>
      </c>
      <c r="E364">
        <v>0</v>
      </c>
      <c r="F364">
        <f t="shared" si="25"/>
        <v>0</v>
      </c>
      <c r="G364">
        <v>0</v>
      </c>
      <c r="H364">
        <f t="shared" si="26"/>
        <v>0</v>
      </c>
      <c r="I364">
        <f t="shared" si="27"/>
        <v>0</v>
      </c>
      <c r="J364">
        <f t="shared" si="28"/>
        <v>0</v>
      </c>
      <c r="K364" t="s">
        <v>616</v>
      </c>
      <c r="L364">
        <v>179</v>
      </c>
      <c r="M364">
        <v>112</v>
      </c>
      <c r="N364" s="2">
        <v>145.5</v>
      </c>
      <c r="O364" t="s">
        <v>707</v>
      </c>
      <c r="P364" s="7" t="s">
        <v>995</v>
      </c>
      <c r="Q364" t="s">
        <v>1169</v>
      </c>
      <c r="R364" t="s">
        <v>1398</v>
      </c>
      <c r="AB364">
        <v>4.8</v>
      </c>
      <c r="AC364" t="str" cm="1">
        <f t="array" ref="AC364">_xlfn.IFS(AB364&gt;=4,"highrating",AB364&gt;=3,"med Rating",AB364&lt;3,"low Rating")</f>
        <v>highrating</v>
      </c>
      <c r="AD364" t="s">
        <v>1071</v>
      </c>
      <c r="AE364" t="s">
        <v>1148</v>
      </c>
      <c r="AF364">
        <v>1</v>
      </c>
      <c r="AG364">
        <v>50</v>
      </c>
      <c r="AH364" s="9">
        <f t="shared" si="29"/>
        <v>25.5</v>
      </c>
      <c r="AI364">
        <v>2011</v>
      </c>
      <c r="AJ364">
        <v>13</v>
      </c>
      <c r="AK364" t="s">
        <v>1095</v>
      </c>
      <c r="AL364" t="s">
        <v>1562</v>
      </c>
    </row>
    <row r="365" spans="1:38" ht="15.6" customHeight="1" x14ac:dyDescent="0.3">
      <c r="A365">
        <v>364</v>
      </c>
      <c r="B365" t="s">
        <v>5</v>
      </c>
      <c r="C365" t="s">
        <v>707</v>
      </c>
      <c r="D365" t="s">
        <v>9</v>
      </c>
      <c r="E365">
        <v>100000000</v>
      </c>
      <c r="F365">
        <f t="shared" si="25"/>
        <v>0.1</v>
      </c>
      <c r="G365">
        <v>500000000</v>
      </c>
      <c r="H365">
        <f t="shared" si="26"/>
        <v>0.5</v>
      </c>
      <c r="I365">
        <f t="shared" si="27"/>
        <v>300000000</v>
      </c>
      <c r="J365">
        <f t="shared" si="28"/>
        <v>0.3</v>
      </c>
      <c r="K365" t="s">
        <v>617</v>
      </c>
      <c r="L365">
        <v>111</v>
      </c>
      <c r="M365">
        <v>63</v>
      </c>
      <c r="N365" s="2">
        <v>87</v>
      </c>
      <c r="O365" t="s">
        <v>707</v>
      </c>
      <c r="P365" s="7" t="s">
        <v>996</v>
      </c>
      <c r="Q365" t="s">
        <v>1169</v>
      </c>
      <c r="R365" t="s">
        <v>1169</v>
      </c>
      <c r="AB365">
        <v>4</v>
      </c>
      <c r="AC365" t="str" cm="1">
        <f t="array" ref="AC365">_xlfn.IFS(AB365&gt;=4,"highrating",AB365&gt;=3,"med Rating",AB365&lt;3,"low Rating")</f>
        <v>highrating</v>
      </c>
      <c r="AD365" t="s">
        <v>1069</v>
      </c>
      <c r="AE365" t="s">
        <v>1146</v>
      </c>
      <c r="AF365">
        <v>201</v>
      </c>
      <c r="AG365">
        <v>500</v>
      </c>
      <c r="AH365" s="9">
        <f t="shared" si="29"/>
        <v>350.5</v>
      </c>
      <c r="AI365">
        <v>2007</v>
      </c>
      <c r="AJ365">
        <v>17</v>
      </c>
      <c r="AK365" t="s">
        <v>1117</v>
      </c>
      <c r="AL365" t="s">
        <v>1561</v>
      </c>
    </row>
    <row r="366" spans="1:38" ht="15.6" customHeight="1" x14ac:dyDescent="0.3">
      <c r="A366">
        <v>365</v>
      </c>
      <c r="B366" t="s">
        <v>5</v>
      </c>
      <c r="C366" t="s">
        <v>707</v>
      </c>
      <c r="D366" t="s">
        <v>6</v>
      </c>
      <c r="E366">
        <v>50000000</v>
      </c>
      <c r="F366">
        <f t="shared" si="25"/>
        <v>0.05</v>
      </c>
      <c r="G366">
        <v>100000000</v>
      </c>
      <c r="H366">
        <f t="shared" si="26"/>
        <v>0.1</v>
      </c>
      <c r="I366">
        <f t="shared" si="27"/>
        <v>75000000</v>
      </c>
      <c r="J366">
        <f t="shared" si="28"/>
        <v>7.4999999999999997E-2</v>
      </c>
      <c r="K366" t="s">
        <v>618</v>
      </c>
      <c r="L366">
        <v>126</v>
      </c>
      <c r="M366">
        <v>75</v>
      </c>
      <c r="N366" s="2">
        <v>100.5</v>
      </c>
      <c r="O366" t="s">
        <v>707</v>
      </c>
      <c r="P366" s="7" t="s">
        <v>997</v>
      </c>
      <c r="Q366" t="s">
        <v>1399</v>
      </c>
      <c r="R366" t="s">
        <v>1399</v>
      </c>
      <c r="AB366">
        <v>4.2</v>
      </c>
      <c r="AC366" t="str" cm="1">
        <f t="array" ref="AC366">_xlfn.IFS(AB366&gt;=4,"highrating",AB366&gt;=3,"med Rating",AB366&lt;3,"low Rating")</f>
        <v>highrating</v>
      </c>
      <c r="AD366" t="s">
        <v>1069</v>
      </c>
      <c r="AE366" t="s">
        <v>1146</v>
      </c>
      <c r="AF366">
        <v>201</v>
      </c>
      <c r="AG366">
        <v>500</v>
      </c>
      <c r="AH366" s="9">
        <f t="shared" si="29"/>
        <v>350.5</v>
      </c>
      <c r="AI366">
        <v>1885</v>
      </c>
      <c r="AJ366">
        <v>139</v>
      </c>
      <c r="AK366" t="s">
        <v>1082</v>
      </c>
      <c r="AL366" t="s">
        <v>1561</v>
      </c>
    </row>
    <row r="367" spans="1:38" ht="15.6" customHeight="1" x14ac:dyDescent="0.3">
      <c r="A367">
        <v>366</v>
      </c>
      <c r="B367" t="s">
        <v>224</v>
      </c>
      <c r="C367" t="s">
        <v>707</v>
      </c>
      <c r="D367" t="s">
        <v>16</v>
      </c>
      <c r="E367">
        <v>10000000000</v>
      </c>
      <c r="F367">
        <f t="shared" si="25"/>
        <v>10</v>
      </c>
      <c r="G367">
        <v>11000000000</v>
      </c>
      <c r="H367">
        <f t="shared" si="26"/>
        <v>11</v>
      </c>
      <c r="I367">
        <f t="shared" si="27"/>
        <v>10500000000</v>
      </c>
      <c r="J367">
        <f t="shared" si="28"/>
        <v>10.5</v>
      </c>
      <c r="K367" t="s">
        <v>619</v>
      </c>
      <c r="L367">
        <v>184</v>
      </c>
      <c r="M367">
        <v>110</v>
      </c>
      <c r="N367" s="2">
        <v>147</v>
      </c>
      <c r="O367" t="s">
        <v>707</v>
      </c>
      <c r="P367" s="7" t="s">
        <v>998</v>
      </c>
      <c r="Q367" t="s">
        <v>1169</v>
      </c>
      <c r="R367" t="s">
        <v>1400</v>
      </c>
      <c r="AB367">
        <v>3.8</v>
      </c>
      <c r="AC367" t="str" cm="1">
        <f t="array" ref="AC367">_xlfn.IFS(AB367&gt;=4,"highrating",AB367&gt;=3,"med Rating",AB367&lt;3,"low Rating")</f>
        <v>med Rating</v>
      </c>
      <c r="AD367" t="s">
        <v>1066</v>
      </c>
      <c r="AE367" t="s">
        <v>1143</v>
      </c>
      <c r="AF367">
        <v>10000</v>
      </c>
      <c r="AG367" t="s">
        <v>1152</v>
      </c>
      <c r="AH367" s="9">
        <f t="shared" si="29"/>
        <v>10000</v>
      </c>
      <c r="AI367">
        <v>1967</v>
      </c>
      <c r="AJ367">
        <v>57</v>
      </c>
      <c r="AK367" t="s">
        <v>1090</v>
      </c>
      <c r="AL367" t="s">
        <v>1562</v>
      </c>
    </row>
    <row r="368" spans="1:38" ht="15.6" customHeight="1" x14ac:dyDescent="0.3">
      <c r="A368">
        <v>367</v>
      </c>
      <c r="B368" t="s">
        <v>34</v>
      </c>
      <c r="C368" t="s">
        <v>34</v>
      </c>
      <c r="D368" t="s">
        <v>9</v>
      </c>
      <c r="E368">
        <v>100000000</v>
      </c>
      <c r="F368">
        <f t="shared" si="25"/>
        <v>0.1</v>
      </c>
      <c r="G368">
        <v>500000000</v>
      </c>
      <c r="H368">
        <f t="shared" si="26"/>
        <v>0.5</v>
      </c>
      <c r="I368">
        <f t="shared" si="27"/>
        <v>300000000</v>
      </c>
      <c r="J368">
        <f t="shared" si="28"/>
        <v>0.3</v>
      </c>
      <c r="K368" t="s">
        <v>620</v>
      </c>
      <c r="L368">
        <v>145</v>
      </c>
      <c r="M368">
        <v>76</v>
      </c>
      <c r="N368" s="2">
        <v>110.5</v>
      </c>
      <c r="O368" t="s">
        <v>34</v>
      </c>
      <c r="P368" s="7" t="s">
        <v>999</v>
      </c>
      <c r="Q368" t="s">
        <v>1169</v>
      </c>
      <c r="R368" t="s">
        <v>1169</v>
      </c>
      <c r="AB368">
        <v>3.7</v>
      </c>
      <c r="AC368" t="str" cm="1">
        <f t="array" ref="AC368">_xlfn.IFS(AB368&gt;=4,"highrating",AB368&gt;=3,"med Rating",AB368&lt;3,"low Rating")</f>
        <v>med Rating</v>
      </c>
      <c r="AD368" t="s">
        <v>1069</v>
      </c>
      <c r="AE368" t="s">
        <v>1146</v>
      </c>
      <c r="AF368">
        <v>201</v>
      </c>
      <c r="AG368">
        <v>500</v>
      </c>
      <c r="AH368" s="9">
        <f t="shared" si="29"/>
        <v>350.5</v>
      </c>
      <c r="AI368">
        <v>1914</v>
      </c>
      <c r="AJ368">
        <v>110</v>
      </c>
      <c r="AK368" t="s">
        <v>1091</v>
      </c>
      <c r="AL368" t="s">
        <v>1565</v>
      </c>
    </row>
    <row r="369" spans="1:38" ht="15.6" customHeight="1" x14ac:dyDescent="0.3">
      <c r="A369">
        <v>368</v>
      </c>
      <c r="B369" t="s">
        <v>5</v>
      </c>
      <c r="C369" t="s">
        <v>707</v>
      </c>
      <c r="D369" t="s">
        <v>46</v>
      </c>
      <c r="E369">
        <v>5000000</v>
      </c>
      <c r="F369">
        <f t="shared" si="25"/>
        <v>5.0000000000000001E-3</v>
      </c>
      <c r="G369">
        <v>10000000</v>
      </c>
      <c r="H369">
        <f t="shared" si="26"/>
        <v>0.01</v>
      </c>
      <c r="I369">
        <f t="shared" si="27"/>
        <v>7500000</v>
      </c>
      <c r="J369">
        <f t="shared" si="28"/>
        <v>7.4999999999999997E-3</v>
      </c>
      <c r="K369" t="s">
        <v>621</v>
      </c>
      <c r="L369">
        <v>118</v>
      </c>
      <c r="M369">
        <v>70</v>
      </c>
      <c r="N369" s="2">
        <v>94</v>
      </c>
      <c r="O369" t="s">
        <v>707</v>
      </c>
      <c r="P369" s="7" t="s">
        <v>1000</v>
      </c>
      <c r="Q369" t="s">
        <v>1344</v>
      </c>
      <c r="R369" t="s">
        <v>1401</v>
      </c>
      <c r="AB369">
        <v>4.5999999999999996</v>
      </c>
      <c r="AC369" t="str" cm="1">
        <f t="array" ref="AC369">_xlfn.IFS(AB369&gt;=4,"highrating",AB369&gt;=3,"med Rating",AB369&lt;3,"low Rating")</f>
        <v>highrating</v>
      </c>
      <c r="AD369" t="s">
        <v>1068</v>
      </c>
      <c r="AE369" t="s">
        <v>1145</v>
      </c>
      <c r="AF369">
        <v>51</v>
      </c>
      <c r="AG369">
        <v>200</v>
      </c>
      <c r="AH369" s="9">
        <f t="shared" si="29"/>
        <v>125.5</v>
      </c>
      <c r="AI369" t="s">
        <v>1072</v>
      </c>
      <c r="AJ369" t="s">
        <v>1072</v>
      </c>
      <c r="AK369" t="s">
        <v>1083</v>
      </c>
      <c r="AL369" t="s">
        <v>1559</v>
      </c>
    </row>
    <row r="370" spans="1:38" ht="15.6" customHeight="1" x14ac:dyDescent="0.3">
      <c r="A370">
        <v>369</v>
      </c>
      <c r="B370" t="s">
        <v>33</v>
      </c>
      <c r="C370" t="s">
        <v>707</v>
      </c>
      <c r="D370" t="s">
        <v>10</v>
      </c>
      <c r="E370">
        <v>500000000</v>
      </c>
      <c r="F370">
        <f t="shared" si="25"/>
        <v>0.5</v>
      </c>
      <c r="G370">
        <v>1000000000</v>
      </c>
      <c r="H370">
        <f t="shared" si="26"/>
        <v>1</v>
      </c>
      <c r="I370">
        <f t="shared" si="27"/>
        <v>750000000</v>
      </c>
      <c r="J370">
        <f t="shared" si="28"/>
        <v>0.75</v>
      </c>
      <c r="K370" t="s">
        <v>622</v>
      </c>
      <c r="L370">
        <v>153</v>
      </c>
      <c r="M370">
        <v>94</v>
      </c>
      <c r="N370" s="2">
        <v>123.5</v>
      </c>
      <c r="O370" t="s">
        <v>707</v>
      </c>
      <c r="P370" s="7" t="s">
        <v>1001</v>
      </c>
      <c r="Q370" t="s">
        <v>1169</v>
      </c>
      <c r="R370" t="s">
        <v>1169</v>
      </c>
      <c r="AB370">
        <v>4.3</v>
      </c>
      <c r="AC370" t="str" cm="1">
        <f t="array" ref="AC370">_xlfn.IFS(AB370&gt;=4,"highrating",AB370&gt;=3,"med Rating",AB370&lt;3,"low Rating")</f>
        <v>highrating</v>
      </c>
      <c r="AD370" t="s">
        <v>1067</v>
      </c>
      <c r="AE370" t="s">
        <v>1144</v>
      </c>
      <c r="AF370">
        <v>1001</v>
      </c>
      <c r="AG370">
        <v>5000</v>
      </c>
      <c r="AH370" s="9">
        <f t="shared" si="29"/>
        <v>3000.5</v>
      </c>
      <c r="AI370">
        <v>1999</v>
      </c>
      <c r="AJ370">
        <v>25</v>
      </c>
      <c r="AK370" t="s">
        <v>1090</v>
      </c>
      <c r="AL370" t="s">
        <v>1562</v>
      </c>
    </row>
    <row r="371" spans="1:38" ht="15.6" customHeight="1" x14ac:dyDescent="0.3">
      <c r="A371">
        <v>370</v>
      </c>
      <c r="B371" t="s">
        <v>225</v>
      </c>
      <c r="C371" t="s">
        <v>34</v>
      </c>
      <c r="D371" t="s">
        <v>11</v>
      </c>
      <c r="E371">
        <v>0</v>
      </c>
      <c r="F371">
        <f t="shared" si="25"/>
        <v>0</v>
      </c>
      <c r="G371">
        <v>0</v>
      </c>
      <c r="H371">
        <f t="shared" si="26"/>
        <v>0</v>
      </c>
      <c r="I371">
        <f t="shared" si="27"/>
        <v>0</v>
      </c>
      <c r="J371">
        <f t="shared" si="28"/>
        <v>0</v>
      </c>
      <c r="K371" t="s">
        <v>547</v>
      </c>
      <c r="L371">
        <v>97</v>
      </c>
      <c r="M371">
        <v>49</v>
      </c>
      <c r="N371" s="2">
        <v>73</v>
      </c>
      <c r="O371" t="s">
        <v>34</v>
      </c>
      <c r="P371" s="7" t="s">
        <v>777</v>
      </c>
      <c r="Q371" t="s">
        <v>1402</v>
      </c>
      <c r="R371" t="s">
        <v>1224</v>
      </c>
      <c r="AB371">
        <v>4</v>
      </c>
      <c r="AC371" t="str" cm="1">
        <f t="array" ref="AC371">_xlfn.IFS(AB371&gt;=4,"highrating",AB371&gt;=3,"med Rating",AB371&lt;3,"low Rating")</f>
        <v>highrating</v>
      </c>
      <c r="AD371" t="s">
        <v>1066</v>
      </c>
      <c r="AE371" t="s">
        <v>1143</v>
      </c>
      <c r="AF371">
        <v>10000</v>
      </c>
      <c r="AG371" t="s">
        <v>1152</v>
      </c>
      <c r="AH371" s="9">
        <f t="shared" si="29"/>
        <v>10000</v>
      </c>
      <c r="AI371">
        <v>1939</v>
      </c>
      <c r="AJ371">
        <v>85</v>
      </c>
      <c r="AK371" t="s">
        <v>1096</v>
      </c>
      <c r="AL371" t="s">
        <v>1562</v>
      </c>
    </row>
    <row r="372" spans="1:38" ht="15.6" customHeight="1" x14ac:dyDescent="0.3">
      <c r="A372">
        <v>371</v>
      </c>
      <c r="B372" t="s">
        <v>226</v>
      </c>
      <c r="C372" t="s">
        <v>707</v>
      </c>
      <c r="D372" t="s">
        <v>11</v>
      </c>
      <c r="E372">
        <v>0</v>
      </c>
      <c r="F372">
        <f t="shared" si="25"/>
        <v>0</v>
      </c>
      <c r="G372">
        <v>0</v>
      </c>
      <c r="H372">
        <f t="shared" si="26"/>
        <v>0</v>
      </c>
      <c r="I372">
        <f t="shared" si="27"/>
        <v>0</v>
      </c>
      <c r="J372">
        <f t="shared" si="28"/>
        <v>0</v>
      </c>
      <c r="K372" t="s">
        <v>623</v>
      </c>
      <c r="L372">
        <v>180</v>
      </c>
      <c r="M372">
        <v>150</v>
      </c>
      <c r="N372" s="2">
        <v>165</v>
      </c>
      <c r="O372" t="s">
        <v>707</v>
      </c>
      <c r="P372" s="7" t="s">
        <v>1002</v>
      </c>
      <c r="Q372" t="s">
        <v>1169</v>
      </c>
      <c r="R372" t="s">
        <v>1169</v>
      </c>
      <c r="AB372">
        <v>3.9</v>
      </c>
      <c r="AC372" t="str" cm="1">
        <f t="array" ref="AC372">_xlfn.IFS(AB372&gt;=4,"highrating",AB372&gt;=3,"med Rating",AB372&lt;3,"low Rating")</f>
        <v>med Rating</v>
      </c>
      <c r="AD372" t="s">
        <v>1069</v>
      </c>
      <c r="AE372" t="s">
        <v>1146</v>
      </c>
      <c r="AF372">
        <v>201</v>
      </c>
      <c r="AG372">
        <v>500</v>
      </c>
      <c r="AH372" s="9">
        <f t="shared" si="29"/>
        <v>350.5</v>
      </c>
      <c r="AI372">
        <v>2014</v>
      </c>
      <c r="AJ372">
        <v>10</v>
      </c>
      <c r="AK372" t="s">
        <v>1090</v>
      </c>
      <c r="AL372" t="s">
        <v>1562</v>
      </c>
    </row>
    <row r="373" spans="1:38" ht="15.6" customHeight="1" x14ac:dyDescent="0.3">
      <c r="A373">
        <v>372</v>
      </c>
      <c r="B373" t="s">
        <v>17</v>
      </c>
      <c r="C373" t="s">
        <v>709</v>
      </c>
      <c r="D373" t="s">
        <v>9</v>
      </c>
      <c r="E373">
        <v>100000000</v>
      </c>
      <c r="F373">
        <f t="shared" si="25"/>
        <v>0.1</v>
      </c>
      <c r="G373">
        <v>500000000</v>
      </c>
      <c r="H373">
        <f t="shared" si="26"/>
        <v>0.5</v>
      </c>
      <c r="I373">
        <f t="shared" si="27"/>
        <v>300000000</v>
      </c>
      <c r="J373">
        <f t="shared" si="28"/>
        <v>0.3</v>
      </c>
      <c r="K373" t="s">
        <v>624</v>
      </c>
      <c r="L373">
        <v>77</v>
      </c>
      <c r="M373">
        <v>42</v>
      </c>
      <c r="N373" s="2">
        <v>59.5</v>
      </c>
      <c r="O373" t="s">
        <v>709</v>
      </c>
      <c r="P373" s="7" t="s">
        <v>1003</v>
      </c>
      <c r="Q373" t="s">
        <v>1169</v>
      </c>
      <c r="R373" t="s">
        <v>1169</v>
      </c>
      <c r="AB373">
        <v>3.1</v>
      </c>
      <c r="AC373" t="str" cm="1">
        <f t="array" ref="AC373">_xlfn.IFS(AB373&gt;=4,"highrating",AB373&gt;=3,"med Rating",AB373&lt;3,"low Rating")</f>
        <v>med Rating</v>
      </c>
      <c r="AD373" t="s">
        <v>1067</v>
      </c>
      <c r="AE373" t="s">
        <v>1144</v>
      </c>
      <c r="AF373">
        <v>1001</v>
      </c>
      <c r="AG373">
        <v>5000</v>
      </c>
      <c r="AH373" s="9">
        <f t="shared" si="29"/>
        <v>3000.5</v>
      </c>
      <c r="AI373">
        <v>2006</v>
      </c>
      <c r="AJ373">
        <v>18</v>
      </c>
      <c r="AK373" t="s">
        <v>1126</v>
      </c>
      <c r="AL373" t="s">
        <v>1571</v>
      </c>
    </row>
    <row r="374" spans="1:38" ht="15.6" customHeight="1" x14ac:dyDescent="0.3">
      <c r="A374">
        <v>373</v>
      </c>
      <c r="B374" t="s">
        <v>17</v>
      </c>
      <c r="C374" t="s">
        <v>709</v>
      </c>
      <c r="D374" t="s">
        <v>25</v>
      </c>
      <c r="E374">
        <v>10000000</v>
      </c>
      <c r="F374">
        <f t="shared" si="25"/>
        <v>0.01</v>
      </c>
      <c r="G374">
        <v>25000000</v>
      </c>
      <c r="H374">
        <f t="shared" si="26"/>
        <v>2.5000000000000001E-2</v>
      </c>
      <c r="I374">
        <f t="shared" si="27"/>
        <v>17500000</v>
      </c>
      <c r="J374">
        <f t="shared" si="28"/>
        <v>1.7500000000000002E-2</v>
      </c>
      <c r="K374" t="s">
        <v>625</v>
      </c>
      <c r="L374">
        <v>85</v>
      </c>
      <c r="M374">
        <v>47</v>
      </c>
      <c r="N374" s="2">
        <v>66</v>
      </c>
      <c r="O374" t="s">
        <v>709</v>
      </c>
      <c r="P374" s="7" t="s">
        <v>1004</v>
      </c>
      <c r="Q374" t="s">
        <v>1169</v>
      </c>
      <c r="R374" t="s">
        <v>1169</v>
      </c>
      <c r="AB374">
        <v>3.6</v>
      </c>
      <c r="AC374" t="str" cm="1">
        <f t="array" ref="AC374">_xlfn.IFS(AB374&gt;=4,"highrating",AB374&gt;=3,"med Rating",AB374&lt;3,"low Rating")</f>
        <v>med Rating</v>
      </c>
      <c r="AD374" t="s">
        <v>1071</v>
      </c>
      <c r="AE374" t="s">
        <v>1148</v>
      </c>
      <c r="AF374">
        <v>1</v>
      </c>
      <c r="AG374">
        <v>50</v>
      </c>
      <c r="AH374" s="9">
        <f t="shared" si="29"/>
        <v>25.5</v>
      </c>
      <c r="AI374">
        <v>1980</v>
      </c>
      <c r="AJ374">
        <v>44</v>
      </c>
      <c r="AK374" t="s">
        <v>1077</v>
      </c>
      <c r="AL374" t="s">
        <v>1558</v>
      </c>
    </row>
    <row r="375" spans="1:38" ht="15.6" customHeight="1" x14ac:dyDescent="0.3">
      <c r="A375">
        <v>374</v>
      </c>
      <c r="B375" t="s">
        <v>5</v>
      </c>
      <c r="C375" t="s">
        <v>707</v>
      </c>
      <c r="D375" t="s">
        <v>11</v>
      </c>
      <c r="E375">
        <v>0</v>
      </c>
      <c r="F375">
        <f t="shared" si="25"/>
        <v>0</v>
      </c>
      <c r="G375">
        <v>0</v>
      </c>
      <c r="H375">
        <f t="shared" si="26"/>
        <v>0</v>
      </c>
      <c r="I375">
        <f t="shared" si="27"/>
        <v>0</v>
      </c>
      <c r="J375">
        <f t="shared" si="28"/>
        <v>0</v>
      </c>
      <c r="K375" t="s">
        <v>337</v>
      </c>
      <c r="L375">
        <v>95</v>
      </c>
      <c r="M375">
        <v>56</v>
      </c>
      <c r="N375" s="2">
        <v>75.5</v>
      </c>
      <c r="O375" t="s">
        <v>707</v>
      </c>
      <c r="P375" s="7" t="s">
        <v>1005</v>
      </c>
      <c r="Q375" t="s">
        <v>1169</v>
      </c>
      <c r="R375" t="s">
        <v>1169</v>
      </c>
      <c r="AB375">
        <v>4.2</v>
      </c>
      <c r="AC375" t="str" cm="1">
        <f t="array" ref="AC375">_xlfn.IFS(AB375&gt;=4,"highrating",AB375&gt;=3,"med Rating",AB375&lt;3,"low Rating")</f>
        <v>highrating</v>
      </c>
      <c r="AD375" t="s">
        <v>1068</v>
      </c>
      <c r="AE375" t="s">
        <v>1145</v>
      </c>
      <c r="AF375">
        <v>51</v>
      </c>
      <c r="AG375">
        <v>200</v>
      </c>
      <c r="AH375" s="9">
        <f t="shared" si="29"/>
        <v>125.5</v>
      </c>
      <c r="AI375">
        <v>2012</v>
      </c>
      <c r="AJ375">
        <v>12</v>
      </c>
      <c r="AK375" t="s">
        <v>1107</v>
      </c>
      <c r="AL375" t="s">
        <v>1571</v>
      </c>
    </row>
    <row r="376" spans="1:38" ht="15.6" customHeight="1" x14ac:dyDescent="0.3">
      <c r="A376">
        <v>375</v>
      </c>
      <c r="B376" t="s">
        <v>71</v>
      </c>
      <c r="C376" t="s">
        <v>712</v>
      </c>
      <c r="D376" t="s">
        <v>9</v>
      </c>
      <c r="E376">
        <v>100000000</v>
      </c>
      <c r="F376">
        <f t="shared" si="25"/>
        <v>0.1</v>
      </c>
      <c r="G376">
        <v>500000000</v>
      </c>
      <c r="H376">
        <f t="shared" si="26"/>
        <v>0.5</v>
      </c>
      <c r="I376">
        <f t="shared" si="27"/>
        <v>300000000</v>
      </c>
      <c r="J376">
        <f t="shared" si="28"/>
        <v>0.3</v>
      </c>
      <c r="K376" t="s">
        <v>626</v>
      </c>
      <c r="L376">
        <v>112</v>
      </c>
      <c r="M376">
        <v>62</v>
      </c>
      <c r="N376" s="2">
        <v>87</v>
      </c>
      <c r="O376" t="s">
        <v>712</v>
      </c>
      <c r="P376" s="7" t="s">
        <v>1006</v>
      </c>
      <c r="Q376" t="s">
        <v>1253</v>
      </c>
      <c r="R376" t="s">
        <v>1403</v>
      </c>
      <c r="AB376">
        <v>4</v>
      </c>
      <c r="AC376" t="str" cm="1">
        <f t="array" ref="AC376">_xlfn.IFS(AB376&gt;=4,"highrating",AB376&gt;=3,"med Rating",AB376&lt;3,"low Rating")</f>
        <v>highrating</v>
      </c>
      <c r="AD376" t="s">
        <v>1065</v>
      </c>
      <c r="AE376" t="s">
        <v>1142</v>
      </c>
      <c r="AF376">
        <v>501</v>
      </c>
      <c r="AG376">
        <v>1000</v>
      </c>
      <c r="AH376" s="9">
        <f t="shared" si="29"/>
        <v>750.5</v>
      </c>
      <c r="AI376">
        <v>1954</v>
      </c>
      <c r="AJ376">
        <v>70</v>
      </c>
      <c r="AK376" t="s">
        <v>1076</v>
      </c>
      <c r="AL376" t="s">
        <v>1076</v>
      </c>
    </row>
    <row r="377" spans="1:38" ht="15.6" customHeight="1" x14ac:dyDescent="0.3">
      <c r="A377">
        <v>376</v>
      </c>
      <c r="B377" t="s">
        <v>227</v>
      </c>
      <c r="C377" t="s">
        <v>707</v>
      </c>
      <c r="D377" t="s">
        <v>16</v>
      </c>
      <c r="E377">
        <v>10000000000</v>
      </c>
      <c r="F377">
        <f t="shared" si="25"/>
        <v>10</v>
      </c>
      <c r="G377">
        <v>11000000000</v>
      </c>
      <c r="H377">
        <f t="shared" si="26"/>
        <v>11</v>
      </c>
      <c r="I377">
        <f t="shared" si="27"/>
        <v>10500000000</v>
      </c>
      <c r="J377">
        <f t="shared" si="28"/>
        <v>10.5</v>
      </c>
      <c r="K377" t="s">
        <v>551</v>
      </c>
      <c r="L377">
        <v>173</v>
      </c>
      <c r="M377">
        <v>107</v>
      </c>
      <c r="N377" s="2">
        <v>140</v>
      </c>
      <c r="O377" t="s">
        <v>707</v>
      </c>
      <c r="P377" s="7" t="s">
        <v>938</v>
      </c>
      <c r="Q377" t="s">
        <v>1404</v>
      </c>
      <c r="R377" t="s">
        <v>1359</v>
      </c>
      <c r="AB377">
        <v>3.9</v>
      </c>
      <c r="AC377" t="str" cm="1">
        <f t="array" ref="AC377">_xlfn.IFS(AB377&gt;=4,"highrating",AB377&gt;=3,"med Rating",AB377&lt;3,"low Rating")</f>
        <v>med Rating</v>
      </c>
      <c r="AD377" t="s">
        <v>1066</v>
      </c>
      <c r="AE377" t="s">
        <v>1143</v>
      </c>
      <c r="AF377">
        <v>10000</v>
      </c>
      <c r="AG377" t="s">
        <v>1152</v>
      </c>
      <c r="AH377" s="9">
        <f t="shared" si="29"/>
        <v>10000</v>
      </c>
      <c r="AI377">
        <v>1913</v>
      </c>
      <c r="AJ377">
        <v>111</v>
      </c>
      <c r="AK377" t="s">
        <v>1088</v>
      </c>
      <c r="AL377" t="s">
        <v>1088</v>
      </c>
    </row>
    <row r="378" spans="1:38" ht="15.6" customHeight="1" x14ac:dyDescent="0.3">
      <c r="A378">
        <v>377</v>
      </c>
      <c r="B378" t="s">
        <v>5</v>
      </c>
      <c r="C378" t="s">
        <v>707</v>
      </c>
      <c r="D378" t="s">
        <v>13</v>
      </c>
      <c r="E378">
        <v>25000000</v>
      </c>
      <c r="F378">
        <f t="shared" si="25"/>
        <v>2.5000000000000001E-2</v>
      </c>
      <c r="G378">
        <v>50000000</v>
      </c>
      <c r="H378">
        <f t="shared" si="26"/>
        <v>0.05</v>
      </c>
      <c r="I378">
        <f t="shared" si="27"/>
        <v>37500000</v>
      </c>
      <c r="J378">
        <f t="shared" si="28"/>
        <v>3.7499999999999999E-2</v>
      </c>
      <c r="K378" t="s">
        <v>627</v>
      </c>
      <c r="L378">
        <v>108</v>
      </c>
      <c r="M378">
        <v>64</v>
      </c>
      <c r="N378" s="2">
        <v>86</v>
      </c>
      <c r="O378" t="s">
        <v>707</v>
      </c>
      <c r="P378" s="7" t="s">
        <v>1007</v>
      </c>
      <c r="Q378" t="s">
        <v>1255</v>
      </c>
      <c r="R378" t="s">
        <v>1236</v>
      </c>
      <c r="AB378">
        <v>3.7</v>
      </c>
      <c r="AC378" t="str" cm="1">
        <f t="array" ref="AC378">_xlfn.IFS(AB378&gt;=4,"highrating",AB378&gt;=3,"med Rating",AB378&lt;3,"low Rating")</f>
        <v>med Rating</v>
      </c>
      <c r="AD378" t="s">
        <v>1069</v>
      </c>
      <c r="AE378" t="s">
        <v>1146</v>
      </c>
      <c r="AF378">
        <v>201</v>
      </c>
      <c r="AG378">
        <v>500</v>
      </c>
      <c r="AH378" s="9">
        <f t="shared" si="29"/>
        <v>350.5</v>
      </c>
      <c r="AI378">
        <v>2006</v>
      </c>
      <c r="AJ378">
        <v>18</v>
      </c>
      <c r="AK378" t="s">
        <v>1095</v>
      </c>
      <c r="AL378" t="s">
        <v>1562</v>
      </c>
    </row>
    <row r="379" spans="1:38" ht="15.6" customHeight="1" x14ac:dyDescent="0.3">
      <c r="A379">
        <v>378</v>
      </c>
      <c r="B379" t="s">
        <v>33</v>
      </c>
      <c r="C379" t="s">
        <v>707</v>
      </c>
      <c r="D379" t="s">
        <v>11</v>
      </c>
      <c r="E379">
        <v>0</v>
      </c>
      <c r="F379">
        <f t="shared" si="25"/>
        <v>0</v>
      </c>
      <c r="G379">
        <v>0</v>
      </c>
      <c r="H379">
        <f t="shared" si="26"/>
        <v>0</v>
      </c>
      <c r="I379">
        <f t="shared" si="27"/>
        <v>0</v>
      </c>
      <c r="J379">
        <f t="shared" si="28"/>
        <v>0</v>
      </c>
      <c r="K379" t="s">
        <v>628</v>
      </c>
      <c r="L379">
        <v>144</v>
      </c>
      <c r="M379">
        <v>89</v>
      </c>
      <c r="N379" s="2">
        <v>116.5</v>
      </c>
      <c r="O379" t="s">
        <v>707</v>
      </c>
      <c r="P379" s="7" t="s">
        <v>1008</v>
      </c>
      <c r="Q379" t="s">
        <v>1224</v>
      </c>
      <c r="R379" t="s">
        <v>1224</v>
      </c>
      <c r="AB379">
        <v>4.4000000000000004</v>
      </c>
      <c r="AC379" t="str" cm="1">
        <f t="array" ref="AC379">_xlfn.IFS(AB379&gt;=4,"highrating",AB379&gt;=3,"med Rating",AB379&lt;3,"low Rating")</f>
        <v>highrating</v>
      </c>
      <c r="AD379" t="s">
        <v>1071</v>
      </c>
      <c r="AE379" t="s">
        <v>1148</v>
      </c>
      <c r="AF379">
        <v>1</v>
      </c>
      <c r="AG379">
        <v>50</v>
      </c>
      <c r="AH379" s="9">
        <f t="shared" si="29"/>
        <v>25.5</v>
      </c>
      <c r="AI379">
        <v>2012</v>
      </c>
      <c r="AJ379">
        <v>12</v>
      </c>
      <c r="AK379" t="s">
        <v>1084</v>
      </c>
      <c r="AL379" t="s">
        <v>1562</v>
      </c>
    </row>
    <row r="380" spans="1:38" ht="15.6" customHeight="1" x14ac:dyDescent="0.3">
      <c r="A380">
        <v>379</v>
      </c>
      <c r="B380" t="s">
        <v>34</v>
      </c>
      <c r="C380" t="s">
        <v>34</v>
      </c>
      <c r="D380" t="s">
        <v>12</v>
      </c>
      <c r="E380">
        <v>1000000000</v>
      </c>
      <c r="F380">
        <f t="shared" si="25"/>
        <v>1</v>
      </c>
      <c r="G380">
        <v>2000000000</v>
      </c>
      <c r="H380">
        <f t="shared" si="26"/>
        <v>2</v>
      </c>
      <c r="I380">
        <f t="shared" si="27"/>
        <v>1500000000</v>
      </c>
      <c r="J380">
        <f t="shared" si="28"/>
        <v>1.5</v>
      </c>
      <c r="K380" t="s">
        <v>629</v>
      </c>
      <c r="L380">
        <v>105</v>
      </c>
      <c r="M380">
        <v>55</v>
      </c>
      <c r="N380" s="2">
        <v>80</v>
      </c>
      <c r="O380" t="s">
        <v>34</v>
      </c>
      <c r="P380" s="7" t="s">
        <v>1009</v>
      </c>
      <c r="Q380" t="s">
        <v>1257</v>
      </c>
      <c r="R380" t="s">
        <v>1405</v>
      </c>
      <c r="AB380">
        <v>3.4</v>
      </c>
      <c r="AC380" t="str" cm="1">
        <f t="array" ref="AC380">_xlfn.IFS(AB380&gt;=4,"highrating",AB380&gt;=3,"med Rating",AB380&lt;3,"low Rating")</f>
        <v>med Rating</v>
      </c>
      <c r="AD380" t="s">
        <v>1065</v>
      </c>
      <c r="AE380" t="s">
        <v>1142</v>
      </c>
      <c r="AF380">
        <v>501</v>
      </c>
      <c r="AG380">
        <v>1000</v>
      </c>
      <c r="AH380" s="9">
        <f t="shared" si="29"/>
        <v>750.5</v>
      </c>
      <c r="AI380">
        <v>2002</v>
      </c>
      <c r="AJ380">
        <v>22</v>
      </c>
      <c r="AK380" t="s">
        <v>1095</v>
      </c>
      <c r="AL380" t="s">
        <v>1562</v>
      </c>
    </row>
    <row r="381" spans="1:38" ht="15.6" customHeight="1" x14ac:dyDescent="0.3">
      <c r="A381">
        <v>380</v>
      </c>
      <c r="B381" t="s">
        <v>228</v>
      </c>
      <c r="C381" t="s">
        <v>707</v>
      </c>
      <c r="D381" t="s">
        <v>16</v>
      </c>
      <c r="E381">
        <v>10000000000</v>
      </c>
      <c r="F381">
        <f t="shared" si="25"/>
        <v>10</v>
      </c>
      <c r="G381">
        <v>11000000000</v>
      </c>
      <c r="H381">
        <f t="shared" si="26"/>
        <v>11</v>
      </c>
      <c r="I381">
        <f t="shared" si="27"/>
        <v>10500000000</v>
      </c>
      <c r="J381">
        <f t="shared" si="28"/>
        <v>10.5</v>
      </c>
      <c r="K381" t="s">
        <v>630</v>
      </c>
      <c r="L381">
        <v>211</v>
      </c>
      <c r="M381">
        <v>135</v>
      </c>
      <c r="N381" s="2">
        <v>173</v>
      </c>
      <c r="O381" t="s">
        <v>707</v>
      </c>
      <c r="P381" s="7" t="s">
        <v>765</v>
      </c>
      <c r="Q381" t="s">
        <v>1171</v>
      </c>
      <c r="R381" t="s">
        <v>1220</v>
      </c>
      <c r="AB381">
        <v>3.7</v>
      </c>
      <c r="AC381" t="str" cm="1">
        <f t="array" ref="AC381">_xlfn.IFS(AB381&gt;=4,"highrating",AB381&gt;=3,"med Rating",AB381&lt;3,"low Rating")</f>
        <v>med Rating</v>
      </c>
      <c r="AD381" t="s">
        <v>1066</v>
      </c>
      <c r="AE381" t="s">
        <v>1143</v>
      </c>
      <c r="AF381">
        <v>10000</v>
      </c>
      <c r="AG381" t="s">
        <v>1152</v>
      </c>
      <c r="AH381" s="9">
        <f t="shared" si="29"/>
        <v>10000</v>
      </c>
      <c r="AI381">
        <v>1939</v>
      </c>
      <c r="AJ381">
        <v>85</v>
      </c>
      <c r="AK381" t="s">
        <v>1076</v>
      </c>
      <c r="AL381" t="s">
        <v>1076</v>
      </c>
    </row>
    <row r="382" spans="1:38" ht="15.6" customHeight="1" x14ac:dyDescent="0.3">
      <c r="A382">
        <v>381</v>
      </c>
      <c r="B382" t="s">
        <v>34</v>
      </c>
      <c r="C382" t="s">
        <v>34</v>
      </c>
      <c r="D382" t="s">
        <v>11</v>
      </c>
      <c r="E382">
        <v>0</v>
      </c>
      <c r="F382">
        <f t="shared" si="25"/>
        <v>0</v>
      </c>
      <c r="G382">
        <v>0</v>
      </c>
      <c r="H382">
        <f t="shared" si="26"/>
        <v>0</v>
      </c>
      <c r="I382">
        <f t="shared" si="27"/>
        <v>0</v>
      </c>
      <c r="J382">
        <f t="shared" si="28"/>
        <v>0</v>
      </c>
      <c r="K382" t="s">
        <v>631</v>
      </c>
      <c r="L382">
        <v>80</v>
      </c>
      <c r="M382">
        <v>57</v>
      </c>
      <c r="N382" s="2">
        <v>68.5</v>
      </c>
      <c r="O382" t="s">
        <v>34</v>
      </c>
      <c r="P382" s="7" t="s">
        <v>1010</v>
      </c>
      <c r="Q382" t="s">
        <v>1263</v>
      </c>
      <c r="R382" t="s">
        <v>1406</v>
      </c>
      <c r="AB382">
        <v>3.5</v>
      </c>
      <c r="AC382" t="str" cm="1">
        <f t="array" ref="AC382">_xlfn.IFS(AB382&gt;=4,"highrating",AB382&gt;=3,"med Rating",AB382&lt;3,"low Rating")</f>
        <v>med Rating</v>
      </c>
      <c r="AD382" t="s">
        <v>1065</v>
      </c>
      <c r="AE382" t="s">
        <v>1142</v>
      </c>
      <c r="AF382">
        <v>501</v>
      </c>
      <c r="AG382">
        <v>1000</v>
      </c>
      <c r="AH382" s="9">
        <f t="shared" si="29"/>
        <v>750.5</v>
      </c>
      <c r="AI382">
        <v>1997</v>
      </c>
      <c r="AJ382">
        <v>27</v>
      </c>
      <c r="AK382" t="s">
        <v>1088</v>
      </c>
      <c r="AL382" t="s">
        <v>1088</v>
      </c>
    </row>
    <row r="383" spans="1:38" ht="15.6" customHeight="1" x14ac:dyDescent="0.3">
      <c r="A383">
        <v>382</v>
      </c>
      <c r="B383" t="s">
        <v>229</v>
      </c>
      <c r="C383" t="s">
        <v>707</v>
      </c>
      <c r="D383" t="s">
        <v>11</v>
      </c>
      <c r="E383">
        <v>0</v>
      </c>
      <c r="F383">
        <f t="shared" si="25"/>
        <v>0</v>
      </c>
      <c r="G383">
        <v>0</v>
      </c>
      <c r="H383">
        <f t="shared" si="26"/>
        <v>0</v>
      </c>
      <c r="I383">
        <f t="shared" si="27"/>
        <v>0</v>
      </c>
      <c r="J383">
        <f t="shared" si="28"/>
        <v>0</v>
      </c>
      <c r="K383" t="s">
        <v>632</v>
      </c>
      <c r="L383">
        <v>215</v>
      </c>
      <c r="M383">
        <v>129</v>
      </c>
      <c r="N383" s="2">
        <v>172</v>
      </c>
      <c r="O383" t="s">
        <v>707</v>
      </c>
      <c r="P383" s="7" t="s">
        <v>1011</v>
      </c>
      <c r="Q383" t="s">
        <v>1169</v>
      </c>
      <c r="R383" t="s">
        <v>1169</v>
      </c>
      <c r="AB383">
        <v>4.4000000000000004</v>
      </c>
      <c r="AC383" t="str" cm="1">
        <f t="array" ref="AC383">_xlfn.IFS(AB383&gt;=4,"highrating",AB383&gt;=3,"med Rating",AB383&lt;3,"low Rating")</f>
        <v>highrating</v>
      </c>
      <c r="AD383" t="s">
        <v>1067</v>
      </c>
      <c r="AE383" t="s">
        <v>1144</v>
      </c>
      <c r="AF383">
        <v>1001</v>
      </c>
      <c r="AG383">
        <v>5000</v>
      </c>
      <c r="AH383" s="9">
        <f t="shared" si="29"/>
        <v>3000.5</v>
      </c>
      <c r="AI383">
        <v>2001</v>
      </c>
      <c r="AJ383">
        <v>23</v>
      </c>
      <c r="AK383" t="s">
        <v>1116</v>
      </c>
      <c r="AL383" t="s">
        <v>1561</v>
      </c>
    </row>
    <row r="384" spans="1:38" ht="15.6" customHeight="1" x14ac:dyDescent="0.3">
      <c r="A384">
        <v>383</v>
      </c>
      <c r="B384" t="s">
        <v>230</v>
      </c>
      <c r="C384" t="s">
        <v>708</v>
      </c>
      <c r="D384" t="s">
        <v>16</v>
      </c>
      <c r="E384">
        <v>10000000000</v>
      </c>
      <c r="F384">
        <f t="shared" si="25"/>
        <v>10</v>
      </c>
      <c r="G384">
        <v>11000000000</v>
      </c>
      <c r="H384">
        <f t="shared" si="26"/>
        <v>11</v>
      </c>
      <c r="I384">
        <f t="shared" si="27"/>
        <v>10500000000</v>
      </c>
      <c r="J384">
        <f t="shared" si="28"/>
        <v>10.5</v>
      </c>
      <c r="K384" t="s">
        <v>633</v>
      </c>
      <c r="L384">
        <v>127</v>
      </c>
      <c r="M384">
        <v>63</v>
      </c>
      <c r="N384" s="2">
        <v>95</v>
      </c>
      <c r="O384" t="s">
        <v>708</v>
      </c>
      <c r="P384" s="7" t="s">
        <v>938</v>
      </c>
      <c r="Q384" t="s">
        <v>1404</v>
      </c>
      <c r="R384" t="s">
        <v>1359</v>
      </c>
      <c r="AB384">
        <v>3.9</v>
      </c>
      <c r="AC384" t="str" cm="1">
        <f t="array" ref="AC384">_xlfn.IFS(AB384&gt;=4,"highrating",AB384&gt;=3,"med Rating",AB384&lt;3,"low Rating")</f>
        <v>med Rating</v>
      </c>
      <c r="AD384" t="s">
        <v>1066</v>
      </c>
      <c r="AE384" t="s">
        <v>1143</v>
      </c>
      <c r="AF384">
        <v>10000</v>
      </c>
      <c r="AG384" t="s">
        <v>1152</v>
      </c>
      <c r="AH384" s="9">
        <f t="shared" si="29"/>
        <v>10000</v>
      </c>
      <c r="AI384">
        <v>1913</v>
      </c>
      <c r="AJ384">
        <v>111</v>
      </c>
      <c r="AK384" t="s">
        <v>1088</v>
      </c>
      <c r="AL384" t="s">
        <v>1088</v>
      </c>
    </row>
    <row r="385" spans="1:38" ht="15.6" customHeight="1" x14ac:dyDescent="0.3">
      <c r="A385">
        <v>384</v>
      </c>
      <c r="B385" t="s">
        <v>231</v>
      </c>
      <c r="C385" t="s">
        <v>707</v>
      </c>
      <c r="D385" t="s">
        <v>12</v>
      </c>
      <c r="E385">
        <v>1000000000</v>
      </c>
      <c r="F385">
        <f t="shared" si="25"/>
        <v>1</v>
      </c>
      <c r="G385">
        <v>2000000000</v>
      </c>
      <c r="H385">
        <f t="shared" si="26"/>
        <v>2</v>
      </c>
      <c r="I385">
        <f t="shared" si="27"/>
        <v>1500000000</v>
      </c>
      <c r="J385">
        <f t="shared" si="28"/>
        <v>1.5</v>
      </c>
      <c r="K385" t="s">
        <v>634</v>
      </c>
      <c r="L385">
        <v>89</v>
      </c>
      <c r="M385">
        <v>50</v>
      </c>
      <c r="N385" s="2">
        <v>69.5</v>
      </c>
      <c r="O385" t="s">
        <v>707</v>
      </c>
      <c r="P385" s="7" t="s">
        <v>800</v>
      </c>
      <c r="Q385" t="s">
        <v>1252</v>
      </c>
      <c r="R385" t="s">
        <v>1252</v>
      </c>
      <c r="AB385">
        <v>3.2</v>
      </c>
      <c r="AC385" t="str" cm="1">
        <f t="array" ref="AC385">_xlfn.IFS(AB385&gt;=4,"highrating",AB385&gt;=3,"med Rating",AB385&lt;3,"low Rating")</f>
        <v>med Rating</v>
      </c>
      <c r="AD385" t="s">
        <v>1070</v>
      </c>
      <c r="AE385" t="s">
        <v>1147</v>
      </c>
      <c r="AF385">
        <v>5001</v>
      </c>
      <c r="AG385">
        <v>10000</v>
      </c>
      <c r="AH385" s="9">
        <f t="shared" si="29"/>
        <v>7500.5</v>
      </c>
      <c r="AI385">
        <v>1958</v>
      </c>
      <c r="AJ385">
        <v>66</v>
      </c>
      <c r="AK385" t="s">
        <v>1106</v>
      </c>
      <c r="AL385" t="s">
        <v>1570</v>
      </c>
    </row>
    <row r="386" spans="1:38" ht="15.6" customHeight="1" x14ac:dyDescent="0.3">
      <c r="A386">
        <v>385</v>
      </c>
      <c r="B386" t="s">
        <v>5</v>
      </c>
      <c r="C386" t="s">
        <v>707</v>
      </c>
      <c r="D386" t="s">
        <v>11</v>
      </c>
      <c r="E386">
        <v>0</v>
      </c>
      <c r="F386">
        <f t="shared" si="25"/>
        <v>0</v>
      </c>
      <c r="G386">
        <v>0</v>
      </c>
      <c r="H386">
        <f t="shared" si="26"/>
        <v>0</v>
      </c>
      <c r="I386">
        <f t="shared" si="27"/>
        <v>0</v>
      </c>
      <c r="J386">
        <f t="shared" si="28"/>
        <v>0</v>
      </c>
      <c r="K386" t="s">
        <v>635</v>
      </c>
      <c r="L386">
        <v>124</v>
      </c>
      <c r="M386">
        <v>71</v>
      </c>
      <c r="N386" s="2">
        <v>97.5</v>
      </c>
      <c r="O386" t="s">
        <v>707</v>
      </c>
      <c r="P386" s="7" t="s">
        <v>1012</v>
      </c>
      <c r="Q386" t="s">
        <v>1169</v>
      </c>
      <c r="R386" t="s">
        <v>1169</v>
      </c>
      <c r="AB386">
        <v>4</v>
      </c>
      <c r="AC386" t="str" cm="1">
        <f t="array" ref="AC386">_xlfn.IFS(AB386&gt;=4,"highrating",AB386&gt;=3,"med Rating",AB386&lt;3,"low Rating")</f>
        <v>highrating</v>
      </c>
      <c r="AD386" t="s">
        <v>1065</v>
      </c>
      <c r="AE386" t="s">
        <v>1142</v>
      </c>
      <c r="AF386">
        <v>501</v>
      </c>
      <c r="AG386">
        <v>1000</v>
      </c>
      <c r="AH386" s="9">
        <f t="shared" si="29"/>
        <v>750.5</v>
      </c>
      <c r="AI386">
        <v>2007</v>
      </c>
      <c r="AJ386">
        <v>17</v>
      </c>
      <c r="AK386" t="s">
        <v>1133</v>
      </c>
      <c r="AL386" t="s">
        <v>1578</v>
      </c>
    </row>
    <row r="387" spans="1:38" ht="15.6" customHeight="1" x14ac:dyDescent="0.3">
      <c r="A387">
        <v>386</v>
      </c>
      <c r="B387" t="s">
        <v>5</v>
      </c>
      <c r="C387" t="s">
        <v>707</v>
      </c>
      <c r="D387" t="s">
        <v>11</v>
      </c>
      <c r="E387">
        <v>0</v>
      </c>
      <c r="F387">
        <f t="shared" ref="F387:F450" si="30">E387/1000000000</f>
        <v>0</v>
      </c>
      <c r="G387">
        <v>0</v>
      </c>
      <c r="H387">
        <f t="shared" ref="H387:H450" si="31">G387/1000000000</f>
        <v>0</v>
      </c>
      <c r="I387">
        <f t="shared" ref="I387:I450" si="32">AVERAGE(E387,G387)</f>
        <v>0</v>
      </c>
      <c r="J387">
        <f t="shared" ref="J387:J450" si="33">I387/1000000000</f>
        <v>0</v>
      </c>
      <c r="K387" t="s">
        <v>636</v>
      </c>
      <c r="L387">
        <v>121</v>
      </c>
      <c r="M387">
        <v>69</v>
      </c>
      <c r="N387" s="2">
        <v>95</v>
      </c>
      <c r="O387" t="s">
        <v>707</v>
      </c>
      <c r="P387" s="7" t="s">
        <v>1013</v>
      </c>
      <c r="Q387" t="s">
        <v>1169</v>
      </c>
      <c r="R387" t="s">
        <v>1407</v>
      </c>
      <c r="AB387">
        <v>3.4</v>
      </c>
      <c r="AC387" t="str" cm="1">
        <f t="array" ref="AC387">_xlfn.IFS(AB387&gt;=4,"highrating",AB387&gt;=3,"med Rating",AB387&lt;3,"low Rating")</f>
        <v>med Rating</v>
      </c>
      <c r="AD387" t="s">
        <v>1069</v>
      </c>
      <c r="AE387" t="s">
        <v>1146</v>
      </c>
      <c r="AF387">
        <v>201</v>
      </c>
      <c r="AG387">
        <v>500</v>
      </c>
      <c r="AH387" s="9">
        <f t="shared" ref="AH387:AH450" si="34">AVERAGE(AF387,AG387)</f>
        <v>350.5</v>
      </c>
      <c r="AI387">
        <v>2011</v>
      </c>
      <c r="AJ387">
        <v>13</v>
      </c>
      <c r="AK387" t="s">
        <v>1077</v>
      </c>
      <c r="AL387" t="s">
        <v>1558</v>
      </c>
    </row>
    <row r="388" spans="1:38" ht="15.6" customHeight="1" x14ac:dyDescent="0.3">
      <c r="A388">
        <v>387</v>
      </c>
      <c r="B388" t="s">
        <v>228</v>
      </c>
      <c r="C388" t="s">
        <v>707</v>
      </c>
      <c r="D388" t="s">
        <v>11</v>
      </c>
      <c r="E388">
        <v>0</v>
      </c>
      <c r="F388">
        <f t="shared" si="30"/>
        <v>0</v>
      </c>
      <c r="G388">
        <v>0</v>
      </c>
      <c r="H388">
        <f t="shared" si="31"/>
        <v>0</v>
      </c>
      <c r="I388">
        <f t="shared" si="32"/>
        <v>0</v>
      </c>
      <c r="J388">
        <f t="shared" si="33"/>
        <v>0</v>
      </c>
      <c r="K388" t="s">
        <v>637</v>
      </c>
      <c r="L388">
        <v>238</v>
      </c>
      <c r="M388">
        <v>150</v>
      </c>
      <c r="N388" s="2">
        <v>194</v>
      </c>
      <c r="O388" t="s">
        <v>707</v>
      </c>
      <c r="P388" s="7" t="s">
        <v>1014</v>
      </c>
      <c r="Q388" t="s">
        <v>1174</v>
      </c>
      <c r="R388" t="s">
        <v>1174</v>
      </c>
      <c r="AB388">
        <v>3.2</v>
      </c>
      <c r="AC388" t="str" cm="1">
        <f t="array" ref="AC388">_xlfn.IFS(AB388&gt;=4,"highrating",AB388&gt;=3,"med Rating",AB388&lt;3,"low Rating")</f>
        <v>med Rating</v>
      </c>
      <c r="AD388" t="s">
        <v>1065</v>
      </c>
      <c r="AE388" t="s">
        <v>1142</v>
      </c>
      <c r="AF388">
        <v>501</v>
      </c>
      <c r="AG388">
        <v>1000</v>
      </c>
      <c r="AH388" s="9">
        <f t="shared" si="34"/>
        <v>750.5</v>
      </c>
      <c r="AI388">
        <v>2006</v>
      </c>
      <c r="AJ388">
        <v>18</v>
      </c>
      <c r="AK388" t="s">
        <v>1090</v>
      </c>
      <c r="AL388" t="s">
        <v>1562</v>
      </c>
    </row>
    <row r="389" spans="1:38" ht="15.6" customHeight="1" x14ac:dyDescent="0.3">
      <c r="A389">
        <v>388</v>
      </c>
      <c r="B389" t="s">
        <v>5</v>
      </c>
      <c r="C389" t="s">
        <v>707</v>
      </c>
      <c r="D389" t="s">
        <v>11</v>
      </c>
      <c r="E389">
        <v>0</v>
      </c>
      <c r="F389">
        <f t="shared" si="30"/>
        <v>0</v>
      </c>
      <c r="G389">
        <v>0</v>
      </c>
      <c r="H389">
        <f t="shared" si="31"/>
        <v>0</v>
      </c>
      <c r="I389">
        <f t="shared" si="32"/>
        <v>0</v>
      </c>
      <c r="J389">
        <f t="shared" si="33"/>
        <v>0</v>
      </c>
      <c r="K389" t="s">
        <v>638</v>
      </c>
      <c r="L389">
        <v>132</v>
      </c>
      <c r="M389">
        <v>77</v>
      </c>
      <c r="N389" s="2">
        <v>104.5</v>
      </c>
      <c r="O389" t="s">
        <v>707</v>
      </c>
      <c r="P389" s="7" t="s">
        <v>1015</v>
      </c>
      <c r="Q389" t="s">
        <v>1169</v>
      </c>
      <c r="R389" t="s">
        <v>1169</v>
      </c>
      <c r="AB389">
        <v>3.5</v>
      </c>
      <c r="AC389" t="str" cm="1">
        <f t="array" ref="AC389">_xlfn.IFS(AB389&gt;=4,"highrating",AB389&gt;=3,"med Rating",AB389&lt;3,"low Rating")</f>
        <v>med Rating</v>
      </c>
      <c r="AD389" t="s">
        <v>1069</v>
      </c>
      <c r="AE389" t="s">
        <v>1146</v>
      </c>
      <c r="AF389">
        <v>201</v>
      </c>
      <c r="AG389">
        <v>500</v>
      </c>
      <c r="AH389" s="9">
        <f t="shared" si="34"/>
        <v>350.5</v>
      </c>
      <c r="AI389">
        <v>2005</v>
      </c>
      <c r="AJ389">
        <v>19</v>
      </c>
      <c r="AK389" t="s">
        <v>1080</v>
      </c>
      <c r="AL389" t="s">
        <v>1559</v>
      </c>
    </row>
    <row r="390" spans="1:38" ht="15.6" customHeight="1" x14ac:dyDescent="0.3">
      <c r="A390">
        <v>389</v>
      </c>
      <c r="B390" t="s">
        <v>232</v>
      </c>
      <c r="C390" t="s">
        <v>34</v>
      </c>
      <c r="D390" t="s">
        <v>11</v>
      </c>
      <c r="E390">
        <v>0</v>
      </c>
      <c r="F390">
        <f t="shared" si="30"/>
        <v>0</v>
      </c>
      <c r="G390">
        <v>0</v>
      </c>
      <c r="H390">
        <f t="shared" si="31"/>
        <v>0</v>
      </c>
      <c r="I390">
        <f t="shared" si="32"/>
        <v>0</v>
      </c>
      <c r="J390">
        <f t="shared" si="33"/>
        <v>0</v>
      </c>
      <c r="K390" t="s">
        <v>639</v>
      </c>
      <c r="L390">
        <v>112</v>
      </c>
      <c r="M390">
        <v>59</v>
      </c>
      <c r="N390" s="2">
        <v>85.5</v>
      </c>
      <c r="O390" t="s">
        <v>34</v>
      </c>
      <c r="P390" s="7" t="s">
        <v>747</v>
      </c>
      <c r="Q390" t="s">
        <v>1258</v>
      </c>
      <c r="R390" t="s">
        <v>1184</v>
      </c>
      <c r="AB390">
        <v>4.2</v>
      </c>
      <c r="AC390" t="str" cm="1">
        <f t="array" ref="AC390">_xlfn.IFS(AB390&gt;=4,"highrating",AB390&gt;=3,"med Rating",AB390&lt;3,"low Rating")</f>
        <v>highrating</v>
      </c>
      <c r="AD390" t="s">
        <v>1069</v>
      </c>
      <c r="AE390" t="s">
        <v>1146</v>
      </c>
      <c r="AF390">
        <v>201</v>
      </c>
      <c r="AG390">
        <v>500</v>
      </c>
      <c r="AH390" s="9">
        <f t="shared" si="34"/>
        <v>350.5</v>
      </c>
      <c r="AI390">
        <v>2008</v>
      </c>
      <c r="AJ390">
        <v>16</v>
      </c>
      <c r="AK390" t="s">
        <v>1095</v>
      </c>
      <c r="AL390" t="s">
        <v>1562</v>
      </c>
    </row>
    <row r="391" spans="1:38" ht="15.6" customHeight="1" x14ac:dyDescent="0.3">
      <c r="A391">
        <v>390</v>
      </c>
      <c r="B391" t="s">
        <v>233</v>
      </c>
      <c r="C391" t="s">
        <v>709</v>
      </c>
      <c r="D391" t="s">
        <v>11</v>
      </c>
      <c r="E391">
        <v>0</v>
      </c>
      <c r="F391">
        <f t="shared" si="30"/>
        <v>0</v>
      </c>
      <c r="G391">
        <v>0</v>
      </c>
      <c r="H391">
        <f t="shared" si="31"/>
        <v>0</v>
      </c>
      <c r="I391">
        <f t="shared" si="32"/>
        <v>0</v>
      </c>
      <c r="J391">
        <f t="shared" si="33"/>
        <v>0</v>
      </c>
      <c r="K391" t="s">
        <v>640</v>
      </c>
      <c r="L391">
        <v>65</v>
      </c>
      <c r="M391">
        <v>35</v>
      </c>
      <c r="N391" s="2">
        <v>50</v>
      </c>
      <c r="O391" t="s">
        <v>709</v>
      </c>
      <c r="P391" s="7" t="s">
        <v>836</v>
      </c>
      <c r="Q391" t="s">
        <v>1285</v>
      </c>
      <c r="R391" t="s">
        <v>1285</v>
      </c>
      <c r="AB391">
        <v>4.2</v>
      </c>
      <c r="AC391" t="str" cm="1">
        <f t="array" ref="AC391">_xlfn.IFS(AB391&gt;=4,"highrating",AB391&gt;=3,"med Rating",AB391&lt;3,"low Rating")</f>
        <v>highrating</v>
      </c>
      <c r="AD391" t="s">
        <v>1066</v>
      </c>
      <c r="AE391" t="s">
        <v>1143</v>
      </c>
      <c r="AF391">
        <v>10000</v>
      </c>
      <c r="AG391" t="s">
        <v>1152</v>
      </c>
      <c r="AH391" s="9">
        <f t="shared" si="34"/>
        <v>10000</v>
      </c>
      <c r="AI391" t="s">
        <v>1072</v>
      </c>
      <c r="AJ391" t="s">
        <v>1072</v>
      </c>
      <c r="AK391" t="s">
        <v>1114</v>
      </c>
      <c r="AL391" t="s">
        <v>1574</v>
      </c>
    </row>
    <row r="392" spans="1:38" ht="15.6" customHeight="1" x14ac:dyDescent="0.3">
      <c r="A392">
        <v>391</v>
      </c>
      <c r="B392" t="s">
        <v>34</v>
      </c>
      <c r="C392" t="s">
        <v>34</v>
      </c>
      <c r="D392" t="s">
        <v>16</v>
      </c>
      <c r="E392">
        <v>10000000000</v>
      </c>
      <c r="F392">
        <f t="shared" si="30"/>
        <v>10</v>
      </c>
      <c r="G392">
        <v>11000000000</v>
      </c>
      <c r="H392">
        <f t="shared" si="31"/>
        <v>11</v>
      </c>
      <c r="I392">
        <f t="shared" si="32"/>
        <v>10500000000</v>
      </c>
      <c r="J392">
        <f t="shared" si="33"/>
        <v>10.5</v>
      </c>
      <c r="K392" t="s">
        <v>641</v>
      </c>
      <c r="L392">
        <v>147</v>
      </c>
      <c r="M392">
        <v>79</v>
      </c>
      <c r="N392" s="2">
        <v>113</v>
      </c>
      <c r="O392" t="s">
        <v>34</v>
      </c>
      <c r="P392" s="7" t="s">
        <v>887</v>
      </c>
      <c r="Q392" t="s">
        <v>1408</v>
      </c>
      <c r="R392" t="s">
        <v>1318</v>
      </c>
      <c r="AB392">
        <v>3.1</v>
      </c>
      <c r="AC392" t="str" cm="1">
        <f t="array" ref="AC392">_xlfn.IFS(AB392&gt;=4,"highrating",AB392&gt;=3,"med Rating",AB392&lt;3,"low Rating")</f>
        <v>med Rating</v>
      </c>
      <c r="AD392" t="s">
        <v>1067</v>
      </c>
      <c r="AE392" t="s">
        <v>1144</v>
      </c>
      <c r="AF392">
        <v>1001</v>
      </c>
      <c r="AG392">
        <v>5000</v>
      </c>
      <c r="AH392" s="9">
        <f t="shared" si="34"/>
        <v>3000.5</v>
      </c>
      <c r="AI392">
        <v>1997</v>
      </c>
      <c r="AJ392">
        <v>27</v>
      </c>
      <c r="AK392" t="s">
        <v>1122</v>
      </c>
      <c r="AL392" t="s">
        <v>1564</v>
      </c>
    </row>
    <row r="393" spans="1:38" ht="15.6" customHeight="1" x14ac:dyDescent="0.3">
      <c r="A393">
        <v>392</v>
      </c>
      <c r="B393" t="s">
        <v>234</v>
      </c>
      <c r="C393" t="s">
        <v>708</v>
      </c>
      <c r="D393" t="s">
        <v>16</v>
      </c>
      <c r="E393">
        <v>10000000000</v>
      </c>
      <c r="F393">
        <f t="shared" si="30"/>
        <v>10</v>
      </c>
      <c r="G393">
        <v>11000000000</v>
      </c>
      <c r="H393">
        <f t="shared" si="31"/>
        <v>11</v>
      </c>
      <c r="I393">
        <f t="shared" si="32"/>
        <v>10500000000</v>
      </c>
      <c r="J393">
        <f t="shared" si="33"/>
        <v>10.5</v>
      </c>
      <c r="K393" t="s">
        <v>516</v>
      </c>
      <c r="L393">
        <v>119</v>
      </c>
      <c r="M393">
        <v>62</v>
      </c>
      <c r="N393" s="2">
        <v>90.5</v>
      </c>
      <c r="O393" t="s">
        <v>708</v>
      </c>
      <c r="P393" s="7" t="s">
        <v>1016</v>
      </c>
      <c r="Q393" t="s">
        <v>1179</v>
      </c>
      <c r="R393" t="s">
        <v>1409</v>
      </c>
      <c r="AB393">
        <v>3.9</v>
      </c>
      <c r="AC393" t="str" cm="1">
        <f t="array" ref="AC393">_xlfn.IFS(AB393&gt;=4,"highrating",AB393&gt;=3,"med Rating",AB393&lt;3,"low Rating")</f>
        <v>med Rating</v>
      </c>
      <c r="AD393" t="s">
        <v>1066</v>
      </c>
      <c r="AE393" t="s">
        <v>1143</v>
      </c>
      <c r="AF393">
        <v>10000</v>
      </c>
      <c r="AG393" t="s">
        <v>1152</v>
      </c>
      <c r="AH393" s="9">
        <f t="shared" si="34"/>
        <v>10000</v>
      </c>
      <c r="AI393">
        <v>1830</v>
      </c>
      <c r="AJ393">
        <v>194</v>
      </c>
      <c r="AK393" t="s">
        <v>1088</v>
      </c>
      <c r="AL393" t="s">
        <v>1088</v>
      </c>
    </row>
    <row r="394" spans="1:38" ht="15.6" customHeight="1" x14ac:dyDescent="0.3">
      <c r="A394">
        <v>393</v>
      </c>
      <c r="B394" t="s">
        <v>33</v>
      </c>
      <c r="C394" t="s">
        <v>707</v>
      </c>
      <c r="D394" t="s">
        <v>11</v>
      </c>
      <c r="E394">
        <v>0</v>
      </c>
      <c r="F394">
        <f t="shared" si="30"/>
        <v>0</v>
      </c>
      <c r="G394">
        <v>0</v>
      </c>
      <c r="H394">
        <f t="shared" si="31"/>
        <v>0</v>
      </c>
      <c r="I394">
        <f t="shared" si="32"/>
        <v>0</v>
      </c>
      <c r="J394">
        <f t="shared" si="33"/>
        <v>0</v>
      </c>
      <c r="K394" t="s">
        <v>642</v>
      </c>
      <c r="L394">
        <v>187</v>
      </c>
      <c r="M394">
        <v>119</v>
      </c>
      <c r="N394" s="2">
        <v>153</v>
      </c>
      <c r="O394" t="s">
        <v>707</v>
      </c>
      <c r="P394" s="7" t="s">
        <v>1017</v>
      </c>
      <c r="Q394" t="s">
        <v>1269</v>
      </c>
      <c r="R394" t="s">
        <v>1269</v>
      </c>
      <c r="AB394">
        <v>4.3</v>
      </c>
      <c r="AC394" t="str" cm="1">
        <f t="array" ref="AC394">_xlfn.IFS(AB394&gt;=4,"highrating",AB394&gt;=3,"med Rating",AB394&lt;3,"low Rating")</f>
        <v>highrating</v>
      </c>
      <c r="AD394" t="s">
        <v>1068</v>
      </c>
      <c r="AE394" t="s">
        <v>1145</v>
      </c>
      <c r="AF394">
        <v>51</v>
      </c>
      <c r="AG394">
        <v>200</v>
      </c>
      <c r="AH394" s="9">
        <f t="shared" si="34"/>
        <v>125.5</v>
      </c>
      <c r="AI394">
        <v>2008</v>
      </c>
      <c r="AJ394">
        <v>16</v>
      </c>
      <c r="AK394" t="s">
        <v>1096</v>
      </c>
      <c r="AL394" t="s">
        <v>1562</v>
      </c>
    </row>
    <row r="395" spans="1:38" ht="15.6" customHeight="1" x14ac:dyDescent="0.3">
      <c r="A395">
        <v>394</v>
      </c>
      <c r="B395" t="s">
        <v>235</v>
      </c>
      <c r="C395" t="s">
        <v>709</v>
      </c>
      <c r="D395" t="s">
        <v>31</v>
      </c>
      <c r="E395">
        <v>2000000000</v>
      </c>
      <c r="F395">
        <f t="shared" si="30"/>
        <v>2</v>
      </c>
      <c r="G395">
        <v>5000000000</v>
      </c>
      <c r="H395">
        <f t="shared" si="31"/>
        <v>5</v>
      </c>
      <c r="I395">
        <f t="shared" si="32"/>
        <v>3500000000</v>
      </c>
      <c r="J395">
        <f t="shared" si="33"/>
        <v>3.5</v>
      </c>
      <c r="K395" t="s">
        <v>643</v>
      </c>
      <c r="L395">
        <v>157</v>
      </c>
      <c r="M395">
        <v>90</v>
      </c>
      <c r="N395" s="2">
        <v>123.5</v>
      </c>
      <c r="O395" t="s">
        <v>709</v>
      </c>
      <c r="P395" s="7" t="s">
        <v>1018</v>
      </c>
      <c r="Q395" t="s">
        <v>1410</v>
      </c>
      <c r="R395" t="s">
        <v>1410</v>
      </c>
      <c r="AB395">
        <v>3.3</v>
      </c>
      <c r="AC395" t="str" cm="1">
        <f t="array" ref="AC395">_xlfn.IFS(AB395&gt;=4,"highrating",AB395&gt;=3,"med Rating",AB395&lt;3,"low Rating")</f>
        <v>med Rating</v>
      </c>
      <c r="AD395" t="s">
        <v>1067</v>
      </c>
      <c r="AE395" t="s">
        <v>1144</v>
      </c>
      <c r="AF395">
        <v>1001</v>
      </c>
      <c r="AG395">
        <v>5000</v>
      </c>
      <c r="AH395" s="9">
        <f t="shared" si="34"/>
        <v>3000.5</v>
      </c>
      <c r="AI395">
        <v>1988</v>
      </c>
      <c r="AJ395">
        <v>36</v>
      </c>
      <c r="AK395" t="s">
        <v>1083</v>
      </c>
      <c r="AL395" t="s">
        <v>1559</v>
      </c>
    </row>
    <row r="396" spans="1:38" ht="15.6" customHeight="1" x14ac:dyDescent="0.3">
      <c r="A396">
        <v>395</v>
      </c>
      <c r="B396" t="s">
        <v>236</v>
      </c>
      <c r="C396" t="s">
        <v>709</v>
      </c>
      <c r="D396" t="s">
        <v>25</v>
      </c>
      <c r="E396">
        <v>10000000</v>
      </c>
      <c r="F396">
        <f t="shared" si="30"/>
        <v>0.01</v>
      </c>
      <c r="G396">
        <v>25000000</v>
      </c>
      <c r="H396">
        <f t="shared" si="31"/>
        <v>2.5000000000000001E-2</v>
      </c>
      <c r="I396">
        <f t="shared" si="32"/>
        <v>17500000</v>
      </c>
      <c r="J396">
        <f t="shared" si="33"/>
        <v>1.7500000000000002E-2</v>
      </c>
      <c r="K396" t="s">
        <v>644</v>
      </c>
      <c r="L396">
        <v>62</v>
      </c>
      <c r="M396">
        <v>32</v>
      </c>
      <c r="N396" s="2">
        <v>47</v>
      </c>
      <c r="O396" t="s">
        <v>709</v>
      </c>
      <c r="P396" s="7" t="s">
        <v>1019</v>
      </c>
      <c r="Q396" t="s">
        <v>1169</v>
      </c>
      <c r="R396" t="s">
        <v>1169</v>
      </c>
      <c r="AB396">
        <v>3.9</v>
      </c>
      <c r="AC396" t="str" cm="1">
        <f t="array" ref="AC396">_xlfn.IFS(AB396&gt;=4,"highrating",AB396&gt;=3,"med Rating",AB396&lt;3,"low Rating")</f>
        <v>med Rating</v>
      </c>
      <c r="AD396" t="s">
        <v>1069</v>
      </c>
      <c r="AE396" t="s">
        <v>1146</v>
      </c>
      <c r="AF396">
        <v>201</v>
      </c>
      <c r="AG396">
        <v>500</v>
      </c>
      <c r="AH396" s="9">
        <f t="shared" si="34"/>
        <v>350.5</v>
      </c>
      <c r="AI396">
        <v>2010</v>
      </c>
      <c r="AJ396">
        <v>14</v>
      </c>
      <c r="AK396" t="s">
        <v>1084</v>
      </c>
      <c r="AL396" t="s">
        <v>1562</v>
      </c>
    </row>
    <row r="397" spans="1:38" ht="15.6" customHeight="1" x14ac:dyDescent="0.3">
      <c r="A397">
        <v>396</v>
      </c>
      <c r="B397" t="s">
        <v>237</v>
      </c>
      <c r="C397" t="s">
        <v>708</v>
      </c>
      <c r="D397" t="s">
        <v>28</v>
      </c>
      <c r="E397">
        <v>5000000000</v>
      </c>
      <c r="F397">
        <f t="shared" si="30"/>
        <v>5</v>
      </c>
      <c r="G397">
        <v>10000000000</v>
      </c>
      <c r="H397">
        <f t="shared" si="31"/>
        <v>10</v>
      </c>
      <c r="I397">
        <f t="shared" si="32"/>
        <v>7500000000</v>
      </c>
      <c r="J397">
        <f t="shared" si="33"/>
        <v>7.5</v>
      </c>
      <c r="K397" t="s">
        <v>645</v>
      </c>
      <c r="L397">
        <v>208</v>
      </c>
      <c r="M397">
        <v>116</v>
      </c>
      <c r="N397" s="2">
        <v>162</v>
      </c>
      <c r="O397" t="s">
        <v>708</v>
      </c>
      <c r="P397" s="7" t="s">
        <v>1020</v>
      </c>
      <c r="Q397" t="s">
        <v>1171</v>
      </c>
      <c r="R397" t="s">
        <v>1171</v>
      </c>
      <c r="AB397">
        <v>4</v>
      </c>
      <c r="AC397" t="str" cm="1">
        <f t="array" ref="AC397">_xlfn.IFS(AB397&gt;=4,"highrating",AB397&gt;=3,"med Rating",AB397&lt;3,"low Rating")</f>
        <v>highrating</v>
      </c>
      <c r="AD397" t="s">
        <v>1066</v>
      </c>
      <c r="AE397" t="s">
        <v>1143</v>
      </c>
      <c r="AF397">
        <v>10000</v>
      </c>
      <c r="AG397" t="s">
        <v>1152</v>
      </c>
      <c r="AH397" s="9">
        <f t="shared" si="34"/>
        <v>10000</v>
      </c>
      <c r="AI397">
        <v>1982</v>
      </c>
      <c r="AJ397">
        <v>42</v>
      </c>
      <c r="AK397" t="s">
        <v>1096</v>
      </c>
      <c r="AL397" t="s">
        <v>1562</v>
      </c>
    </row>
    <row r="398" spans="1:38" ht="15.6" customHeight="1" x14ac:dyDescent="0.3">
      <c r="A398">
        <v>397</v>
      </c>
      <c r="B398" t="s">
        <v>33</v>
      </c>
      <c r="C398" t="s">
        <v>707</v>
      </c>
      <c r="D398" t="s">
        <v>12</v>
      </c>
      <c r="E398">
        <v>1000000000</v>
      </c>
      <c r="F398">
        <f t="shared" si="30"/>
        <v>1</v>
      </c>
      <c r="G398">
        <v>2000000000</v>
      </c>
      <c r="H398">
        <f t="shared" si="31"/>
        <v>2</v>
      </c>
      <c r="I398">
        <f t="shared" si="32"/>
        <v>1500000000</v>
      </c>
      <c r="J398">
        <f t="shared" si="33"/>
        <v>1.5</v>
      </c>
      <c r="K398" t="s">
        <v>646</v>
      </c>
      <c r="L398">
        <v>165</v>
      </c>
      <c r="M398">
        <v>102</v>
      </c>
      <c r="N398" s="2">
        <v>133.5</v>
      </c>
      <c r="O398" t="s">
        <v>707</v>
      </c>
      <c r="P398" s="7" t="s">
        <v>750</v>
      </c>
      <c r="Q398" t="s">
        <v>1411</v>
      </c>
      <c r="R398" t="s">
        <v>1199</v>
      </c>
      <c r="AB398">
        <v>3.5</v>
      </c>
      <c r="AC398" t="str" cm="1">
        <f t="array" ref="AC398">_xlfn.IFS(AB398&gt;=4,"highrating",AB398&gt;=3,"med Rating",AB398&lt;3,"low Rating")</f>
        <v>med Rating</v>
      </c>
      <c r="AD398" t="s">
        <v>1070</v>
      </c>
      <c r="AE398" t="s">
        <v>1147</v>
      </c>
      <c r="AF398">
        <v>5001</v>
      </c>
      <c r="AG398">
        <v>10000</v>
      </c>
      <c r="AH398" s="9">
        <f t="shared" si="34"/>
        <v>7500.5</v>
      </c>
      <c r="AI398">
        <v>1870</v>
      </c>
      <c r="AJ398">
        <v>154</v>
      </c>
      <c r="AK398" t="s">
        <v>1088</v>
      </c>
      <c r="AL398" t="s">
        <v>1088</v>
      </c>
    </row>
    <row r="399" spans="1:38" ht="15.6" customHeight="1" x14ac:dyDescent="0.3">
      <c r="A399">
        <v>398</v>
      </c>
      <c r="B399" t="s">
        <v>65</v>
      </c>
      <c r="C399" t="s">
        <v>34</v>
      </c>
      <c r="D399" t="s">
        <v>11</v>
      </c>
      <c r="E399">
        <v>0</v>
      </c>
      <c r="F399">
        <f t="shared" si="30"/>
        <v>0</v>
      </c>
      <c r="G399">
        <v>0</v>
      </c>
      <c r="H399">
        <f t="shared" si="31"/>
        <v>0</v>
      </c>
      <c r="I399">
        <f t="shared" si="32"/>
        <v>0</v>
      </c>
      <c r="J399">
        <f t="shared" si="33"/>
        <v>0</v>
      </c>
      <c r="K399" t="s">
        <v>545</v>
      </c>
      <c r="L399">
        <v>142</v>
      </c>
      <c r="M399">
        <v>76</v>
      </c>
      <c r="N399" s="2">
        <v>109</v>
      </c>
      <c r="O399" t="s">
        <v>34</v>
      </c>
      <c r="P399" s="7" t="s">
        <v>1021</v>
      </c>
      <c r="Q399" t="s">
        <v>1374</v>
      </c>
      <c r="R399" t="s">
        <v>1231</v>
      </c>
      <c r="AB399">
        <v>3.2</v>
      </c>
      <c r="AC399" t="str" cm="1">
        <f t="array" ref="AC399">_xlfn.IFS(AB399&gt;=4,"highrating",AB399&gt;=3,"med Rating",AB399&lt;3,"low Rating")</f>
        <v>med Rating</v>
      </c>
      <c r="AD399" t="s">
        <v>1067</v>
      </c>
      <c r="AE399" t="s">
        <v>1144</v>
      </c>
      <c r="AF399">
        <v>1001</v>
      </c>
      <c r="AG399">
        <v>5000</v>
      </c>
      <c r="AH399" s="9">
        <f t="shared" si="34"/>
        <v>3000.5</v>
      </c>
      <c r="AI399">
        <v>2004</v>
      </c>
      <c r="AJ399">
        <v>20</v>
      </c>
      <c r="AK399" t="s">
        <v>1077</v>
      </c>
      <c r="AL399" t="s">
        <v>1558</v>
      </c>
    </row>
    <row r="400" spans="1:38" ht="15.6" customHeight="1" x14ac:dyDescent="0.3">
      <c r="A400">
        <v>399</v>
      </c>
      <c r="B400" t="s">
        <v>71</v>
      </c>
      <c r="C400" t="s">
        <v>712</v>
      </c>
      <c r="D400" t="s">
        <v>11</v>
      </c>
      <c r="E400">
        <v>0</v>
      </c>
      <c r="F400">
        <f t="shared" si="30"/>
        <v>0</v>
      </c>
      <c r="G400">
        <v>0</v>
      </c>
      <c r="H400">
        <f t="shared" si="31"/>
        <v>0</v>
      </c>
      <c r="I400">
        <f t="shared" si="32"/>
        <v>0</v>
      </c>
      <c r="J400">
        <f t="shared" si="33"/>
        <v>0</v>
      </c>
      <c r="K400" t="s">
        <v>647</v>
      </c>
      <c r="L400">
        <v>159</v>
      </c>
      <c r="M400">
        <v>91</v>
      </c>
      <c r="N400" s="2">
        <v>125</v>
      </c>
      <c r="O400" t="s">
        <v>712</v>
      </c>
      <c r="P400" s="7" t="s">
        <v>1022</v>
      </c>
      <c r="Q400" t="s">
        <v>1169</v>
      </c>
      <c r="R400" t="s">
        <v>1169</v>
      </c>
      <c r="AB400">
        <v>3.2</v>
      </c>
      <c r="AC400" t="str" cm="1">
        <f t="array" ref="AC400">_xlfn.IFS(AB400&gt;=4,"highrating",AB400&gt;=3,"med Rating",AB400&lt;3,"low Rating")</f>
        <v>med Rating</v>
      </c>
      <c r="AD400" t="s">
        <v>1067</v>
      </c>
      <c r="AE400" t="s">
        <v>1144</v>
      </c>
      <c r="AF400">
        <v>1001</v>
      </c>
      <c r="AG400">
        <v>5000</v>
      </c>
      <c r="AH400" s="9">
        <f t="shared" si="34"/>
        <v>3000.5</v>
      </c>
      <c r="AI400">
        <v>1975</v>
      </c>
      <c r="AJ400">
        <v>49</v>
      </c>
      <c r="AK400" t="s">
        <v>1096</v>
      </c>
      <c r="AL400" t="s">
        <v>1562</v>
      </c>
    </row>
    <row r="401" spans="1:38" ht="15.6" customHeight="1" x14ac:dyDescent="0.3">
      <c r="A401">
        <v>400</v>
      </c>
      <c r="B401" t="s">
        <v>238</v>
      </c>
      <c r="C401" t="s">
        <v>708</v>
      </c>
      <c r="D401" t="s">
        <v>16</v>
      </c>
      <c r="E401">
        <v>10000000000</v>
      </c>
      <c r="F401">
        <f t="shared" si="30"/>
        <v>10</v>
      </c>
      <c r="G401">
        <v>11000000000</v>
      </c>
      <c r="H401">
        <f t="shared" si="31"/>
        <v>11</v>
      </c>
      <c r="I401">
        <f t="shared" si="32"/>
        <v>10500000000</v>
      </c>
      <c r="J401">
        <f t="shared" si="33"/>
        <v>10.5</v>
      </c>
      <c r="K401" t="s">
        <v>648</v>
      </c>
      <c r="L401">
        <v>133</v>
      </c>
      <c r="M401">
        <v>80</v>
      </c>
      <c r="N401" s="2">
        <v>106.5</v>
      </c>
      <c r="O401" t="s">
        <v>708</v>
      </c>
      <c r="P401" s="7" t="s">
        <v>744</v>
      </c>
      <c r="Q401" t="s">
        <v>1179</v>
      </c>
      <c r="R401" t="s">
        <v>1193</v>
      </c>
      <c r="AB401">
        <v>3.8</v>
      </c>
      <c r="AC401" t="str" cm="1">
        <f t="array" ref="AC401">_xlfn.IFS(AB401&gt;=4,"highrating",AB401&gt;=3,"med Rating",AB401&lt;3,"low Rating")</f>
        <v>med Rating</v>
      </c>
      <c r="AD401" t="s">
        <v>1066</v>
      </c>
      <c r="AE401" t="s">
        <v>1143</v>
      </c>
      <c r="AF401">
        <v>10000</v>
      </c>
      <c r="AG401" t="s">
        <v>1152</v>
      </c>
      <c r="AH401" s="9">
        <f t="shared" si="34"/>
        <v>10000</v>
      </c>
      <c r="AI401">
        <v>1996</v>
      </c>
      <c r="AJ401">
        <v>28</v>
      </c>
      <c r="AK401" t="s">
        <v>1088</v>
      </c>
      <c r="AL401" t="s">
        <v>1088</v>
      </c>
    </row>
    <row r="402" spans="1:38" ht="15.6" customHeight="1" x14ac:dyDescent="0.3">
      <c r="A402">
        <v>401</v>
      </c>
      <c r="B402" t="s">
        <v>239</v>
      </c>
      <c r="C402" t="s">
        <v>709</v>
      </c>
      <c r="D402" t="s">
        <v>28</v>
      </c>
      <c r="E402">
        <v>5000000000</v>
      </c>
      <c r="F402">
        <f t="shared" si="30"/>
        <v>5</v>
      </c>
      <c r="G402">
        <v>10000000000</v>
      </c>
      <c r="H402">
        <f t="shared" si="31"/>
        <v>10</v>
      </c>
      <c r="I402">
        <f t="shared" si="32"/>
        <v>7500000000</v>
      </c>
      <c r="J402">
        <f t="shared" si="33"/>
        <v>7.5</v>
      </c>
      <c r="K402" t="s">
        <v>649</v>
      </c>
      <c r="L402">
        <v>69</v>
      </c>
      <c r="M402">
        <v>39</v>
      </c>
      <c r="N402" s="2">
        <v>54</v>
      </c>
      <c r="O402" t="s">
        <v>709</v>
      </c>
      <c r="P402" s="7" t="s">
        <v>742</v>
      </c>
      <c r="Q402" t="s">
        <v>1190</v>
      </c>
      <c r="R402" t="s">
        <v>1190</v>
      </c>
      <c r="AB402">
        <v>3.7</v>
      </c>
      <c r="AC402" t="str" cm="1">
        <f t="array" ref="AC402">_xlfn.IFS(AB402&gt;=4,"highrating",AB402&gt;=3,"med Rating",AB402&lt;3,"low Rating")</f>
        <v>med Rating</v>
      </c>
      <c r="AD402" t="s">
        <v>1070</v>
      </c>
      <c r="AE402" t="s">
        <v>1147</v>
      </c>
      <c r="AF402">
        <v>5001</v>
      </c>
      <c r="AG402">
        <v>10000</v>
      </c>
      <c r="AH402" s="9">
        <f t="shared" si="34"/>
        <v>7500.5</v>
      </c>
      <c r="AI402">
        <v>1852</v>
      </c>
      <c r="AJ402">
        <v>172</v>
      </c>
      <c r="AK402" t="s">
        <v>1091</v>
      </c>
      <c r="AL402" t="s">
        <v>1565</v>
      </c>
    </row>
    <row r="403" spans="1:38" ht="15.6" customHeight="1" x14ac:dyDescent="0.3">
      <c r="A403">
        <v>402</v>
      </c>
      <c r="B403" t="s">
        <v>152</v>
      </c>
      <c r="C403" t="s">
        <v>709</v>
      </c>
      <c r="D403" t="s">
        <v>9</v>
      </c>
      <c r="E403">
        <v>100000000</v>
      </c>
      <c r="F403">
        <f t="shared" si="30"/>
        <v>0.1</v>
      </c>
      <c r="G403">
        <v>500000000</v>
      </c>
      <c r="H403">
        <f t="shared" si="31"/>
        <v>0.5</v>
      </c>
      <c r="I403">
        <f t="shared" si="32"/>
        <v>300000000</v>
      </c>
      <c r="J403">
        <f t="shared" si="33"/>
        <v>0.3</v>
      </c>
      <c r="K403" t="s">
        <v>650</v>
      </c>
      <c r="L403">
        <v>48</v>
      </c>
      <c r="M403">
        <v>27</v>
      </c>
      <c r="N403" s="2">
        <v>37.5</v>
      </c>
      <c r="O403" t="s">
        <v>709</v>
      </c>
      <c r="P403" s="7" t="s">
        <v>1023</v>
      </c>
      <c r="Q403" t="s">
        <v>1283</v>
      </c>
      <c r="R403" t="s">
        <v>1283</v>
      </c>
      <c r="AB403">
        <v>3</v>
      </c>
      <c r="AC403" t="str" cm="1">
        <f t="array" ref="AC403">_xlfn.IFS(AB403&gt;=4,"highrating",AB403&gt;=3,"med Rating",AB403&lt;3,"low Rating")</f>
        <v>med Rating</v>
      </c>
      <c r="AD403" t="s">
        <v>1067</v>
      </c>
      <c r="AE403" t="s">
        <v>1144</v>
      </c>
      <c r="AF403">
        <v>1001</v>
      </c>
      <c r="AG403">
        <v>5000</v>
      </c>
      <c r="AH403" s="9">
        <f t="shared" si="34"/>
        <v>3000.5</v>
      </c>
      <c r="AI403">
        <v>1977</v>
      </c>
      <c r="AJ403">
        <v>47</v>
      </c>
      <c r="AK403" t="s">
        <v>1090</v>
      </c>
      <c r="AL403" t="s">
        <v>1562</v>
      </c>
    </row>
    <row r="404" spans="1:38" ht="15.6" customHeight="1" x14ac:dyDescent="0.3">
      <c r="A404">
        <v>403</v>
      </c>
      <c r="B404" t="s">
        <v>240</v>
      </c>
      <c r="C404" t="s">
        <v>709</v>
      </c>
      <c r="D404" t="s">
        <v>31</v>
      </c>
      <c r="E404">
        <v>2000000000</v>
      </c>
      <c r="F404">
        <f t="shared" si="30"/>
        <v>2</v>
      </c>
      <c r="G404">
        <v>5000000000</v>
      </c>
      <c r="H404">
        <f t="shared" si="31"/>
        <v>5</v>
      </c>
      <c r="I404">
        <f t="shared" si="32"/>
        <v>3500000000</v>
      </c>
      <c r="J404">
        <f t="shared" si="33"/>
        <v>3.5</v>
      </c>
      <c r="K404" t="s">
        <v>651</v>
      </c>
      <c r="L404">
        <v>71</v>
      </c>
      <c r="M404">
        <v>36</v>
      </c>
      <c r="N404" s="2">
        <v>53.5</v>
      </c>
      <c r="O404" t="s">
        <v>709</v>
      </c>
      <c r="P404" s="7" t="s">
        <v>883</v>
      </c>
      <c r="Q404" t="s">
        <v>1169</v>
      </c>
      <c r="R404" t="s">
        <v>1169</v>
      </c>
      <c r="AB404">
        <v>3.8</v>
      </c>
      <c r="AC404" t="str" cm="1">
        <f t="array" ref="AC404">_xlfn.IFS(AB404&gt;=4,"highrating",AB404&gt;=3,"med Rating",AB404&lt;3,"low Rating")</f>
        <v>med Rating</v>
      </c>
      <c r="AD404" t="s">
        <v>1067</v>
      </c>
      <c r="AE404" t="s">
        <v>1144</v>
      </c>
      <c r="AF404">
        <v>1001</v>
      </c>
      <c r="AG404">
        <v>5000</v>
      </c>
      <c r="AH404" s="9">
        <f t="shared" si="34"/>
        <v>3000.5</v>
      </c>
      <c r="AI404">
        <v>2002</v>
      </c>
      <c r="AJ404">
        <v>22</v>
      </c>
      <c r="AK404" t="s">
        <v>1113</v>
      </c>
      <c r="AL404" t="s">
        <v>1573</v>
      </c>
    </row>
    <row r="405" spans="1:38" ht="15.6" customHeight="1" x14ac:dyDescent="0.3">
      <c r="A405">
        <v>404</v>
      </c>
      <c r="B405" t="s">
        <v>241</v>
      </c>
      <c r="C405" t="s">
        <v>707</v>
      </c>
      <c r="D405" t="s">
        <v>9</v>
      </c>
      <c r="E405">
        <v>100000000</v>
      </c>
      <c r="F405">
        <f t="shared" si="30"/>
        <v>0.1</v>
      </c>
      <c r="G405">
        <v>500000000</v>
      </c>
      <c r="H405">
        <f t="shared" si="31"/>
        <v>0.5</v>
      </c>
      <c r="I405">
        <f t="shared" si="32"/>
        <v>300000000</v>
      </c>
      <c r="J405">
        <f t="shared" si="33"/>
        <v>0.3</v>
      </c>
      <c r="K405" t="s">
        <v>652</v>
      </c>
      <c r="L405">
        <v>206</v>
      </c>
      <c r="M405">
        <v>130</v>
      </c>
      <c r="N405" s="2">
        <v>168</v>
      </c>
      <c r="O405" t="s">
        <v>707</v>
      </c>
      <c r="P405" s="7" t="s">
        <v>1024</v>
      </c>
      <c r="Q405" t="s">
        <v>1182</v>
      </c>
      <c r="R405" t="s">
        <v>1182</v>
      </c>
      <c r="AB405">
        <v>4.7</v>
      </c>
      <c r="AC405" t="str" cm="1">
        <f t="array" ref="AC405">_xlfn.IFS(AB405&gt;=4,"highrating",AB405&gt;=3,"med Rating",AB405&lt;3,"low Rating")</f>
        <v>highrating</v>
      </c>
      <c r="AD405" t="s">
        <v>1065</v>
      </c>
      <c r="AE405" t="s">
        <v>1142</v>
      </c>
      <c r="AF405">
        <v>501</v>
      </c>
      <c r="AG405">
        <v>1000</v>
      </c>
      <c r="AH405" s="9">
        <f t="shared" si="34"/>
        <v>750.5</v>
      </c>
      <c r="AI405">
        <v>2014</v>
      </c>
      <c r="AJ405">
        <v>10</v>
      </c>
      <c r="AK405" t="s">
        <v>1096</v>
      </c>
      <c r="AL405" t="s">
        <v>1562</v>
      </c>
    </row>
    <row r="406" spans="1:38" ht="15.6" customHeight="1" x14ac:dyDescent="0.3">
      <c r="A406">
        <v>405</v>
      </c>
      <c r="B406" t="s">
        <v>62</v>
      </c>
      <c r="C406" t="s">
        <v>709</v>
      </c>
      <c r="D406" t="s">
        <v>11</v>
      </c>
      <c r="E406">
        <v>0</v>
      </c>
      <c r="F406">
        <f t="shared" si="30"/>
        <v>0</v>
      </c>
      <c r="G406">
        <v>0</v>
      </c>
      <c r="H406">
        <f t="shared" si="31"/>
        <v>0</v>
      </c>
      <c r="I406">
        <f t="shared" si="32"/>
        <v>0</v>
      </c>
      <c r="J406">
        <f t="shared" si="33"/>
        <v>0</v>
      </c>
      <c r="K406" t="s">
        <v>653</v>
      </c>
      <c r="L406">
        <v>178</v>
      </c>
      <c r="M406">
        <v>99</v>
      </c>
      <c r="N406" s="2">
        <v>138.5</v>
      </c>
      <c r="O406" t="s">
        <v>709</v>
      </c>
      <c r="P406" s="7" t="s">
        <v>1025</v>
      </c>
      <c r="Q406" t="s">
        <v>1174</v>
      </c>
      <c r="R406" t="s">
        <v>1174</v>
      </c>
      <c r="AB406">
        <v>3.9</v>
      </c>
      <c r="AC406" t="str" cm="1">
        <f t="array" ref="AC406">_xlfn.IFS(AB406&gt;=4,"highrating",AB406&gt;=3,"med Rating",AB406&lt;3,"low Rating")</f>
        <v>med Rating</v>
      </c>
      <c r="AD406" t="s">
        <v>1068</v>
      </c>
      <c r="AE406" t="s">
        <v>1145</v>
      </c>
      <c r="AF406">
        <v>51</v>
      </c>
      <c r="AG406">
        <v>200</v>
      </c>
      <c r="AH406" s="9">
        <f t="shared" si="34"/>
        <v>125.5</v>
      </c>
      <c r="AI406">
        <v>2008</v>
      </c>
      <c r="AJ406">
        <v>16</v>
      </c>
      <c r="AK406" t="s">
        <v>1096</v>
      </c>
      <c r="AL406" t="s">
        <v>1562</v>
      </c>
    </row>
    <row r="407" spans="1:38" ht="15.6" customHeight="1" x14ac:dyDescent="0.3">
      <c r="A407">
        <v>406</v>
      </c>
      <c r="B407" t="s">
        <v>242</v>
      </c>
      <c r="C407" t="s">
        <v>708</v>
      </c>
      <c r="D407" t="s">
        <v>31</v>
      </c>
      <c r="E407">
        <v>2000000000</v>
      </c>
      <c r="F407">
        <f t="shared" si="30"/>
        <v>2</v>
      </c>
      <c r="G407">
        <v>5000000000</v>
      </c>
      <c r="H407">
        <f t="shared" si="31"/>
        <v>5</v>
      </c>
      <c r="I407">
        <f t="shared" si="32"/>
        <v>3500000000</v>
      </c>
      <c r="J407">
        <f t="shared" si="33"/>
        <v>3.5</v>
      </c>
      <c r="K407" t="s">
        <v>654</v>
      </c>
      <c r="L407">
        <v>137</v>
      </c>
      <c r="M407">
        <v>86</v>
      </c>
      <c r="N407" s="2">
        <v>111.5</v>
      </c>
      <c r="O407" t="s">
        <v>708</v>
      </c>
      <c r="P407" s="7" t="s">
        <v>1026</v>
      </c>
      <c r="Q407" t="s">
        <v>1412</v>
      </c>
      <c r="R407" t="s">
        <v>1368</v>
      </c>
      <c r="AB407">
        <v>3.6</v>
      </c>
      <c r="AC407" t="str" cm="1">
        <f t="array" ref="AC407">_xlfn.IFS(AB407&gt;=4,"highrating",AB407&gt;=3,"med Rating",AB407&lt;3,"low Rating")</f>
        <v>med Rating</v>
      </c>
      <c r="AD407" t="s">
        <v>1066</v>
      </c>
      <c r="AE407" t="s">
        <v>1143</v>
      </c>
      <c r="AF407">
        <v>10000</v>
      </c>
      <c r="AG407" t="s">
        <v>1152</v>
      </c>
      <c r="AH407" s="9">
        <f t="shared" si="34"/>
        <v>10000</v>
      </c>
      <c r="AI407">
        <v>2017</v>
      </c>
      <c r="AJ407">
        <v>7</v>
      </c>
      <c r="AK407" t="s">
        <v>1088</v>
      </c>
      <c r="AL407" t="s">
        <v>1088</v>
      </c>
    </row>
    <row r="408" spans="1:38" ht="15.6" customHeight="1" x14ac:dyDescent="0.3">
      <c r="A408">
        <v>407</v>
      </c>
      <c r="B408" t="s">
        <v>243</v>
      </c>
      <c r="C408" t="s">
        <v>711</v>
      </c>
      <c r="D408" t="s">
        <v>16</v>
      </c>
      <c r="E408">
        <v>10000000000</v>
      </c>
      <c r="F408">
        <f t="shared" si="30"/>
        <v>10</v>
      </c>
      <c r="G408">
        <v>11000000000</v>
      </c>
      <c r="H408">
        <f t="shared" si="31"/>
        <v>11</v>
      </c>
      <c r="I408">
        <f t="shared" si="32"/>
        <v>10500000000</v>
      </c>
      <c r="J408">
        <f t="shared" si="33"/>
        <v>10.5</v>
      </c>
      <c r="K408" t="s">
        <v>655</v>
      </c>
      <c r="L408">
        <v>100</v>
      </c>
      <c r="M408">
        <v>37</v>
      </c>
      <c r="N408" s="2">
        <v>68.5</v>
      </c>
      <c r="O408" t="s">
        <v>711</v>
      </c>
      <c r="P408" s="7" t="s">
        <v>845</v>
      </c>
      <c r="Q408" t="s">
        <v>1215</v>
      </c>
      <c r="R408" t="s">
        <v>1288</v>
      </c>
      <c r="AB408">
        <v>3.6</v>
      </c>
      <c r="AC408" t="str" cm="1">
        <f t="array" ref="AC408">_xlfn.IFS(AB408&gt;=4,"highrating",AB408&gt;=3,"med Rating",AB408&lt;3,"low Rating")</f>
        <v>med Rating</v>
      </c>
      <c r="AD408" t="s">
        <v>1070</v>
      </c>
      <c r="AE408" t="s">
        <v>1147</v>
      </c>
      <c r="AF408">
        <v>5001</v>
      </c>
      <c r="AG408">
        <v>10000</v>
      </c>
      <c r="AH408" s="9">
        <f t="shared" si="34"/>
        <v>7500.5</v>
      </c>
      <c r="AI408">
        <v>1851</v>
      </c>
      <c r="AJ408">
        <v>173</v>
      </c>
      <c r="AK408" t="s">
        <v>1091</v>
      </c>
      <c r="AL408" t="s">
        <v>1565</v>
      </c>
    </row>
    <row r="409" spans="1:38" ht="15.6" customHeight="1" x14ac:dyDescent="0.3">
      <c r="A409">
        <v>408</v>
      </c>
      <c r="B409" t="s">
        <v>244</v>
      </c>
      <c r="C409" t="s">
        <v>708</v>
      </c>
      <c r="D409" t="s">
        <v>16</v>
      </c>
      <c r="E409">
        <v>10000000000</v>
      </c>
      <c r="F409">
        <f t="shared" si="30"/>
        <v>10</v>
      </c>
      <c r="G409">
        <v>11000000000</v>
      </c>
      <c r="H409">
        <f t="shared" si="31"/>
        <v>11</v>
      </c>
      <c r="I409">
        <f t="shared" si="32"/>
        <v>10500000000</v>
      </c>
      <c r="J409">
        <f t="shared" si="33"/>
        <v>10.5</v>
      </c>
      <c r="K409" t="s">
        <v>656</v>
      </c>
      <c r="L409">
        <v>111</v>
      </c>
      <c r="M409">
        <v>58</v>
      </c>
      <c r="N409" s="2">
        <v>84.5</v>
      </c>
      <c r="O409" t="s">
        <v>708</v>
      </c>
      <c r="P409" s="7" t="s">
        <v>1016</v>
      </c>
      <c r="Q409" t="s">
        <v>1179</v>
      </c>
      <c r="R409" t="s">
        <v>1409</v>
      </c>
      <c r="AB409">
        <v>3.9</v>
      </c>
      <c r="AC409" t="str" cm="1">
        <f t="array" ref="AC409">_xlfn.IFS(AB409&gt;=4,"highrating",AB409&gt;=3,"med Rating",AB409&lt;3,"low Rating")</f>
        <v>med Rating</v>
      </c>
      <c r="AD409" t="s">
        <v>1066</v>
      </c>
      <c r="AE409" t="s">
        <v>1143</v>
      </c>
      <c r="AF409">
        <v>10000</v>
      </c>
      <c r="AG409" t="s">
        <v>1152</v>
      </c>
      <c r="AH409" s="9">
        <f t="shared" si="34"/>
        <v>10000</v>
      </c>
      <c r="AI409">
        <v>1830</v>
      </c>
      <c r="AJ409">
        <v>194</v>
      </c>
      <c r="AK409" t="s">
        <v>1088</v>
      </c>
      <c r="AL409" t="s">
        <v>1088</v>
      </c>
    </row>
    <row r="410" spans="1:38" ht="15.6" customHeight="1" x14ac:dyDescent="0.3">
      <c r="A410">
        <v>409</v>
      </c>
      <c r="B410" t="s">
        <v>65</v>
      </c>
      <c r="C410" t="s">
        <v>34</v>
      </c>
      <c r="D410" t="s">
        <v>9</v>
      </c>
      <c r="E410">
        <v>100000000</v>
      </c>
      <c r="F410">
        <f t="shared" si="30"/>
        <v>0.1</v>
      </c>
      <c r="G410">
        <v>500000000</v>
      </c>
      <c r="H410">
        <f t="shared" si="31"/>
        <v>0.5</v>
      </c>
      <c r="I410">
        <f t="shared" si="32"/>
        <v>300000000</v>
      </c>
      <c r="J410">
        <f t="shared" si="33"/>
        <v>0.3</v>
      </c>
      <c r="K410" t="s">
        <v>657</v>
      </c>
      <c r="L410">
        <v>133</v>
      </c>
      <c r="M410">
        <v>72</v>
      </c>
      <c r="N410" s="2">
        <v>102.5</v>
      </c>
      <c r="O410" t="s">
        <v>34</v>
      </c>
      <c r="P410" s="7" t="s">
        <v>895</v>
      </c>
      <c r="Q410" t="s">
        <v>1325</v>
      </c>
      <c r="R410" t="s">
        <v>1174</v>
      </c>
      <c r="AB410">
        <v>4.4000000000000004</v>
      </c>
      <c r="AC410" t="str" cm="1">
        <f t="array" ref="AC410">_xlfn.IFS(AB410&gt;=4,"highrating",AB410&gt;=3,"med Rating",AB410&lt;3,"low Rating")</f>
        <v>highrating</v>
      </c>
      <c r="AD410" t="s">
        <v>1067</v>
      </c>
      <c r="AE410" t="s">
        <v>1144</v>
      </c>
      <c r="AF410">
        <v>1001</v>
      </c>
      <c r="AG410">
        <v>5000</v>
      </c>
      <c r="AH410" s="9">
        <f t="shared" si="34"/>
        <v>3000.5</v>
      </c>
      <c r="AI410">
        <v>2006</v>
      </c>
      <c r="AJ410">
        <v>18</v>
      </c>
      <c r="AK410" t="s">
        <v>1084</v>
      </c>
      <c r="AL410" t="s">
        <v>1562</v>
      </c>
    </row>
    <row r="411" spans="1:38" ht="15.6" customHeight="1" x14ac:dyDescent="0.3">
      <c r="A411">
        <v>410</v>
      </c>
      <c r="B411" t="s">
        <v>245</v>
      </c>
      <c r="C411" t="s">
        <v>708</v>
      </c>
      <c r="D411" t="s">
        <v>6</v>
      </c>
      <c r="E411">
        <v>50000000</v>
      </c>
      <c r="F411">
        <f t="shared" si="30"/>
        <v>0.05</v>
      </c>
      <c r="G411">
        <v>100000000</v>
      </c>
      <c r="H411">
        <f t="shared" si="31"/>
        <v>0.1</v>
      </c>
      <c r="I411">
        <f t="shared" si="32"/>
        <v>75000000</v>
      </c>
      <c r="J411">
        <f t="shared" si="33"/>
        <v>7.4999999999999997E-2</v>
      </c>
      <c r="K411" t="s">
        <v>658</v>
      </c>
      <c r="L411">
        <v>126</v>
      </c>
      <c r="M411">
        <v>61</v>
      </c>
      <c r="N411" s="2">
        <v>93.5</v>
      </c>
      <c r="O411" t="s">
        <v>708</v>
      </c>
      <c r="P411" s="7" t="s">
        <v>1027</v>
      </c>
      <c r="Q411" t="s">
        <v>1211</v>
      </c>
      <c r="R411" t="s">
        <v>1242</v>
      </c>
      <c r="AB411">
        <v>3.6</v>
      </c>
      <c r="AC411" t="str" cm="1">
        <f t="array" ref="AC411">_xlfn.IFS(AB411&gt;=4,"highrating",AB411&gt;=3,"med Rating",AB411&lt;3,"low Rating")</f>
        <v>med Rating</v>
      </c>
      <c r="AD411" t="s">
        <v>1065</v>
      </c>
      <c r="AE411" t="s">
        <v>1142</v>
      </c>
      <c r="AF411">
        <v>501</v>
      </c>
      <c r="AG411">
        <v>1000</v>
      </c>
      <c r="AH411" s="9">
        <f t="shared" si="34"/>
        <v>750.5</v>
      </c>
      <c r="AI411">
        <v>1967</v>
      </c>
      <c r="AJ411">
        <v>57</v>
      </c>
      <c r="AK411" t="s">
        <v>1106</v>
      </c>
      <c r="AL411" t="s">
        <v>1570</v>
      </c>
    </row>
    <row r="412" spans="1:38" ht="15.6" customHeight="1" x14ac:dyDescent="0.3">
      <c r="A412">
        <v>411</v>
      </c>
      <c r="B412" t="s">
        <v>246</v>
      </c>
      <c r="C412" t="s">
        <v>711</v>
      </c>
      <c r="D412" t="s">
        <v>46</v>
      </c>
      <c r="E412">
        <v>5000000</v>
      </c>
      <c r="F412">
        <f t="shared" si="30"/>
        <v>5.0000000000000001E-3</v>
      </c>
      <c r="G412">
        <v>10000000</v>
      </c>
      <c r="H412">
        <f t="shared" si="31"/>
        <v>0.01</v>
      </c>
      <c r="I412">
        <f t="shared" si="32"/>
        <v>7500000</v>
      </c>
      <c r="J412">
        <f t="shared" si="33"/>
        <v>7.4999999999999997E-3</v>
      </c>
      <c r="K412" t="s">
        <v>659</v>
      </c>
      <c r="L412">
        <v>160</v>
      </c>
      <c r="M412">
        <v>95</v>
      </c>
      <c r="N412" s="2">
        <v>127.5</v>
      </c>
      <c r="O412" t="s">
        <v>711</v>
      </c>
      <c r="P412" s="7" t="s">
        <v>776</v>
      </c>
      <c r="Q412" t="s">
        <v>1413</v>
      </c>
      <c r="R412" t="s">
        <v>1229</v>
      </c>
      <c r="AB412">
        <v>3.2</v>
      </c>
      <c r="AC412" t="str" cm="1">
        <f t="array" ref="AC412">_xlfn.IFS(AB412&gt;=4,"highrating",AB412&gt;=3,"med Rating",AB412&lt;3,"low Rating")</f>
        <v>med Rating</v>
      </c>
      <c r="AD412" t="s">
        <v>1071</v>
      </c>
      <c r="AE412" t="s">
        <v>1148</v>
      </c>
      <c r="AF412">
        <v>1</v>
      </c>
      <c r="AG412">
        <v>50</v>
      </c>
      <c r="AH412" s="9">
        <f t="shared" si="34"/>
        <v>25.5</v>
      </c>
      <c r="AI412" t="s">
        <v>1072</v>
      </c>
      <c r="AJ412" t="s">
        <v>1072</v>
      </c>
      <c r="AK412" t="s">
        <v>1102</v>
      </c>
      <c r="AL412" t="s">
        <v>1559</v>
      </c>
    </row>
    <row r="413" spans="1:38" ht="15.6" customHeight="1" x14ac:dyDescent="0.3">
      <c r="A413">
        <v>412</v>
      </c>
      <c r="B413" t="s">
        <v>247</v>
      </c>
      <c r="C413" t="s">
        <v>709</v>
      </c>
      <c r="D413" t="s">
        <v>11</v>
      </c>
      <c r="E413">
        <v>0</v>
      </c>
      <c r="F413">
        <f t="shared" si="30"/>
        <v>0</v>
      </c>
      <c r="G413">
        <v>0</v>
      </c>
      <c r="H413">
        <f t="shared" si="31"/>
        <v>0</v>
      </c>
      <c r="I413">
        <f t="shared" si="32"/>
        <v>0</v>
      </c>
      <c r="J413">
        <f t="shared" si="33"/>
        <v>0</v>
      </c>
      <c r="K413" t="s">
        <v>288</v>
      </c>
      <c r="L413">
        <v>91</v>
      </c>
      <c r="M413">
        <v>53</v>
      </c>
      <c r="N413" s="2">
        <v>72</v>
      </c>
      <c r="O413" t="s">
        <v>709</v>
      </c>
      <c r="P413" s="7" t="s">
        <v>836</v>
      </c>
      <c r="Q413" t="s">
        <v>1285</v>
      </c>
      <c r="R413" t="s">
        <v>1285</v>
      </c>
      <c r="AB413">
        <v>4.2</v>
      </c>
      <c r="AC413" t="str" cm="1">
        <f t="array" ref="AC413">_xlfn.IFS(AB413&gt;=4,"highrating",AB413&gt;=3,"med Rating",AB413&lt;3,"low Rating")</f>
        <v>highrating</v>
      </c>
      <c r="AD413" t="s">
        <v>1066</v>
      </c>
      <c r="AE413" t="s">
        <v>1143</v>
      </c>
      <c r="AF413">
        <v>10000</v>
      </c>
      <c r="AG413" t="s">
        <v>1152</v>
      </c>
      <c r="AH413" s="9">
        <f t="shared" si="34"/>
        <v>10000</v>
      </c>
      <c r="AI413" t="s">
        <v>1072</v>
      </c>
      <c r="AJ413" t="s">
        <v>1072</v>
      </c>
      <c r="AK413" t="s">
        <v>1114</v>
      </c>
      <c r="AL413" t="s">
        <v>1574</v>
      </c>
    </row>
    <row r="414" spans="1:38" ht="15.6" customHeight="1" x14ac:dyDescent="0.3">
      <c r="A414">
        <v>413</v>
      </c>
      <c r="B414" t="s">
        <v>248</v>
      </c>
      <c r="C414" t="s">
        <v>709</v>
      </c>
      <c r="D414" t="s">
        <v>10</v>
      </c>
      <c r="E414">
        <v>500000000</v>
      </c>
      <c r="F414">
        <f t="shared" si="30"/>
        <v>0.5</v>
      </c>
      <c r="G414">
        <v>1000000000</v>
      </c>
      <c r="H414">
        <f t="shared" si="31"/>
        <v>1</v>
      </c>
      <c r="I414">
        <f t="shared" si="32"/>
        <v>750000000</v>
      </c>
      <c r="J414">
        <f t="shared" si="33"/>
        <v>0.75</v>
      </c>
      <c r="K414" t="s">
        <v>660</v>
      </c>
      <c r="L414">
        <v>61</v>
      </c>
      <c r="M414">
        <v>33</v>
      </c>
      <c r="N414" s="2">
        <v>47</v>
      </c>
      <c r="O414" t="s">
        <v>709</v>
      </c>
      <c r="P414" s="7" t="s">
        <v>1028</v>
      </c>
      <c r="Q414" t="s">
        <v>1414</v>
      </c>
      <c r="R414" t="s">
        <v>1414</v>
      </c>
      <c r="AB414">
        <v>3.1</v>
      </c>
      <c r="AC414" t="str" cm="1">
        <f t="array" ref="AC414">_xlfn.IFS(AB414&gt;=4,"highrating",AB414&gt;=3,"med Rating",AB414&lt;3,"low Rating")</f>
        <v>med Rating</v>
      </c>
      <c r="AD414" t="s">
        <v>1067</v>
      </c>
      <c r="AE414" t="s">
        <v>1144</v>
      </c>
      <c r="AF414">
        <v>1001</v>
      </c>
      <c r="AG414">
        <v>5000</v>
      </c>
      <c r="AH414" s="9">
        <f t="shared" si="34"/>
        <v>3000.5</v>
      </c>
      <c r="AI414">
        <v>1977</v>
      </c>
      <c r="AJ414">
        <v>47</v>
      </c>
      <c r="AK414" t="s">
        <v>1097</v>
      </c>
      <c r="AL414" t="s">
        <v>1568</v>
      </c>
    </row>
    <row r="415" spans="1:38" ht="15.6" customHeight="1" x14ac:dyDescent="0.3">
      <c r="A415">
        <v>414</v>
      </c>
      <c r="B415" t="s">
        <v>249</v>
      </c>
      <c r="C415" t="s">
        <v>34</v>
      </c>
      <c r="D415" t="s">
        <v>11</v>
      </c>
      <c r="E415">
        <v>0</v>
      </c>
      <c r="F415">
        <f t="shared" si="30"/>
        <v>0</v>
      </c>
      <c r="G415">
        <v>0</v>
      </c>
      <c r="H415">
        <f t="shared" si="31"/>
        <v>0</v>
      </c>
      <c r="I415">
        <f t="shared" si="32"/>
        <v>0</v>
      </c>
      <c r="J415">
        <f t="shared" si="33"/>
        <v>0</v>
      </c>
      <c r="K415" t="s">
        <v>467</v>
      </c>
      <c r="L415">
        <v>86</v>
      </c>
      <c r="M415">
        <v>44</v>
      </c>
      <c r="N415" s="2">
        <v>65</v>
      </c>
      <c r="O415" t="s">
        <v>34</v>
      </c>
      <c r="P415" s="7" t="s">
        <v>1029</v>
      </c>
      <c r="Q415" t="s">
        <v>1415</v>
      </c>
      <c r="R415" t="s">
        <v>1415</v>
      </c>
      <c r="AB415">
        <v>3.8</v>
      </c>
      <c r="AC415" t="str" cm="1">
        <f t="array" ref="AC415">_xlfn.IFS(AB415&gt;=4,"highrating",AB415&gt;=3,"med Rating",AB415&lt;3,"low Rating")</f>
        <v>med Rating</v>
      </c>
      <c r="AD415" t="s">
        <v>1065</v>
      </c>
      <c r="AE415" t="s">
        <v>1142</v>
      </c>
      <c r="AF415">
        <v>501</v>
      </c>
      <c r="AG415">
        <v>1000</v>
      </c>
      <c r="AH415" s="9">
        <f t="shared" si="34"/>
        <v>750.5</v>
      </c>
      <c r="AI415">
        <v>2014</v>
      </c>
      <c r="AJ415">
        <v>10</v>
      </c>
      <c r="AK415" t="s">
        <v>1133</v>
      </c>
      <c r="AL415" t="s">
        <v>1578</v>
      </c>
    </row>
    <row r="416" spans="1:38" ht="15.6" customHeight="1" x14ac:dyDescent="0.3">
      <c r="A416">
        <v>415</v>
      </c>
      <c r="B416" t="s">
        <v>62</v>
      </c>
      <c r="C416" t="s">
        <v>709</v>
      </c>
      <c r="D416" t="s">
        <v>9</v>
      </c>
      <c r="E416">
        <v>100000000</v>
      </c>
      <c r="F416">
        <f t="shared" si="30"/>
        <v>0.1</v>
      </c>
      <c r="G416">
        <v>500000000</v>
      </c>
      <c r="H416">
        <f t="shared" si="31"/>
        <v>0.5</v>
      </c>
      <c r="I416">
        <f t="shared" si="32"/>
        <v>300000000</v>
      </c>
      <c r="J416">
        <f t="shared" si="33"/>
        <v>0.3</v>
      </c>
      <c r="K416" t="s">
        <v>661</v>
      </c>
      <c r="L416">
        <v>119</v>
      </c>
      <c r="M416">
        <v>69</v>
      </c>
      <c r="N416" s="2">
        <v>94</v>
      </c>
      <c r="O416" t="s">
        <v>709</v>
      </c>
      <c r="P416" s="7" t="s">
        <v>739</v>
      </c>
      <c r="Q416" t="s">
        <v>1176</v>
      </c>
      <c r="R416" t="s">
        <v>1188</v>
      </c>
      <c r="AB416">
        <v>4</v>
      </c>
      <c r="AC416" t="str" cm="1">
        <f t="array" ref="AC416">_xlfn.IFS(AB416&gt;=4,"highrating",AB416&gt;=3,"med Rating",AB416&lt;3,"low Rating")</f>
        <v>highrating</v>
      </c>
      <c r="AD416" t="s">
        <v>1065</v>
      </c>
      <c r="AE416" t="s">
        <v>1142</v>
      </c>
      <c r="AF416">
        <v>501</v>
      </c>
      <c r="AG416">
        <v>1000</v>
      </c>
      <c r="AH416" s="9">
        <f t="shared" si="34"/>
        <v>750.5</v>
      </c>
      <c r="AI416">
        <v>2012</v>
      </c>
      <c r="AJ416">
        <v>12</v>
      </c>
      <c r="AK416" t="s">
        <v>1090</v>
      </c>
      <c r="AL416" t="s">
        <v>1562</v>
      </c>
    </row>
    <row r="417" spans="1:38" ht="15.6" customHeight="1" x14ac:dyDescent="0.3">
      <c r="A417">
        <v>416</v>
      </c>
      <c r="B417" t="s">
        <v>65</v>
      </c>
      <c r="C417" t="s">
        <v>34</v>
      </c>
      <c r="D417" t="s">
        <v>9</v>
      </c>
      <c r="E417">
        <v>100000000</v>
      </c>
      <c r="F417">
        <f t="shared" si="30"/>
        <v>0.1</v>
      </c>
      <c r="G417">
        <v>500000000</v>
      </c>
      <c r="H417">
        <f t="shared" si="31"/>
        <v>0.5</v>
      </c>
      <c r="I417">
        <f t="shared" si="32"/>
        <v>300000000</v>
      </c>
      <c r="J417">
        <f t="shared" si="33"/>
        <v>0.3</v>
      </c>
      <c r="K417" t="s">
        <v>662</v>
      </c>
      <c r="L417">
        <v>127</v>
      </c>
      <c r="M417">
        <v>67</v>
      </c>
      <c r="N417" s="2">
        <v>97</v>
      </c>
      <c r="O417" t="s">
        <v>34</v>
      </c>
      <c r="P417" s="7" t="s">
        <v>739</v>
      </c>
      <c r="Q417" t="s">
        <v>1236</v>
      </c>
      <c r="R417" t="s">
        <v>1188</v>
      </c>
      <c r="AB417">
        <v>4</v>
      </c>
      <c r="AC417" t="str" cm="1">
        <f t="array" ref="AC417">_xlfn.IFS(AB417&gt;=4,"highrating",AB417&gt;=3,"med Rating",AB417&lt;3,"low Rating")</f>
        <v>highrating</v>
      </c>
      <c r="AD417" t="s">
        <v>1065</v>
      </c>
      <c r="AE417" t="s">
        <v>1142</v>
      </c>
      <c r="AF417">
        <v>501</v>
      </c>
      <c r="AG417">
        <v>1000</v>
      </c>
      <c r="AH417" s="9">
        <f t="shared" si="34"/>
        <v>750.5</v>
      </c>
      <c r="AI417">
        <v>2012</v>
      </c>
      <c r="AJ417">
        <v>12</v>
      </c>
      <c r="AK417" t="s">
        <v>1090</v>
      </c>
      <c r="AL417" t="s">
        <v>1562</v>
      </c>
    </row>
    <row r="418" spans="1:38" ht="15.6" customHeight="1" x14ac:dyDescent="0.3">
      <c r="A418">
        <v>417</v>
      </c>
      <c r="B418" t="s">
        <v>250</v>
      </c>
      <c r="C418" t="s">
        <v>708</v>
      </c>
      <c r="D418" t="s">
        <v>16</v>
      </c>
      <c r="E418">
        <v>10000000000</v>
      </c>
      <c r="F418">
        <f t="shared" si="30"/>
        <v>10</v>
      </c>
      <c r="G418">
        <v>11000000000</v>
      </c>
      <c r="H418">
        <f t="shared" si="31"/>
        <v>11</v>
      </c>
      <c r="I418">
        <f t="shared" si="32"/>
        <v>10500000000</v>
      </c>
      <c r="J418">
        <f t="shared" si="33"/>
        <v>10.5</v>
      </c>
      <c r="K418" t="s">
        <v>663</v>
      </c>
      <c r="L418">
        <v>117</v>
      </c>
      <c r="M418">
        <v>66</v>
      </c>
      <c r="N418" s="2">
        <v>91.5</v>
      </c>
      <c r="O418" t="s">
        <v>708</v>
      </c>
      <c r="P418" s="7" t="s">
        <v>845</v>
      </c>
      <c r="Q418" t="s">
        <v>1215</v>
      </c>
      <c r="R418" t="s">
        <v>1288</v>
      </c>
      <c r="AB418">
        <v>3.6</v>
      </c>
      <c r="AC418" t="str" cm="1">
        <f t="array" ref="AC418">_xlfn.IFS(AB418&gt;=4,"highrating",AB418&gt;=3,"med Rating",AB418&lt;3,"low Rating")</f>
        <v>med Rating</v>
      </c>
      <c r="AD418" t="s">
        <v>1070</v>
      </c>
      <c r="AE418" t="s">
        <v>1147</v>
      </c>
      <c r="AF418">
        <v>5001</v>
      </c>
      <c r="AG418">
        <v>10000</v>
      </c>
      <c r="AH418" s="9">
        <f t="shared" si="34"/>
        <v>7500.5</v>
      </c>
      <c r="AI418">
        <v>1851</v>
      </c>
      <c r="AJ418">
        <v>173</v>
      </c>
      <c r="AK418" t="s">
        <v>1091</v>
      </c>
      <c r="AL418" t="s">
        <v>1565</v>
      </c>
    </row>
    <row r="419" spans="1:38" ht="15.6" customHeight="1" x14ac:dyDescent="0.3">
      <c r="A419">
        <v>418</v>
      </c>
      <c r="B419" t="s">
        <v>251</v>
      </c>
      <c r="C419" t="s">
        <v>707</v>
      </c>
      <c r="D419" t="s">
        <v>16</v>
      </c>
      <c r="E419">
        <v>10000000000</v>
      </c>
      <c r="F419">
        <f t="shared" si="30"/>
        <v>10</v>
      </c>
      <c r="G419">
        <v>11000000000</v>
      </c>
      <c r="H419">
        <f t="shared" si="31"/>
        <v>11</v>
      </c>
      <c r="I419">
        <f t="shared" si="32"/>
        <v>10500000000</v>
      </c>
      <c r="J419">
        <f t="shared" si="33"/>
        <v>10.5</v>
      </c>
      <c r="K419" t="s">
        <v>292</v>
      </c>
      <c r="L419">
        <v>143</v>
      </c>
      <c r="M419">
        <v>86</v>
      </c>
      <c r="N419" s="2">
        <v>114.5</v>
      </c>
      <c r="O419" t="s">
        <v>707</v>
      </c>
      <c r="P419" s="7" t="s">
        <v>744</v>
      </c>
      <c r="Q419" t="s">
        <v>1179</v>
      </c>
      <c r="R419" t="s">
        <v>1193</v>
      </c>
      <c r="AB419">
        <v>3.8</v>
      </c>
      <c r="AC419" t="str" cm="1">
        <f t="array" ref="AC419">_xlfn.IFS(AB419&gt;=4,"highrating",AB419&gt;=3,"med Rating",AB419&lt;3,"low Rating")</f>
        <v>med Rating</v>
      </c>
      <c r="AD419" t="s">
        <v>1066</v>
      </c>
      <c r="AE419" t="s">
        <v>1143</v>
      </c>
      <c r="AF419">
        <v>10000</v>
      </c>
      <c r="AG419" t="s">
        <v>1152</v>
      </c>
      <c r="AH419" s="9">
        <f t="shared" si="34"/>
        <v>10000</v>
      </c>
      <c r="AI419">
        <v>1996</v>
      </c>
      <c r="AJ419">
        <v>28</v>
      </c>
      <c r="AK419" t="s">
        <v>1088</v>
      </c>
      <c r="AL419" t="s">
        <v>1088</v>
      </c>
    </row>
    <row r="420" spans="1:38" ht="15.6" customHeight="1" x14ac:dyDescent="0.3">
      <c r="A420">
        <v>419</v>
      </c>
      <c r="B420" t="s">
        <v>252</v>
      </c>
      <c r="C420" t="s">
        <v>711</v>
      </c>
      <c r="D420" t="s">
        <v>46</v>
      </c>
      <c r="E420">
        <v>5000000</v>
      </c>
      <c r="F420">
        <f t="shared" si="30"/>
        <v>5.0000000000000001E-3</v>
      </c>
      <c r="G420">
        <v>10000000</v>
      </c>
      <c r="H420">
        <f t="shared" si="31"/>
        <v>0.01</v>
      </c>
      <c r="I420">
        <f t="shared" si="32"/>
        <v>7500000</v>
      </c>
      <c r="J420">
        <f t="shared" si="33"/>
        <v>7.4999999999999997E-3</v>
      </c>
      <c r="K420" t="s">
        <v>664</v>
      </c>
      <c r="L420">
        <v>98</v>
      </c>
      <c r="M420">
        <v>50</v>
      </c>
      <c r="N420" s="2">
        <v>74</v>
      </c>
      <c r="O420" t="s">
        <v>711</v>
      </c>
      <c r="P420" s="7" t="s">
        <v>776</v>
      </c>
      <c r="Q420" t="s">
        <v>1332</v>
      </c>
      <c r="R420" t="s">
        <v>1229</v>
      </c>
      <c r="AB420">
        <v>3.2</v>
      </c>
      <c r="AC420" t="str" cm="1">
        <f t="array" ref="AC420">_xlfn.IFS(AB420&gt;=4,"highrating",AB420&gt;=3,"med Rating",AB420&lt;3,"low Rating")</f>
        <v>med Rating</v>
      </c>
      <c r="AD420" t="s">
        <v>1071</v>
      </c>
      <c r="AE420" t="s">
        <v>1148</v>
      </c>
      <c r="AF420">
        <v>1</v>
      </c>
      <c r="AG420">
        <v>50</v>
      </c>
      <c r="AH420" s="9">
        <f t="shared" si="34"/>
        <v>25.5</v>
      </c>
      <c r="AI420" t="s">
        <v>1072</v>
      </c>
      <c r="AJ420" t="s">
        <v>1072</v>
      </c>
      <c r="AK420" t="s">
        <v>1102</v>
      </c>
      <c r="AL420" t="s">
        <v>1559</v>
      </c>
    </row>
    <row r="421" spans="1:38" ht="15.6" customHeight="1" x14ac:dyDescent="0.3">
      <c r="A421">
        <v>420</v>
      </c>
      <c r="B421" t="s">
        <v>253</v>
      </c>
      <c r="C421" t="s">
        <v>707</v>
      </c>
      <c r="D421" t="s">
        <v>16</v>
      </c>
      <c r="E421">
        <v>10000000000</v>
      </c>
      <c r="F421">
        <f t="shared" si="30"/>
        <v>10</v>
      </c>
      <c r="G421">
        <v>11000000000</v>
      </c>
      <c r="H421">
        <f t="shared" si="31"/>
        <v>11</v>
      </c>
      <c r="I421">
        <f t="shared" si="32"/>
        <v>10500000000</v>
      </c>
      <c r="J421">
        <f t="shared" si="33"/>
        <v>10.5</v>
      </c>
      <c r="K421" t="s">
        <v>512</v>
      </c>
      <c r="L421">
        <v>150</v>
      </c>
      <c r="M421">
        <v>92</v>
      </c>
      <c r="N421" s="2">
        <v>121</v>
      </c>
      <c r="O421" t="s">
        <v>707</v>
      </c>
      <c r="P421" s="7" t="s">
        <v>744</v>
      </c>
      <c r="Q421" t="s">
        <v>1179</v>
      </c>
      <c r="R421" t="s">
        <v>1193</v>
      </c>
      <c r="AB421">
        <v>3.8</v>
      </c>
      <c r="AC421" t="str" cm="1">
        <f t="array" ref="AC421">_xlfn.IFS(AB421&gt;=4,"highrating",AB421&gt;=3,"med Rating",AB421&lt;3,"low Rating")</f>
        <v>med Rating</v>
      </c>
      <c r="AD421" t="s">
        <v>1066</v>
      </c>
      <c r="AE421" t="s">
        <v>1143</v>
      </c>
      <c r="AF421">
        <v>10000</v>
      </c>
      <c r="AG421" t="s">
        <v>1152</v>
      </c>
      <c r="AH421" s="9">
        <f t="shared" si="34"/>
        <v>10000</v>
      </c>
      <c r="AI421">
        <v>1996</v>
      </c>
      <c r="AJ421">
        <v>28</v>
      </c>
      <c r="AK421" t="s">
        <v>1088</v>
      </c>
      <c r="AL421" t="s">
        <v>1088</v>
      </c>
    </row>
    <row r="422" spans="1:38" ht="15.6" customHeight="1" x14ac:dyDescent="0.3">
      <c r="A422">
        <v>421</v>
      </c>
      <c r="B422" t="s">
        <v>254</v>
      </c>
      <c r="C422" t="s">
        <v>709</v>
      </c>
      <c r="D422" t="s">
        <v>9</v>
      </c>
      <c r="E422">
        <v>100000000</v>
      </c>
      <c r="F422">
        <f t="shared" si="30"/>
        <v>0.1</v>
      </c>
      <c r="G422">
        <v>500000000</v>
      </c>
      <c r="H422">
        <f t="shared" si="31"/>
        <v>0.5</v>
      </c>
      <c r="I422">
        <f t="shared" si="32"/>
        <v>300000000</v>
      </c>
      <c r="J422">
        <f t="shared" si="33"/>
        <v>0.3</v>
      </c>
      <c r="K422" t="s">
        <v>665</v>
      </c>
      <c r="L422">
        <v>153</v>
      </c>
      <c r="M422">
        <v>90</v>
      </c>
      <c r="N422" s="2">
        <v>121.5</v>
      </c>
      <c r="O422" t="s">
        <v>709</v>
      </c>
      <c r="P422" s="7" t="s">
        <v>812</v>
      </c>
      <c r="Q422" t="s">
        <v>1174</v>
      </c>
      <c r="R422" t="s">
        <v>1174</v>
      </c>
      <c r="AB422">
        <v>4.5</v>
      </c>
      <c r="AC422" t="str" cm="1">
        <f t="array" ref="AC422">_xlfn.IFS(AB422&gt;=4,"highrating",AB422&gt;=3,"med Rating",AB422&lt;3,"low Rating")</f>
        <v>highrating</v>
      </c>
      <c r="AD422" t="s">
        <v>1069</v>
      </c>
      <c r="AE422" t="s">
        <v>1146</v>
      </c>
      <c r="AF422">
        <v>201</v>
      </c>
      <c r="AG422">
        <v>500</v>
      </c>
      <c r="AH422" s="9">
        <f t="shared" si="34"/>
        <v>350.5</v>
      </c>
      <c r="AI422">
        <v>2006</v>
      </c>
      <c r="AJ422">
        <v>18</v>
      </c>
      <c r="AK422" t="s">
        <v>1096</v>
      </c>
      <c r="AL422" t="s">
        <v>1562</v>
      </c>
    </row>
    <row r="423" spans="1:38" ht="15.6" customHeight="1" x14ac:dyDescent="0.3">
      <c r="A423">
        <v>422</v>
      </c>
      <c r="B423" t="s">
        <v>255</v>
      </c>
      <c r="C423" t="s">
        <v>708</v>
      </c>
      <c r="D423" t="s">
        <v>256</v>
      </c>
      <c r="E423">
        <v>0</v>
      </c>
      <c r="F423">
        <f t="shared" si="30"/>
        <v>0</v>
      </c>
      <c r="G423">
        <v>0</v>
      </c>
      <c r="H423">
        <f t="shared" si="31"/>
        <v>0</v>
      </c>
      <c r="I423">
        <f t="shared" si="32"/>
        <v>0</v>
      </c>
      <c r="J423">
        <f t="shared" si="33"/>
        <v>0</v>
      </c>
      <c r="K423" t="s">
        <v>666</v>
      </c>
      <c r="L423">
        <v>135</v>
      </c>
      <c r="M423">
        <v>100</v>
      </c>
      <c r="N423" s="2">
        <v>117.5</v>
      </c>
      <c r="O423" t="s">
        <v>708</v>
      </c>
      <c r="P423" s="7" t="s">
        <v>1030</v>
      </c>
      <c r="Q423" t="s">
        <v>1179</v>
      </c>
      <c r="R423">
        <v>-1</v>
      </c>
      <c r="AB423" t="s">
        <v>256</v>
      </c>
      <c r="AC423" t="str" cm="1">
        <f t="array" ref="AC423">_xlfn.IFS(AB423&gt;=4,"highrating",AB423&gt;=3,"med Rating",AB423&lt;3,"low Rating")</f>
        <v>highrating</v>
      </c>
      <c r="AD423">
        <v>-1</v>
      </c>
      <c r="AE423" t="s">
        <v>1149</v>
      </c>
      <c r="AF423">
        <v>-1</v>
      </c>
      <c r="AG423">
        <v>1</v>
      </c>
      <c r="AH423" s="9">
        <f t="shared" si="34"/>
        <v>0</v>
      </c>
      <c r="AI423" t="s">
        <v>1072</v>
      </c>
      <c r="AJ423" t="s">
        <v>1072</v>
      </c>
      <c r="AK423" t="s">
        <v>1072</v>
      </c>
      <c r="AL423" t="s">
        <v>1072</v>
      </c>
    </row>
    <row r="424" spans="1:38" ht="15.6" customHeight="1" x14ac:dyDescent="0.3">
      <c r="A424">
        <v>423</v>
      </c>
      <c r="B424" t="s">
        <v>34</v>
      </c>
      <c r="C424" t="s">
        <v>34</v>
      </c>
      <c r="D424" t="s">
        <v>6</v>
      </c>
      <c r="E424">
        <v>50000000</v>
      </c>
      <c r="F424">
        <f t="shared" si="30"/>
        <v>0.05</v>
      </c>
      <c r="G424">
        <v>100000000</v>
      </c>
      <c r="H424">
        <f t="shared" si="31"/>
        <v>0.1</v>
      </c>
      <c r="I424">
        <f t="shared" si="32"/>
        <v>75000000</v>
      </c>
      <c r="J424">
        <f t="shared" si="33"/>
        <v>7.4999999999999997E-2</v>
      </c>
      <c r="K424" t="s">
        <v>667</v>
      </c>
      <c r="L424">
        <v>79</v>
      </c>
      <c r="M424">
        <v>42</v>
      </c>
      <c r="N424" s="2">
        <v>60.5</v>
      </c>
      <c r="O424" t="s">
        <v>34</v>
      </c>
      <c r="P424" s="7" t="s">
        <v>1031</v>
      </c>
      <c r="Q424" t="s">
        <v>1416</v>
      </c>
      <c r="R424" t="s">
        <v>1373</v>
      </c>
      <c r="AB424">
        <v>3.4</v>
      </c>
      <c r="AC424" t="str" cm="1">
        <f t="array" ref="AC424">_xlfn.IFS(AB424&gt;=4,"highrating",AB424&gt;=3,"med Rating",AB424&lt;3,"low Rating")</f>
        <v>med Rating</v>
      </c>
      <c r="AD424" t="s">
        <v>1065</v>
      </c>
      <c r="AE424" t="s">
        <v>1142</v>
      </c>
      <c r="AF424">
        <v>501</v>
      </c>
      <c r="AG424">
        <v>1000</v>
      </c>
      <c r="AH424" s="9">
        <f t="shared" si="34"/>
        <v>750.5</v>
      </c>
      <c r="AI424">
        <v>2002</v>
      </c>
      <c r="AJ424">
        <v>22</v>
      </c>
      <c r="AK424" t="s">
        <v>1095</v>
      </c>
      <c r="AL424" t="s">
        <v>1562</v>
      </c>
    </row>
    <row r="425" spans="1:38" ht="15.6" customHeight="1" x14ac:dyDescent="0.3">
      <c r="A425">
        <v>424</v>
      </c>
      <c r="B425" t="s">
        <v>151</v>
      </c>
      <c r="C425" t="s">
        <v>34</v>
      </c>
      <c r="D425" t="s">
        <v>12</v>
      </c>
      <c r="E425">
        <v>1000000000</v>
      </c>
      <c r="F425">
        <f t="shared" si="30"/>
        <v>1</v>
      </c>
      <c r="G425">
        <v>2000000000</v>
      </c>
      <c r="H425">
        <f t="shared" si="31"/>
        <v>2</v>
      </c>
      <c r="I425">
        <f t="shared" si="32"/>
        <v>1500000000</v>
      </c>
      <c r="J425">
        <f t="shared" si="33"/>
        <v>1.5</v>
      </c>
      <c r="K425" t="s">
        <v>668</v>
      </c>
      <c r="L425">
        <v>153</v>
      </c>
      <c r="M425">
        <v>84</v>
      </c>
      <c r="N425" s="2">
        <v>118.5</v>
      </c>
      <c r="O425" t="s">
        <v>34</v>
      </c>
      <c r="P425" s="7" t="s">
        <v>784</v>
      </c>
      <c r="Q425" t="s">
        <v>1175</v>
      </c>
      <c r="R425" t="s">
        <v>1176</v>
      </c>
      <c r="AB425">
        <v>3.3</v>
      </c>
      <c r="AC425" t="str" cm="1">
        <f t="array" ref="AC425">_xlfn.IFS(AB425&gt;=4,"highrating",AB425&gt;=3,"med Rating",AB425&lt;3,"low Rating")</f>
        <v>med Rating</v>
      </c>
      <c r="AD425" t="s">
        <v>1067</v>
      </c>
      <c r="AE425" t="s">
        <v>1144</v>
      </c>
      <c r="AF425">
        <v>1001</v>
      </c>
      <c r="AG425">
        <v>5000</v>
      </c>
      <c r="AH425" s="9">
        <f t="shared" si="34"/>
        <v>3000.5</v>
      </c>
      <c r="AI425">
        <v>2017</v>
      </c>
      <c r="AJ425">
        <v>7</v>
      </c>
      <c r="AK425" t="s">
        <v>1076</v>
      </c>
      <c r="AL425" t="s">
        <v>1076</v>
      </c>
    </row>
    <row r="426" spans="1:38" ht="15.6" customHeight="1" x14ac:dyDescent="0.3">
      <c r="A426">
        <v>425</v>
      </c>
      <c r="B426" t="s">
        <v>257</v>
      </c>
      <c r="C426" t="s">
        <v>34</v>
      </c>
      <c r="D426" t="s">
        <v>31</v>
      </c>
      <c r="E426">
        <v>2000000000</v>
      </c>
      <c r="F426">
        <f t="shared" si="30"/>
        <v>2</v>
      </c>
      <c r="G426">
        <v>5000000000</v>
      </c>
      <c r="H426">
        <f t="shared" si="31"/>
        <v>5</v>
      </c>
      <c r="I426">
        <f t="shared" si="32"/>
        <v>3500000000</v>
      </c>
      <c r="J426">
        <f t="shared" si="33"/>
        <v>3.5</v>
      </c>
      <c r="K426" t="s">
        <v>669</v>
      </c>
      <c r="L426">
        <v>73</v>
      </c>
      <c r="M426">
        <v>44</v>
      </c>
      <c r="N426" s="2">
        <v>58.5</v>
      </c>
      <c r="O426" t="s">
        <v>34</v>
      </c>
      <c r="P426" s="7" t="s">
        <v>1032</v>
      </c>
      <c r="Q426" t="s">
        <v>1417</v>
      </c>
      <c r="R426" t="s">
        <v>1417</v>
      </c>
      <c r="AB426">
        <v>3.8</v>
      </c>
      <c r="AC426" t="str" cm="1">
        <f t="array" ref="AC426">_xlfn.IFS(AB426&gt;=4,"highrating",AB426&gt;=3,"med Rating",AB426&lt;3,"low Rating")</f>
        <v>med Rating</v>
      </c>
      <c r="AD426" t="s">
        <v>1067</v>
      </c>
      <c r="AE426" t="s">
        <v>1144</v>
      </c>
      <c r="AF426">
        <v>1001</v>
      </c>
      <c r="AG426">
        <v>5000</v>
      </c>
      <c r="AH426" s="9">
        <f t="shared" si="34"/>
        <v>3000.5</v>
      </c>
      <c r="AI426">
        <v>1925</v>
      </c>
      <c r="AJ426">
        <v>99</v>
      </c>
      <c r="AK426" t="s">
        <v>1091</v>
      </c>
      <c r="AL426" t="s">
        <v>1565</v>
      </c>
    </row>
    <row r="427" spans="1:38" ht="15.6" customHeight="1" x14ac:dyDescent="0.3">
      <c r="A427">
        <v>426</v>
      </c>
      <c r="B427" t="s">
        <v>258</v>
      </c>
      <c r="C427" t="s">
        <v>711</v>
      </c>
      <c r="D427" t="s">
        <v>25</v>
      </c>
      <c r="E427">
        <v>10000000</v>
      </c>
      <c r="F427">
        <f t="shared" si="30"/>
        <v>0.01</v>
      </c>
      <c r="G427">
        <v>25000000</v>
      </c>
      <c r="H427">
        <f t="shared" si="31"/>
        <v>2.5000000000000001E-2</v>
      </c>
      <c r="I427">
        <f t="shared" si="32"/>
        <v>17500000</v>
      </c>
      <c r="J427">
        <f t="shared" si="33"/>
        <v>1.7500000000000002E-2</v>
      </c>
      <c r="K427" t="s">
        <v>670</v>
      </c>
      <c r="L427">
        <v>87</v>
      </c>
      <c r="M427">
        <v>40</v>
      </c>
      <c r="N427" s="2">
        <v>63.5</v>
      </c>
      <c r="O427" t="s">
        <v>711</v>
      </c>
      <c r="P427" s="7" t="s">
        <v>871</v>
      </c>
      <c r="Q427" t="s">
        <v>1174</v>
      </c>
      <c r="R427" t="s">
        <v>1174</v>
      </c>
      <c r="AB427">
        <v>3.9</v>
      </c>
      <c r="AC427" t="str" cm="1">
        <f t="array" ref="AC427">_xlfn.IFS(AB427&gt;=4,"highrating",AB427&gt;=3,"med Rating",AB427&lt;3,"low Rating")</f>
        <v>med Rating</v>
      </c>
      <c r="AD427" t="s">
        <v>1069</v>
      </c>
      <c r="AE427" t="s">
        <v>1146</v>
      </c>
      <c r="AF427">
        <v>201</v>
      </c>
      <c r="AG427">
        <v>500</v>
      </c>
      <c r="AH427" s="9">
        <f t="shared" si="34"/>
        <v>350.5</v>
      </c>
      <c r="AI427">
        <v>2007</v>
      </c>
      <c r="AJ427">
        <v>17</v>
      </c>
      <c r="AK427" t="s">
        <v>1084</v>
      </c>
      <c r="AL427" t="s">
        <v>1562</v>
      </c>
    </row>
    <row r="428" spans="1:38" ht="15.6" customHeight="1" x14ac:dyDescent="0.3">
      <c r="A428">
        <v>427</v>
      </c>
      <c r="B428" t="s">
        <v>259</v>
      </c>
      <c r="C428" t="s">
        <v>707</v>
      </c>
      <c r="D428" t="s">
        <v>12</v>
      </c>
      <c r="E428">
        <v>1000000000</v>
      </c>
      <c r="F428">
        <f t="shared" si="30"/>
        <v>1</v>
      </c>
      <c r="G428">
        <v>2000000000</v>
      </c>
      <c r="H428">
        <f t="shared" si="31"/>
        <v>2</v>
      </c>
      <c r="I428">
        <f t="shared" si="32"/>
        <v>1500000000</v>
      </c>
      <c r="J428">
        <f t="shared" si="33"/>
        <v>1.5</v>
      </c>
      <c r="K428" t="s">
        <v>671</v>
      </c>
      <c r="L428">
        <v>142</v>
      </c>
      <c r="M428">
        <v>72</v>
      </c>
      <c r="N428" s="2">
        <v>107</v>
      </c>
      <c r="O428" t="s">
        <v>707</v>
      </c>
      <c r="P428" s="7" t="s">
        <v>1033</v>
      </c>
      <c r="Q428" t="s">
        <v>1198</v>
      </c>
      <c r="R428" t="s">
        <v>1418</v>
      </c>
      <c r="AB428">
        <v>4.0999999999999996</v>
      </c>
      <c r="AC428" t="str" cm="1">
        <f t="array" ref="AC428">_xlfn.IFS(AB428&gt;=4,"highrating",AB428&gt;=3,"med Rating",AB428&lt;3,"low Rating")</f>
        <v>highrating</v>
      </c>
      <c r="AD428" t="s">
        <v>1070</v>
      </c>
      <c r="AE428" t="s">
        <v>1147</v>
      </c>
      <c r="AF428">
        <v>5001</v>
      </c>
      <c r="AG428">
        <v>10000</v>
      </c>
      <c r="AH428" s="9">
        <f t="shared" si="34"/>
        <v>7500.5</v>
      </c>
      <c r="AI428">
        <v>1981</v>
      </c>
      <c r="AJ428">
        <v>43</v>
      </c>
      <c r="AK428" t="s">
        <v>1096</v>
      </c>
      <c r="AL428" t="s">
        <v>1562</v>
      </c>
    </row>
    <row r="429" spans="1:38" ht="15.6" customHeight="1" x14ac:dyDescent="0.3">
      <c r="A429">
        <v>428</v>
      </c>
      <c r="B429" t="s">
        <v>34</v>
      </c>
      <c r="C429" t="s">
        <v>34</v>
      </c>
      <c r="D429" t="s">
        <v>31</v>
      </c>
      <c r="E429">
        <v>2000000000</v>
      </c>
      <c r="F429">
        <f t="shared" si="30"/>
        <v>2</v>
      </c>
      <c r="G429">
        <v>5000000000</v>
      </c>
      <c r="H429">
        <f t="shared" si="31"/>
        <v>5</v>
      </c>
      <c r="I429">
        <f t="shared" si="32"/>
        <v>3500000000</v>
      </c>
      <c r="J429">
        <f t="shared" si="33"/>
        <v>3.5</v>
      </c>
      <c r="K429" t="s">
        <v>672</v>
      </c>
      <c r="L429">
        <v>137</v>
      </c>
      <c r="M429">
        <v>74</v>
      </c>
      <c r="N429" s="2">
        <v>105.5</v>
      </c>
      <c r="O429" t="s">
        <v>34</v>
      </c>
      <c r="P429" s="7" t="s">
        <v>1034</v>
      </c>
      <c r="Q429" t="s">
        <v>1387</v>
      </c>
      <c r="R429" t="s">
        <v>1419</v>
      </c>
      <c r="AB429">
        <v>3.7</v>
      </c>
      <c r="AC429" t="str" cm="1">
        <f t="array" ref="AC429">_xlfn.IFS(AB429&gt;=4,"highrating",AB429&gt;=3,"med Rating",AB429&lt;3,"low Rating")</f>
        <v>med Rating</v>
      </c>
      <c r="AD429" t="s">
        <v>1070</v>
      </c>
      <c r="AE429" t="s">
        <v>1147</v>
      </c>
      <c r="AF429">
        <v>5001</v>
      </c>
      <c r="AG429">
        <v>10000</v>
      </c>
      <c r="AH429" s="9">
        <f t="shared" si="34"/>
        <v>7500.5</v>
      </c>
      <c r="AI429" t="s">
        <v>1072</v>
      </c>
      <c r="AJ429" t="s">
        <v>1072</v>
      </c>
      <c r="AK429" t="s">
        <v>1076</v>
      </c>
      <c r="AL429" t="s">
        <v>1076</v>
      </c>
    </row>
    <row r="430" spans="1:38" ht="15.6" customHeight="1" x14ac:dyDescent="0.3">
      <c r="A430">
        <v>429</v>
      </c>
      <c r="B430" t="s">
        <v>34</v>
      </c>
      <c r="C430" t="s">
        <v>34</v>
      </c>
      <c r="D430" t="s">
        <v>10</v>
      </c>
      <c r="E430">
        <v>500000000</v>
      </c>
      <c r="F430">
        <f t="shared" si="30"/>
        <v>0.5</v>
      </c>
      <c r="G430">
        <v>1000000000</v>
      </c>
      <c r="H430">
        <f t="shared" si="31"/>
        <v>1</v>
      </c>
      <c r="I430">
        <f t="shared" si="32"/>
        <v>750000000</v>
      </c>
      <c r="J430">
        <f t="shared" si="33"/>
        <v>0.75</v>
      </c>
      <c r="K430" t="s">
        <v>673</v>
      </c>
      <c r="L430">
        <v>109</v>
      </c>
      <c r="M430">
        <v>57</v>
      </c>
      <c r="N430" s="2">
        <v>83</v>
      </c>
      <c r="O430" t="s">
        <v>34</v>
      </c>
      <c r="P430" s="7" t="s">
        <v>1035</v>
      </c>
      <c r="Q430" t="s">
        <v>1219</v>
      </c>
      <c r="R430" t="s">
        <v>1219</v>
      </c>
      <c r="AB430">
        <v>2.8</v>
      </c>
      <c r="AC430" t="str" cm="1">
        <f t="array" ref="AC430">_xlfn.IFS(AB430&gt;=4,"highrating",AB430&gt;=3,"med Rating",AB430&lt;3,"low Rating")</f>
        <v>low Rating</v>
      </c>
      <c r="AD430" t="s">
        <v>1065</v>
      </c>
      <c r="AE430" t="s">
        <v>1142</v>
      </c>
      <c r="AF430">
        <v>501</v>
      </c>
      <c r="AG430">
        <v>1000</v>
      </c>
      <c r="AH430" s="9">
        <f t="shared" si="34"/>
        <v>750.5</v>
      </c>
      <c r="AI430">
        <v>1972</v>
      </c>
      <c r="AJ430">
        <v>52</v>
      </c>
      <c r="AK430" t="s">
        <v>1091</v>
      </c>
      <c r="AL430" t="s">
        <v>1565</v>
      </c>
    </row>
    <row r="431" spans="1:38" ht="15.6" customHeight="1" x14ac:dyDescent="0.3">
      <c r="A431">
        <v>430</v>
      </c>
      <c r="B431" t="s">
        <v>260</v>
      </c>
      <c r="C431" t="s">
        <v>708</v>
      </c>
      <c r="D431" t="s">
        <v>11</v>
      </c>
      <c r="E431">
        <v>0</v>
      </c>
      <c r="F431">
        <f t="shared" si="30"/>
        <v>0</v>
      </c>
      <c r="G431">
        <v>0</v>
      </c>
      <c r="H431">
        <f t="shared" si="31"/>
        <v>0</v>
      </c>
      <c r="I431">
        <f t="shared" si="32"/>
        <v>0</v>
      </c>
      <c r="J431">
        <f t="shared" si="33"/>
        <v>0</v>
      </c>
      <c r="K431" t="s">
        <v>433</v>
      </c>
      <c r="L431">
        <v>116</v>
      </c>
      <c r="M431">
        <v>59</v>
      </c>
      <c r="N431" s="2">
        <v>87.5</v>
      </c>
      <c r="O431" t="s">
        <v>708</v>
      </c>
      <c r="P431" s="7" t="s">
        <v>1036</v>
      </c>
      <c r="Q431" t="s">
        <v>1420</v>
      </c>
      <c r="R431" t="s">
        <v>1420</v>
      </c>
      <c r="AB431">
        <v>3</v>
      </c>
      <c r="AC431" t="str" cm="1">
        <f t="array" ref="AC431">_xlfn.IFS(AB431&gt;=4,"highrating",AB431&gt;=3,"med Rating",AB431&lt;3,"low Rating")</f>
        <v>med Rating</v>
      </c>
      <c r="AD431" t="s">
        <v>1065</v>
      </c>
      <c r="AE431" t="s">
        <v>1142</v>
      </c>
      <c r="AF431">
        <v>501</v>
      </c>
      <c r="AG431">
        <v>1000</v>
      </c>
      <c r="AH431" s="9">
        <f t="shared" si="34"/>
        <v>750.5</v>
      </c>
      <c r="AI431">
        <v>1994</v>
      </c>
      <c r="AJ431">
        <v>30</v>
      </c>
      <c r="AK431" t="s">
        <v>1088</v>
      </c>
      <c r="AL431" t="s">
        <v>1088</v>
      </c>
    </row>
    <row r="432" spans="1:38" ht="15.6" customHeight="1" x14ac:dyDescent="0.3">
      <c r="A432">
        <v>431</v>
      </c>
      <c r="B432" t="s">
        <v>261</v>
      </c>
      <c r="C432" t="s">
        <v>710</v>
      </c>
      <c r="D432" t="s">
        <v>16</v>
      </c>
      <c r="E432">
        <v>10000000000</v>
      </c>
      <c r="F432">
        <f t="shared" si="30"/>
        <v>10</v>
      </c>
      <c r="G432">
        <v>11000000000</v>
      </c>
      <c r="H432">
        <f t="shared" si="31"/>
        <v>11</v>
      </c>
      <c r="I432">
        <f t="shared" si="32"/>
        <v>10500000000</v>
      </c>
      <c r="J432">
        <f t="shared" si="33"/>
        <v>10.5</v>
      </c>
      <c r="K432" t="s">
        <v>674</v>
      </c>
      <c r="L432">
        <v>208</v>
      </c>
      <c r="M432">
        <v>136</v>
      </c>
      <c r="N432" s="2">
        <v>172</v>
      </c>
      <c r="O432" t="s">
        <v>710</v>
      </c>
      <c r="P432" s="7" t="s">
        <v>740</v>
      </c>
      <c r="Q432" t="s">
        <v>1179</v>
      </c>
      <c r="R432" t="s">
        <v>1169</v>
      </c>
      <c r="AB432">
        <v>4</v>
      </c>
      <c r="AC432" t="str" cm="1">
        <f t="array" ref="AC432">_xlfn.IFS(AB432&gt;=4,"highrating",AB432&gt;=3,"med Rating",AB432&lt;3,"low Rating")</f>
        <v>highrating</v>
      </c>
      <c r="AD432" t="s">
        <v>1066</v>
      </c>
      <c r="AE432" t="s">
        <v>1143</v>
      </c>
      <c r="AF432">
        <v>10000</v>
      </c>
      <c r="AG432" t="s">
        <v>1152</v>
      </c>
      <c r="AH432" s="9">
        <f t="shared" si="34"/>
        <v>10000</v>
      </c>
      <c r="AI432">
        <v>1849</v>
      </c>
      <c r="AJ432">
        <v>175</v>
      </c>
      <c r="AK432" t="s">
        <v>1088</v>
      </c>
      <c r="AL432" t="s">
        <v>1088</v>
      </c>
    </row>
    <row r="433" spans="1:38" ht="15.6" customHeight="1" x14ac:dyDescent="0.3">
      <c r="A433">
        <v>432</v>
      </c>
      <c r="B433" t="s">
        <v>262</v>
      </c>
      <c r="C433" t="s">
        <v>708</v>
      </c>
      <c r="D433" t="s">
        <v>11</v>
      </c>
      <c r="E433">
        <v>0</v>
      </c>
      <c r="F433">
        <f t="shared" si="30"/>
        <v>0</v>
      </c>
      <c r="G433">
        <v>0</v>
      </c>
      <c r="H433">
        <f t="shared" si="31"/>
        <v>0</v>
      </c>
      <c r="I433">
        <f t="shared" si="32"/>
        <v>0</v>
      </c>
      <c r="J433">
        <f t="shared" si="33"/>
        <v>0</v>
      </c>
      <c r="K433" t="s">
        <v>479</v>
      </c>
      <c r="L433">
        <v>129</v>
      </c>
      <c r="M433">
        <v>71</v>
      </c>
      <c r="N433" s="2">
        <v>100</v>
      </c>
      <c r="O433" t="s">
        <v>708</v>
      </c>
      <c r="P433" s="7" t="s">
        <v>1036</v>
      </c>
      <c r="Q433" t="s">
        <v>1420</v>
      </c>
      <c r="R433" t="s">
        <v>1420</v>
      </c>
      <c r="AB433">
        <v>3</v>
      </c>
      <c r="AC433" t="str" cm="1">
        <f t="array" ref="AC433">_xlfn.IFS(AB433&gt;=4,"highrating",AB433&gt;=3,"med Rating",AB433&lt;3,"low Rating")</f>
        <v>med Rating</v>
      </c>
      <c r="AD433" t="s">
        <v>1065</v>
      </c>
      <c r="AE433" t="s">
        <v>1142</v>
      </c>
      <c r="AF433">
        <v>501</v>
      </c>
      <c r="AG433">
        <v>1000</v>
      </c>
      <c r="AH433" s="9">
        <f t="shared" si="34"/>
        <v>750.5</v>
      </c>
      <c r="AI433">
        <v>1994</v>
      </c>
      <c r="AJ433">
        <v>30</v>
      </c>
      <c r="AK433" t="s">
        <v>1088</v>
      </c>
      <c r="AL433" t="s">
        <v>1088</v>
      </c>
    </row>
    <row r="434" spans="1:38" ht="15.6" customHeight="1" x14ac:dyDescent="0.3">
      <c r="A434">
        <v>433</v>
      </c>
      <c r="B434" t="s">
        <v>246</v>
      </c>
      <c r="C434" t="s">
        <v>711</v>
      </c>
      <c r="D434" t="s">
        <v>11</v>
      </c>
      <c r="E434">
        <v>0</v>
      </c>
      <c r="F434">
        <f t="shared" si="30"/>
        <v>0</v>
      </c>
      <c r="G434">
        <v>0</v>
      </c>
      <c r="H434">
        <f t="shared" si="31"/>
        <v>0</v>
      </c>
      <c r="I434">
        <f t="shared" si="32"/>
        <v>0</v>
      </c>
      <c r="J434">
        <f t="shared" si="33"/>
        <v>0</v>
      </c>
      <c r="K434" t="s">
        <v>675</v>
      </c>
      <c r="L434">
        <v>272</v>
      </c>
      <c r="M434">
        <v>171</v>
      </c>
      <c r="N434" s="2">
        <v>221.5</v>
      </c>
      <c r="O434" t="s">
        <v>711</v>
      </c>
      <c r="P434" s="7" t="s">
        <v>1037</v>
      </c>
      <c r="Q434" t="s">
        <v>1174</v>
      </c>
      <c r="R434" t="s">
        <v>1174</v>
      </c>
      <c r="AB434">
        <v>4.2</v>
      </c>
      <c r="AC434" t="str" cm="1">
        <f t="array" ref="AC434">_xlfn.IFS(AB434&gt;=4,"highrating",AB434&gt;=3,"med Rating",AB434&lt;3,"low Rating")</f>
        <v>highrating</v>
      </c>
      <c r="AD434" t="s">
        <v>1065</v>
      </c>
      <c r="AE434" t="s">
        <v>1142</v>
      </c>
      <c r="AF434">
        <v>501</v>
      </c>
      <c r="AG434">
        <v>1000</v>
      </c>
      <c r="AH434" s="9">
        <f t="shared" si="34"/>
        <v>750.5</v>
      </c>
      <c r="AI434">
        <v>2011</v>
      </c>
      <c r="AJ434">
        <v>13</v>
      </c>
      <c r="AK434" t="s">
        <v>1077</v>
      </c>
      <c r="AL434" t="s">
        <v>1558</v>
      </c>
    </row>
    <row r="435" spans="1:38" ht="15.6" customHeight="1" x14ac:dyDescent="0.3">
      <c r="A435">
        <v>434</v>
      </c>
      <c r="B435" t="s">
        <v>34</v>
      </c>
      <c r="C435" t="s">
        <v>34</v>
      </c>
      <c r="D435" t="s">
        <v>6</v>
      </c>
      <c r="E435">
        <v>50000000</v>
      </c>
      <c r="F435">
        <f t="shared" si="30"/>
        <v>0.05</v>
      </c>
      <c r="G435">
        <v>100000000</v>
      </c>
      <c r="H435">
        <f t="shared" si="31"/>
        <v>0.1</v>
      </c>
      <c r="I435">
        <f t="shared" si="32"/>
        <v>75000000</v>
      </c>
      <c r="J435">
        <f t="shared" si="33"/>
        <v>7.4999999999999997E-2</v>
      </c>
      <c r="K435" t="s">
        <v>676</v>
      </c>
      <c r="L435">
        <v>126</v>
      </c>
      <c r="M435">
        <v>65</v>
      </c>
      <c r="N435" s="2">
        <v>95.5</v>
      </c>
      <c r="O435" t="s">
        <v>34</v>
      </c>
      <c r="P435" s="7" t="s">
        <v>1038</v>
      </c>
      <c r="Q435" t="s">
        <v>1184</v>
      </c>
      <c r="R435" t="s">
        <v>1184</v>
      </c>
      <c r="AB435">
        <v>3.5</v>
      </c>
      <c r="AC435" t="str" cm="1">
        <f t="array" ref="AC435">_xlfn.IFS(AB435&gt;=4,"highrating",AB435&gt;=3,"med Rating",AB435&lt;3,"low Rating")</f>
        <v>med Rating</v>
      </c>
      <c r="AD435" t="s">
        <v>1069</v>
      </c>
      <c r="AE435" t="s">
        <v>1146</v>
      </c>
      <c r="AF435">
        <v>201</v>
      </c>
      <c r="AG435">
        <v>500</v>
      </c>
      <c r="AH435" s="9">
        <f t="shared" si="34"/>
        <v>350.5</v>
      </c>
      <c r="AI435">
        <v>1995</v>
      </c>
      <c r="AJ435">
        <v>29</v>
      </c>
      <c r="AK435" t="s">
        <v>1083</v>
      </c>
      <c r="AL435" t="s">
        <v>1559</v>
      </c>
    </row>
    <row r="436" spans="1:38" ht="15.6" customHeight="1" x14ac:dyDescent="0.3">
      <c r="A436">
        <v>435</v>
      </c>
      <c r="B436" t="s">
        <v>263</v>
      </c>
      <c r="C436" t="s">
        <v>709</v>
      </c>
      <c r="D436" t="s">
        <v>12</v>
      </c>
      <c r="E436">
        <v>1000000000</v>
      </c>
      <c r="F436">
        <f t="shared" si="30"/>
        <v>1</v>
      </c>
      <c r="G436">
        <v>2000000000</v>
      </c>
      <c r="H436">
        <f t="shared" si="31"/>
        <v>2</v>
      </c>
      <c r="I436">
        <f t="shared" si="32"/>
        <v>1500000000</v>
      </c>
      <c r="J436">
        <f t="shared" si="33"/>
        <v>1.5</v>
      </c>
      <c r="K436" t="s">
        <v>677</v>
      </c>
      <c r="L436">
        <v>228</v>
      </c>
      <c r="M436">
        <v>118</v>
      </c>
      <c r="N436" s="2">
        <v>173</v>
      </c>
      <c r="O436" t="s">
        <v>709</v>
      </c>
      <c r="P436" s="7" t="s">
        <v>1039</v>
      </c>
      <c r="Q436" t="s">
        <v>1388</v>
      </c>
      <c r="R436" t="s">
        <v>1169</v>
      </c>
      <c r="AB436">
        <v>3.3</v>
      </c>
      <c r="AC436" t="str" cm="1">
        <f t="array" ref="AC436">_xlfn.IFS(AB436&gt;=4,"highrating",AB436&gt;=3,"med Rating",AB436&lt;3,"low Rating")</f>
        <v>med Rating</v>
      </c>
      <c r="AD436" t="s">
        <v>1067</v>
      </c>
      <c r="AE436" t="s">
        <v>1144</v>
      </c>
      <c r="AF436">
        <v>1001</v>
      </c>
      <c r="AG436">
        <v>5000</v>
      </c>
      <c r="AH436" s="9">
        <f t="shared" si="34"/>
        <v>3000.5</v>
      </c>
      <c r="AI436">
        <v>1973</v>
      </c>
      <c r="AJ436">
        <v>51</v>
      </c>
      <c r="AK436" t="s">
        <v>1112</v>
      </c>
      <c r="AL436" t="s">
        <v>1561</v>
      </c>
    </row>
    <row r="437" spans="1:38" ht="15.6" customHeight="1" x14ac:dyDescent="0.3">
      <c r="A437">
        <v>436</v>
      </c>
      <c r="B437" t="s">
        <v>228</v>
      </c>
      <c r="C437" t="s">
        <v>707</v>
      </c>
      <c r="D437" t="s">
        <v>16</v>
      </c>
      <c r="E437">
        <v>10000000000</v>
      </c>
      <c r="F437">
        <f t="shared" si="30"/>
        <v>10</v>
      </c>
      <c r="G437">
        <v>11000000000</v>
      </c>
      <c r="H437">
        <f t="shared" si="31"/>
        <v>11</v>
      </c>
      <c r="I437">
        <f t="shared" si="32"/>
        <v>10500000000</v>
      </c>
      <c r="J437">
        <f t="shared" si="33"/>
        <v>10.5</v>
      </c>
      <c r="K437" t="s">
        <v>678</v>
      </c>
      <c r="L437">
        <v>182</v>
      </c>
      <c r="M437">
        <v>113</v>
      </c>
      <c r="N437" s="2">
        <v>147.5</v>
      </c>
      <c r="O437" t="s">
        <v>707</v>
      </c>
      <c r="P437" s="7" t="s">
        <v>938</v>
      </c>
      <c r="Q437" t="s">
        <v>1404</v>
      </c>
      <c r="R437" t="s">
        <v>1359</v>
      </c>
      <c r="AB437">
        <v>3.9</v>
      </c>
      <c r="AC437" t="str" cm="1">
        <f t="array" ref="AC437">_xlfn.IFS(AB437&gt;=4,"highrating",AB437&gt;=3,"med Rating",AB437&lt;3,"low Rating")</f>
        <v>med Rating</v>
      </c>
      <c r="AD437" t="s">
        <v>1066</v>
      </c>
      <c r="AE437" t="s">
        <v>1143</v>
      </c>
      <c r="AF437">
        <v>10000</v>
      </c>
      <c r="AG437" t="s">
        <v>1152</v>
      </c>
      <c r="AH437" s="9">
        <f t="shared" si="34"/>
        <v>10000</v>
      </c>
      <c r="AI437">
        <v>1913</v>
      </c>
      <c r="AJ437">
        <v>111</v>
      </c>
      <c r="AK437" t="s">
        <v>1088</v>
      </c>
      <c r="AL437" t="s">
        <v>1088</v>
      </c>
    </row>
    <row r="438" spans="1:38" ht="15.6" customHeight="1" x14ac:dyDescent="0.3">
      <c r="A438">
        <v>437</v>
      </c>
      <c r="B438" t="s">
        <v>34</v>
      </c>
      <c r="C438" t="s">
        <v>34</v>
      </c>
      <c r="D438" t="s">
        <v>12</v>
      </c>
      <c r="E438">
        <v>1000000000</v>
      </c>
      <c r="F438">
        <f t="shared" si="30"/>
        <v>1</v>
      </c>
      <c r="G438">
        <v>2000000000</v>
      </c>
      <c r="H438">
        <f t="shared" si="31"/>
        <v>2</v>
      </c>
      <c r="I438">
        <f t="shared" si="32"/>
        <v>1500000000</v>
      </c>
      <c r="J438">
        <f t="shared" si="33"/>
        <v>1.5</v>
      </c>
      <c r="K438" t="s">
        <v>679</v>
      </c>
      <c r="L438">
        <v>104</v>
      </c>
      <c r="M438">
        <v>58</v>
      </c>
      <c r="N438" s="2">
        <v>81</v>
      </c>
      <c r="O438" t="s">
        <v>34</v>
      </c>
      <c r="P438" s="7" t="s">
        <v>1040</v>
      </c>
      <c r="Q438" t="s">
        <v>1421</v>
      </c>
      <c r="R438" t="s">
        <v>1421</v>
      </c>
      <c r="AB438">
        <v>3.7</v>
      </c>
      <c r="AC438" t="str" cm="1">
        <f t="array" ref="AC438">_xlfn.IFS(AB438&gt;=4,"highrating",AB438&gt;=3,"med Rating",AB438&lt;3,"low Rating")</f>
        <v>med Rating</v>
      </c>
      <c r="AD438" t="s">
        <v>1066</v>
      </c>
      <c r="AE438" t="s">
        <v>1143</v>
      </c>
      <c r="AF438">
        <v>10000</v>
      </c>
      <c r="AG438" t="s">
        <v>1152</v>
      </c>
      <c r="AH438" s="9">
        <f t="shared" si="34"/>
        <v>10000</v>
      </c>
      <c r="AI438">
        <v>1899</v>
      </c>
      <c r="AJ438">
        <v>125</v>
      </c>
      <c r="AK438" t="s">
        <v>1077</v>
      </c>
      <c r="AL438" t="s">
        <v>1558</v>
      </c>
    </row>
    <row r="439" spans="1:38" ht="15.6" customHeight="1" x14ac:dyDescent="0.3">
      <c r="A439">
        <v>438</v>
      </c>
      <c r="B439" t="s">
        <v>145</v>
      </c>
      <c r="C439" t="s">
        <v>709</v>
      </c>
      <c r="D439" t="s">
        <v>11</v>
      </c>
      <c r="E439">
        <v>0</v>
      </c>
      <c r="F439">
        <f t="shared" si="30"/>
        <v>0</v>
      </c>
      <c r="G439">
        <v>0</v>
      </c>
      <c r="H439">
        <f t="shared" si="31"/>
        <v>0</v>
      </c>
      <c r="I439">
        <f t="shared" si="32"/>
        <v>0</v>
      </c>
      <c r="J439">
        <f t="shared" si="33"/>
        <v>0</v>
      </c>
      <c r="K439" t="s">
        <v>680</v>
      </c>
      <c r="L439">
        <v>108</v>
      </c>
      <c r="M439">
        <v>58</v>
      </c>
      <c r="N439" s="2">
        <v>83</v>
      </c>
      <c r="O439" t="s">
        <v>709</v>
      </c>
      <c r="P439" s="7" t="s">
        <v>1041</v>
      </c>
      <c r="Q439" t="s">
        <v>1169</v>
      </c>
      <c r="R439" t="s">
        <v>1169</v>
      </c>
      <c r="AB439">
        <v>3.2</v>
      </c>
      <c r="AC439" t="str" cm="1">
        <f t="array" ref="AC439">_xlfn.IFS(AB439&gt;=4,"highrating",AB439&gt;=3,"med Rating",AB439&lt;3,"low Rating")</f>
        <v>med Rating</v>
      </c>
      <c r="AD439" t="s">
        <v>1069</v>
      </c>
      <c r="AE439" t="s">
        <v>1146</v>
      </c>
      <c r="AF439">
        <v>201</v>
      </c>
      <c r="AG439">
        <v>500</v>
      </c>
      <c r="AH439" s="9">
        <f t="shared" si="34"/>
        <v>350.5</v>
      </c>
      <c r="AI439">
        <v>2008</v>
      </c>
      <c r="AJ439">
        <v>16</v>
      </c>
      <c r="AK439" t="s">
        <v>1084</v>
      </c>
      <c r="AL439" t="s">
        <v>1562</v>
      </c>
    </row>
    <row r="440" spans="1:38" ht="15.6" customHeight="1" x14ac:dyDescent="0.3">
      <c r="A440">
        <v>439</v>
      </c>
      <c r="B440" t="s">
        <v>264</v>
      </c>
      <c r="C440" t="s">
        <v>708</v>
      </c>
      <c r="D440" t="s">
        <v>46</v>
      </c>
      <c r="E440">
        <v>5000000</v>
      </c>
      <c r="F440">
        <f t="shared" si="30"/>
        <v>5.0000000000000001E-3</v>
      </c>
      <c r="G440">
        <v>10000000</v>
      </c>
      <c r="H440">
        <f t="shared" si="31"/>
        <v>0.01</v>
      </c>
      <c r="I440">
        <f t="shared" si="32"/>
        <v>7500000</v>
      </c>
      <c r="J440">
        <f t="shared" si="33"/>
        <v>7.4999999999999997E-3</v>
      </c>
      <c r="K440" t="s">
        <v>681</v>
      </c>
      <c r="L440">
        <v>161</v>
      </c>
      <c r="M440">
        <v>81</v>
      </c>
      <c r="N440" s="2">
        <v>121</v>
      </c>
      <c r="O440" t="s">
        <v>708</v>
      </c>
      <c r="P440" s="7" t="s">
        <v>1042</v>
      </c>
      <c r="Q440" t="s">
        <v>1179</v>
      </c>
      <c r="R440" t="s">
        <v>1179</v>
      </c>
      <c r="AB440">
        <v>4.5999999999999996</v>
      </c>
      <c r="AC440" t="str" cm="1">
        <f t="array" ref="AC440">_xlfn.IFS(AB440&gt;=4,"highrating",AB440&gt;=3,"med Rating",AB440&lt;3,"low Rating")</f>
        <v>highrating</v>
      </c>
      <c r="AD440" t="s">
        <v>1068</v>
      </c>
      <c r="AE440" t="s">
        <v>1145</v>
      </c>
      <c r="AF440">
        <v>51</v>
      </c>
      <c r="AG440">
        <v>200</v>
      </c>
      <c r="AH440" s="9">
        <f t="shared" si="34"/>
        <v>125.5</v>
      </c>
      <c r="AI440">
        <v>1991</v>
      </c>
      <c r="AJ440">
        <v>33</v>
      </c>
      <c r="AK440" t="s">
        <v>1086</v>
      </c>
      <c r="AL440" t="s">
        <v>1559</v>
      </c>
    </row>
    <row r="441" spans="1:38" ht="15.6" customHeight="1" x14ac:dyDescent="0.3">
      <c r="A441">
        <v>440</v>
      </c>
      <c r="B441" t="s">
        <v>265</v>
      </c>
      <c r="C441" t="s">
        <v>709</v>
      </c>
      <c r="D441" t="s">
        <v>11</v>
      </c>
      <c r="E441">
        <v>0</v>
      </c>
      <c r="F441">
        <f t="shared" si="30"/>
        <v>0</v>
      </c>
      <c r="G441">
        <v>0</v>
      </c>
      <c r="H441">
        <f t="shared" si="31"/>
        <v>0</v>
      </c>
      <c r="I441">
        <f t="shared" si="32"/>
        <v>0</v>
      </c>
      <c r="J441">
        <f t="shared" si="33"/>
        <v>0</v>
      </c>
      <c r="K441" t="s">
        <v>376</v>
      </c>
      <c r="L441">
        <v>110</v>
      </c>
      <c r="M441">
        <v>61</v>
      </c>
      <c r="N441" s="2">
        <v>85.5</v>
      </c>
      <c r="O441" t="s">
        <v>709</v>
      </c>
      <c r="P441" s="7" t="s">
        <v>1043</v>
      </c>
      <c r="Q441" t="s">
        <v>1174</v>
      </c>
      <c r="R441" t="s">
        <v>1174</v>
      </c>
      <c r="AB441">
        <v>2.2000000000000002</v>
      </c>
      <c r="AC441" t="str" cm="1">
        <f t="array" ref="AC441">_xlfn.IFS(AB441&gt;=4,"highrating",AB441&gt;=3,"med Rating",AB441&lt;3,"low Rating")</f>
        <v>low Rating</v>
      </c>
      <c r="AD441" t="s">
        <v>1065</v>
      </c>
      <c r="AE441" t="s">
        <v>1142</v>
      </c>
      <c r="AF441">
        <v>501</v>
      </c>
      <c r="AG441">
        <v>1000</v>
      </c>
      <c r="AH441" s="9">
        <f t="shared" si="34"/>
        <v>750.5</v>
      </c>
      <c r="AI441">
        <v>2002</v>
      </c>
      <c r="AJ441">
        <v>22</v>
      </c>
      <c r="AK441" t="s">
        <v>1134</v>
      </c>
      <c r="AL441" t="s">
        <v>1563</v>
      </c>
    </row>
    <row r="442" spans="1:38" ht="15.6" customHeight="1" x14ac:dyDescent="0.3">
      <c r="A442">
        <v>441</v>
      </c>
      <c r="B442" t="s">
        <v>266</v>
      </c>
      <c r="C442" t="s">
        <v>708</v>
      </c>
      <c r="D442" t="s">
        <v>46</v>
      </c>
      <c r="E442">
        <v>5000000</v>
      </c>
      <c r="F442">
        <f t="shared" si="30"/>
        <v>5.0000000000000001E-3</v>
      </c>
      <c r="G442">
        <v>10000000</v>
      </c>
      <c r="H442">
        <f t="shared" si="31"/>
        <v>0.01</v>
      </c>
      <c r="I442">
        <f t="shared" si="32"/>
        <v>7500000</v>
      </c>
      <c r="J442">
        <f t="shared" si="33"/>
        <v>7.4999999999999997E-3</v>
      </c>
      <c r="K442" t="s">
        <v>682</v>
      </c>
      <c r="L442">
        <v>220</v>
      </c>
      <c r="M442">
        <v>115</v>
      </c>
      <c r="N442" s="2">
        <v>167.5</v>
      </c>
      <c r="O442" t="s">
        <v>708</v>
      </c>
      <c r="P442" s="7" t="s">
        <v>1042</v>
      </c>
      <c r="Q442" t="s">
        <v>1179</v>
      </c>
      <c r="R442" t="s">
        <v>1179</v>
      </c>
      <c r="AB442">
        <v>4.5999999999999996</v>
      </c>
      <c r="AC442" t="str" cm="1">
        <f t="array" ref="AC442">_xlfn.IFS(AB442&gt;=4,"highrating",AB442&gt;=3,"med Rating",AB442&lt;3,"low Rating")</f>
        <v>highrating</v>
      </c>
      <c r="AD442" t="s">
        <v>1068</v>
      </c>
      <c r="AE442" t="s">
        <v>1145</v>
      </c>
      <c r="AF442">
        <v>51</v>
      </c>
      <c r="AG442">
        <v>200</v>
      </c>
      <c r="AH442" s="9">
        <f t="shared" si="34"/>
        <v>125.5</v>
      </c>
      <c r="AI442">
        <v>1991</v>
      </c>
      <c r="AJ442">
        <v>33</v>
      </c>
      <c r="AK442" t="s">
        <v>1086</v>
      </c>
      <c r="AL442" t="s">
        <v>1559</v>
      </c>
    </row>
    <row r="443" spans="1:38" ht="15.6" customHeight="1" x14ac:dyDescent="0.3">
      <c r="A443">
        <v>442</v>
      </c>
      <c r="B443" t="s">
        <v>267</v>
      </c>
      <c r="C443" t="s">
        <v>712</v>
      </c>
      <c r="D443" t="s">
        <v>11</v>
      </c>
      <c r="E443">
        <v>0</v>
      </c>
      <c r="F443">
        <f t="shared" si="30"/>
        <v>0</v>
      </c>
      <c r="G443">
        <v>0</v>
      </c>
      <c r="H443">
        <f t="shared" si="31"/>
        <v>0</v>
      </c>
      <c r="I443">
        <f t="shared" si="32"/>
        <v>0</v>
      </c>
      <c r="J443">
        <f t="shared" si="33"/>
        <v>0</v>
      </c>
      <c r="K443" t="s">
        <v>683</v>
      </c>
      <c r="L443">
        <v>144</v>
      </c>
      <c r="M443">
        <v>71</v>
      </c>
      <c r="N443" s="2">
        <v>107.5</v>
      </c>
      <c r="O443" t="s">
        <v>712</v>
      </c>
      <c r="P443" s="7" t="s">
        <v>838</v>
      </c>
      <c r="Q443" t="s">
        <v>1237</v>
      </c>
      <c r="R443" t="s">
        <v>1237</v>
      </c>
      <c r="AB443">
        <v>2.6</v>
      </c>
      <c r="AC443" t="str" cm="1">
        <f t="array" ref="AC443">_xlfn.IFS(AB443&gt;=4,"highrating",AB443&gt;=3,"med Rating",AB443&lt;3,"low Rating")</f>
        <v>low Rating</v>
      </c>
      <c r="AD443" t="s">
        <v>1065</v>
      </c>
      <c r="AE443" t="s">
        <v>1142</v>
      </c>
      <c r="AF443">
        <v>501</v>
      </c>
      <c r="AG443">
        <v>1000</v>
      </c>
      <c r="AH443" s="9">
        <f t="shared" si="34"/>
        <v>750.5</v>
      </c>
      <c r="AI443">
        <v>1984</v>
      </c>
      <c r="AJ443">
        <v>40</v>
      </c>
      <c r="AK443" t="s">
        <v>1115</v>
      </c>
      <c r="AL443" t="s">
        <v>1571</v>
      </c>
    </row>
    <row r="444" spans="1:38" ht="15.6" customHeight="1" x14ac:dyDescent="0.3">
      <c r="A444">
        <v>443</v>
      </c>
      <c r="B444" t="s">
        <v>268</v>
      </c>
      <c r="C444" t="s">
        <v>709</v>
      </c>
      <c r="D444" t="s">
        <v>13</v>
      </c>
      <c r="E444">
        <v>25000000</v>
      </c>
      <c r="F444">
        <f t="shared" si="30"/>
        <v>2.5000000000000001E-2</v>
      </c>
      <c r="G444">
        <v>50000000</v>
      </c>
      <c r="H444">
        <f t="shared" si="31"/>
        <v>0.05</v>
      </c>
      <c r="I444">
        <f t="shared" si="32"/>
        <v>37500000</v>
      </c>
      <c r="J444">
        <f t="shared" si="33"/>
        <v>3.7499999999999999E-2</v>
      </c>
      <c r="K444" t="s">
        <v>684</v>
      </c>
      <c r="L444">
        <v>57</v>
      </c>
      <c r="M444">
        <v>32</v>
      </c>
      <c r="N444" s="2">
        <v>44.5</v>
      </c>
      <c r="O444" t="s">
        <v>709</v>
      </c>
      <c r="P444" s="7" t="s">
        <v>1044</v>
      </c>
      <c r="Q444" t="s">
        <v>1172</v>
      </c>
      <c r="R444" t="s">
        <v>1172</v>
      </c>
      <c r="AB444">
        <v>3.4</v>
      </c>
      <c r="AC444" t="str" cm="1">
        <f t="array" ref="AC444">_xlfn.IFS(AB444&gt;=4,"highrating",AB444&gt;=3,"med Rating",AB444&lt;3,"low Rating")</f>
        <v>med Rating</v>
      </c>
      <c r="AD444" t="s">
        <v>1065</v>
      </c>
      <c r="AE444" t="s">
        <v>1142</v>
      </c>
      <c r="AF444">
        <v>501</v>
      </c>
      <c r="AG444">
        <v>1000</v>
      </c>
      <c r="AH444" s="9">
        <f t="shared" si="34"/>
        <v>750.5</v>
      </c>
      <c r="AI444">
        <v>1979</v>
      </c>
      <c r="AJ444">
        <v>45</v>
      </c>
      <c r="AK444" t="s">
        <v>1124</v>
      </c>
      <c r="AL444" t="s">
        <v>1574</v>
      </c>
    </row>
    <row r="445" spans="1:38" ht="15.6" customHeight="1" x14ac:dyDescent="0.3">
      <c r="A445">
        <v>444</v>
      </c>
      <c r="B445" t="s">
        <v>269</v>
      </c>
      <c r="C445" t="s">
        <v>709</v>
      </c>
      <c r="D445" t="s">
        <v>10</v>
      </c>
      <c r="E445">
        <v>500000000</v>
      </c>
      <c r="F445">
        <f t="shared" si="30"/>
        <v>0.5</v>
      </c>
      <c r="G445">
        <v>1000000000</v>
      </c>
      <c r="H445">
        <f t="shared" si="31"/>
        <v>1</v>
      </c>
      <c r="I445">
        <f t="shared" si="32"/>
        <v>750000000</v>
      </c>
      <c r="J445">
        <f t="shared" si="33"/>
        <v>0.75</v>
      </c>
      <c r="K445" t="s">
        <v>685</v>
      </c>
      <c r="L445">
        <v>136</v>
      </c>
      <c r="M445">
        <v>79</v>
      </c>
      <c r="N445" s="2">
        <v>107.5</v>
      </c>
      <c r="O445" t="s">
        <v>709</v>
      </c>
      <c r="P445" s="7" t="s">
        <v>1045</v>
      </c>
      <c r="Q445" t="s">
        <v>1422</v>
      </c>
      <c r="R445" t="s">
        <v>1166</v>
      </c>
      <c r="AB445">
        <v>3.3</v>
      </c>
      <c r="AC445" t="str" cm="1">
        <f t="array" ref="AC445">_xlfn.IFS(AB445&gt;=4,"highrating",AB445&gt;=3,"med Rating",AB445&lt;3,"low Rating")</f>
        <v>med Rating</v>
      </c>
      <c r="AD445" t="s">
        <v>1067</v>
      </c>
      <c r="AE445" t="s">
        <v>1144</v>
      </c>
      <c r="AF445">
        <v>1001</v>
      </c>
      <c r="AG445">
        <v>5000</v>
      </c>
      <c r="AH445" s="9">
        <f t="shared" si="34"/>
        <v>3000.5</v>
      </c>
      <c r="AI445">
        <v>1889</v>
      </c>
      <c r="AJ445">
        <v>135</v>
      </c>
      <c r="AK445" t="s">
        <v>1077</v>
      </c>
      <c r="AL445" t="s">
        <v>1558</v>
      </c>
    </row>
    <row r="446" spans="1:38" ht="15.6" customHeight="1" x14ac:dyDescent="0.3">
      <c r="A446">
        <v>445</v>
      </c>
      <c r="B446" t="s">
        <v>270</v>
      </c>
      <c r="C446" t="s">
        <v>708</v>
      </c>
      <c r="D446" t="s">
        <v>11</v>
      </c>
      <c r="E446">
        <v>0</v>
      </c>
      <c r="F446">
        <f t="shared" si="30"/>
        <v>0</v>
      </c>
      <c r="G446">
        <v>0</v>
      </c>
      <c r="H446">
        <f t="shared" si="31"/>
        <v>0</v>
      </c>
      <c r="I446">
        <f t="shared" si="32"/>
        <v>0</v>
      </c>
      <c r="J446">
        <f t="shared" si="33"/>
        <v>0</v>
      </c>
      <c r="K446" t="s">
        <v>406</v>
      </c>
      <c r="L446">
        <v>145</v>
      </c>
      <c r="M446">
        <v>120</v>
      </c>
      <c r="N446" s="2">
        <v>132.5</v>
      </c>
      <c r="O446" t="s">
        <v>708</v>
      </c>
      <c r="P446" s="7" t="s">
        <v>949</v>
      </c>
      <c r="Q446" t="s">
        <v>1179</v>
      </c>
      <c r="R446" t="s">
        <v>1317</v>
      </c>
      <c r="AB446" t="s">
        <v>256</v>
      </c>
      <c r="AC446" t="str" cm="1">
        <f t="array" ref="AC446">_xlfn.IFS(AB446&gt;=4,"highrating",AB446&gt;=3,"med Rating",AB446&lt;3,"low Rating")</f>
        <v>highrating</v>
      </c>
      <c r="AD446" t="s">
        <v>1072</v>
      </c>
      <c r="AE446" t="s">
        <v>1072</v>
      </c>
      <c r="AF446" t="s">
        <v>1072</v>
      </c>
      <c r="AH446" s="9" t="e">
        <f t="shared" si="34"/>
        <v>#DIV/0!</v>
      </c>
      <c r="AI446" t="s">
        <v>1072</v>
      </c>
      <c r="AJ446" t="s">
        <v>1072</v>
      </c>
      <c r="AK446" t="s">
        <v>1072</v>
      </c>
      <c r="AL446" t="s">
        <v>1072</v>
      </c>
    </row>
    <row r="447" spans="1:38" ht="15.6" customHeight="1" x14ac:dyDescent="0.3">
      <c r="A447">
        <v>446</v>
      </c>
      <c r="B447" t="s">
        <v>145</v>
      </c>
      <c r="C447" t="s">
        <v>709</v>
      </c>
      <c r="D447" t="s">
        <v>10</v>
      </c>
      <c r="E447">
        <v>500000000</v>
      </c>
      <c r="F447">
        <f t="shared" si="30"/>
        <v>0.5</v>
      </c>
      <c r="G447">
        <v>1000000000</v>
      </c>
      <c r="H447">
        <f t="shared" si="31"/>
        <v>1</v>
      </c>
      <c r="I447">
        <f t="shared" si="32"/>
        <v>750000000</v>
      </c>
      <c r="J447">
        <f t="shared" si="33"/>
        <v>0.75</v>
      </c>
      <c r="K447" t="s">
        <v>634</v>
      </c>
      <c r="L447">
        <v>89</v>
      </c>
      <c r="M447">
        <v>50</v>
      </c>
      <c r="N447" s="2">
        <v>69.5</v>
      </c>
      <c r="O447" t="s">
        <v>709</v>
      </c>
      <c r="P447" s="7" t="s">
        <v>1046</v>
      </c>
      <c r="Q447" t="s">
        <v>1228</v>
      </c>
      <c r="R447" t="s">
        <v>1332</v>
      </c>
      <c r="AB447">
        <v>3.7</v>
      </c>
      <c r="AC447" t="str" cm="1">
        <f t="array" ref="AC447">_xlfn.IFS(AB447&gt;=4,"highrating",AB447&gt;=3,"med Rating",AB447&lt;3,"low Rating")</f>
        <v>med Rating</v>
      </c>
      <c r="AD447" t="s">
        <v>1069</v>
      </c>
      <c r="AE447" t="s">
        <v>1146</v>
      </c>
      <c r="AF447">
        <v>201</v>
      </c>
      <c r="AG447">
        <v>500</v>
      </c>
      <c r="AH447" s="9">
        <f t="shared" si="34"/>
        <v>350.5</v>
      </c>
      <c r="AI447">
        <v>1994</v>
      </c>
      <c r="AJ447">
        <v>30</v>
      </c>
      <c r="AK447" t="s">
        <v>1077</v>
      </c>
      <c r="AL447" t="s">
        <v>1558</v>
      </c>
    </row>
    <row r="448" spans="1:38" ht="15.6" customHeight="1" x14ac:dyDescent="0.3">
      <c r="A448">
        <v>447</v>
      </c>
      <c r="B448" t="s">
        <v>271</v>
      </c>
      <c r="C448" t="s">
        <v>708</v>
      </c>
      <c r="D448" t="s">
        <v>16</v>
      </c>
      <c r="E448">
        <v>10000000000</v>
      </c>
      <c r="F448">
        <f t="shared" si="30"/>
        <v>10</v>
      </c>
      <c r="G448">
        <v>11000000000</v>
      </c>
      <c r="H448">
        <f t="shared" si="31"/>
        <v>11</v>
      </c>
      <c r="I448">
        <f t="shared" si="32"/>
        <v>10500000000</v>
      </c>
      <c r="J448">
        <f t="shared" si="33"/>
        <v>10.5</v>
      </c>
      <c r="K448" t="s">
        <v>325</v>
      </c>
      <c r="L448">
        <v>129</v>
      </c>
      <c r="M448">
        <v>68</v>
      </c>
      <c r="N448" s="2">
        <v>98.5</v>
      </c>
      <c r="O448" t="s">
        <v>708</v>
      </c>
      <c r="P448" s="7" t="s">
        <v>848</v>
      </c>
      <c r="Q448" t="s">
        <v>1423</v>
      </c>
      <c r="R448" t="s">
        <v>1171</v>
      </c>
      <c r="AB448">
        <v>3.5</v>
      </c>
      <c r="AC448" t="str" cm="1">
        <f t="array" ref="AC448">_xlfn.IFS(AB448&gt;=4,"highrating",AB448&gt;=3,"med Rating",AB448&lt;3,"low Rating")</f>
        <v>med Rating</v>
      </c>
      <c r="AD448" t="s">
        <v>1066</v>
      </c>
      <c r="AE448" t="s">
        <v>1143</v>
      </c>
      <c r="AF448">
        <v>10000</v>
      </c>
      <c r="AG448" t="s">
        <v>1152</v>
      </c>
      <c r="AH448" s="9">
        <f t="shared" si="34"/>
        <v>10000</v>
      </c>
      <c r="AI448">
        <v>1970</v>
      </c>
      <c r="AJ448">
        <v>54</v>
      </c>
      <c r="AK448" t="s">
        <v>1096</v>
      </c>
      <c r="AL448" t="s">
        <v>1562</v>
      </c>
    </row>
    <row r="449" spans="1:38" ht="15.6" customHeight="1" x14ac:dyDescent="0.3">
      <c r="A449">
        <v>448</v>
      </c>
      <c r="B449" t="s">
        <v>272</v>
      </c>
      <c r="C449" t="s">
        <v>708</v>
      </c>
      <c r="D449" t="s">
        <v>13</v>
      </c>
      <c r="E449">
        <v>25000000</v>
      </c>
      <c r="F449">
        <f t="shared" si="30"/>
        <v>2.5000000000000001E-2</v>
      </c>
      <c r="G449">
        <v>50000000</v>
      </c>
      <c r="H449">
        <f t="shared" si="31"/>
        <v>0.05</v>
      </c>
      <c r="I449">
        <f t="shared" si="32"/>
        <v>37500000</v>
      </c>
      <c r="J449">
        <f t="shared" si="33"/>
        <v>3.7499999999999999E-2</v>
      </c>
      <c r="K449" t="s">
        <v>686</v>
      </c>
      <c r="L449">
        <v>113</v>
      </c>
      <c r="M449">
        <v>48</v>
      </c>
      <c r="N449" s="2">
        <v>80.5</v>
      </c>
      <c r="O449" t="s">
        <v>708</v>
      </c>
      <c r="P449" s="7" t="s">
        <v>879</v>
      </c>
      <c r="Q449" t="s">
        <v>1267</v>
      </c>
      <c r="R449" t="s">
        <v>1267</v>
      </c>
      <c r="AB449">
        <v>2.7</v>
      </c>
      <c r="AC449" t="str" cm="1">
        <f t="array" ref="AC449">_xlfn.IFS(AB449&gt;=4,"highrating",AB449&gt;=3,"med Rating",AB449&lt;3,"low Rating")</f>
        <v>low Rating</v>
      </c>
      <c r="AD449" t="s">
        <v>1069</v>
      </c>
      <c r="AE449" t="s">
        <v>1146</v>
      </c>
      <c r="AF449">
        <v>201</v>
      </c>
      <c r="AG449">
        <v>500</v>
      </c>
      <c r="AH449" s="9">
        <f t="shared" si="34"/>
        <v>350.5</v>
      </c>
      <c r="AI449">
        <v>1961</v>
      </c>
      <c r="AJ449">
        <v>63</v>
      </c>
      <c r="AK449" t="s">
        <v>1088</v>
      </c>
      <c r="AL449" t="s">
        <v>1088</v>
      </c>
    </row>
    <row r="450" spans="1:38" ht="15.6" customHeight="1" x14ac:dyDescent="0.3">
      <c r="A450">
        <v>449</v>
      </c>
      <c r="B450" t="s">
        <v>273</v>
      </c>
      <c r="C450" t="s">
        <v>708</v>
      </c>
      <c r="D450" t="s">
        <v>25</v>
      </c>
      <c r="E450">
        <v>10000000</v>
      </c>
      <c r="F450">
        <f t="shared" si="30"/>
        <v>0.01</v>
      </c>
      <c r="G450">
        <v>25000000</v>
      </c>
      <c r="H450">
        <f t="shared" si="31"/>
        <v>2.5000000000000001E-2</v>
      </c>
      <c r="I450">
        <f t="shared" si="32"/>
        <v>17500000</v>
      </c>
      <c r="J450">
        <f t="shared" si="33"/>
        <v>1.7500000000000002E-2</v>
      </c>
      <c r="K450" s="3" t="s">
        <v>687</v>
      </c>
      <c r="L450">
        <v>98</v>
      </c>
      <c r="M450">
        <v>56</v>
      </c>
      <c r="N450" s="4">
        <v>77</v>
      </c>
      <c r="O450" t="s">
        <v>708</v>
      </c>
      <c r="P450" s="8" t="s">
        <v>1047</v>
      </c>
      <c r="Q450" t="s">
        <v>1424</v>
      </c>
      <c r="R450" t="s">
        <v>1424</v>
      </c>
      <c r="AB450" s="3">
        <v>3.8</v>
      </c>
      <c r="AC450" t="str" cm="1">
        <f t="array" ref="AC450">_xlfn.IFS(AB450&gt;=4,"highrating",AB450&gt;=3,"med Rating",AB450&lt;3,"low Rating")</f>
        <v>med Rating</v>
      </c>
      <c r="AD450" t="s">
        <v>1068</v>
      </c>
      <c r="AE450" t="s">
        <v>1145</v>
      </c>
      <c r="AF450">
        <v>51</v>
      </c>
      <c r="AG450">
        <v>200</v>
      </c>
      <c r="AH450" s="9">
        <f t="shared" si="34"/>
        <v>125.5</v>
      </c>
      <c r="AI450">
        <v>2008</v>
      </c>
      <c r="AJ450">
        <v>16</v>
      </c>
      <c r="AK450" t="s">
        <v>1088</v>
      </c>
      <c r="AL450" t="s">
        <v>1088</v>
      </c>
    </row>
    <row r="451" spans="1:38" ht="15.6" customHeight="1" x14ac:dyDescent="0.3">
      <c r="A451">
        <v>450</v>
      </c>
      <c r="B451" t="s">
        <v>274</v>
      </c>
      <c r="C451" t="s">
        <v>708</v>
      </c>
      <c r="D451" t="s">
        <v>16</v>
      </c>
      <c r="E451">
        <v>10000000000</v>
      </c>
      <c r="F451">
        <f t="shared" ref="F451:F469" si="35">E451/1000000000</f>
        <v>10</v>
      </c>
      <c r="G451">
        <v>11000000000</v>
      </c>
      <c r="H451">
        <f t="shared" ref="H451:H469" si="36">G451/1000000000</f>
        <v>11</v>
      </c>
      <c r="I451">
        <f t="shared" ref="I451:I469" si="37">AVERAGE(E451,G451)</f>
        <v>10500000000</v>
      </c>
      <c r="J451">
        <f t="shared" ref="J451:J469" si="38">I451/1000000000</f>
        <v>10.5</v>
      </c>
      <c r="K451" t="s">
        <v>372</v>
      </c>
      <c r="L451">
        <v>124</v>
      </c>
      <c r="M451">
        <v>74</v>
      </c>
      <c r="N451" s="2">
        <v>99</v>
      </c>
      <c r="O451" t="s">
        <v>708</v>
      </c>
      <c r="P451" s="7" t="s">
        <v>972</v>
      </c>
      <c r="Q451" t="s">
        <v>1425</v>
      </c>
      <c r="R451" t="s">
        <v>1344</v>
      </c>
      <c r="AB451">
        <v>3.7</v>
      </c>
      <c r="AC451" t="str" cm="1">
        <f t="array" ref="AC451">_xlfn.IFS(AB451&gt;=4,"highrating",AB451&gt;=3,"med Rating",AB451&lt;3,"low Rating")</f>
        <v>med Rating</v>
      </c>
      <c r="AD451" t="s">
        <v>1066</v>
      </c>
      <c r="AE451" t="s">
        <v>1143</v>
      </c>
      <c r="AF451">
        <v>10000</v>
      </c>
      <c r="AG451" t="s">
        <v>1152</v>
      </c>
      <c r="AH451" s="9">
        <f t="shared" ref="AH451:AH469" si="39">AVERAGE(AF451,AG451)</f>
        <v>10000</v>
      </c>
      <c r="AI451">
        <v>1922</v>
      </c>
      <c r="AJ451">
        <v>102</v>
      </c>
      <c r="AK451" t="s">
        <v>1076</v>
      </c>
      <c r="AL451" t="s">
        <v>1076</v>
      </c>
    </row>
    <row r="452" spans="1:38" ht="15.6" customHeight="1" x14ac:dyDescent="0.3">
      <c r="A452">
        <v>451</v>
      </c>
      <c r="B452" t="s">
        <v>275</v>
      </c>
      <c r="C452" t="s">
        <v>711</v>
      </c>
      <c r="D452" t="s">
        <v>6</v>
      </c>
      <c r="E452">
        <v>50000000</v>
      </c>
      <c r="F452">
        <f t="shared" si="35"/>
        <v>0.05</v>
      </c>
      <c r="G452">
        <v>100000000</v>
      </c>
      <c r="H452">
        <f t="shared" si="36"/>
        <v>0.1</v>
      </c>
      <c r="I452">
        <f t="shared" si="37"/>
        <v>75000000</v>
      </c>
      <c r="J452">
        <f t="shared" si="38"/>
        <v>7.4999999999999997E-2</v>
      </c>
      <c r="K452" t="s">
        <v>688</v>
      </c>
      <c r="L452">
        <v>125</v>
      </c>
      <c r="M452">
        <v>68</v>
      </c>
      <c r="N452" s="2">
        <v>96.5</v>
      </c>
      <c r="O452" t="s">
        <v>711</v>
      </c>
      <c r="P452" s="7" t="s">
        <v>961</v>
      </c>
      <c r="Q452" t="s">
        <v>1179</v>
      </c>
      <c r="R452" t="s">
        <v>1179</v>
      </c>
      <c r="AB452">
        <v>3.8</v>
      </c>
      <c r="AC452" t="str" cm="1">
        <f t="array" ref="AC452">_xlfn.IFS(AB452&gt;=4,"highrating",AB452&gt;=3,"med Rating",AB452&lt;3,"low Rating")</f>
        <v>med Rating</v>
      </c>
      <c r="AD452" t="s">
        <v>1065</v>
      </c>
      <c r="AE452" t="s">
        <v>1142</v>
      </c>
      <c r="AF452">
        <v>501</v>
      </c>
      <c r="AG452">
        <v>1000</v>
      </c>
      <c r="AH452" s="9">
        <f t="shared" si="39"/>
        <v>750.5</v>
      </c>
      <c r="AI452">
        <v>2008</v>
      </c>
      <c r="AJ452">
        <v>16</v>
      </c>
      <c r="AK452" t="s">
        <v>1088</v>
      </c>
      <c r="AL452" t="s">
        <v>1088</v>
      </c>
    </row>
    <row r="453" spans="1:38" ht="15.6" customHeight="1" x14ac:dyDescent="0.3">
      <c r="A453">
        <v>452</v>
      </c>
      <c r="B453" t="s">
        <v>276</v>
      </c>
      <c r="C453" t="s">
        <v>710</v>
      </c>
      <c r="D453" t="s">
        <v>16</v>
      </c>
      <c r="E453">
        <v>10000000000</v>
      </c>
      <c r="F453">
        <f t="shared" si="35"/>
        <v>10</v>
      </c>
      <c r="G453">
        <v>11000000000</v>
      </c>
      <c r="H453">
        <f t="shared" si="36"/>
        <v>11</v>
      </c>
      <c r="I453">
        <f t="shared" si="37"/>
        <v>10500000000</v>
      </c>
      <c r="J453">
        <f t="shared" si="38"/>
        <v>10.5</v>
      </c>
      <c r="K453" t="s">
        <v>689</v>
      </c>
      <c r="L453">
        <v>67</v>
      </c>
      <c r="M453">
        <v>39</v>
      </c>
      <c r="N453" s="2">
        <v>53</v>
      </c>
      <c r="O453" t="s">
        <v>710</v>
      </c>
      <c r="P453" s="7" t="s">
        <v>762</v>
      </c>
      <c r="Q453" t="s">
        <v>1215</v>
      </c>
      <c r="R453" t="s">
        <v>1215</v>
      </c>
      <c r="AB453">
        <v>3.3</v>
      </c>
      <c r="AC453" t="str" cm="1">
        <f t="array" ref="AC453">_xlfn.IFS(AB453&gt;=4,"highrating",AB453&gt;=3,"med Rating",AB453&lt;3,"low Rating")</f>
        <v>med Rating</v>
      </c>
      <c r="AD453" t="s">
        <v>1066</v>
      </c>
      <c r="AE453" t="s">
        <v>1143</v>
      </c>
      <c r="AF453">
        <v>10000</v>
      </c>
      <c r="AG453" t="s">
        <v>1152</v>
      </c>
      <c r="AH453" s="9">
        <f t="shared" si="39"/>
        <v>10000</v>
      </c>
      <c r="AI453">
        <v>1912</v>
      </c>
      <c r="AJ453">
        <v>112</v>
      </c>
      <c r="AK453" t="s">
        <v>1091</v>
      </c>
      <c r="AL453" t="s">
        <v>1565</v>
      </c>
    </row>
    <row r="454" spans="1:38" ht="15.6" customHeight="1" x14ac:dyDescent="0.3">
      <c r="A454">
        <v>453</v>
      </c>
      <c r="B454" t="s">
        <v>277</v>
      </c>
      <c r="C454" t="s">
        <v>34</v>
      </c>
      <c r="D454" t="s">
        <v>11</v>
      </c>
      <c r="E454">
        <v>0</v>
      </c>
      <c r="F454">
        <f t="shared" si="35"/>
        <v>0</v>
      </c>
      <c r="G454">
        <v>0</v>
      </c>
      <c r="H454">
        <f t="shared" si="36"/>
        <v>0</v>
      </c>
      <c r="I454">
        <f t="shared" si="37"/>
        <v>0</v>
      </c>
      <c r="J454">
        <f t="shared" si="38"/>
        <v>0</v>
      </c>
      <c r="K454" t="s">
        <v>690</v>
      </c>
      <c r="L454">
        <v>135</v>
      </c>
      <c r="M454">
        <v>71</v>
      </c>
      <c r="N454" s="2">
        <v>103</v>
      </c>
      <c r="O454" t="s">
        <v>34</v>
      </c>
      <c r="P454" s="7" t="s">
        <v>1048</v>
      </c>
      <c r="Q454" t="s">
        <v>1269</v>
      </c>
      <c r="R454" t="s">
        <v>1269</v>
      </c>
      <c r="AB454">
        <v>2.7</v>
      </c>
      <c r="AC454" t="str" cm="1">
        <f t="array" ref="AC454">_xlfn.IFS(AB454&gt;=4,"highrating",AB454&gt;=3,"med Rating",AB454&lt;3,"low Rating")</f>
        <v>low Rating</v>
      </c>
      <c r="AD454" t="s">
        <v>1071</v>
      </c>
      <c r="AE454" t="s">
        <v>1148</v>
      </c>
      <c r="AF454">
        <v>1</v>
      </c>
      <c r="AG454">
        <v>50</v>
      </c>
      <c r="AH454" s="9">
        <f t="shared" si="39"/>
        <v>25.5</v>
      </c>
      <c r="AI454">
        <v>2011</v>
      </c>
      <c r="AJ454">
        <v>13</v>
      </c>
      <c r="AK454" t="s">
        <v>1090</v>
      </c>
      <c r="AL454" t="s">
        <v>1562</v>
      </c>
    </row>
    <row r="455" spans="1:38" ht="15.6" customHeight="1" x14ac:dyDescent="0.3">
      <c r="A455">
        <v>454</v>
      </c>
      <c r="B455" t="s">
        <v>278</v>
      </c>
      <c r="C455" t="s">
        <v>708</v>
      </c>
      <c r="D455" t="s">
        <v>16</v>
      </c>
      <c r="E455">
        <v>10000000000</v>
      </c>
      <c r="F455">
        <f t="shared" si="35"/>
        <v>10</v>
      </c>
      <c r="G455">
        <v>11000000000</v>
      </c>
      <c r="H455">
        <f t="shared" si="36"/>
        <v>11</v>
      </c>
      <c r="I455">
        <f t="shared" si="37"/>
        <v>10500000000</v>
      </c>
      <c r="J455">
        <f t="shared" si="38"/>
        <v>10.5</v>
      </c>
      <c r="K455" t="s">
        <v>691</v>
      </c>
      <c r="L455">
        <v>123</v>
      </c>
      <c r="M455">
        <v>61</v>
      </c>
      <c r="N455" s="2">
        <v>92</v>
      </c>
      <c r="O455" t="s">
        <v>708</v>
      </c>
      <c r="P455" s="7" t="s">
        <v>938</v>
      </c>
      <c r="Q455" t="s">
        <v>1404</v>
      </c>
      <c r="R455" t="s">
        <v>1359</v>
      </c>
      <c r="AB455">
        <v>3.9</v>
      </c>
      <c r="AC455" t="str" cm="1">
        <f t="array" ref="AC455">_xlfn.IFS(AB455&gt;=4,"highrating",AB455&gt;=3,"med Rating",AB455&lt;3,"low Rating")</f>
        <v>med Rating</v>
      </c>
      <c r="AD455" t="s">
        <v>1066</v>
      </c>
      <c r="AE455" t="s">
        <v>1143</v>
      </c>
      <c r="AF455">
        <v>10000</v>
      </c>
      <c r="AG455" t="s">
        <v>1152</v>
      </c>
      <c r="AH455" s="9">
        <f t="shared" si="39"/>
        <v>10000</v>
      </c>
      <c r="AI455">
        <v>1913</v>
      </c>
      <c r="AJ455">
        <v>111</v>
      </c>
      <c r="AK455" t="s">
        <v>1088</v>
      </c>
      <c r="AL455" t="s">
        <v>1088</v>
      </c>
    </row>
    <row r="456" spans="1:38" ht="15.6" customHeight="1" x14ac:dyDescent="0.3">
      <c r="A456">
        <v>455</v>
      </c>
      <c r="B456" t="s">
        <v>5</v>
      </c>
      <c r="C456" t="s">
        <v>707</v>
      </c>
      <c r="D456" t="s">
        <v>11</v>
      </c>
      <c r="E456">
        <v>0</v>
      </c>
      <c r="F456">
        <f t="shared" si="35"/>
        <v>0</v>
      </c>
      <c r="G456">
        <v>0</v>
      </c>
      <c r="H456">
        <f t="shared" si="36"/>
        <v>0</v>
      </c>
      <c r="I456">
        <f t="shared" si="37"/>
        <v>0</v>
      </c>
      <c r="J456">
        <f t="shared" si="38"/>
        <v>0</v>
      </c>
      <c r="K456" t="s">
        <v>692</v>
      </c>
      <c r="L456">
        <v>141</v>
      </c>
      <c r="M456">
        <v>87</v>
      </c>
      <c r="N456" s="2">
        <v>114</v>
      </c>
      <c r="O456" t="s">
        <v>707</v>
      </c>
      <c r="P456" s="7" t="s">
        <v>974</v>
      </c>
      <c r="Q456" t="s">
        <v>1385</v>
      </c>
      <c r="R456" t="s">
        <v>1385</v>
      </c>
      <c r="AB456">
        <v>3.6</v>
      </c>
      <c r="AC456" t="str" cm="1">
        <f t="array" ref="AC456">_xlfn.IFS(AB456&gt;=4,"highrating",AB456&gt;=3,"med Rating",AB456&lt;3,"low Rating")</f>
        <v>med Rating</v>
      </c>
      <c r="AD456" t="s">
        <v>1067</v>
      </c>
      <c r="AE456" t="s">
        <v>1144</v>
      </c>
      <c r="AF456">
        <v>1001</v>
      </c>
      <c r="AG456">
        <v>5000</v>
      </c>
      <c r="AH456" s="9">
        <f t="shared" si="39"/>
        <v>3000.5</v>
      </c>
      <c r="AI456">
        <v>1989</v>
      </c>
      <c r="AJ456">
        <v>35</v>
      </c>
      <c r="AK456" t="s">
        <v>1080</v>
      </c>
      <c r="AL456" t="s">
        <v>1559</v>
      </c>
    </row>
    <row r="457" spans="1:38" ht="15.6" customHeight="1" x14ac:dyDescent="0.3">
      <c r="A457">
        <v>456</v>
      </c>
      <c r="B457" t="s">
        <v>5</v>
      </c>
      <c r="C457" t="s">
        <v>707</v>
      </c>
      <c r="D457" t="s">
        <v>46</v>
      </c>
      <c r="E457">
        <v>5000000</v>
      </c>
      <c r="F457">
        <f t="shared" si="35"/>
        <v>5.0000000000000001E-3</v>
      </c>
      <c r="G457">
        <v>10000000</v>
      </c>
      <c r="H457">
        <f t="shared" si="36"/>
        <v>0.01</v>
      </c>
      <c r="I457">
        <f t="shared" si="37"/>
        <v>7500000</v>
      </c>
      <c r="J457">
        <f t="shared" si="38"/>
        <v>7.4999999999999997E-3</v>
      </c>
      <c r="K457" t="s">
        <v>693</v>
      </c>
      <c r="L457">
        <v>121</v>
      </c>
      <c r="M457">
        <v>71</v>
      </c>
      <c r="N457" s="2">
        <v>96</v>
      </c>
      <c r="O457" t="s">
        <v>707</v>
      </c>
      <c r="P457" s="7" t="s">
        <v>1049</v>
      </c>
      <c r="Q457" t="s">
        <v>1234</v>
      </c>
      <c r="R457" t="s">
        <v>1426</v>
      </c>
      <c r="AB457">
        <v>3.5</v>
      </c>
      <c r="AC457" t="str" cm="1">
        <f t="array" ref="AC457">_xlfn.IFS(AB457&gt;=4,"highrating",AB457&gt;=3,"med Rating",AB457&lt;3,"low Rating")</f>
        <v>med Rating</v>
      </c>
      <c r="AD457" t="s">
        <v>1071</v>
      </c>
      <c r="AE457" t="s">
        <v>1148</v>
      </c>
      <c r="AF457">
        <v>1</v>
      </c>
      <c r="AG457">
        <v>50</v>
      </c>
      <c r="AH457" s="9">
        <f t="shared" si="39"/>
        <v>25.5</v>
      </c>
      <c r="AI457" t="s">
        <v>1072</v>
      </c>
      <c r="AJ457" t="s">
        <v>1072</v>
      </c>
      <c r="AK457" t="s">
        <v>1126</v>
      </c>
      <c r="AL457" t="s">
        <v>1571</v>
      </c>
    </row>
    <row r="458" spans="1:38" ht="15.6" customHeight="1" x14ac:dyDescent="0.3">
      <c r="A458">
        <v>457</v>
      </c>
      <c r="B458" t="s">
        <v>5</v>
      </c>
      <c r="C458" t="s">
        <v>707</v>
      </c>
      <c r="D458" t="s">
        <v>25</v>
      </c>
      <c r="E458">
        <v>10000000</v>
      </c>
      <c r="F458">
        <f t="shared" si="35"/>
        <v>0.01</v>
      </c>
      <c r="G458">
        <v>25000000</v>
      </c>
      <c r="H458">
        <f t="shared" si="36"/>
        <v>2.5000000000000001E-2</v>
      </c>
      <c r="I458">
        <f t="shared" si="37"/>
        <v>17500000</v>
      </c>
      <c r="J458">
        <f t="shared" si="38"/>
        <v>1.7500000000000002E-2</v>
      </c>
      <c r="K458" t="s">
        <v>694</v>
      </c>
      <c r="L458">
        <v>121</v>
      </c>
      <c r="M458">
        <v>72</v>
      </c>
      <c r="N458" s="2">
        <v>96.5</v>
      </c>
      <c r="O458" t="s">
        <v>707</v>
      </c>
      <c r="P458" s="7" t="s">
        <v>1050</v>
      </c>
      <c r="Q458" t="s">
        <v>1205</v>
      </c>
      <c r="R458" t="s">
        <v>1257</v>
      </c>
      <c r="AB458">
        <v>3.4</v>
      </c>
      <c r="AC458" t="str" cm="1">
        <f t="array" ref="AC458">_xlfn.IFS(AB458&gt;=4,"highrating",AB458&gt;=3,"med Rating",AB458&lt;3,"low Rating")</f>
        <v>med Rating</v>
      </c>
      <c r="AD458" t="s">
        <v>1068</v>
      </c>
      <c r="AE458" t="s">
        <v>1145</v>
      </c>
      <c r="AF458">
        <v>51</v>
      </c>
      <c r="AG458">
        <v>200</v>
      </c>
      <c r="AH458" s="9">
        <f t="shared" si="39"/>
        <v>125.5</v>
      </c>
      <c r="AI458">
        <v>1997</v>
      </c>
      <c r="AJ458">
        <v>27</v>
      </c>
      <c r="AK458" t="s">
        <v>1083</v>
      </c>
      <c r="AL458" t="s">
        <v>1559</v>
      </c>
    </row>
    <row r="459" spans="1:38" ht="15.6" customHeight="1" x14ac:dyDescent="0.3">
      <c r="A459">
        <v>458</v>
      </c>
      <c r="B459" t="s">
        <v>5</v>
      </c>
      <c r="C459" t="s">
        <v>707</v>
      </c>
      <c r="D459" t="s">
        <v>6</v>
      </c>
      <c r="E459">
        <v>50000000</v>
      </c>
      <c r="F459">
        <f t="shared" si="35"/>
        <v>0.05</v>
      </c>
      <c r="G459">
        <v>100000000</v>
      </c>
      <c r="H459">
        <f t="shared" si="36"/>
        <v>0.1</v>
      </c>
      <c r="I459">
        <f t="shared" si="37"/>
        <v>75000000</v>
      </c>
      <c r="J459">
        <f t="shared" si="38"/>
        <v>7.4999999999999997E-2</v>
      </c>
      <c r="K459" t="s">
        <v>695</v>
      </c>
      <c r="L459">
        <v>88</v>
      </c>
      <c r="M459">
        <v>51</v>
      </c>
      <c r="N459" s="2">
        <v>69.5</v>
      </c>
      <c r="O459" t="s">
        <v>707</v>
      </c>
      <c r="P459" s="7" t="s">
        <v>1051</v>
      </c>
      <c r="Q459" t="s">
        <v>1263</v>
      </c>
      <c r="R459" t="s">
        <v>1395</v>
      </c>
      <c r="AB459">
        <v>4.3</v>
      </c>
      <c r="AC459" t="str" cm="1">
        <f t="array" ref="AC459">_xlfn.IFS(AB459&gt;=4,"highrating",AB459&gt;=3,"med Rating",AB459&lt;3,"low Rating")</f>
        <v>highrating</v>
      </c>
      <c r="AD459" t="s">
        <v>1069</v>
      </c>
      <c r="AE459" t="s">
        <v>1146</v>
      </c>
      <c r="AF459">
        <v>201</v>
      </c>
      <c r="AG459">
        <v>500</v>
      </c>
      <c r="AH459" s="9">
        <f t="shared" si="39"/>
        <v>350.5</v>
      </c>
      <c r="AI459">
        <v>1969</v>
      </c>
      <c r="AJ459">
        <v>55</v>
      </c>
      <c r="AK459" t="s">
        <v>1095</v>
      </c>
      <c r="AL459" t="s">
        <v>1562</v>
      </c>
    </row>
    <row r="460" spans="1:38" ht="15.6" customHeight="1" x14ac:dyDescent="0.3">
      <c r="A460">
        <v>459</v>
      </c>
      <c r="B460" t="s">
        <v>5</v>
      </c>
      <c r="C460" t="s">
        <v>707</v>
      </c>
      <c r="D460" t="s">
        <v>11</v>
      </c>
      <c r="E460">
        <v>0</v>
      </c>
      <c r="F460">
        <f t="shared" si="35"/>
        <v>0</v>
      </c>
      <c r="G460">
        <v>0</v>
      </c>
      <c r="H460">
        <f t="shared" si="36"/>
        <v>0</v>
      </c>
      <c r="I460">
        <f t="shared" si="37"/>
        <v>0</v>
      </c>
      <c r="J460">
        <f t="shared" si="38"/>
        <v>0</v>
      </c>
      <c r="K460" t="s">
        <v>696</v>
      </c>
      <c r="L460">
        <v>141</v>
      </c>
      <c r="M460">
        <v>101</v>
      </c>
      <c r="N460" s="2">
        <v>121</v>
      </c>
      <c r="O460" t="s">
        <v>707</v>
      </c>
      <c r="P460" s="7" t="s">
        <v>1052</v>
      </c>
      <c r="Q460" t="s">
        <v>1405</v>
      </c>
      <c r="R460" t="s">
        <v>1405</v>
      </c>
      <c r="AB460">
        <v>2.6</v>
      </c>
      <c r="AC460" t="str" cm="1">
        <f t="array" ref="AC460">_xlfn.IFS(AB460&gt;=4,"highrating",AB460&gt;=3,"med Rating",AB460&lt;3,"low Rating")</f>
        <v>low Rating</v>
      </c>
      <c r="AD460" t="s">
        <v>1066</v>
      </c>
      <c r="AE460" t="s">
        <v>1143</v>
      </c>
      <c r="AF460">
        <v>10000</v>
      </c>
      <c r="AG460" t="s">
        <v>1152</v>
      </c>
      <c r="AH460" s="9">
        <f t="shared" si="39"/>
        <v>10000</v>
      </c>
      <c r="AI460">
        <v>1997</v>
      </c>
      <c r="AJ460">
        <v>27</v>
      </c>
      <c r="AK460" t="s">
        <v>1115</v>
      </c>
      <c r="AL460" t="s">
        <v>1571</v>
      </c>
    </row>
    <row r="461" spans="1:38" ht="15.6" customHeight="1" x14ac:dyDescent="0.3">
      <c r="A461">
        <v>460</v>
      </c>
      <c r="B461" t="s">
        <v>279</v>
      </c>
      <c r="C461" t="s">
        <v>707</v>
      </c>
      <c r="D461" t="s">
        <v>13</v>
      </c>
      <c r="E461">
        <v>25000000</v>
      </c>
      <c r="F461">
        <f t="shared" si="35"/>
        <v>2.5000000000000001E-2</v>
      </c>
      <c r="G461">
        <v>50000000</v>
      </c>
      <c r="H461">
        <f t="shared" si="36"/>
        <v>0.05</v>
      </c>
      <c r="I461">
        <f t="shared" si="37"/>
        <v>37500000</v>
      </c>
      <c r="J461">
        <f t="shared" si="38"/>
        <v>3.7499999999999999E-2</v>
      </c>
      <c r="K461" t="s">
        <v>697</v>
      </c>
      <c r="L461">
        <v>127</v>
      </c>
      <c r="M461">
        <v>79</v>
      </c>
      <c r="N461" s="2">
        <v>103</v>
      </c>
      <c r="O461" t="s">
        <v>707</v>
      </c>
      <c r="P461" s="7" t="s">
        <v>1053</v>
      </c>
      <c r="Q461" t="s">
        <v>1174</v>
      </c>
      <c r="R461" t="s">
        <v>1400</v>
      </c>
      <c r="AB461">
        <v>3.8</v>
      </c>
      <c r="AC461" t="str" cm="1">
        <f t="array" ref="AC461">_xlfn.IFS(AB461&gt;=4,"highrating",AB461&gt;=3,"med Rating",AB461&lt;3,"low Rating")</f>
        <v>med Rating</v>
      </c>
      <c r="AD461" t="s">
        <v>1069</v>
      </c>
      <c r="AE461" t="s">
        <v>1146</v>
      </c>
      <c r="AF461">
        <v>201</v>
      </c>
      <c r="AG461">
        <v>500</v>
      </c>
      <c r="AH461" s="9">
        <f t="shared" si="39"/>
        <v>350.5</v>
      </c>
      <c r="AI461">
        <v>2005</v>
      </c>
      <c r="AJ461">
        <v>19</v>
      </c>
      <c r="AK461" t="s">
        <v>1097</v>
      </c>
      <c r="AL461" t="s">
        <v>1568</v>
      </c>
    </row>
    <row r="462" spans="1:38" ht="15.6" customHeight="1" x14ac:dyDescent="0.3">
      <c r="A462">
        <v>461</v>
      </c>
      <c r="B462" t="s">
        <v>280</v>
      </c>
      <c r="C462" t="s">
        <v>707</v>
      </c>
      <c r="D462" t="s">
        <v>12</v>
      </c>
      <c r="E462">
        <v>1000000000</v>
      </c>
      <c r="F462">
        <f t="shared" si="35"/>
        <v>1</v>
      </c>
      <c r="G462">
        <v>2000000000</v>
      </c>
      <c r="H462">
        <f t="shared" si="36"/>
        <v>2</v>
      </c>
      <c r="I462">
        <f t="shared" si="37"/>
        <v>1500000000</v>
      </c>
      <c r="J462">
        <f t="shared" si="38"/>
        <v>1.5</v>
      </c>
      <c r="K462" t="s">
        <v>698</v>
      </c>
      <c r="L462">
        <v>132</v>
      </c>
      <c r="M462">
        <v>81</v>
      </c>
      <c r="N462" s="2">
        <v>106.5</v>
      </c>
      <c r="O462" t="s">
        <v>707</v>
      </c>
      <c r="P462" s="7" t="s">
        <v>800</v>
      </c>
      <c r="Q462" t="s">
        <v>1251</v>
      </c>
      <c r="R462" t="s">
        <v>1252</v>
      </c>
      <c r="AB462">
        <v>3.2</v>
      </c>
      <c r="AC462" t="str" cm="1">
        <f t="array" ref="AC462">_xlfn.IFS(AB462&gt;=4,"highrating",AB462&gt;=3,"med Rating",AB462&lt;3,"low Rating")</f>
        <v>med Rating</v>
      </c>
      <c r="AD462" t="s">
        <v>1070</v>
      </c>
      <c r="AE462" t="s">
        <v>1147</v>
      </c>
      <c r="AF462">
        <v>5001</v>
      </c>
      <c r="AG462">
        <v>10000</v>
      </c>
      <c r="AH462" s="9">
        <f t="shared" si="39"/>
        <v>7500.5</v>
      </c>
      <c r="AI462">
        <v>1958</v>
      </c>
      <c r="AJ462">
        <v>66</v>
      </c>
      <c r="AK462" t="s">
        <v>1106</v>
      </c>
      <c r="AL462" t="s">
        <v>1570</v>
      </c>
    </row>
    <row r="463" spans="1:38" ht="15.6" customHeight="1" x14ac:dyDescent="0.3">
      <c r="A463">
        <v>462</v>
      </c>
      <c r="B463" t="s">
        <v>33</v>
      </c>
      <c r="C463" t="s">
        <v>707</v>
      </c>
      <c r="D463" t="s">
        <v>11</v>
      </c>
      <c r="E463">
        <v>0</v>
      </c>
      <c r="F463">
        <f t="shared" si="35"/>
        <v>0</v>
      </c>
      <c r="G463">
        <v>0</v>
      </c>
      <c r="H463">
        <f t="shared" si="36"/>
        <v>0</v>
      </c>
      <c r="I463">
        <f t="shared" si="37"/>
        <v>0</v>
      </c>
      <c r="J463">
        <f t="shared" si="38"/>
        <v>0</v>
      </c>
      <c r="K463" t="s">
        <v>699</v>
      </c>
      <c r="L463">
        <v>140</v>
      </c>
      <c r="M463">
        <v>120</v>
      </c>
      <c r="N463" s="2">
        <v>130</v>
      </c>
      <c r="O463" t="s">
        <v>707</v>
      </c>
      <c r="P463" s="7" t="s">
        <v>1054</v>
      </c>
      <c r="Q463" t="s">
        <v>1427</v>
      </c>
      <c r="R463" t="s">
        <v>1427</v>
      </c>
      <c r="AB463">
        <v>5</v>
      </c>
      <c r="AC463" t="str" cm="1">
        <f t="array" ref="AC463">_xlfn.IFS(AB463&gt;=4,"highrating",AB463&gt;=3,"med Rating",AB463&lt;3,"low Rating")</f>
        <v>highrating</v>
      </c>
      <c r="AD463" t="s">
        <v>1068</v>
      </c>
      <c r="AE463" t="s">
        <v>1145</v>
      </c>
      <c r="AF463">
        <v>51</v>
      </c>
      <c r="AG463">
        <v>200</v>
      </c>
      <c r="AH463" s="9">
        <f t="shared" si="39"/>
        <v>125.5</v>
      </c>
      <c r="AI463">
        <v>2011</v>
      </c>
      <c r="AJ463">
        <v>13</v>
      </c>
      <c r="AK463" t="s">
        <v>1096</v>
      </c>
      <c r="AL463" t="s">
        <v>1562</v>
      </c>
    </row>
    <row r="464" spans="1:38" ht="15.6" customHeight="1" x14ac:dyDescent="0.3">
      <c r="A464">
        <v>463</v>
      </c>
      <c r="B464" t="s">
        <v>281</v>
      </c>
      <c r="C464" t="s">
        <v>708</v>
      </c>
      <c r="D464" t="s">
        <v>10</v>
      </c>
      <c r="E464">
        <v>500000000</v>
      </c>
      <c r="F464">
        <f t="shared" si="35"/>
        <v>0.5</v>
      </c>
      <c r="G464">
        <v>1000000000</v>
      </c>
      <c r="H464">
        <f t="shared" si="36"/>
        <v>1</v>
      </c>
      <c r="I464">
        <f t="shared" si="37"/>
        <v>750000000</v>
      </c>
      <c r="J464">
        <f t="shared" si="38"/>
        <v>0.75</v>
      </c>
      <c r="K464" t="s">
        <v>313</v>
      </c>
      <c r="L464">
        <v>110</v>
      </c>
      <c r="M464">
        <v>63</v>
      </c>
      <c r="N464" s="2">
        <v>86.5</v>
      </c>
      <c r="O464" t="s">
        <v>708</v>
      </c>
      <c r="P464" s="7" t="s">
        <v>1001</v>
      </c>
      <c r="Q464" t="s">
        <v>1169</v>
      </c>
      <c r="R464" t="s">
        <v>1169</v>
      </c>
      <c r="AB464">
        <v>4.3</v>
      </c>
      <c r="AC464" t="str" cm="1">
        <f t="array" ref="AC464">_xlfn.IFS(AB464&gt;=4,"highrating",AB464&gt;=3,"med Rating",AB464&lt;3,"low Rating")</f>
        <v>highrating</v>
      </c>
      <c r="AD464" t="s">
        <v>1067</v>
      </c>
      <c r="AE464" t="s">
        <v>1144</v>
      </c>
      <c r="AF464">
        <v>1001</v>
      </c>
      <c r="AG464">
        <v>5000</v>
      </c>
      <c r="AH464" s="9">
        <f t="shared" si="39"/>
        <v>3000.5</v>
      </c>
      <c r="AI464">
        <v>1999</v>
      </c>
      <c r="AJ464">
        <v>25</v>
      </c>
      <c r="AK464" t="s">
        <v>1090</v>
      </c>
      <c r="AL464" t="s">
        <v>1562</v>
      </c>
    </row>
    <row r="465" spans="1:38" ht="15.6" customHeight="1" x14ac:dyDescent="0.3">
      <c r="A465">
        <v>464</v>
      </c>
      <c r="B465" t="s">
        <v>5</v>
      </c>
      <c r="C465" t="s">
        <v>707</v>
      </c>
      <c r="D465" t="s">
        <v>46</v>
      </c>
      <c r="E465">
        <v>5000000</v>
      </c>
      <c r="F465">
        <f t="shared" si="35"/>
        <v>5.0000000000000001E-3</v>
      </c>
      <c r="G465">
        <v>10000000</v>
      </c>
      <c r="H465">
        <f t="shared" si="36"/>
        <v>0.01</v>
      </c>
      <c r="I465">
        <f t="shared" si="37"/>
        <v>7500000</v>
      </c>
      <c r="J465">
        <f t="shared" si="38"/>
        <v>7.4999999999999997E-3</v>
      </c>
      <c r="K465" t="s">
        <v>700</v>
      </c>
      <c r="L465">
        <v>113</v>
      </c>
      <c r="M465">
        <v>65</v>
      </c>
      <c r="N465" s="2">
        <v>89</v>
      </c>
      <c r="O465" t="s">
        <v>707</v>
      </c>
      <c r="P465" s="7" t="s">
        <v>1055</v>
      </c>
      <c r="Q465" t="s">
        <v>1428</v>
      </c>
      <c r="R465" t="s">
        <v>1429</v>
      </c>
      <c r="AB465">
        <v>3.4</v>
      </c>
      <c r="AC465" t="str" cm="1">
        <f t="array" ref="AC465">_xlfn.IFS(AB465&gt;=4,"highrating",AB465&gt;=3,"med Rating",AB465&lt;3,"low Rating")</f>
        <v>med Rating</v>
      </c>
      <c r="AD465" t="s">
        <v>1068</v>
      </c>
      <c r="AE465" t="s">
        <v>1145</v>
      </c>
      <c r="AF465">
        <v>51</v>
      </c>
      <c r="AG465">
        <v>200</v>
      </c>
      <c r="AH465" s="9">
        <f t="shared" si="39"/>
        <v>125.5</v>
      </c>
      <c r="AI465" t="s">
        <v>1072</v>
      </c>
      <c r="AJ465" t="s">
        <v>1072</v>
      </c>
      <c r="AK465" t="s">
        <v>1095</v>
      </c>
      <c r="AL465" t="s">
        <v>1562</v>
      </c>
    </row>
    <row r="466" spans="1:38" ht="15.6" customHeight="1" x14ac:dyDescent="0.3">
      <c r="A466">
        <v>465</v>
      </c>
      <c r="B466" t="s">
        <v>282</v>
      </c>
      <c r="C466" t="s">
        <v>708</v>
      </c>
      <c r="D466" t="s">
        <v>11</v>
      </c>
      <c r="E466">
        <v>0</v>
      </c>
      <c r="F466">
        <f t="shared" si="35"/>
        <v>0</v>
      </c>
      <c r="G466">
        <v>0</v>
      </c>
      <c r="H466">
        <f t="shared" si="36"/>
        <v>0</v>
      </c>
      <c r="I466">
        <f t="shared" si="37"/>
        <v>0</v>
      </c>
      <c r="J466">
        <f t="shared" si="38"/>
        <v>0</v>
      </c>
      <c r="K466" t="s">
        <v>701</v>
      </c>
      <c r="L466">
        <v>125</v>
      </c>
      <c r="M466">
        <v>59</v>
      </c>
      <c r="N466" s="2">
        <v>92</v>
      </c>
      <c r="O466" t="s">
        <v>708</v>
      </c>
      <c r="P466" s="7" t="s">
        <v>1056</v>
      </c>
      <c r="Q466" t="s">
        <v>1289</v>
      </c>
      <c r="R466" t="s">
        <v>1194</v>
      </c>
      <c r="AB466">
        <v>4</v>
      </c>
      <c r="AC466" t="str" cm="1">
        <f t="array" ref="AC466">_xlfn.IFS(AB466&gt;=4,"highrating",AB466&gt;=3,"med Rating",AB466&lt;3,"low Rating")</f>
        <v>highrating</v>
      </c>
      <c r="AD466" t="s">
        <v>1065</v>
      </c>
      <c r="AE466" t="s">
        <v>1142</v>
      </c>
      <c r="AF466">
        <v>501</v>
      </c>
      <c r="AG466">
        <v>1000</v>
      </c>
      <c r="AH466" s="9">
        <f t="shared" si="39"/>
        <v>750.5</v>
      </c>
      <c r="AI466">
        <v>2006</v>
      </c>
      <c r="AJ466">
        <v>18</v>
      </c>
      <c r="AK466" t="s">
        <v>1088</v>
      </c>
      <c r="AL466" t="s">
        <v>1088</v>
      </c>
    </row>
    <row r="467" spans="1:38" ht="15.6" customHeight="1" x14ac:dyDescent="0.3">
      <c r="A467">
        <v>466</v>
      </c>
      <c r="B467" t="s">
        <v>283</v>
      </c>
      <c r="C467" t="s">
        <v>712</v>
      </c>
      <c r="D467" t="s">
        <v>11</v>
      </c>
      <c r="E467">
        <v>0</v>
      </c>
      <c r="F467">
        <f t="shared" si="35"/>
        <v>0</v>
      </c>
      <c r="G467">
        <v>0</v>
      </c>
      <c r="H467">
        <f t="shared" si="36"/>
        <v>0</v>
      </c>
      <c r="I467">
        <f t="shared" si="37"/>
        <v>0</v>
      </c>
      <c r="J467">
        <f t="shared" si="38"/>
        <v>0</v>
      </c>
      <c r="K467" t="s">
        <v>702</v>
      </c>
      <c r="L467">
        <v>142</v>
      </c>
      <c r="M467">
        <v>80</v>
      </c>
      <c r="N467" s="2">
        <v>111</v>
      </c>
      <c r="O467" t="s">
        <v>712</v>
      </c>
      <c r="P467" s="7" t="s">
        <v>916</v>
      </c>
      <c r="Q467" t="s">
        <v>1224</v>
      </c>
      <c r="R467" t="s">
        <v>1224</v>
      </c>
      <c r="AB467">
        <v>4.0999999999999996</v>
      </c>
      <c r="AC467" t="str" cm="1">
        <f t="array" ref="AC467">_xlfn.IFS(AB467&gt;=4,"highrating",AB467&gt;=3,"med Rating",AB467&lt;3,"low Rating")</f>
        <v>highrating</v>
      </c>
      <c r="AD467" t="s">
        <v>1071</v>
      </c>
      <c r="AE467" t="s">
        <v>1148</v>
      </c>
      <c r="AF467">
        <v>1</v>
      </c>
      <c r="AG467">
        <v>50</v>
      </c>
      <c r="AH467" s="9">
        <f t="shared" si="39"/>
        <v>25.5</v>
      </c>
      <c r="AI467">
        <v>2007</v>
      </c>
      <c r="AJ467">
        <v>17</v>
      </c>
      <c r="AK467" t="s">
        <v>1126</v>
      </c>
      <c r="AL467" t="s">
        <v>1571</v>
      </c>
    </row>
    <row r="468" spans="1:38" ht="15.6" customHeight="1" x14ac:dyDescent="0.3">
      <c r="A468">
        <v>467</v>
      </c>
      <c r="B468" t="s">
        <v>34</v>
      </c>
      <c r="C468" t="s">
        <v>34</v>
      </c>
      <c r="D468" t="s">
        <v>9</v>
      </c>
      <c r="E468">
        <v>100000000</v>
      </c>
      <c r="F468">
        <f t="shared" si="35"/>
        <v>0.1</v>
      </c>
      <c r="G468">
        <v>500000000</v>
      </c>
      <c r="H468">
        <f t="shared" si="36"/>
        <v>0.5</v>
      </c>
      <c r="I468">
        <f t="shared" si="37"/>
        <v>300000000</v>
      </c>
      <c r="J468">
        <f t="shared" si="38"/>
        <v>0.3</v>
      </c>
      <c r="K468" t="s">
        <v>703</v>
      </c>
      <c r="L468">
        <v>113</v>
      </c>
      <c r="M468">
        <v>62</v>
      </c>
      <c r="N468" s="2">
        <v>87.5</v>
      </c>
      <c r="O468" t="s">
        <v>34</v>
      </c>
      <c r="P468" s="7" t="s">
        <v>1057</v>
      </c>
      <c r="Q468" t="s">
        <v>1174</v>
      </c>
      <c r="R468" t="s">
        <v>1174</v>
      </c>
      <c r="AB468">
        <v>3.9</v>
      </c>
      <c r="AC468" t="str" cm="1">
        <f t="array" ref="AC468">_xlfn.IFS(AB468&gt;=4,"highrating",AB468&gt;=3,"med Rating",AB468&lt;3,"low Rating")</f>
        <v>med Rating</v>
      </c>
      <c r="AD468" t="s">
        <v>1069</v>
      </c>
      <c r="AE468" t="s">
        <v>1146</v>
      </c>
      <c r="AF468">
        <v>201</v>
      </c>
      <c r="AG468">
        <v>500</v>
      </c>
      <c r="AH468" s="9">
        <f t="shared" si="39"/>
        <v>350.5</v>
      </c>
      <c r="AI468">
        <v>2011</v>
      </c>
      <c r="AJ468">
        <v>13</v>
      </c>
      <c r="AK468" t="s">
        <v>1084</v>
      </c>
      <c r="AL468" t="s">
        <v>1562</v>
      </c>
    </row>
    <row r="469" spans="1:38" ht="15.6" customHeight="1" x14ac:dyDescent="0.3">
      <c r="F469">
        <f t="shared" si="35"/>
        <v>0</v>
      </c>
      <c r="G469" t="e" cm="1">
        <f t="array" ref="G469">max</f>
        <v>#NAME?</v>
      </c>
      <c r="H469" t="e">
        <f t="shared" si="36"/>
        <v>#NAME?</v>
      </c>
      <c r="I469" t="e">
        <f t="shared" si="37"/>
        <v>#NAME?</v>
      </c>
      <c r="J469" t="e">
        <f t="shared" si="38"/>
        <v>#NAME?</v>
      </c>
      <c r="AC469" t="str" cm="1">
        <f t="array" ref="AC469">_xlfn.IFS(AB469&gt;=4,"highrating",AB469&gt;=3,"med Rating",AB469&lt;3,"low Rating")</f>
        <v>low Rating</v>
      </c>
      <c r="AE469" t="s">
        <v>1150</v>
      </c>
      <c r="AH469" s="9" t="e">
        <f t="shared" si="39"/>
        <v>#DIV/0!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vt:lpstr>
      <vt:lpstr>Sheet3</vt:lpstr>
      <vt:lpstr>Sheet5</vt:lpstr>
      <vt:lpstr>Sheet4</vt:lpstr>
      <vt:lpstr>Sheet9</vt:lpstr>
      <vt:lpstr>Sheet6</vt:lpstr>
      <vt:lpstr>Sheet10</vt:lpstr>
      <vt:lpstr>Sheet7</vt:lpstr>
      <vt:lpstr>Sheet8</vt:lpstr>
      <vt:lpstr>Sheet12</vt:lpstr>
      <vt:lpstr>Sheet13</vt:lpstr>
      <vt:lpstr>Sheet11</vt:lpstr>
      <vt:lpstr>Sheet15</vt:lpstr>
      <vt:lpstr>Sheet18</vt:lpstr>
      <vt:lpstr>Sheet19</vt:lpstr>
      <vt:lpstr>Sheet20</vt:lpstr>
      <vt:lpstr>Sheet14</vt:lpstr>
      <vt:lpstr>Sheet17</vt:lpstr>
      <vt:lpstr>Sheet16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2024-10-27T17:31:48Z</dcterms:created>
  <dcterms:modified xsi:type="dcterms:W3CDTF">2024-11-02T10:38:06Z</dcterms:modified>
</cp:coreProperties>
</file>