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aderPC\Documents\GitHub\Excel_Data_Analytics_Course\2_Formulas_Functions\"/>
    </mc:Choice>
  </mc:AlternateContent>
  <xr:revisionPtr revIDLastSave="0" documentId="13_ncr:1_{4120CA64-8CBA-431F-A4EA-8E1D421D3E2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riginal" sheetId="8" r:id="rId1"/>
    <sheet name="Date" sheetId="14" r:id="rId2"/>
    <sheet name="Time" sheetId="15" r:id="rId3"/>
  </sheets>
  <definedNames>
    <definedName name="_xlnm._FilterDatabase" localSheetId="2" hidden="1">Time!$A$1:$H$21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5" l="1"/>
  <c r="R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R26" i="15"/>
  <c r="N2" i="15"/>
  <c r="P2" i="14" l="1"/>
  <c r="J2" i="14"/>
  <c r="J3" i="15" l="1"/>
  <c r="K3" i="15"/>
  <c r="L3" i="15"/>
  <c r="J4" i="15"/>
  <c r="K4" i="15"/>
  <c r="L4" i="15"/>
  <c r="J5" i="15"/>
  <c r="K5" i="15"/>
  <c r="L5" i="15"/>
  <c r="J6" i="15"/>
  <c r="K6" i="15"/>
  <c r="L6" i="15"/>
  <c r="J7" i="15"/>
  <c r="K7" i="15"/>
  <c r="L7" i="15"/>
  <c r="J8" i="15"/>
  <c r="K8" i="15"/>
  <c r="L8" i="15"/>
  <c r="J9" i="15"/>
  <c r="K9" i="15"/>
  <c r="L9" i="15"/>
  <c r="J10" i="15"/>
  <c r="K10" i="15"/>
  <c r="L10" i="15"/>
  <c r="J11" i="15"/>
  <c r="K11" i="15"/>
  <c r="L11" i="15"/>
  <c r="J12" i="15"/>
  <c r="K12" i="15"/>
  <c r="L12" i="15"/>
  <c r="J13" i="15"/>
  <c r="K13" i="15"/>
  <c r="L13" i="15"/>
  <c r="J14" i="15"/>
  <c r="K14" i="15"/>
  <c r="L14" i="15"/>
  <c r="J15" i="15"/>
  <c r="K15" i="15"/>
  <c r="L15" i="15"/>
  <c r="J16" i="15"/>
  <c r="K16" i="15"/>
  <c r="L16" i="15"/>
  <c r="J17" i="15"/>
  <c r="K17" i="15"/>
  <c r="L17" i="15"/>
  <c r="J18" i="15"/>
  <c r="K18" i="15"/>
  <c r="L18" i="15"/>
  <c r="J19" i="15"/>
  <c r="K19" i="15"/>
  <c r="L19" i="15"/>
  <c r="J20" i="15"/>
  <c r="K20" i="15"/>
  <c r="L20" i="15"/>
  <c r="J21" i="15"/>
  <c r="K21" i="15"/>
  <c r="L21" i="15"/>
  <c r="L2" i="15"/>
  <c r="K2" i="15"/>
  <c r="J2" i="15"/>
  <c r="L21" i="14"/>
  <c r="K21" i="14"/>
  <c r="J21" i="14"/>
  <c r="L20" i="14"/>
  <c r="K20" i="14"/>
  <c r="J20" i="14"/>
  <c r="L19" i="14"/>
  <c r="K19" i="14"/>
  <c r="J19" i="14"/>
  <c r="L18" i="14"/>
  <c r="K18" i="14"/>
  <c r="J18" i="14"/>
  <c r="L17" i="14"/>
  <c r="K17" i="14"/>
  <c r="J17" i="14"/>
  <c r="L16" i="14"/>
  <c r="K16" i="14"/>
  <c r="J16" i="14"/>
  <c r="L15" i="14"/>
  <c r="K15" i="14"/>
  <c r="J15" i="14"/>
  <c r="L14" i="14"/>
  <c r="K14" i="14"/>
  <c r="J14" i="14"/>
  <c r="L13" i="14"/>
  <c r="K13" i="14"/>
  <c r="J13" i="14"/>
  <c r="L12" i="14"/>
  <c r="K12" i="14"/>
  <c r="J12" i="14"/>
  <c r="L11" i="14"/>
  <c r="K11" i="14"/>
  <c r="J11" i="14"/>
  <c r="L10" i="14"/>
  <c r="K10" i="14"/>
  <c r="J10" i="14"/>
  <c r="L9" i="14"/>
  <c r="K9" i="14"/>
  <c r="J9" i="14"/>
  <c r="L8" i="14"/>
  <c r="K8" i="14"/>
  <c r="J8" i="14"/>
  <c r="L7" i="14"/>
  <c r="K7" i="14"/>
  <c r="J7" i="14"/>
  <c r="L6" i="14"/>
  <c r="K6" i="14"/>
  <c r="J6" i="14"/>
  <c r="L5" i="14"/>
  <c r="K5" i="14"/>
  <c r="J5" i="14"/>
  <c r="L4" i="14"/>
  <c r="K4" i="14"/>
  <c r="J4" i="14"/>
  <c r="L3" i="14"/>
  <c r="K3" i="14"/>
  <c r="J3" i="14"/>
  <c r="L2" i="14"/>
  <c r="K2" i="14"/>
  <c r="N2" i="14" l="1"/>
  <c r="R2" i="14" s="1"/>
  <c r="N13" i="14"/>
  <c r="N5" i="14"/>
  <c r="N19" i="14"/>
  <c r="N8" i="14"/>
  <c r="R8" i="14" s="1"/>
  <c r="N16" i="14"/>
  <c r="R16" i="14" s="1"/>
  <c r="N14" i="14"/>
  <c r="N9" i="14"/>
  <c r="N17" i="14"/>
  <c r="R17" i="14" s="1"/>
  <c r="N3" i="14"/>
  <c r="R3" i="14" s="1"/>
  <c r="N4" i="14"/>
  <c r="R4" i="14" s="1"/>
  <c r="N20" i="14"/>
  <c r="R20" i="14" s="1"/>
  <c r="N7" i="14"/>
  <c r="N15" i="14"/>
  <c r="N11" i="14"/>
  <c r="R11" i="14" s="1"/>
  <c r="N6" i="14"/>
  <c r="R6" i="14" s="1"/>
  <c r="N10" i="14"/>
  <c r="R10" i="14" s="1"/>
  <c r="N18" i="14"/>
  <c r="R18" i="14" s="1"/>
  <c r="N18" i="15"/>
  <c r="N10" i="15"/>
  <c r="N15" i="15"/>
  <c r="N14" i="15"/>
  <c r="N6" i="15"/>
  <c r="N17" i="15"/>
  <c r="N19" i="15"/>
  <c r="N11" i="15"/>
  <c r="N3" i="15"/>
  <c r="N12" i="15"/>
  <c r="N9" i="15"/>
  <c r="N16" i="15"/>
  <c r="N8" i="15"/>
  <c r="N7" i="15"/>
  <c r="N20" i="15"/>
  <c r="N4" i="15"/>
  <c r="N21" i="15"/>
  <c r="N13" i="15"/>
  <c r="N5" i="15"/>
  <c r="N21" i="14"/>
  <c r="R21" i="14" s="1"/>
  <c r="N12" i="14"/>
  <c r="R12" i="14" s="1"/>
  <c r="R9" i="14"/>
  <c r="R15" i="14"/>
  <c r="R7" i="14"/>
  <c r="R14" i="14"/>
  <c r="R13" i="14"/>
  <c r="R5" i="14"/>
  <c r="R19" i="14"/>
</calcChain>
</file>

<file path=xl/sharedStrings.xml><?xml version="1.0" encoding="utf-8"?>
<sst xmlns="http://schemas.openxmlformats.org/spreadsheetml/2006/main" count="457" uniqueCount="96">
  <si>
    <t>Email</t>
  </si>
  <si>
    <t>Data Analyst</t>
  </si>
  <si>
    <t>Full Name</t>
  </si>
  <si>
    <t>Job Position</t>
  </si>
  <si>
    <t>Skills List</t>
  </si>
  <si>
    <t>Business Intelligence Analyst</t>
  </si>
  <si>
    <t>Azure, Java, SQL, DataBricks</t>
  </si>
  <si>
    <t>Data Scientist</t>
  </si>
  <si>
    <t>Snowflake, Power BI, Tableau, Airflow, SQL</t>
  </si>
  <si>
    <t>Machine Learning Engineer</t>
  </si>
  <si>
    <t>DataBricks, Hadoop, Java</t>
  </si>
  <si>
    <t>Kafka, DataBricks, Spark, Python, GCP</t>
  </si>
  <si>
    <t>Data Engineer</t>
  </si>
  <si>
    <t>Snowflake, Excel, Scala</t>
  </si>
  <si>
    <t>Power BI, GCP, Airflow, Hadoop, R</t>
  </si>
  <si>
    <t>Snowflake, Airflow, DataBricks</t>
  </si>
  <si>
    <t>Scala, R, Hadoop, Power BI, SQL</t>
  </si>
  <si>
    <t>Excel, Power BI, R</t>
  </si>
  <si>
    <t>Scala, Azure, R, Kafka</t>
  </si>
  <si>
    <t>Java, Scala, R</t>
  </si>
  <si>
    <t>DataBricks, Azure, Scala</t>
  </si>
  <si>
    <t>Street</t>
  </si>
  <si>
    <t>Application Date</t>
  </si>
  <si>
    <t>City State Zip</t>
  </si>
  <si>
    <t>457 Oak St</t>
  </si>
  <si>
    <t>San Jose, CA, 95101</t>
  </si>
  <si>
    <t>203 Birch St</t>
  </si>
  <si>
    <t>Chicago, IL, 60601</t>
  </si>
  <si>
    <t>790 Pine St</t>
  </si>
  <si>
    <t>456 Oak St</t>
  </si>
  <si>
    <t>459 Oak St</t>
  </si>
  <si>
    <t>Philadelphia, PA, 19101</t>
  </si>
  <si>
    <t>204 Birch St</t>
  </si>
  <si>
    <t>Los Angeles, CA, 90001</t>
  </si>
  <si>
    <t>123 Elm St</t>
  </si>
  <si>
    <t>San Diego, CA, 92101</t>
  </si>
  <si>
    <t>202 Birch St</t>
  </si>
  <si>
    <t>New York, NY, 10001</t>
  </si>
  <si>
    <t>Chicago, IL, 60602</t>
  </si>
  <si>
    <t>Michael Scott</t>
  </si>
  <si>
    <t>michael.scott@gmail.com</t>
  </si>
  <si>
    <t>Jim Halpert</t>
  </si>
  <si>
    <t>jim.halpert@hotmail.com</t>
  </si>
  <si>
    <t>Pam Beesly</t>
  </si>
  <si>
    <t>pam.beesly@outlook.com</t>
  </si>
  <si>
    <t>Dwight Schrute</t>
  </si>
  <si>
    <t>dwight.schrute@gmail.com</t>
  </si>
  <si>
    <t>Ryan Howard</t>
  </si>
  <si>
    <t>ryan.howard@aol.com</t>
  </si>
  <si>
    <t>Kelly Kapoor</t>
  </si>
  <si>
    <t>kelly.kapoor@gmail.com</t>
  </si>
  <si>
    <t>Stanley Hudson</t>
  </si>
  <si>
    <t>stanley.hudson@gmail.com</t>
  </si>
  <si>
    <t>Phyllis Vance</t>
  </si>
  <si>
    <t>phyllis.vance@gmail.com</t>
  </si>
  <si>
    <t>Angela Martin</t>
  </si>
  <si>
    <t>angela.martin@ymail.com</t>
  </si>
  <si>
    <t>Oscar Martinez</t>
  </si>
  <si>
    <t>oscar.martinez@outlook.com</t>
  </si>
  <si>
    <t>Kevin Malone</t>
  </si>
  <si>
    <t>kevin.malone@aol.com</t>
  </si>
  <si>
    <t>Meredith Palmer</t>
  </si>
  <si>
    <t>meredith.palmer@outlook.com</t>
  </si>
  <si>
    <t>Applicant ID</t>
  </si>
  <si>
    <t>AID0123549</t>
  </si>
  <si>
    <t>AID0123548</t>
  </si>
  <si>
    <t>AID0123550</t>
  </si>
  <si>
    <t>AID0123551</t>
  </si>
  <si>
    <t>AID0123552</t>
  </si>
  <si>
    <t>AID0123553</t>
  </si>
  <si>
    <t>AID0123554</t>
  </si>
  <si>
    <t>AID0123555</t>
  </si>
  <si>
    <t>AID0123556</t>
  </si>
  <si>
    <t>AID0123557</t>
  </si>
  <si>
    <t>AID0123558</t>
  </si>
  <si>
    <t>AID0123559</t>
  </si>
  <si>
    <t>AID0123560</t>
  </si>
  <si>
    <t>AID0123561</t>
  </si>
  <si>
    <t>AID0123562</t>
  </si>
  <si>
    <t>AID0123563</t>
  </si>
  <si>
    <t>AID0123564</t>
  </si>
  <si>
    <t>AID0123565</t>
  </si>
  <si>
    <t>AID0123566</t>
  </si>
  <si>
    <t>AID0123567</t>
  </si>
  <si>
    <t>Month</t>
  </si>
  <si>
    <t>Year</t>
  </si>
  <si>
    <t>Application Date &amp; Time</t>
  </si>
  <si>
    <t>Today</t>
  </si>
  <si>
    <t>Day</t>
  </si>
  <si>
    <t>Days Since Applied</t>
  </si>
  <si>
    <t>Hour</t>
  </si>
  <si>
    <t>Minute</t>
  </si>
  <si>
    <t>Second</t>
  </si>
  <si>
    <t>Hours in a Day</t>
  </si>
  <si>
    <t>Count</t>
  </si>
  <si>
    <t>Application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</si>
</sst>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/>
    <xf numFmtId="14" fontId="1" fillId="2" borderId="3" xfId="0" applyNumberFormat="1" applyFont="1" applyFill="1" applyBorder="1"/>
    <xf numFmtId="164" fontId="0" fillId="0" borderId="1" xfId="0" applyNumberFormat="1" applyBorder="1"/>
    <xf numFmtId="164" fontId="0" fillId="0" borderId="7" xfId="0" applyNumberFormat="1" applyBorder="1"/>
    <xf numFmtId="18" fontId="0" fillId="0" borderId="0" xfId="0" applyNumberFormat="1"/>
    <xf numFmtId="49" fontId="0" fillId="0" borderId="0" xfId="0" applyNumberFormat="1"/>
    <xf numFmtId="0" fontId="1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Application</a:t>
            </a:r>
            <a:r>
              <a:rPr lang="en-US" baseline="0"/>
              <a:t> </a:t>
            </a:r>
            <a:r>
              <a:rPr lang="en-US"/>
              <a:t>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Time!$R$2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Time!$Q$3:$Q$26</c:f>
              <c:numCache>
                <c:formatCode>@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Time!$R$3:$R$26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4-4F66-BDA8-B294F77B4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951488"/>
        <c:axId val="562952448"/>
      </c:barChart>
      <c:catAx>
        <c:axId val="56295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52448"/>
        <c:crosses val="autoZero"/>
        <c:auto val="1"/>
        <c:lblAlgn val="ctr"/>
        <c:lblOffset val="100"/>
        <c:noMultiLvlLbl val="0"/>
      </c:catAx>
      <c:valAx>
        <c:axId val="5629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5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123824</xdr:colOff>
      <xdr:row>3</xdr:row>
      <xdr:rowOff>4762</xdr:rowOff>
    </xdr:from>
    <xdr:to>
      <xdr:col>29</xdr:col>
      <xdr:colOff>19049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CFF5F6-35D1-5C17-0282-044089ACD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E7F13-C613-4452-9CDB-2C26D6876D9D}">
  <dimension ref="A1:H21"/>
  <sheetViews>
    <sheetView tabSelected="1" workbookViewId="0">
      <selection activeCell="K29" sqref="K29"/>
    </sheetView>
  </sheetViews>
  <sheetFormatPr defaultRowHeight="15" x14ac:dyDescent="0.25"/>
  <cols>
    <col min="1" max="1" width="17.5703125" customWidth="1"/>
    <col min="2" max="2" width="14.28515625" bestFit="1" customWidth="1"/>
    <col min="3" max="3" width="27.28515625" bestFit="1" customWidth="1"/>
    <col min="4" max="4" width="23" style="9" bestFit="1" customWidth="1"/>
    <col min="5" max="5" width="26.28515625" customWidth="1"/>
    <col min="6" max="6" width="11" bestFit="1" customWidth="1"/>
    <col min="7" max="7" width="22" bestFit="1" customWidth="1"/>
    <col min="8" max="8" width="40" bestFit="1" customWidth="1"/>
  </cols>
  <sheetData>
    <row r="1" spans="1:8" x14ac:dyDescent="0.25">
      <c r="A1" s="2" t="s">
        <v>63</v>
      </c>
      <c r="B1" s="3" t="s">
        <v>2</v>
      </c>
      <c r="C1" s="3" t="s">
        <v>3</v>
      </c>
      <c r="D1" s="10" t="s">
        <v>86</v>
      </c>
      <c r="E1" s="3" t="s">
        <v>0</v>
      </c>
      <c r="F1" s="3" t="s">
        <v>21</v>
      </c>
      <c r="G1" s="3" t="s">
        <v>23</v>
      </c>
      <c r="H1" s="4" t="s">
        <v>4</v>
      </c>
    </row>
    <row r="2" spans="1:8" x14ac:dyDescent="0.25">
      <c r="A2" s="5" t="s">
        <v>65</v>
      </c>
      <c r="B2" s="1" t="s">
        <v>43</v>
      </c>
      <c r="C2" s="1" t="s">
        <v>1</v>
      </c>
      <c r="D2" s="11">
        <v>44971.640451388892</v>
      </c>
      <c r="E2" s="1" t="s">
        <v>44</v>
      </c>
      <c r="F2" s="1" t="s">
        <v>24</v>
      </c>
      <c r="G2" s="1" t="s">
        <v>25</v>
      </c>
      <c r="H2" s="6" t="s">
        <v>11</v>
      </c>
    </row>
    <row r="3" spans="1:8" x14ac:dyDescent="0.25">
      <c r="A3" s="5" t="s">
        <v>64</v>
      </c>
      <c r="B3" s="1" t="s">
        <v>39</v>
      </c>
      <c r="C3" s="1" t="s">
        <v>5</v>
      </c>
      <c r="D3" s="11">
        <v>45055.40662037037</v>
      </c>
      <c r="E3" s="1" t="s">
        <v>40</v>
      </c>
      <c r="F3" s="1" t="s">
        <v>26</v>
      </c>
      <c r="G3" s="1" t="s">
        <v>27</v>
      </c>
      <c r="H3" s="6" t="s">
        <v>14</v>
      </c>
    </row>
    <row r="4" spans="1:8" x14ac:dyDescent="0.25">
      <c r="A4" s="5" t="s">
        <v>66</v>
      </c>
      <c r="B4" s="1" t="s">
        <v>59</v>
      </c>
      <c r="C4" s="1" t="s">
        <v>12</v>
      </c>
      <c r="D4" s="11">
        <v>45128.729710648149</v>
      </c>
      <c r="E4" s="1" t="s">
        <v>60</v>
      </c>
      <c r="F4" s="1" t="s">
        <v>28</v>
      </c>
      <c r="G4" s="1" t="s">
        <v>27</v>
      </c>
      <c r="H4" s="6" t="s">
        <v>6</v>
      </c>
    </row>
    <row r="5" spans="1:8" x14ac:dyDescent="0.25">
      <c r="A5" s="5" t="s">
        <v>67</v>
      </c>
      <c r="B5" s="1" t="s">
        <v>43</v>
      </c>
      <c r="C5" s="1" t="s">
        <v>5</v>
      </c>
      <c r="D5" s="11">
        <v>45173.302187499998</v>
      </c>
      <c r="E5" s="1" t="s">
        <v>44</v>
      </c>
      <c r="F5" s="1" t="s">
        <v>24</v>
      </c>
      <c r="G5" s="1" t="s">
        <v>25</v>
      </c>
      <c r="H5" s="6" t="s">
        <v>11</v>
      </c>
    </row>
    <row r="6" spans="1:8" x14ac:dyDescent="0.25">
      <c r="A6" s="5" t="s">
        <v>68</v>
      </c>
      <c r="B6" s="1" t="s">
        <v>41</v>
      </c>
      <c r="C6" s="1" t="s">
        <v>7</v>
      </c>
      <c r="D6" s="11">
        <v>45248.70857638889</v>
      </c>
      <c r="E6" s="1" t="s">
        <v>42</v>
      </c>
      <c r="F6" s="1" t="s">
        <v>30</v>
      </c>
      <c r="G6" s="1" t="s">
        <v>31</v>
      </c>
      <c r="H6" s="6" t="s">
        <v>10</v>
      </c>
    </row>
    <row r="7" spans="1:8" x14ac:dyDescent="0.25">
      <c r="A7" s="5" t="s">
        <v>69</v>
      </c>
      <c r="B7" s="1" t="s">
        <v>47</v>
      </c>
      <c r="C7" s="1" t="s">
        <v>9</v>
      </c>
      <c r="D7" s="11">
        <v>45302.531921296293</v>
      </c>
      <c r="E7" s="1" t="s">
        <v>48</v>
      </c>
      <c r="F7" s="1" t="s">
        <v>32</v>
      </c>
      <c r="G7" s="1" t="s">
        <v>31</v>
      </c>
      <c r="H7" s="6" t="s">
        <v>15</v>
      </c>
    </row>
    <row r="8" spans="1:8" x14ac:dyDescent="0.25">
      <c r="A8" s="5" t="s">
        <v>70</v>
      </c>
      <c r="B8" s="1" t="s">
        <v>59</v>
      </c>
      <c r="C8" s="1" t="s">
        <v>5</v>
      </c>
      <c r="D8" s="11">
        <v>45354.687881944446</v>
      </c>
      <c r="E8" s="1" t="s">
        <v>60</v>
      </c>
      <c r="F8" s="1" t="s">
        <v>28</v>
      </c>
      <c r="G8" s="1" t="s">
        <v>27</v>
      </c>
      <c r="H8" s="6" t="s">
        <v>6</v>
      </c>
    </row>
    <row r="9" spans="1:8" x14ac:dyDescent="0.25">
      <c r="A9" s="5" t="s">
        <v>71</v>
      </c>
      <c r="B9" s="1" t="s">
        <v>47</v>
      </c>
      <c r="C9" s="1" t="s">
        <v>1</v>
      </c>
      <c r="D9" s="11">
        <v>45408.340810185182</v>
      </c>
      <c r="E9" s="1" t="s">
        <v>48</v>
      </c>
      <c r="F9" s="1" t="s">
        <v>32</v>
      </c>
      <c r="G9" s="1" t="s">
        <v>31</v>
      </c>
      <c r="H9" s="6" t="s">
        <v>15</v>
      </c>
    </row>
    <row r="10" spans="1:8" x14ac:dyDescent="0.25">
      <c r="A10" s="5" t="s">
        <v>72</v>
      </c>
      <c r="B10" s="1" t="s">
        <v>51</v>
      </c>
      <c r="C10" s="1" t="s">
        <v>7</v>
      </c>
      <c r="D10" s="11">
        <v>45458.743333333332</v>
      </c>
      <c r="E10" s="1" t="s">
        <v>52</v>
      </c>
      <c r="F10" s="1" t="s">
        <v>34</v>
      </c>
      <c r="G10" s="1" t="s">
        <v>27</v>
      </c>
      <c r="H10" s="6" t="s">
        <v>18</v>
      </c>
    </row>
    <row r="11" spans="1:8" x14ac:dyDescent="0.25">
      <c r="A11" s="5" t="s">
        <v>73</v>
      </c>
      <c r="B11" s="1" t="s">
        <v>55</v>
      </c>
      <c r="C11" s="1" t="s">
        <v>12</v>
      </c>
      <c r="D11" s="11">
        <v>45480.608055555553</v>
      </c>
      <c r="E11" s="1" t="s">
        <v>56</v>
      </c>
      <c r="F11" s="1" t="s">
        <v>34</v>
      </c>
      <c r="G11" s="1" t="s">
        <v>33</v>
      </c>
      <c r="H11" s="6" t="s">
        <v>13</v>
      </c>
    </row>
    <row r="12" spans="1:8" x14ac:dyDescent="0.25">
      <c r="A12" s="5" t="s">
        <v>74</v>
      </c>
      <c r="B12" s="1" t="s">
        <v>45</v>
      </c>
      <c r="C12" s="1" t="s">
        <v>7</v>
      </c>
      <c r="D12" s="11">
        <v>45455.284930555557</v>
      </c>
      <c r="E12" s="1" t="s">
        <v>46</v>
      </c>
      <c r="F12" s="1" t="s">
        <v>34</v>
      </c>
      <c r="G12" s="1" t="s">
        <v>35</v>
      </c>
      <c r="H12" s="6" t="s">
        <v>17</v>
      </c>
    </row>
    <row r="13" spans="1:8" x14ac:dyDescent="0.25">
      <c r="A13" s="5" t="s">
        <v>75</v>
      </c>
      <c r="B13" s="1" t="s">
        <v>57</v>
      </c>
      <c r="C13" s="1" t="s">
        <v>9</v>
      </c>
      <c r="D13" s="11">
        <v>44951.552141203705</v>
      </c>
      <c r="E13" s="1" t="s">
        <v>58</v>
      </c>
      <c r="F13" s="1" t="s">
        <v>36</v>
      </c>
      <c r="G13" s="1" t="s">
        <v>27</v>
      </c>
      <c r="H13" s="6" t="s">
        <v>16</v>
      </c>
    </row>
    <row r="14" spans="1:8" x14ac:dyDescent="0.25">
      <c r="A14" s="5" t="s">
        <v>76</v>
      </c>
      <c r="B14" s="1" t="s">
        <v>47</v>
      </c>
      <c r="C14" s="1" t="s">
        <v>12</v>
      </c>
      <c r="D14" s="11">
        <v>45002.490034722221</v>
      </c>
      <c r="E14" s="1" t="s">
        <v>48</v>
      </c>
      <c r="F14" s="1" t="s">
        <v>32</v>
      </c>
      <c r="G14" s="1" t="s">
        <v>31</v>
      </c>
      <c r="H14" s="6" t="s">
        <v>15</v>
      </c>
    </row>
    <row r="15" spans="1:8" x14ac:dyDescent="0.25">
      <c r="A15" s="5" t="s">
        <v>77</v>
      </c>
      <c r="B15" s="1" t="s">
        <v>53</v>
      </c>
      <c r="C15" s="1" t="s">
        <v>9</v>
      </c>
      <c r="D15" s="11">
        <v>45078.417256944442</v>
      </c>
      <c r="E15" s="1" t="s">
        <v>54</v>
      </c>
      <c r="F15" s="1" t="s">
        <v>34</v>
      </c>
      <c r="G15" s="1" t="s">
        <v>27</v>
      </c>
      <c r="H15" s="6" t="s">
        <v>19</v>
      </c>
    </row>
    <row r="16" spans="1:8" x14ac:dyDescent="0.25">
      <c r="A16" s="5" t="s">
        <v>78</v>
      </c>
      <c r="B16" s="1" t="s">
        <v>61</v>
      </c>
      <c r="C16" s="1" t="s">
        <v>9</v>
      </c>
      <c r="D16" s="11">
        <v>45168.729328703703</v>
      </c>
      <c r="E16" s="1" t="s">
        <v>62</v>
      </c>
      <c r="F16" s="1" t="s">
        <v>29</v>
      </c>
      <c r="G16" s="1" t="s">
        <v>27</v>
      </c>
      <c r="H16" s="6" t="s">
        <v>20</v>
      </c>
    </row>
    <row r="17" spans="1:8" x14ac:dyDescent="0.25">
      <c r="A17" s="5" t="s">
        <v>79</v>
      </c>
      <c r="B17" s="1" t="s">
        <v>39</v>
      </c>
      <c r="C17" s="1" t="s">
        <v>7</v>
      </c>
      <c r="D17" s="11">
        <v>45218.319780092592</v>
      </c>
      <c r="E17" s="1" t="s">
        <v>40</v>
      </c>
      <c r="F17" s="1" t="s">
        <v>26</v>
      </c>
      <c r="G17" s="1" t="s">
        <v>38</v>
      </c>
      <c r="H17" s="6" t="s">
        <v>14</v>
      </c>
    </row>
    <row r="18" spans="1:8" x14ac:dyDescent="0.25">
      <c r="A18" s="5" t="s">
        <v>80</v>
      </c>
      <c r="B18" s="1" t="s">
        <v>41</v>
      </c>
      <c r="C18" s="1" t="s">
        <v>12</v>
      </c>
      <c r="D18" s="11">
        <v>45350.719236111108</v>
      </c>
      <c r="E18" s="1" t="s">
        <v>42</v>
      </c>
      <c r="F18" s="1" t="s">
        <v>30</v>
      </c>
      <c r="G18" s="1" t="s">
        <v>31</v>
      </c>
      <c r="H18" s="6" t="s">
        <v>10</v>
      </c>
    </row>
    <row r="19" spans="1:8" x14ac:dyDescent="0.25">
      <c r="A19" s="5" t="s">
        <v>81</v>
      </c>
      <c r="B19" s="1" t="s">
        <v>49</v>
      </c>
      <c r="C19" s="1" t="s">
        <v>7</v>
      </c>
      <c r="D19" s="11">
        <v>45418.726354166669</v>
      </c>
      <c r="E19" s="1" t="s">
        <v>50</v>
      </c>
      <c r="F19" s="1" t="s">
        <v>29</v>
      </c>
      <c r="G19" s="1" t="s">
        <v>37</v>
      </c>
      <c r="H19" s="6" t="s">
        <v>8</v>
      </c>
    </row>
    <row r="20" spans="1:8" x14ac:dyDescent="0.25">
      <c r="A20" s="5" t="s">
        <v>82</v>
      </c>
      <c r="B20" s="1" t="s">
        <v>41</v>
      </c>
      <c r="C20" s="1" t="s">
        <v>9</v>
      </c>
      <c r="D20" s="11">
        <v>45496.291701388887</v>
      </c>
      <c r="E20" s="1" t="s">
        <v>42</v>
      </c>
      <c r="F20" s="1" t="s">
        <v>30</v>
      </c>
      <c r="G20" s="1" t="s">
        <v>31</v>
      </c>
      <c r="H20" s="6" t="s">
        <v>10</v>
      </c>
    </row>
    <row r="21" spans="1:8" ht="15.75" thickBot="1" x14ac:dyDescent="0.3">
      <c r="A21" s="5" t="s">
        <v>83</v>
      </c>
      <c r="B21" s="7" t="s">
        <v>41</v>
      </c>
      <c r="C21" s="7" t="s">
        <v>9</v>
      </c>
      <c r="D21" s="12">
        <v>45422.739884259259</v>
      </c>
      <c r="E21" s="7" t="s">
        <v>42</v>
      </c>
      <c r="F21" s="7" t="s">
        <v>30</v>
      </c>
      <c r="G21" s="7" t="s">
        <v>37</v>
      </c>
      <c r="H21" s="8" t="s">
        <v>10</v>
      </c>
    </row>
  </sheetData>
  <sortState xmlns:xlrd2="http://schemas.microsoft.com/office/spreadsheetml/2017/richdata2" ref="B2:H22">
    <sortCondition ref="D1:D22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9B28-4CA1-4CA9-A455-FC26EC1A58EA}">
  <dimension ref="A1:R21"/>
  <sheetViews>
    <sheetView workbookViewId="0">
      <selection activeCell="D2" sqref="D2:D21"/>
    </sheetView>
  </sheetViews>
  <sheetFormatPr defaultRowHeight="15" x14ac:dyDescent="0.25"/>
  <cols>
    <col min="1" max="1" width="11.7109375" bestFit="1" customWidth="1"/>
    <col min="2" max="2" width="16.140625" bestFit="1" customWidth="1"/>
    <col min="3" max="3" width="27.28515625" bestFit="1" customWidth="1"/>
    <col min="4" max="4" width="23" customWidth="1"/>
    <col min="5" max="5" width="29.85546875" bestFit="1" customWidth="1"/>
    <col min="6" max="6" width="11" bestFit="1" customWidth="1"/>
    <col min="7" max="7" width="22" bestFit="1" customWidth="1"/>
    <col min="8" max="8" width="40" bestFit="1" customWidth="1"/>
    <col min="14" max="14" width="15.85546875" bestFit="1" customWidth="1"/>
    <col min="16" max="16" width="9.7109375" bestFit="1" customWidth="1"/>
    <col min="18" max="18" width="18" bestFit="1" customWidth="1"/>
  </cols>
  <sheetData>
    <row r="1" spans="1:18" x14ac:dyDescent="0.25">
      <c r="A1" s="2" t="s">
        <v>63</v>
      </c>
      <c r="B1" s="3" t="s">
        <v>2</v>
      </c>
      <c r="C1" s="3" t="s">
        <v>3</v>
      </c>
      <c r="D1" s="10" t="s">
        <v>86</v>
      </c>
      <c r="E1" s="3" t="s">
        <v>0</v>
      </c>
      <c r="F1" s="3" t="s">
        <v>21</v>
      </c>
      <c r="G1" s="3" t="s">
        <v>23</v>
      </c>
      <c r="H1" s="4" t="s">
        <v>4</v>
      </c>
      <c r="J1" s="15" t="s">
        <v>84</v>
      </c>
      <c r="K1" s="15" t="s">
        <v>88</v>
      </c>
      <c r="L1" s="15" t="s">
        <v>85</v>
      </c>
      <c r="M1" s="16"/>
      <c r="N1" s="15" t="s">
        <v>22</v>
      </c>
      <c r="O1" s="16"/>
      <c r="P1" s="15" t="s">
        <v>87</v>
      </c>
      <c r="Q1" s="16"/>
      <c r="R1" s="15" t="s">
        <v>89</v>
      </c>
    </row>
    <row r="2" spans="1:18" x14ac:dyDescent="0.25">
      <c r="A2" s="5" t="s">
        <v>65</v>
      </c>
      <c r="B2" s="1" t="s">
        <v>43</v>
      </c>
      <c r="C2" s="1" t="s">
        <v>1</v>
      </c>
      <c r="D2" s="11">
        <v>44971.640451388892</v>
      </c>
      <c r="E2" s="1" t="s">
        <v>44</v>
      </c>
      <c r="F2" s="1" t="s">
        <v>24</v>
      </c>
      <c r="G2" s="1" t="s">
        <v>25</v>
      </c>
      <c r="H2" s="6" t="s">
        <v>11</v>
      </c>
      <c r="J2">
        <f>MONTH(D2)</f>
        <v>2</v>
      </c>
      <c r="K2">
        <f>DAY(D2)</f>
        <v>14</v>
      </c>
      <c r="L2">
        <f>YEAR(D2)</f>
        <v>2023</v>
      </c>
      <c r="N2" s="9">
        <f>DATE(L2,J2,K2)</f>
        <v>44971</v>
      </c>
      <c r="P2" s="9">
        <f ca="1">TODAY()</f>
        <v>45497</v>
      </c>
      <c r="R2">
        <f ca="1">DATEDIF(N2,$P$2,"D")</f>
        <v>526</v>
      </c>
    </row>
    <row r="3" spans="1:18" x14ac:dyDescent="0.25">
      <c r="A3" s="5" t="s">
        <v>64</v>
      </c>
      <c r="B3" s="1" t="s">
        <v>39</v>
      </c>
      <c r="C3" s="1" t="s">
        <v>5</v>
      </c>
      <c r="D3" s="11">
        <v>45055.40662037037</v>
      </c>
      <c r="E3" s="1" t="s">
        <v>40</v>
      </c>
      <c r="F3" s="1" t="s">
        <v>26</v>
      </c>
      <c r="G3" s="1" t="s">
        <v>27</v>
      </c>
      <c r="H3" s="6" t="s">
        <v>14</v>
      </c>
      <c r="J3">
        <f t="shared" ref="J3:J21" si="0">MONTH(D3)</f>
        <v>5</v>
      </c>
      <c r="K3">
        <f t="shared" ref="K3:K21" si="1">DAY(D3)</f>
        <v>9</v>
      </c>
      <c r="L3">
        <f t="shared" ref="L3:L21" si="2">YEAR(D3)</f>
        <v>2023</v>
      </c>
      <c r="N3" s="9">
        <f t="shared" ref="N3:N21" si="3">DATE(L3,J3,K3)</f>
        <v>45055</v>
      </c>
      <c r="R3">
        <f t="shared" ref="R3:R21" ca="1" si="4">DATEDIF(N3,$P$2,"D")</f>
        <v>442</v>
      </c>
    </row>
    <row r="4" spans="1:18" x14ac:dyDescent="0.25">
      <c r="A4" s="5" t="s">
        <v>66</v>
      </c>
      <c r="B4" s="1" t="s">
        <v>59</v>
      </c>
      <c r="C4" s="1" t="s">
        <v>12</v>
      </c>
      <c r="D4" s="11">
        <v>45128.729710648149</v>
      </c>
      <c r="E4" s="1" t="s">
        <v>60</v>
      </c>
      <c r="F4" s="1" t="s">
        <v>28</v>
      </c>
      <c r="G4" s="1" t="s">
        <v>27</v>
      </c>
      <c r="H4" s="6" t="s">
        <v>6</v>
      </c>
      <c r="J4">
        <f t="shared" si="0"/>
        <v>7</v>
      </c>
      <c r="K4">
        <f t="shared" si="1"/>
        <v>21</v>
      </c>
      <c r="L4">
        <f t="shared" si="2"/>
        <v>2023</v>
      </c>
      <c r="N4" s="9">
        <f t="shared" si="3"/>
        <v>45128</v>
      </c>
      <c r="R4">
        <f t="shared" ca="1" si="4"/>
        <v>369</v>
      </c>
    </row>
    <row r="5" spans="1:18" x14ac:dyDescent="0.25">
      <c r="A5" s="5" t="s">
        <v>67</v>
      </c>
      <c r="B5" s="1" t="s">
        <v>43</v>
      </c>
      <c r="C5" s="1" t="s">
        <v>5</v>
      </c>
      <c r="D5" s="11">
        <v>45173.302187499998</v>
      </c>
      <c r="E5" s="1" t="s">
        <v>44</v>
      </c>
      <c r="F5" s="1" t="s">
        <v>24</v>
      </c>
      <c r="G5" s="1" t="s">
        <v>25</v>
      </c>
      <c r="H5" s="6" t="s">
        <v>11</v>
      </c>
      <c r="J5">
        <f t="shared" si="0"/>
        <v>9</v>
      </c>
      <c r="K5">
        <f t="shared" si="1"/>
        <v>4</v>
      </c>
      <c r="L5">
        <f t="shared" si="2"/>
        <v>2023</v>
      </c>
      <c r="N5" s="9">
        <f t="shared" si="3"/>
        <v>45173</v>
      </c>
      <c r="R5">
        <f t="shared" ca="1" si="4"/>
        <v>324</v>
      </c>
    </row>
    <row r="6" spans="1:18" x14ac:dyDescent="0.25">
      <c r="A6" s="5" t="s">
        <v>68</v>
      </c>
      <c r="B6" s="1" t="s">
        <v>41</v>
      </c>
      <c r="C6" s="1" t="s">
        <v>7</v>
      </c>
      <c r="D6" s="11">
        <v>45248.70857638889</v>
      </c>
      <c r="E6" s="1" t="s">
        <v>42</v>
      </c>
      <c r="F6" s="1" t="s">
        <v>30</v>
      </c>
      <c r="G6" s="1" t="s">
        <v>31</v>
      </c>
      <c r="H6" s="6" t="s">
        <v>10</v>
      </c>
      <c r="J6">
        <f t="shared" si="0"/>
        <v>11</v>
      </c>
      <c r="K6">
        <f t="shared" si="1"/>
        <v>18</v>
      </c>
      <c r="L6">
        <f t="shared" si="2"/>
        <v>2023</v>
      </c>
      <c r="N6" s="9">
        <f t="shared" si="3"/>
        <v>45248</v>
      </c>
      <c r="R6">
        <f t="shared" ca="1" si="4"/>
        <v>249</v>
      </c>
    </row>
    <row r="7" spans="1:18" x14ac:dyDescent="0.25">
      <c r="A7" s="5" t="s">
        <v>69</v>
      </c>
      <c r="B7" s="1" t="s">
        <v>47</v>
      </c>
      <c r="C7" s="1" t="s">
        <v>9</v>
      </c>
      <c r="D7" s="11">
        <v>45302.531921296293</v>
      </c>
      <c r="E7" s="1" t="s">
        <v>48</v>
      </c>
      <c r="F7" s="1" t="s">
        <v>32</v>
      </c>
      <c r="G7" s="1" t="s">
        <v>31</v>
      </c>
      <c r="H7" s="6" t="s">
        <v>15</v>
      </c>
      <c r="J7">
        <f t="shared" si="0"/>
        <v>1</v>
      </c>
      <c r="K7">
        <f t="shared" si="1"/>
        <v>11</v>
      </c>
      <c r="L7">
        <f t="shared" si="2"/>
        <v>2024</v>
      </c>
      <c r="N7" s="9">
        <f t="shared" si="3"/>
        <v>45302</v>
      </c>
      <c r="R7">
        <f t="shared" ca="1" si="4"/>
        <v>195</v>
      </c>
    </row>
    <row r="8" spans="1:18" x14ac:dyDescent="0.25">
      <c r="A8" s="5" t="s">
        <v>70</v>
      </c>
      <c r="B8" s="1" t="s">
        <v>59</v>
      </c>
      <c r="C8" s="1" t="s">
        <v>5</v>
      </c>
      <c r="D8" s="11">
        <v>45354.687881944446</v>
      </c>
      <c r="E8" s="1" t="s">
        <v>60</v>
      </c>
      <c r="F8" s="1" t="s">
        <v>28</v>
      </c>
      <c r="G8" s="1" t="s">
        <v>27</v>
      </c>
      <c r="H8" s="6" t="s">
        <v>6</v>
      </c>
      <c r="J8">
        <f t="shared" si="0"/>
        <v>3</v>
      </c>
      <c r="K8">
        <f t="shared" si="1"/>
        <v>3</v>
      </c>
      <c r="L8">
        <f t="shared" si="2"/>
        <v>2024</v>
      </c>
      <c r="N8" s="9">
        <f t="shared" si="3"/>
        <v>45354</v>
      </c>
      <c r="P8" s="9"/>
      <c r="R8">
        <f t="shared" ca="1" si="4"/>
        <v>143</v>
      </c>
    </row>
    <row r="9" spans="1:18" x14ac:dyDescent="0.25">
      <c r="A9" s="5" t="s">
        <v>71</v>
      </c>
      <c r="B9" s="1" t="s">
        <v>47</v>
      </c>
      <c r="C9" s="1" t="s">
        <v>1</v>
      </c>
      <c r="D9" s="11">
        <v>45408.340810185182</v>
      </c>
      <c r="E9" s="1" t="s">
        <v>48</v>
      </c>
      <c r="F9" s="1" t="s">
        <v>32</v>
      </c>
      <c r="G9" s="1" t="s">
        <v>31</v>
      </c>
      <c r="H9" s="6" t="s">
        <v>15</v>
      </c>
      <c r="J9">
        <f t="shared" si="0"/>
        <v>4</v>
      </c>
      <c r="K9">
        <f t="shared" si="1"/>
        <v>26</v>
      </c>
      <c r="L9">
        <f t="shared" si="2"/>
        <v>2024</v>
      </c>
      <c r="N9" s="9">
        <f t="shared" si="3"/>
        <v>45408</v>
      </c>
      <c r="R9">
        <f t="shared" ca="1" si="4"/>
        <v>89</v>
      </c>
    </row>
    <row r="10" spans="1:18" x14ac:dyDescent="0.25">
      <c r="A10" s="5" t="s">
        <v>72</v>
      </c>
      <c r="B10" s="1" t="s">
        <v>51</v>
      </c>
      <c r="C10" s="1" t="s">
        <v>7</v>
      </c>
      <c r="D10" s="11">
        <v>45458.743333333332</v>
      </c>
      <c r="E10" s="1" t="s">
        <v>52</v>
      </c>
      <c r="F10" s="1" t="s">
        <v>34</v>
      </c>
      <c r="G10" s="1" t="s">
        <v>27</v>
      </c>
      <c r="H10" s="6" t="s">
        <v>18</v>
      </c>
      <c r="J10">
        <f t="shared" si="0"/>
        <v>6</v>
      </c>
      <c r="K10">
        <f t="shared" si="1"/>
        <v>15</v>
      </c>
      <c r="L10">
        <f t="shared" si="2"/>
        <v>2024</v>
      </c>
      <c r="N10" s="9">
        <f t="shared" si="3"/>
        <v>45458</v>
      </c>
      <c r="R10">
        <f t="shared" ca="1" si="4"/>
        <v>39</v>
      </c>
    </row>
    <row r="11" spans="1:18" x14ac:dyDescent="0.25">
      <c r="A11" s="5" t="s">
        <v>73</v>
      </c>
      <c r="B11" s="1" t="s">
        <v>55</v>
      </c>
      <c r="C11" s="1" t="s">
        <v>12</v>
      </c>
      <c r="D11" s="11">
        <v>45480.608055555553</v>
      </c>
      <c r="E11" s="1" t="s">
        <v>56</v>
      </c>
      <c r="F11" s="1" t="s">
        <v>34</v>
      </c>
      <c r="G11" s="1" t="s">
        <v>33</v>
      </c>
      <c r="H11" s="6" t="s">
        <v>13</v>
      </c>
      <c r="J11">
        <f t="shared" si="0"/>
        <v>7</v>
      </c>
      <c r="K11">
        <f t="shared" si="1"/>
        <v>7</v>
      </c>
      <c r="L11">
        <f t="shared" si="2"/>
        <v>2024</v>
      </c>
      <c r="N11" s="9">
        <f>DATE(L11,J11,K11)</f>
        <v>45480</v>
      </c>
      <c r="R11">
        <f ca="1">DATEDIF(N11,$P$2,"D")</f>
        <v>17</v>
      </c>
    </row>
    <row r="12" spans="1:18" x14ac:dyDescent="0.25">
      <c r="A12" s="5" t="s">
        <v>74</v>
      </c>
      <c r="B12" s="1" t="s">
        <v>45</v>
      </c>
      <c r="C12" s="1" t="s">
        <v>7</v>
      </c>
      <c r="D12" s="11">
        <v>45455.284930555557</v>
      </c>
      <c r="E12" s="1" t="s">
        <v>46</v>
      </c>
      <c r="F12" s="1" t="s">
        <v>34</v>
      </c>
      <c r="G12" s="1" t="s">
        <v>35</v>
      </c>
      <c r="H12" s="6" t="s">
        <v>17</v>
      </c>
      <c r="J12">
        <f t="shared" si="0"/>
        <v>6</v>
      </c>
      <c r="K12">
        <f t="shared" si="1"/>
        <v>12</v>
      </c>
      <c r="L12">
        <f t="shared" si="2"/>
        <v>2024</v>
      </c>
      <c r="N12" s="9">
        <f t="shared" si="3"/>
        <v>45455</v>
      </c>
      <c r="R12">
        <f t="shared" ca="1" si="4"/>
        <v>42</v>
      </c>
    </row>
    <row r="13" spans="1:18" x14ac:dyDescent="0.25">
      <c r="A13" s="5" t="s">
        <v>75</v>
      </c>
      <c r="B13" s="1" t="s">
        <v>57</v>
      </c>
      <c r="C13" s="1" t="s">
        <v>9</v>
      </c>
      <c r="D13" s="11">
        <v>44951.552141203705</v>
      </c>
      <c r="E13" s="1" t="s">
        <v>58</v>
      </c>
      <c r="F13" s="1" t="s">
        <v>36</v>
      </c>
      <c r="G13" s="1" t="s">
        <v>27</v>
      </c>
      <c r="H13" s="6" t="s">
        <v>16</v>
      </c>
      <c r="J13">
        <f t="shared" si="0"/>
        <v>1</v>
      </c>
      <c r="K13">
        <f t="shared" si="1"/>
        <v>25</v>
      </c>
      <c r="L13">
        <f t="shared" si="2"/>
        <v>2023</v>
      </c>
      <c r="N13" s="9">
        <f t="shared" si="3"/>
        <v>44951</v>
      </c>
      <c r="R13">
        <f t="shared" ca="1" si="4"/>
        <v>546</v>
      </c>
    </row>
    <row r="14" spans="1:18" x14ac:dyDescent="0.25">
      <c r="A14" s="5" t="s">
        <v>76</v>
      </c>
      <c r="B14" s="1" t="s">
        <v>47</v>
      </c>
      <c r="C14" s="1" t="s">
        <v>12</v>
      </c>
      <c r="D14" s="11">
        <v>45002.490034722221</v>
      </c>
      <c r="E14" s="1" t="s">
        <v>48</v>
      </c>
      <c r="F14" s="1" t="s">
        <v>32</v>
      </c>
      <c r="G14" s="1" t="s">
        <v>31</v>
      </c>
      <c r="H14" s="6" t="s">
        <v>15</v>
      </c>
      <c r="J14">
        <f t="shared" si="0"/>
        <v>3</v>
      </c>
      <c r="K14">
        <f t="shared" si="1"/>
        <v>17</v>
      </c>
      <c r="L14">
        <f t="shared" si="2"/>
        <v>2023</v>
      </c>
      <c r="N14" s="9">
        <f t="shared" si="3"/>
        <v>45002</v>
      </c>
      <c r="R14">
        <f t="shared" ca="1" si="4"/>
        <v>495</v>
      </c>
    </row>
    <row r="15" spans="1:18" x14ac:dyDescent="0.25">
      <c r="A15" s="5" t="s">
        <v>77</v>
      </c>
      <c r="B15" s="1" t="s">
        <v>53</v>
      </c>
      <c r="C15" s="1" t="s">
        <v>9</v>
      </c>
      <c r="D15" s="11">
        <v>45078.417256944442</v>
      </c>
      <c r="E15" s="1" t="s">
        <v>54</v>
      </c>
      <c r="F15" s="1" t="s">
        <v>34</v>
      </c>
      <c r="G15" s="1" t="s">
        <v>27</v>
      </c>
      <c r="H15" s="6" t="s">
        <v>19</v>
      </c>
      <c r="J15">
        <f t="shared" si="0"/>
        <v>6</v>
      </c>
      <c r="K15">
        <f t="shared" si="1"/>
        <v>1</v>
      </c>
      <c r="L15">
        <f t="shared" si="2"/>
        <v>2023</v>
      </c>
      <c r="N15" s="9">
        <f t="shared" si="3"/>
        <v>45078</v>
      </c>
      <c r="R15">
        <f t="shared" ca="1" si="4"/>
        <v>419</v>
      </c>
    </row>
    <row r="16" spans="1:18" x14ac:dyDescent="0.25">
      <c r="A16" s="5" t="s">
        <v>78</v>
      </c>
      <c r="B16" s="1" t="s">
        <v>61</v>
      </c>
      <c r="C16" s="1" t="s">
        <v>9</v>
      </c>
      <c r="D16" s="11">
        <v>45168.729328703703</v>
      </c>
      <c r="E16" s="1" t="s">
        <v>62</v>
      </c>
      <c r="F16" s="1" t="s">
        <v>29</v>
      </c>
      <c r="G16" s="1" t="s">
        <v>27</v>
      </c>
      <c r="H16" s="6" t="s">
        <v>20</v>
      </c>
      <c r="J16">
        <f t="shared" si="0"/>
        <v>8</v>
      </c>
      <c r="K16">
        <f t="shared" si="1"/>
        <v>30</v>
      </c>
      <c r="L16">
        <f t="shared" si="2"/>
        <v>2023</v>
      </c>
      <c r="N16" s="9">
        <f t="shared" si="3"/>
        <v>45168</v>
      </c>
      <c r="R16">
        <f t="shared" ca="1" si="4"/>
        <v>329</v>
      </c>
    </row>
    <row r="17" spans="1:18" x14ac:dyDescent="0.25">
      <c r="A17" s="5" t="s">
        <v>79</v>
      </c>
      <c r="B17" s="1" t="s">
        <v>39</v>
      </c>
      <c r="C17" s="1" t="s">
        <v>7</v>
      </c>
      <c r="D17" s="11">
        <v>45218.319780092592</v>
      </c>
      <c r="E17" s="1" t="s">
        <v>40</v>
      </c>
      <c r="F17" s="1" t="s">
        <v>26</v>
      </c>
      <c r="G17" s="1" t="s">
        <v>38</v>
      </c>
      <c r="H17" s="6" t="s">
        <v>14</v>
      </c>
      <c r="J17">
        <f t="shared" si="0"/>
        <v>10</v>
      </c>
      <c r="K17">
        <f t="shared" si="1"/>
        <v>19</v>
      </c>
      <c r="L17">
        <f t="shared" si="2"/>
        <v>2023</v>
      </c>
      <c r="N17" s="9">
        <f t="shared" si="3"/>
        <v>45218</v>
      </c>
      <c r="R17">
        <f t="shared" ca="1" si="4"/>
        <v>279</v>
      </c>
    </row>
    <row r="18" spans="1:18" x14ac:dyDescent="0.25">
      <c r="A18" s="5" t="s">
        <v>80</v>
      </c>
      <c r="B18" s="1" t="s">
        <v>41</v>
      </c>
      <c r="C18" s="1" t="s">
        <v>12</v>
      </c>
      <c r="D18" s="11">
        <v>45350.719236111108</v>
      </c>
      <c r="E18" s="1" t="s">
        <v>42</v>
      </c>
      <c r="F18" s="1" t="s">
        <v>30</v>
      </c>
      <c r="G18" s="1" t="s">
        <v>31</v>
      </c>
      <c r="H18" s="6" t="s">
        <v>10</v>
      </c>
      <c r="J18">
        <f t="shared" si="0"/>
        <v>2</v>
      </c>
      <c r="K18">
        <f t="shared" si="1"/>
        <v>28</v>
      </c>
      <c r="L18">
        <f t="shared" si="2"/>
        <v>2024</v>
      </c>
      <c r="N18" s="9">
        <f t="shared" si="3"/>
        <v>45350</v>
      </c>
      <c r="R18">
        <f t="shared" ca="1" si="4"/>
        <v>147</v>
      </c>
    </row>
    <row r="19" spans="1:18" x14ac:dyDescent="0.25">
      <c r="A19" s="5" t="s">
        <v>81</v>
      </c>
      <c r="B19" s="1" t="s">
        <v>49</v>
      </c>
      <c r="C19" s="1" t="s">
        <v>7</v>
      </c>
      <c r="D19" s="11">
        <v>45418.726354166669</v>
      </c>
      <c r="E19" s="1" t="s">
        <v>50</v>
      </c>
      <c r="F19" s="1" t="s">
        <v>29</v>
      </c>
      <c r="G19" s="1" t="s">
        <v>37</v>
      </c>
      <c r="H19" s="6" t="s">
        <v>8</v>
      </c>
      <c r="J19">
        <f t="shared" si="0"/>
        <v>5</v>
      </c>
      <c r="K19">
        <f t="shared" si="1"/>
        <v>6</v>
      </c>
      <c r="L19">
        <f t="shared" si="2"/>
        <v>2024</v>
      </c>
      <c r="N19" s="9">
        <f t="shared" si="3"/>
        <v>45418</v>
      </c>
      <c r="R19">
        <f t="shared" ca="1" si="4"/>
        <v>79</v>
      </c>
    </row>
    <row r="20" spans="1:18" x14ac:dyDescent="0.25">
      <c r="A20" s="5" t="s">
        <v>82</v>
      </c>
      <c r="B20" s="1" t="s">
        <v>41</v>
      </c>
      <c r="C20" s="1" t="s">
        <v>9</v>
      </c>
      <c r="D20" s="11">
        <v>45496.291701388887</v>
      </c>
      <c r="E20" s="1" t="s">
        <v>42</v>
      </c>
      <c r="F20" s="1" t="s">
        <v>30</v>
      </c>
      <c r="G20" s="1" t="s">
        <v>31</v>
      </c>
      <c r="H20" s="6" t="s">
        <v>10</v>
      </c>
      <c r="J20">
        <f t="shared" si="0"/>
        <v>7</v>
      </c>
      <c r="K20">
        <f t="shared" si="1"/>
        <v>23</v>
      </c>
      <c r="L20">
        <f t="shared" si="2"/>
        <v>2024</v>
      </c>
      <c r="N20" s="9">
        <f t="shared" si="3"/>
        <v>45496</v>
      </c>
      <c r="R20">
        <f t="shared" ca="1" si="4"/>
        <v>1</v>
      </c>
    </row>
    <row r="21" spans="1:18" ht="15.75" thickBot="1" x14ac:dyDescent="0.3">
      <c r="A21" s="5" t="s">
        <v>83</v>
      </c>
      <c r="B21" s="7" t="s">
        <v>41</v>
      </c>
      <c r="C21" s="7" t="s">
        <v>9</v>
      </c>
      <c r="D21" s="12">
        <v>45422.739884259259</v>
      </c>
      <c r="E21" s="7" t="s">
        <v>42</v>
      </c>
      <c r="F21" s="7" t="s">
        <v>30</v>
      </c>
      <c r="G21" s="7" t="s">
        <v>37</v>
      </c>
      <c r="H21" s="8" t="s">
        <v>10</v>
      </c>
      <c r="J21">
        <f t="shared" si="0"/>
        <v>5</v>
      </c>
      <c r="K21">
        <f t="shared" si="1"/>
        <v>10</v>
      </c>
      <c r="L21">
        <f t="shared" si="2"/>
        <v>2024</v>
      </c>
      <c r="N21" s="9">
        <f t="shared" si="3"/>
        <v>45422</v>
      </c>
      <c r="R21">
        <f t="shared" ca="1" si="4"/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E2CB8-8C8C-43FB-95B8-5A63A3C08A07}">
  <dimension ref="A1:R26"/>
  <sheetViews>
    <sheetView workbookViewId="0">
      <selection activeCell="R4" sqref="R3:R26"/>
    </sheetView>
  </sheetViews>
  <sheetFormatPr defaultRowHeight="15" x14ac:dyDescent="0.25"/>
  <cols>
    <col min="1" max="1" width="11.7109375" bestFit="1" customWidth="1"/>
    <col min="2" max="2" width="16.140625" bestFit="1" customWidth="1"/>
    <col min="3" max="3" width="27.28515625" bestFit="1" customWidth="1"/>
    <col min="4" max="4" width="23" customWidth="1"/>
    <col min="5" max="5" width="29.85546875" bestFit="1" customWidth="1"/>
    <col min="6" max="6" width="11" bestFit="1" customWidth="1"/>
    <col min="7" max="7" width="22" bestFit="1" customWidth="1"/>
    <col min="8" max="8" width="40" bestFit="1" customWidth="1"/>
    <col min="14" max="14" width="15.85546875" bestFit="1" customWidth="1"/>
  </cols>
  <sheetData>
    <row r="1" spans="1:18" x14ac:dyDescent="0.25">
      <c r="A1" s="2" t="s">
        <v>63</v>
      </c>
      <c r="B1" s="3" t="s">
        <v>2</v>
      </c>
      <c r="C1" s="3" t="s">
        <v>3</v>
      </c>
      <c r="D1" s="10" t="s">
        <v>86</v>
      </c>
      <c r="E1" s="3" t="s">
        <v>0</v>
      </c>
      <c r="F1" s="3" t="s">
        <v>21</v>
      </c>
      <c r="G1" s="3" t="s">
        <v>23</v>
      </c>
      <c r="H1" s="4" t="s">
        <v>4</v>
      </c>
      <c r="J1" s="15" t="s">
        <v>90</v>
      </c>
      <c r="K1" s="15" t="s">
        <v>91</v>
      </c>
      <c r="L1" s="15" t="s">
        <v>92</v>
      </c>
      <c r="M1" s="16"/>
      <c r="N1" s="15" t="s">
        <v>95</v>
      </c>
      <c r="Q1" s="17" t="s">
        <v>93</v>
      </c>
    </row>
    <row r="2" spans="1:18" x14ac:dyDescent="0.25">
      <c r="A2" s="5" t="s">
        <v>65</v>
      </c>
      <c r="B2" s="1" t="s">
        <v>43</v>
      </c>
      <c r="C2" s="1" t="s">
        <v>1</v>
      </c>
      <c r="D2" s="11">
        <v>44971.640451388892</v>
      </c>
      <c r="E2" s="1" t="s">
        <v>44</v>
      </c>
      <c r="F2" s="1" t="s">
        <v>24</v>
      </c>
      <c r="G2" s="1" t="s">
        <v>25</v>
      </c>
      <c r="H2" s="6" t="s">
        <v>11</v>
      </c>
      <c r="J2">
        <f>HOUR(D2)</f>
        <v>15</v>
      </c>
      <c r="K2">
        <f>MINUTE(D2)</f>
        <v>22</v>
      </c>
      <c r="L2">
        <f>SECOND(D2)</f>
        <v>15</v>
      </c>
      <c r="N2" s="13">
        <f>TIME(J2,K2,L2)</f>
        <v>0.64045138888888886</v>
      </c>
      <c r="Q2" t="s">
        <v>90</v>
      </c>
      <c r="R2" t="s">
        <v>94</v>
      </c>
    </row>
    <row r="3" spans="1:18" x14ac:dyDescent="0.25">
      <c r="A3" s="5" t="s">
        <v>64</v>
      </c>
      <c r="B3" s="1" t="s">
        <v>39</v>
      </c>
      <c r="C3" s="1" t="s">
        <v>5</v>
      </c>
      <c r="D3" s="11">
        <v>45055.40662037037</v>
      </c>
      <c r="E3" s="1" t="s">
        <v>40</v>
      </c>
      <c r="F3" s="1" t="s">
        <v>26</v>
      </c>
      <c r="G3" s="1" t="s">
        <v>27</v>
      </c>
      <c r="H3" s="6" t="s">
        <v>14</v>
      </c>
      <c r="J3">
        <f t="shared" ref="J3:J21" si="0">HOUR(D3)</f>
        <v>9</v>
      </c>
      <c r="K3">
        <f t="shared" ref="K3:K21" si="1">MINUTE(D3)</f>
        <v>45</v>
      </c>
      <c r="L3">
        <f t="shared" ref="L3:L21" si="2">SECOND(D3)</f>
        <v>32</v>
      </c>
      <c r="N3" s="13">
        <f t="shared" ref="N3:N21" si="3">TIME(J3,K3,L3)</f>
        <v>0.40662037037037035</v>
      </c>
      <c r="Q3" s="14">
        <v>1</v>
      </c>
      <c r="R3">
        <f>COUNTIF($J$2:$J$21,Q3)</f>
        <v>0</v>
      </c>
    </row>
    <row r="4" spans="1:18" x14ac:dyDescent="0.25">
      <c r="A4" s="5" t="s">
        <v>66</v>
      </c>
      <c r="B4" s="1" t="s">
        <v>59</v>
      </c>
      <c r="C4" s="1" t="s">
        <v>12</v>
      </c>
      <c r="D4" s="11">
        <v>45128.729710648149</v>
      </c>
      <c r="E4" s="1" t="s">
        <v>60</v>
      </c>
      <c r="F4" s="1" t="s">
        <v>28</v>
      </c>
      <c r="G4" s="1" t="s">
        <v>27</v>
      </c>
      <c r="H4" s="6" t="s">
        <v>6</v>
      </c>
      <c r="J4">
        <f t="shared" si="0"/>
        <v>17</v>
      </c>
      <c r="K4">
        <f t="shared" si="1"/>
        <v>30</v>
      </c>
      <c r="L4">
        <f t="shared" si="2"/>
        <v>47</v>
      </c>
      <c r="N4" s="13">
        <f t="shared" si="3"/>
        <v>0.72971064814814812</v>
      </c>
      <c r="Q4" s="14">
        <v>2</v>
      </c>
      <c r="R4">
        <f t="shared" ref="R4:R26" si="4">COUNTIF($J$2:$J$21,Q4)</f>
        <v>0</v>
      </c>
    </row>
    <row r="5" spans="1:18" x14ac:dyDescent="0.25">
      <c r="A5" s="5" t="s">
        <v>67</v>
      </c>
      <c r="B5" s="1" t="s">
        <v>43</v>
      </c>
      <c r="C5" s="1" t="s">
        <v>5</v>
      </c>
      <c r="D5" s="11">
        <v>45173.302187499998</v>
      </c>
      <c r="E5" s="1" t="s">
        <v>44</v>
      </c>
      <c r="F5" s="1" t="s">
        <v>24</v>
      </c>
      <c r="G5" s="1" t="s">
        <v>25</v>
      </c>
      <c r="H5" s="6" t="s">
        <v>11</v>
      </c>
      <c r="J5">
        <f t="shared" si="0"/>
        <v>7</v>
      </c>
      <c r="K5">
        <f t="shared" si="1"/>
        <v>15</v>
      </c>
      <c r="L5">
        <f t="shared" si="2"/>
        <v>9</v>
      </c>
      <c r="N5" s="13">
        <f t="shared" si="3"/>
        <v>0.3021875</v>
      </c>
      <c r="Q5" s="14">
        <v>3</v>
      </c>
      <c r="R5">
        <f t="shared" si="4"/>
        <v>0</v>
      </c>
    </row>
    <row r="6" spans="1:18" x14ac:dyDescent="0.25">
      <c r="A6" s="5" t="s">
        <v>68</v>
      </c>
      <c r="B6" s="1" t="s">
        <v>41</v>
      </c>
      <c r="C6" s="1" t="s">
        <v>7</v>
      </c>
      <c r="D6" s="11">
        <v>45248.70857638889</v>
      </c>
      <c r="E6" s="1" t="s">
        <v>42</v>
      </c>
      <c r="F6" s="1" t="s">
        <v>30</v>
      </c>
      <c r="G6" s="1" t="s">
        <v>31</v>
      </c>
      <c r="H6" s="6" t="s">
        <v>10</v>
      </c>
      <c r="J6">
        <f t="shared" si="0"/>
        <v>17</v>
      </c>
      <c r="K6">
        <f t="shared" si="1"/>
        <v>0</v>
      </c>
      <c r="L6">
        <f t="shared" si="2"/>
        <v>21</v>
      </c>
      <c r="N6" s="13">
        <f t="shared" si="3"/>
        <v>0.70857638888888885</v>
      </c>
      <c r="Q6" s="14">
        <v>4</v>
      </c>
      <c r="R6">
        <f t="shared" si="4"/>
        <v>0</v>
      </c>
    </row>
    <row r="7" spans="1:18" x14ac:dyDescent="0.25">
      <c r="A7" s="5" t="s">
        <v>69</v>
      </c>
      <c r="B7" s="1" t="s">
        <v>47</v>
      </c>
      <c r="C7" s="1" t="s">
        <v>9</v>
      </c>
      <c r="D7" s="11">
        <v>45302.531921296293</v>
      </c>
      <c r="E7" s="1" t="s">
        <v>48</v>
      </c>
      <c r="F7" s="1" t="s">
        <v>32</v>
      </c>
      <c r="G7" s="1" t="s">
        <v>31</v>
      </c>
      <c r="H7" s="6" t="s">
        <v>15</v>
      </c>
      <c r="J7">
        <f t="shared" si="0"/>
        <v>12</v>
      </c>
      <c r="K7">
        <f t="shared" si="1"/>
        <v>45</v>
      </c>
      <c r="L7">
        <f t="shared" si="2"/>
        <v>58</v>
      </c>
      <c r="N7" s="13">
        <f t="shared" si="3"/>
        <v>0.53192129629629625</v>
      </c>
      <c r="Q7" s="14">
        <v>5</v>
      </c>
      <c r="R7">
        <f t="shared" si="4"/>
        <v>0</v>
      </c>
    </row>
    <row r="8" spans="1:18" x14ac:dyDescent="0.25">
      <c r="A8" s="5" t="s">
        <v>70</v>
      </c>
      <c r="B8" s="1" t="s">
        <v>59</v>
      </c>
      <c r="C8" s="1" t="s">
        <v>5</v>
      </c>
      <c r="D8" s="11">
        <v>45354.687881944446</v>
      </c>
      <c r="E8" s="1" t="s">
        <v>60</v>
      </c>
      <c r="F8" s="1" t="s">
        <v>28</v>
      </c>
      <c r="G8" s="1" t="s">
        <v>27</v>
      </c>
      <c r="H8" s="6" t="s">
        <v>6</v>
      </c>
      <c r="J8">
        <f t="shared" si="0"/>
        <v>16</v>
      </c>
      <c r="K8">
        <f t="shared" si="1"/>
        <v>30</v>
      </c>
      <c r="L8">
        <f t="shared" si="2"/>
        <v>33</v>
      </c>
      <c r="N8" s="13">
        <f t="shared" si="3"/>
        <v>0.68788194444444439</v>
      </c>
      <c r="Q8" s="14">
        <v>6</v>
      </c>
      <c r="R8">
        <f t="shared" si="4"/>
        <v>1</v>
      </c>
    </row>
    <row r="9" spans="1:18" x14ac:dyDescent="0.25">
      <c r="A9" s="5" t="s">
        <v>71</v>
      </c>
      <c r="B9" s="1" t="s">
        <v>47</v>
      </c>
      <c r="C9" s="1" t="s">
        <v>1</v>
      </c>
      <c r="D9" s="11">
        <v>45408.340810185182</v>
      </c>
      <c r="E9" s="1" t="s">
        <v>48</v>
      </c>
      <c r="F9" s="1" t="s">
        <v>32</v>
      </c>
      <c r="G9" s="1" t="s">
        <v>31</v>
      </c>
      <c r="H9" s="6" t="s">
        <v>15</v>
      </c>
      <c r="J9">
        <f t="shared" si="0"/>
        <v>8</v>
      </c>
      <c r="K9">
        <f t="shared" si="1"/>
        <v>10</v>
      </c>
      <c r="L9">
        <f t="shared" si="2"/>
        <v>46</v>
      </c>
      <c r="N9" s="13">
        <f t="shared" si="3"/>
        <v>0.34081018518518519</v>
      </c>
      <c r="Q9" s="14">
        <v>7</v>
      </c>
      <c r="R9">
        <f t="shared" si="4"/>
        <v>3</v>
      </c>
    </row>
    <row r="10" spans="1:18" x14ac:dyDescent="0.25">
      <c r="A10" s="5" t="s">
        <v>72</v>
      </c>
      <c r="B10" s="1" t="s">
        <v>51</v>
      </c>
      <c r="C10" s="1" t="s">
        <v>7</v>
      </c>
      <c r="D10" s="11">
        <v>45458.743333333332</v>
      </c>
      <c r="E10" s="1" t="s">
        <v>52</v>
      </c>
      <c r="F10" s="1" t="s">
        <v>34</v>
      </c>
      <c r="G10" s="1" t="s">
        <v>27</v>
      </c>
      <c r="H10" s="6" t="s">
        <v>18</v>
      </c>
      <c r="J10">
        <f t="shared" si="0"/>
        <v>17</v>
      </c>
      <c r="K10">
        <f t="shared" si="1"/>
        <v>50</v>
      </c>
      <c r="L10">
        <f t="shared" si="2"/>
        <v>24</v>
      </c>
      <c r="N10" s="13">
        <f t="shared" si="3"/>
        <v>0.74333333333333329</v>
      </c>
      <c r="Q10" s="14">
        <v>8</v>
      </c>
      <c r="R10">
        <f t="shared" si="4"/>
        <v>1</v>
      </c>
    </row>
    <row r="11" spans="1:18" x14ac:dyDescent="0.25">
      <c r="A11" s="5" t="s">
        <v>73</v>
      </c>
      <c r="B11" s="1" t="s">
        <v>55</v>
      </c>
      <c r="C11" s="1" t="s">
        <v>12</v>
      </c>
      <c r="D11" s="11">
        <v>45480.608055555553</v>
      </c>
      <c r="E11" s="1" t="s">
        <v>56</v>
      </c>
      <c r="F11" s="1" t="s">
        <v>34</v>
      </c>
      <c r="G11" s="1" t="s">
        <v>33</v>
      </c>
      <c r="H11" s="6" t="s">
        <v>13</v>
      </c>
      <c r="J11">
        <f t="shared" si="0"/>
        <v>14</v>
      </c>
      <c r="K11">
        <f t="shared" si="1"/>
        <v>35</v>
      </c>
      <c r="L11">
        <f t="shared" si="2"/>
        <v>36</v>
      </c>
      <c r="N11" s="13">
        <f t="shared" si="3"/>
        <v>0.60805555555555557</v>
      </c>
      <c r="Q11" s="14">
        <v>9</v>
      </c>
      <c r="R11">
        <f t="shared" si="4"/>
        <v>1</v>
      </c>
    </row>
    <row r="12" spans="1:18" x14ac:dyDescent="0.25">
      <c r="A12" s="5" t="s">
        <v>74</v>
      </c>
      <c r="B12" s="1" t="s">
        <v>45</v>
      </c>
      <c r="C12" s="1" t="s">
        <v>7</v>
      </c>
      <c r="D12" s="11">
        <v>45455.284930555557</v>
      </c>
      <c r="E12" s="1" t="s">
        <v>46</v>
      </c>
      <c r="F12" s="1" t="s">
        <v>34</v>
      </c>
      <c r="G12" s="1" t="s">
        <v>35</v>
      </c>
      <c r="H12" s="6" t="s">
        <v>17</v>
      </c>
      <c r="J12">
        <f t="shared" si="0"/>
        <v>6</v>
      </c>
      <c r="K12">
        <f t="shared" si="1"/>
        <v>50</v>
      </c>
      <c r="L12">
        <f t="shared" si="2"/>
        <v>18</v>
      </c>
      <c r="N12" s="13">
        <f t="shared" si="3"/>
        <v>0.28493055555555558</v>
      </c>
      <c r="Q12" s="14">
        <v>10</v>
      </c>
      <c r="R12">
        <f t="shared" si="4"/>
        <v>1</v>
      </c>
    </row>
    <row r="13" spans="1:18" x14ac:dyDescent="0.25">
      <c r="A13" s="5" t="s">
        <v>75</v>
      </c>
      <c r="B13" s="1" t="s">
        <v>57</v>
      </c>
      <c r="C13" s="1" t="s">
        <v>9</v>
      </c>
      <c r="D13" s="11">
        <v>44951.552141203705</v>
      </c>
      <c r="E13" s="1" t="s">
        <v>58</v>
      </c>
      <c r="F13" s="1" t="s">
        <v>36</v>
      </c>
      <c r="G13" s="1" t="s">
        <v>27</v>
      </c>
      <c r="H13" s="6" t="s">
        <v>16</v>
      </c>
      <c r="J13">
        <f t="shared" si="0"/>
        <v>13</v>
      </c>
      <c r="K13">
        <f t="shared" si="1"/>
        <v>15</v>
      </c>
      <c r="L13">
        <f t="shared" si="2"/>
        <v>5</v>
      </c>
      <c r="N13" s="13">
        <f t="shared" si="3"/>
        <v>0.55214120370370368</v>
      </c>
      <c r="Q13" s="14">
        <v>11</v>
      </c>
      <c r="R13">
        <f t="shared" si="4"/>
        <v>1</v>
      </c>
    </row>
    <row r="14" spans="1:18" x14ac:dyDescent="0.25">
      <c r="A14" s="5" t="s">
        <v>76</v>
      </c>
      <c r="B14" s="1" t="s">
        <v>47</v>
      </c>
      <c r="C14" s="1" t="s">
        <v>12</v>
      </c>
      <c r="D14" s="11">
        <v>45002.490034722221</v>
      </c>
      <c r="E14" s="1" t="s">
        <v>48</v>
      </c>
      <c r="F14" s="1" t="s">
        <v>32</v>
      </c>
      <c r="G14" s="1" t="s">
        <v>31</v>
      </c>
      <c r="H14" s="6" t="s">
        <v>15</v>
      </c>
      <c r="J14">
        <f t="shared" si="0"/>
        <v>11</v>
      </c>
      <c r="K14">
        <f t="shared" si="1"/>
        <v>45</v>
      </c>
      <c r="L14">
        <f t="shared" si="2"/>
        <v>39</v>
      </c>
      <c r="N14" s="13">
        <f t="shared" si="3"/>
        <v>0.49003472222222222</v>
      </c>
      <c r="Q14" s="14">
        <v>12</v>
      </c>
      <c r="R14">
        <f t="shared" si="4"/>
        <v>1</v>
      </c>
    </row>
    <row r="15" spans="1:18" x14ac:dyDescent="0.25">
      <c r="A15" s="5" t="s">
        <v>77</v>
      </c>
      <c r="B15" s="1" t="s">
        <v>53</v>
      </c>
      <c r="C15" s="1" t="s">
        <v>9</v>
      </c>
      <c r="D15" s="11">
        <v>45078.417256944442</v>
      </c>
      <c r="E15" s="1" t="s">
        <v>54</v>
      </c>
      <c r="F15" s="1" t="s">
        <v>34</v>
      </c>
      <c r="G15" s="1" t="s">
        <v>27</v>
      </c>
      <c r="H15" s="6" t="s">
        <v>19</v>
      </c>
      <c r="J15">
        <f t="shared" si="0"/>
        <v>10</v>
      </c>
      <c r="K15">
        <f t="shared" si="1"/>
        <v>0</v>
      </c>
      <c r="L15">
        <f t="shared" si="2"/>
        <v>51</v>
      </c>
      <c r="N15" s="13">
        <f t="shared" si="3"/>
        <v>0.41725694444444444</v>
      </c>
      <c r="Q15" s="14">
        <v>13</v>
      </c>
      <c r="R15">
        <f t="shared" si="4"/>
        <v>1</v>
      </c>
    </row>
    <row r="16" spans="1:18" x14ac:dyDescent="0.25">
      <c r="A16" s="5" t="s">
        <v>78</v>
      </c>
      <c r="B16" s="1" t="s">
        <v>61</v>
      </c>
      <c r="C16" s="1" t="s">
        <v>9</v>
      </c>
      <c r="D16" s="11">
        <v>45168.729328703703</v>
      </c>
      <c r="E16" s="1" t="s">
        <v>62</v>
      </c>
      <c r="F16" s="1" t="s">
        <v>29</v>
      </c>
      <c r="G16" s="1" t="s">
        <v>27</v>
      </c>
      <c r="H16" s="6" t="s">
        <v>20</v>
      </c>
      <c r="J16">
        <f t="shared" si="0"/>
        <v>17</v>
      </c>
      <c r="K16">
        <f t="shared" si="1"/>
        <v>30</v>
      </c>
      <c r="L16">
        <f t="shared" si="2"/>
        <v>14</v>
      </c>
      <c r="N16" s="13">
        <f t="shared" si="3"/>
        <v>0.72932870370370373</v>
      </c>
      <c r="Q16" s="14">
        <v>14</v>
      </c>
      <c r="R16">
        <f t="shared" si="4"/>
        <v>1</v>
      </c>
    </row>
    <row r="17" spans="1:18" x14ac:dyDescent="0.25">
      <c r="A17" s="5" t="s">
        <v>79</v>
      </c>
      <c r="B17" s="1" t="s">
        <v>39</v>
      </c>
      <c r="C17" s="1" t="s">
        <v>7</v>
      </c>
      <c r="D17" s="11">
        <v>45218.319780092592</v>
      </c>
      <c r="E17" s="1" t="s">
        <v>40</v>
      </c>
      <c r="F17" s="1" t="s">
        <v>26</v>
      </c>
      <c r="G17" s="1" t="s">
        <v>38</v>
      </c>
      <c r="H17" s="6" t="s">
        <v>14</v>
      </c>
      <c r="J17">
        <f t="shared" si="0"/>
        <v>7</v>
      </c>
      <c r="K17">
        <f t="shared" si="1"/>
        <v>40</v>
      </c>
      <c r="L17">
        <f t="shared" si="2"/>
        <v>29</v>
      </c>
      <c r="N17" s="13">
        <f t="shared" si="3"/>
        <v>0.3197800925925926</v>
      </c>
      <c r="Q17" s="14">
        <v>15</v>
      </c>
      <c r="R17">
        <f t="shared" si="4"/>
        <v>1</v>
      </c>
    </row>
    <row r="18" spans="1:18" x14ac:dyDescent="0.25">
      <c r="A18" s="5" t="s">
        <v>80</v>
      </c>
      <c r="B18" s="1" t="s">
        <v>41</v>
      </c>
      <c r="C18" s="1" t="s">
        <v>12</v>
      </c>
      <c r="D18" s="11">
        <v>45350.719236111108</v>
      </c>
      <c r="E18" s="1" t="s">
        <v>42</v>
      </c>
      <c r="F18" s="1" t="s">
        <v>30</v>
      </c>
      <c r="G18" s="1" t="s">
        <v>31</v>
      </c>
      <c r="H18" s="6" t="s">
        <v>10</v>
      </c>
      <c r="J18">
        <f t="shared" si="0"/>
        <v>17</v>
      </c>
      <c r="K18">
        <f t="shared" si="1"/>
        <v>15</v>
      </c>
      <c r="L18">
        <f t="shared" si="2"/>
        <v>42</v>
      </c>
      <c r="N18" s="13">
        <f t="shared" si="3"/>
        <v>0.71923611111111108</v>
      </c>
      <c r="Q18" s="14">
        <v>16</v>
      </c>
      <c r="R18">
        <f t="shared" si="4"/>
        <v>1</v>
      </c>
    </row>
    <row r="19" spans="1:18" x14ac:dyDescent="0.25">
      <c r="A19" s="5" t="s">
        <v>81</v>
      </c>
      <c r="B19" s="1" t="s">
        <v>49</v>
      </c>
      <c r="C19" s="1" t="s">
        <v>7</v>
      </c>
      <c r="D19" s="11">
        <v>45418.726354166669</v>
      </c>
      <c r="E19" s="1" t="s">
        <v>50</v>
      </c>
      <c r="F19" s="1" t="s">
        <v>29</v>
      </c>
      <c r="G19" s="1" t="s">
        <v>37</v>
      </c>
      <c r="H19" s="6" t="s">
        <v>8</v>
      </c>
      <c r="J19">
        <f t="shared" si="0"/>
        <v>17</v>
      </c>
      <c r="K19">
        <f t="shared" si="1"/>
        <v>25</v>
      </c>
      <c r="L19">
        <f t="shared" si="2"/>
        <v>57</v>
      </c>
      <c r="N19" s="13">
        <f t="shared" si="3"/>
        <v>0.72635416666666663</v>
      </c>
      <c r="Q19" s="14">
        <v>17</v>
      </c>
      <c r="R19">
        <f t="shared" si="4"/>
        <v>7</v>
      </c>
    </row>
    <row r="20" spans="1:18" x14ac:dyDescent="0.25">
      <c r="A20" s="5" t="s">
        <v>82</v>
      </c>
      <c r="B20" s="1" t="s">
        <v>41</v>
      </c>
      <c r="C20" s="1" t="s">
        <v>9</v>
      </c>
      <c r="D20" s="11">
        <v>45496.291701388887</v>
      </c>
      <c r="E20" s="1" t="s">
        <v>42</v>
      </c>
      <c r="F20" s="1" t="s">
        <v>30</v>
      </c>
      <c r="G20" s="1" t="s">
        <v>31</v>
      </c>
      <c r="H20" s="6" t="s">
        <v>10</v>
      </c>
      <c r="J20">
        <f t="shared" si="0"/>
        <v>7</v>
      </c>
      <c r="K20">
        <f t="shared" si="1"/>
        <v>0</v>
      </c>
      <c r="L20">
        <f t="shared" si="2"/>
        <v>3</v>
      </c>
      <c r="N20" s="13">
        <f t="shared" si="3"/>
        <v>0.29170138888888891</v>
      </c>
      <c r="Q20" s="14">
        <v>18</v>
      </c>
      <c r="R20">
        <f t="shared" si="4"/>
        <v>0</v>
      </c>
    </row>
    <row r="21" spans="1:18" ht="15.75" thickBot="1" x14ac:dyDescent="0.3">
      <c r="A21" s="5" t="s">
        <v>83</v>
      </c>
      <c r="B21" s="7" t="s">
        <v>41</v>
      </c>
      <c r="C21" s="7" t="s">
        <v>9</v>
      </c>
      <c r="D21" s="12">
        <v>45422.739884259259</v>
      </c>
      <c r="E21" s="7" t="s">
        <v>42</v>
      </c>
      <c r="F21" s="7" t="s">
        <v>30</v>
      </c>
      <c r="G21" s="7" t="s">
        <v>37</v>
      </c>
      <c r="H21" s="8" t="s">
        <v>10</v>
      </c>
      <c r="J21">
        <f t="shared" si="0"/>
        <v>17</v>
      </c>
      <c r="K21">
        <f t="shared" si="1"/>
        <v>45</v>
      </c>
      <c r="L21">
        <f t="shared" si="2"/>
        <v>26</v>
      </c>
      <c r="N21" s="13">
        <f t="shared" si="3"/>
        <v>0.73988425925925927</v>
      </c>
      <c r="Q21" s="14">
        <v>19</v>
      </c>
      <c r="R21">
        <f t="shared" si="4"/>
        <v>0</v>
      </c>
    </row>
    <row r="22" spans="1:18" x14ac:dyDescent="0.25">
      <c r="Q22" s="14">
        <v>20</v>
      </c>
      <c r="R22">
        <f t="shared" si="4"/>
        <v>0</v>
      </c>
    </row>
    <row r="23" spans="1:18" x14ac:dyDescent="0.25">
      <c r="Q23" s="14">
        <v>21</v>
      </c>
      <c r="R23">
        <f t="shared" si="4"/>
        <v>0</v>
      </c>
    </row>
    <row r="24" spans="1:18" x14ac:dyDescent="0.25">
      <c r="Q24" s="14">
        <v>22</v>
      </c>
      <c r="R24">
        <f t="shared" si="4"/>
        <v>0</v>
      </c>
    </row>
    <row r="25" spans="1:18" x14ac:dyDescent="0.25">
      <c r="Q25" s="14">
        <v>23</v>
      </c>
      <c r="R25">
        <f t="shared" si="4"/>
        <v>0</v>
      </c>
    </row>
    <row r="26" spans="1:18" x14ac:dyDescent="0.25">
      <c r="Q26" s="14">
        <v>24</v>
      </c>
      <c r="R26">
        <f t="shared" si="4"/>
        <v>0</v>
      </c>
    </row>
  </sheetData>
  <autoFilter ref="A1:H21" xr:uid="{6C5E2CB8-8C8C-43FB-95B8-5A63A3C08A07}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V 3 y W C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U V 3 y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F d 8 l g o i k e 4 D g A A A B E A A A A T A B w A R m 9 y b X V s Y X M v U 2 V j d G l v b j E u b S C i G A A o o B Q A A A A A A A A A A A A A A A A A A A A A A A A A A A A r T k 0 u y c z P U w i G 0 I b W A F B L A Q I t A B Q A A g A I A F F d 8 l g t 3 t E W p A A A A P Y A A A A S A A A A A A A A A A A A A A A A A A A A A A B D b 2 5 m a W c v U G F j a 2 F n Z S 5 4 b W x Q S w E C L Q A U A A I A C A B R X f J Y D 8 r p q 6 Q A A A D p A A A A E w A A A A A A A A A A A A A A A A D w A A A A W 0 N v b n R l b n R f V H l w Z X N d L n h t b F B L A Q I t A B Q A A g A I A F F d 8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Q Y + w z U y 3 v R I n + b T j A 9 5 s n A A A A A A I A A A A A A B B m A A A A A Q A A I A A A A M X 7 x + y N i b N R X 6 2 m p z c G q u 0 M 0 h 2 Q G U 2 I P d R C 1 Q r g f f K I A A A A A A 6 A A A A A A g A A I A A A A D W 7 U O f U N H Q m + Y o 0 E U e E V F 9 e 6 4 S a n v W 3 E O g I N J x Y S x z A U A A A A L 7 e D 5 Y t p G Z e F + W 9 m 9 w M a n q k X + m W Z 5 f n L J D d g z 0 4 V m J C F x 1 K S n X j s j S C Z S Q p 8 Y W 0 9 i 6 Z W L a 3 7 S u C O M 1 v c f z I P R / X K A I v o E o N Z 7 V j k 7 k / V 6 N z Q A A A A B 1 R 1 r m L n F M 7 K a z o q X m D Z T H s m Y j a W N W g Q l K M / m h r V T t t L h S 7 y V C P c 2 u W B K 8 / n g K 6 w 1 x + E d T V J t S o 5 F w K 7 F x W 3 6 8 = < / D a t a M a s h u p > 
</file>

<file path=customXml/itemProps1.xml><?xml version="1.0" encoding="utf-8"?>
<ds:datastoreItem xmlns:ds="http://schemas.openxmlformats.org/officeDocument/2006/customXml" ds:itemID="{BE703745-B0C6-4257-86EF-63503AE62C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Date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Adams</dc:creator>
  <cp:lastModifiedBy>Kelly J. Adams</cp:lastModifiedBy>
  <dcterms:created xsi:type="dcterms:W3CDTF">2015-06-05T18:17:20Z</dcterms:created>
  <dcterms:modified xsi:type="dcterms:W3CDTF">2024-07-25T05:58:34Z</dcterms:modified>
</cp:coreProperties>
</file>