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2_Formulas_Functions\"/>
    </mc:Choice>
  </mc:AlternateContent>
  <xr:revisionPtr revIDLastSave="0" documentId="13_ncr:1_{823E62CD-677C-4AE9-B6BF-FE8F3FB2CD17}" xr6:coauthVersionLast="47" xr6:coauthVersionMax="47" xr10:uidLastSave="{00000000-0000-0000-0000-000000000000}"/>
  <bookViews>
    <workbookView xWindow="-98" yWindow="-98" windowWidth="28996" windowHeight="16395" activeTab="1" xr2:uid="{8CC555B5-3E06-43B6-9E5B-C0A1D3498DA4}"/>
  </bookViews>
  <sheets>
    <sheet name="Original" sheetId="7" r:id="rId1"/>
    <sheet name="Final" sheetId="9" r:id="rId2"/>
    <sheet name="Errors" sheetId="8" r:id="rId3"/>
  </sheets>
  <definedNames>
    <definedName name="_xlnm._FilterDatabase" localSheetId="1" hidden="1">Final!$B$2:$Q$12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9" l="1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P9" i="7" l="1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<sst xmlns="http://schemas.openxmlformats.org/spreadsheetml/2006/main" count="74" uniqueCount="46">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</sst>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P16"/>
  <sheetViews>
    <sheetView zoomScale="120" zoomScaleNormal="120" workbookViewId="0">
      <selection activeCell="D26" sqref="D26"/>
    </sheetView>
  </sheetViews>
  <sheetFormatPr defaultRowHeight="14.25" x14ac:dyDescent="0.45"/>
  <cols>
    <col min="1" max="1" width="5.1328125" style="1" customWidth="1"/>
    <col min="2" max="2" width="22.73046875" style="1" bestFit="1" customWidth="1"/>
    <col min="3" max="3" width="10.3984375" style="1" customWidth="1"/>
    <col min="4" max="4" width="12.265625" style="1" customWidth="1"/>
    <col min="5" max="5" width="11.59765625" style="1" customWidth="1"/>
    <col min="6" max="6" width="10.53125" style="1" hidden="1" customWidth="1"/>
    <col min="7" max="7" width="9.06640625" style="1" hidden="1" customWidth="1"/>
    <col min="8" max="9" width="11.06640625" style="1" hidden="1" customWidth="1"/>
    <col min="10" max="10" width="17.33203125" style="1" hidden="1" customWidth="1"/>
    <col min="11" max="11" width="14.33203125" style="1" hidden="1" customWidth="1"/>
    <col min="12" max="12" width="10.19921875" style="1" customWidth="1"/>
    <col min="13" max="13" width="9.06640625" style="1" customWidth="1"/>
    <col min="14" max="14" width="10.3984375" style="1" hidden="1" customWidth="1"/>
    <col min="15" max="15" width="14.1328125" style="1" hidden="1" customWidth="1"/>
    <col min="16" max="16" width="9.796875" style="1" customWidth="1"/>
    <col min="17" max="17" width="9.06640625" style="1"/>
    <col min="18" max="18" width="14.06640625" style="1" bestFit="1" customWidth="1"/>
    <col min="19" max="16384" width="9.06640625" style="1"/>
  </cols>
  <sheetData>
    <row r="1" spans="2:16" ht="14.65" thickBot="1" x14ac:dyDescent="0.5">
      <c r="G1" s="25"/>
    </row>
    <row r="2" spans="2:16" s="11" customFormat="1" ht="27.75" customHeight="1" thickBot="1" x14ac:dyDescent="0.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</row>
    <row r="3" spans="2:16" ht="14.65" thickBot="1" x14ac:dyDescent="0.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>$C$15&lt;=C3</f>
        <v>1</v>
      </c>
      <c r="M3" s="19" t="b">
        <f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</row>
    <row r="4" spans="2:16" ht="14.65" thickBot="1" x14ac:dyDescent="0.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0">C4</f>
        <v>4</v>
      </c>
      <c r="G4" s="19">
        <f t="shared" ref="G4:G12" si="1">D4+E4</f>
        <v>147000</v>
      </c>
      <c r="H4" s="20">
        <f t="shared" ref="H4:H12" si="2">E4/D4</f>
        <v>8.8888888888888892E-2</v>
      </c>
      <c r="I4" s="21">
        <f t="shared" ref="I4:I12" si="3">D4+D4*H4</f>
        <v>147000</v>
      </c>
      <c r="J4" s="19" t="b">
        <f t="shared" ref="J4:J12" si="4">G4=I4</f>
        <v>1</v>
      </c>
      <c r="K4" s="19" t="b">
        <f t="shared" ref="K4:K12" si="5">E4&gt;D4</f>
        <v>0</v>
      </c>
      <c r="L4" s="19" t="b">
        <f>$C$15&lt;=C4</f>
        <v>0</v>
      </c>
      <c r="M4" s="19" t="b">
        <f>$G4&gt;=$C$16</f>
        <v>1</v>
      </c>
      <c r="N4" s="19">
        <f t="shared" ref="N4:N12" si="6">L4*M4</f>
        <v>0</v>
      </c>
      <c r="O4" s="19" t="b">
        <f t="shared" ref="O4:O12" si="7">L4*M4=1</f>
        <v>0</v>
      </c>
      <c r="P4" s="19" t="b">
        <f t="shared" ref="P4:P12" si="8">AND(L4,M4)</f>
        <v>0</v>
      </c>
    </row>
    <row r="5" spans="2:16" ht="14.65" thickBot="1" x14ac:dyDescent="0.5">
      <c r="B5" s="5" t="s">
        <v>2</v>
      </c>
      <c r="C5" s="6">
        <v>2</v>
      </c>
      <c r="D5" s="6">
        <v>75000</v>
      </c>
      <c r="E5" s="7">
        <v>5000</v>
      </c>
      <c r="F5" s="23">
        <f t="shared" si="0"/>
        <v>2</v>
      </c>
      <c r="G5" s="19">
        <f t="shared" si="1"/>
        <v>80000</v>
      </c>
      <c r="H5" s="20">
        <f t="shared" si="2"/>
        <v>6.6666666666666666E-2</v>
      </c>
      <c r="I5" s="21">
        <f t="shared" si="3"/>
        <v>80000</v>
      </c>
      <c r="J5" s="19" t="b">
        <f t="shared" si="4"/>
        <v>1</v>
      </c>
      <c r="K5" s="19" t="b">
        <f t="shared" si="5"/>
        <v>0</v>
      </c>
      <c r="L5" s="19" t="b">
        <f>$C$15&lt;=C5</f>
        <v>0</v>
      </c>
      <c r="M5" s="19" t="b">
        <f>$G5&gt;=$C$16</f>
        <v>0</v>
      </c>
      <c r="N5" s="19">
        <f t="shared" si="6"/>
        <v>0</v>
      </c>
      <c r="O5" s="19" t="b">
        <f t="shared" si="7"/>
        <v>0</v>
      </c>
      <c r="P5" s="19" t="b">
        <f t="shared" si="8"/>
        <v>0</v>
      </c>
    </row>
    <row r="6" spans="2:16" ht="14.65" thickBot="1" x14ac:dyDescent="0.5">
      <c r="B6" s="5" t="s">
        <v>3</v>
      </c>
      <c r="C6" s="6">
        <v>6</v>
      </c>
      <c r="D6" s="6">
        <v>110000</v>
      </c>
      <c r="E6" s="7">
        <v>8000</v>
      </c>
      <c r="F6" s="23">
        <f t="shared" si="0"/>
        <v>6</v>
      </c>
      <c r="G6" s="19">
        <f t="shared" si="1"/>
        <v>118000</v>
      </c>
      <c r="H6" s="20">
        <f t="shared" si="2"/>
        <v>7.2727272727272724E-2</v>
      </c>
      <c r="I6" s="21">
        <f t="shared" si="3"/>
        <v>118000</v>
      </c>
      <c r="J6" s="19" t="b">
        <f t="shared" si="4"/>
        <v>1</v>
      </c>
      <c r="K6" s="19" t="b">
        <f t="shared" si="5"/>
        <v>0</v>
      </c>
      <c r="L6" s="19" t="b">
        <f>$C$15&lt;=C6</f>
        <v>1</v>
      </c>
      <c r="M6" s="19" t="b">
        <f>$G6&gt;=$C$16</f>
        <v>1</v>
      </c>
      <c r="N6" s="19">
        <f t="shared" si="6"/>
        <v>1</v>
      </c>
      <c r="O6" s="19" t="b">
        <f t="shared" si="7"/>
        <v>1</v>
      </c>
      <c r="P6" s="19" t="b">
        <f t="shared" si="8"/>
        <v>1</v>
      </c>
    </row>
    <row r="7" spans="2:16" ht="14.65" thickBot="1" x14ac:dyDescent="0.5">
      <c r="B7" s="5" t="s">
        <v>4</v>
      </c>
      <c r="C7" s="6">
        <v>3</v>
      </c>
      <c r="D7" s="6">
        <v>125000</v>
      </c>
      <c r="E7" s="7">
        <v>11000</v>
      </c>
      <c r="F7" s="23">
        <f t="shared" si="0"/>
        <v>3</v>
      </c>
      <c r="G7" s="19">
        <f t="shared" si="1"/>
        <v>136000</v>
      </c>
      <c r="H7" s="20">
        <f t="shared" si="2"/>
        <v>8.7999999999999995E-2</v>
      </c>
      <c r="I7" s="21">
        <f t="shared" si="3"/>
        <v>136000</v>
      </c>
      <c r="J7" s="19" t="b">
        <f t="shared" si="4"/>
        <v>1</v>
      </c>
      <c r="K7" s="19" t="b">
        <f t="shared" si="5"/>
        <v>0</v>
      </c>
      <c r="L7" s="19" t="b">
        <f>$C$15&lt;=C7</f>
        <v>0</v>
      </c>
      <c r="M7" s="19" t="b">
        <f>$G7&gt;=$C$16</f>
        <v>1</v>
      </c>
      <c r="N7" s="19">
        <f t="shared" si="6"/>
        <v>0</v>
      </c>
      <c r="O7" s="19" t="b">
        <f t="shared" si="7"/>
        <v>0</v>
      </c>
      <c r="P7" s="19" t="b">
        <f t="shared" si="8"/>
        <v>0</v>
      </c>
    </row>
    <row r="8" spans="2:16" ht="14.65" thickBot="1" x14ac:dyDescent="0.5">
      <c r="B8" s="5" t="s">
        <v>5</v>
      </c>
      <c r="C8" s="6">
        <v>7</v>
      </c>
      <c r="D8" s="6">
        <v>90000</v>
      </c>
      <c r="E8" s="7">
        <v>7000</v>
      </c>
      <c r="F8" s="23">
        <f t="shared" si="0"/>
        <v>7</v>
      </c>
      <c r="G8" s="19">
        <f t="shared" si="1"/>
        <v>97000</v>
      </c>
      <c r="H8" s="20">
        <f t="shared" si="2"/>
        <v>7.7777777777777779E-2</v>
      </c>
      <c r="I8" s="21">
        <f t="shared" si="3"/>
        <v>97000</v>
      </c>
      <c r="J8" s="19" t="b">
        <f t="shared" si="4"/>
        <v>1</v>
      </c>
      <c r="K8" s="19" t="b">
        <f t="shared" si="5"/>
        <v>0</v>
      </c>
      <c r="L8" s="19" t="b">
        <f>$C$15&lt;=C8</f>
        <v>1</v>
      </c>
      <c r="M8" s="19" t="b">
        <f>$G8&gt;=$C$16</f>
        <v>1</v>
      </c>
      <c r="N8" s="19">
        <f t="shared" si="6"/>
        <v>1</v>
      </c>
      <c r="O8" s="19" t="b">
        <f t="shared" si="7"/>
        <v>1</v>
      </c>
      <c r="P8" s="19" t="b">
        <f t="shared" si="8"/>
        <v>1</v>
      </c>
    </row>
    <row r="9" spans="2:16" ht="14.65" thickBot="1" x14ac:dyDescent="0.5">
      <c r="B9" s="5" t="s">
        <v>6</v>
      </c>
      <c r="C9" s="6">
        <v>10</v>
      </c>
      <c r="D9" s="6">
        <v>150000</v>
      </c>
      <c r="E9" s="7">
        <v>15000</v>
      </c>
      <c r="F9" s="23">
        <f t="shared" si="0"/>
        <v>10</v>
      </c>
      <c r="G9" s="19">
        <f t="shared" si="1"/>
        <v>165000</v>
      </c>
      <c r="H9" s="20">
        <f t="shared" si="2"/>
        <v>0.1</v>
      </c>
      <c r="I9" s="21">
        <f t="shared" si="3"/>
        <v>165000</v>
      </c>
      <c r="J9" s="19" t="b">
        <f t="shared" si="4"/>
        <v>1</v>
      </c>
      <c r="K9" s="19" t="b">
        <f t="shared" si="5"/>
        <v>0</v>
      </c>
      <c r="L9" s="19" t="b">
        <f>$C$15&lt;=C9</f>
        <v>1</v>
      </c>
      <c r="M9" s="19" t="b">
        <f>$G9&gt;=$C$16</f>
        <v>1</v>
      </c>
      <c r="N9" s="19">
        <f t="shared" si="6"/>
        <v>1</v>
      </c>
      <c r="O9" s="19" t="b">
        <f t="shared" si="7"/>
        <v>1</v>
      </c>
      <c r="P9" s="19" t="b">
        <f t="shared" si="8"/>
        <v>1</v>
      </c>
    </row>
    <row r="10" spans="2:16" ht="14.65" thickBot="1" x14ac:dyDescent="0.5">
      <c r="B10" s="5" t="s">
        <v>7</v>
      </c>
      <c r="C10" s="6">
        <v>8</v>
      </c>
      <c r="D10" s="6">
        <v>130000</v>
      </c>
      <c r="E10" s="7">
        <v>13000</v>
      </c>
      <c r="F10" s="23">
        <f t="shared" si="0"/>
        <v>8</v>
      </c>
      <c r="G10" s="19">
        <f t="shared" si="1"/>
        <v>143000</v>
      </c>
      <c r="H10" s="20">
        <f t="shared" si="2"/>
        <v>0.1</v>
      </c>
      <c r="I10" s="21">
        <f t="shared" si="3"/>
        <v>143000</v>
      </c>
      <c r="J10" s="19" t="b">
        <f t="shared" si="4"/>
        <v>1</v>
      </c>
      <c r="K10" s="19" t="b">
        <f t="shared" si="5"/>
        <v>0</v>
      </c>
      <c r="L10" s="19" t="b">
        <f>$C$15&lt;=C10</f>
        <v>1</v>
      </c>
      <c r="M10" s="19" t="b">
        <f>$G10&gt;=$C$16</f>
        <v>1</v>
      </c>
      <c r="N10" s="19">
        <f t="shared" si="6"/>
        <v>1</v>
      </c>
      <c r="O10" s="19" t="b">
        <f t="shared" si="7"/>
        <v>1</v>
      </c>
      <c r="P10" s="19" t="b">
        <f t="shared" si="8"/>
        <v>1</v>
      </c>
    </row>
    <row r="11" spans="2:16" ht="14.65" thickBot="1" x14ac:dyDescent="0.5">
      <c r="B11" s="5" t="s">
        <v>8</v>
      </c>
      <c r="C11" s="6">
        <v>3</v>
      </c>
      <c r="D11" s="6">
        <v>140000</v>
      </c>
      <c r="E11" s="7">
        <v>14000</v>
      </c>
      <c r="F11" s="23">
        <f t="shared" si="0"/>
        <v>3</v>
      </c>
      <c r="G11" s="19">
        <f t="shared" si="1"/>
        <v>154000</v>
      </c>
      <c r="H11" s="20">
        <f t="shared" si="2"/>
        <v>0.1</v>
      </c>
      <c r="I11" s="21">
        <f t="shared" si="3"/>
        <v>154000</v>
      </c>
      <c r="J11" s="19" t="b">
        <f t="shared" si="4"/>
        <v>1</v>
      </c>
      <c r="K11" s="19" t="b">
        <f t="shared" si="5"/>
        <v>0</v>
      </c>
      <c r="L11" s="19" t="b">
        <f>$C$15&lt;=C11</f>
        <v>0</v>
      </c>
      <c r="M11" s="19" t="b">
        <f>$G11&gt;=$C$16</f>
        <v>1</v>
      </c>
      <c r="N11" s="19">
        <f t="shared" si="6"/>
        <v>0</v>
      </c>
      <c r="O11" s="19" t="b">
        <f t="shared" si="7"/>
        <v>0</v>
      </c>
      <c r="P11" s="19" t="b">
        <f t="shared" si="8"/>
        <v>0</v>
      </c>
    </row>
    <row r="12" spans="2:16" ht="14.65" thickBot="1" x14ac:dyDescent="0.5">
      <c r="B12" s="8" t="s">
        <v>9</v>
      </c>
      <c r="C12" s="9">
        <v>5</v>
      </c>
      <c r="D12" s="9">
        <v>115000</v>
      </c>
      <c r="E12" s="10">
        <v>9000</v>
      </c>
      <c r="F12" s="23">
        <f t="shared" si="0"/>
        <v>5</v>
      </c>
      <c r="G12" s="19">
        <f t="shared" si="1"/>
        <v>124000</v>
      </c>
      <c r="H12" s="20">
        <f t="shared" si="2"/>
        <v>7.8260869565217397E-2</v>
      </c>
      <c r="I12" s="21">
        <f t="shared" si="3"/>
        <v>124000</v>
      </c>
      <c r="J12" s="19" t="b">
        <f t="shared" si="4"/>
        <v>1</v>
      </c>
      <c r="K12" s="19" t="b">
        <f t="shared" si="5"/>
        <v>0</v>
      </c>
      <c r="L12" s="19" t="b">
        <f>$C$15&lt;=C12</f>
        <v>1</v>
      </c>
      <c r="M12" s="19" t="b">
        <f>$G12&gt;=$C$16</f>
        <v>1</v>
      </c>
      <c r="N12" s="19">
        <f t="shared" si="6"/>
        <v>1</v>
      </c>
      <c r="O12" s="19" t="b">
        <f t="shared" si="7"/>
        <v>1</v>
      </c>
      <c r="P12" s="19" t="b">
        <f t="shared" si="8"/>
        <v>1</v>
      </c>
    </row>
    <row r="14" spans="2:16" ht="14.65" thickBot="1" x14ac:dyDescent="0.5">
      <c r="B14" s="17" t="s">
        <v>25</v>
      </c>
    </row>
    <row r="15" spans="2:16" x14ac:dyDescent="0.45">
      <c r="B15" s="13" t="s">
        <v>22</v>
      </c>
      <c r="C15" s="14">
        <v>5</v>
      </c>
    </row>
    <row r="16" spans="2:16" ht="14.65" thickBot="1" x14ac:dyDescent="0.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tabSelected="1" zoomScale="120" zoomScaleNormal="120" workbookViewId="0">
      <selection activeCell="L16" sqref="L16"/>
    </sheetView>
  </sheetViews>
  <sheetFormatPr defaultRowHeight="14.25" x14ac:dyDescent="0.45"/>
  <cols>
    <col min="1" max="1" width="5.1328125" style="1" customWidth="1"/>
    <col min="2" max="2" width="22.73046875" style="1" bestFit="1" customWidth="1"/>
    <col min="3" max="3" width="10.3984375" style="1" customWidth="1"/>
    <col min="4" max="4" width="12.265625" style="1" customWidth="1"/>
    <col min="5" max="5" width="11.59765625" style="1" customWidth="1"/>
    <col min="6" max="6" width="10.53125" style="1" hidden="1" customWidth="1"/>
    <col min="7" max="7" width="9.06640625" style="1" hidden="1" customWidth="1"/>
    <col min="8" max="9" width="11.06640625" style="1" hidden="1" customWidth="1"/>
    <col min="10" max="10" width="17.33203125" style="1" hidden="1" customWidth="1"/>
    <col min="11" max="11" width="14.33203125" style="1" hidden="1" customWidth="1"/>
    <col min="12" max="12" width="10.19921875" style="1" customWidth="1"/>
    <col min="13" max="13" width="9.06640625" style="1" customWidth="1"/>
    <col min="14" max="14" width="10.3984375" style="1" hidden="1" customWidth="1"/>
    <col min="15" max="15" width="14.1328125" style="1" hidden="1" customWidth="1"/>
    <col min="16" max="17" width="9.796875" style="1" customWidth="1"/>
    <col min="18" max="18" width="9.06640625" style="1"/>
    <col min="19" max="19" width="14.06640625" style="1" bestFit="1" customWidth="1"/>
    <col min="20" max="16384" width="9.06640625" style="1"/>
  </cols>
  <sheetData>
    <row r="1" spans="2:17" ht="14.65" thickBot="1" x14ac:dyDescent="0.5">
      <c r="G1" s="25"/>
    </row>
    <row r="2" spans="2:17" s="11" customFormat="1" ht="27.75" customHeight="1" thickBot="1" x14ac:dyDescent="0.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4.65" thickBot="1" x14ac:dyDescent="0.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>$C$15&lt;=C3</f>
        <v>1</v>
      </c>
      <c r="M3" s="19" t="b">
        <f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4.65" thickBot="1" x14ac:dyDescent="0.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0">C4</f>
        <v>4</v>
      </c>
      <c r="G4" s="19">
        <f t="shared" ref="G4:G12" si="1">D4+E4</f>
        <v>147000</v>
      </c>
      <c r="H4" s="20">
        <f t="shared" ref="H4:H12" si="2">E4/D4</f>
        <v>8.8888888888888892E-2</v>
      </c>
      <c r="I4" s="21">
        <f t="shared" ref="I4:I12" si="3">D4+D4*H4</f>
        <v>147000</v>
      </c>
      <c r="J4" s="19" t="b">
        <f t="shared" ref="J4:J12" si="4">G4=I4</f>
        <v>1</v>
      </c>
      <c r="K4" s="19" t="b">
        <f t="shared" ref="K4:K12" si="5">E4&gt;D4</f>
        <v>0</v>
      </c>
      <c r="L4" s="19" t="b">
        <f>$C$15&lt;=C4</f>
        <v>0</v>
      </c>
      <c r="M4" s="19" t="b">
        <f>$G4&gt;=$C$16</f>
        <v>1</v>
      </c>
      <c r="N4" s="19">
        <f t="shared" ref="N4:N12" si="6">L4*M4</f>
        <v>0</v>
      </c>
      <c r="O4" s="19" t="b">
        <f t="shared" ref="O4:O12" si="7">L4*M4=1</f>
        <v>0</v>
      </c>
      <c r="P4" s="30" t="b">
        <f t="shared" ref="P4:P12" si="8">AND(L4,M4)</f>
        <v>0</v>
      </c>
      <c r="Q4" s="32" t="str">
        <f t="shared" ref="Q4:Q12" si="9">IF(P4, "Goal Met", "Not Met")</f>
        <v>Not Met</v>
      </c>
    </row>
    <row r="5" spans="2:17" ht="14.65" thickBot="1" x14ac:dyDescent="0.5">
      <c r="B5" s="5" t="s">
        <v>2</v>
      </c>
      <c r="C5" s="6">
        <v>2</v>
      </c>
      <c r="D5" s="6">
        <v>75000</v>
      </c>
      <c r="E5" s="7">
        <v>5000</v>
      </c>
      <c r="F5" s="23">
        <f t="shared" si="0"/>
        <v>2</v>
      </c>
      <c r="G5" s="19">
        <f t="shared" si="1"/>
        <v>80000</v>
      </c>
      <c r="H5" s="20">
        <f t="shared" si="2"/>
        <v>6.6666666666666666E-2</v>
      </c>
      <c r="I5" s="21">
        <f t="shared" si="3"/>
        <v>80000</v>
      </c>
      <c r="J5" s="19" t="b">
        <f t="shared" si="4"/>
        <v>1</v>
      </c>
      <c r="K5" s="19" t="b">
        <f t="shared" si="5"/>
        <v>0</v>
      </c>
      <c r="L5" s="19" t="b">
        <f>$C$15&lt;=C5</f>
        <v>0</v>
      </c>
      <c r="M5" s="19" t="b">
        <f>$G5&gt;=$C$16</f>
        <v>0</v>
      </c>
      <c r="N5" s="19">
        <f t="shared" si="6"/>
        <v>0</v>
      </c>
      <c r="O5" s="19" t="b">
        <f t="shared" si="7"/>
        <v>0</v>
      </c>
      <c r="P5" s="30" t="b">
        <f t="shared" si="8"/>
        <v>0</v>
      </c>
      <c r="Q5" s="32" t="str">
        <f t="shared" si="9"/>
        <v>Not Met</v>
      </c>
    </row>
    <row r="6" spans="2:17" ht="14.65" thickBot="1" x14ac:dyDescent="0.5">
      <c r="B6" s="5" t="s">
        <v>3</v>
      </c>
      <c r="C6" s="6">
        <v>6</v>
      </c>
      <c r="D6" s="6">
        <v>110000</v>
      </c>
      <c r="E6" s="7">
        <v>8000</v>
      </c>
      <c r="F6" s="23">
        <f t="shared" si="0"/>
        <v>6</v>
      </c>
      <c r="G6" s="19">
        <f t="shared" si="1"/>
        <v>118000</v>
      </c>
      <c r="H6" s="20">
        <f t="shared" si="2"/>
        <v>7.2727272727272724E-2</v>
      </c>
      <c r="I6" s="21">
        <f t="shared" si="3"/>
        <v>118000</v>
      </c>
      <c r="J6" s="19" t="b">
        <f t="shared" si="4"/>
        <v>1</v>
      </c>
      <c r="K6" s="19" t="b">
        <f t="shared" si="5"/>
        <v>0</v>
      </c>
      <c r="L6" s="19" t="b">
        <f>$C$15&lt;=C6</f>
        <v>1</v>
      </c>
      <c r="M6" s="19" t="b">
        <f>$G6&gt;=$C$16</f>
        <v>1</v>
      </c>
      <c r="N6" s="19">
        <f t="shared" si="6"/>
        <v>1</v>
      </c>
      <c r="O6" s="19" t="b">
        <f t="shared" si="7"/>
        <v>1</v>
      </c>
      <c r="P6" s="30" t="b">
        <f t="shared" si="8"/>
        <v>1</v>
      </c>
      <c r="Q6" s="32" t="str">
        <f t="shared" si="9"/>
        <v>Goal Met</v>
      </c>
    </row>
    <row r="7" spans="2:17" ht="14.65" thickBot="1" x14ac:dyDescent="0.5">
      <c r="B7" s="5" t="s">
        <v>4</v>
      </c>
      <c r="C7" s="6">
        <v>3</v>
      </c>
      <c r="D7" s="6">
        <v>125000</v>
      </c>
      <c r="E7" s="7">
        <v>11000</v>
      </c>
      <c r="F7" s="23">
        <f t="shared" si="0"/>
        <v>3</v>
      </c>
      <c r="G7" s="19">
        <f t="shared" si="1"/>
        <v>136000</v>
      </c>
      <c r="H7" s="20">
        <f t="shared" si="2"/>
        <v>8.7999999999999995E-2</v>
      </c>
      <c r="I7" s="21">
        <f t="shared" si="3"/>
        <v>136000</v>
      </c>
      <c r="J7" s="19" t="b">
        <f t="shared" si="4"/>
        <v>1</v>
      </c>
      <c r="K7" s="19" t="b">
        <f t="shared" si="5"/>
        <v>0</v>
      </c>
      <c r="L7" s="19" t="b">
        <f>$C$15&lt;=C7</f>
        <v>0</v>
      </c>
      <c r="M7" s="19" t="b">
        <f>$G7&gt;=$C$16</f>
        <v>1</v>
      </c>
      <c r="N7" s="19">
        <f t="shared" si="6"/>
        <v>0</v>
      </c>
      <c r="O7" s="19" t="b">
        <f t="shared" si="7"/>
        <v>0</v>
      </c>
      <c r="P7" s="30" t="b">
        <f t="shared" si="8"/>
        <v>0</v>
      </c>
      <c r="Q7" s="32" t="str">
        <f t="shared" si="9"/>
        <v>Not Met</v>
      </c>
    </row>
    <row r="8" spans="2:17" ht="14.65" thickBot="1" x14ac:dyDescent="0.5">
      <c r="B8" s="5" t="s">
        <v>5</v>
      </c>
      <c r="C8" s="6">
        <v>7</v>
      </c>
      <c r="D8" s="6">
        <v>90000</v>
      </c>
      <c r="E8" s="7">
        <v>7000</v>
      </c>
      <c r="F8" s="23">
        <f t="shared" si="0"/>
        <v>7</v>
      </c>
      <c r="G8" s="19">
        <f t="shared" si="1"/>
        <v>97000</v>
      </c>
      <c r="H8" s="20">
        <f t="shared" si="2"/>
        <v>7.7777777777777779E-2</v>
      </c>
      <c r="I8" s="21">
        <f t="shared" si="3"/>
        <v>97000</v>
      </c>
      <c r="J8" s="19" t="b">
        <f t="shared" si="4"/>
        <v>1</v>
      </c>
      <c r="K8" s="19" t="b">
        <f t="shared" si="5"/>
        <v>0</v>
      </c>
      <c r="L8" s="19" t="b">
        <f>$C$15&lt;=C8</f>
        <v>1</v>
      </c>
      <c r="M8" s="19" t="b">
        <f>$G8&gt;=$C$16</f>
        <v>1</v>
      </c>
      <c r="N8" s="19">
        <f t="shared" si="6"/>
        <v>1</v>
      </c>
      <c r="O8" s="19" t="b">
        <f t="shared" si="7"/>
        <v>1</v>
      </c>
      <c r="P8" s="30" t="b">
        <f t="shared" si="8"/>
        <v>1</v>
      </c>
      <c r="Q8" s="32" t="str">
        <f t="shared" si="9"/>
        <v>Goal Met</v>
      </c>
    </row>
    <row r="9" spans="2:17" ht="14.65" thickBot="1" x14ac:dyDescent="0.5">
      <c r="B9" s="5" t="s">
        <v>6</v>
      </c>
      <c r="C9" s="6">
        <v>10</v>
      </c>
      <c r="D9" s="6">
        <v>150000</v>
      </c>
      <c r="E9" s="7">
        <v>15000</v>
      </c>
      <c r="F9" s="23">
        <f t="shared" si="0"/>
        <v>10</v>
      </c>
      <c r="G9" s="19">
        <f t="shared" si="1"/>
        <v>165000</v>
      </c>
      <c r="H9" s="20">
        <f t="shared" si="2"/>
        <v>0.1</v>
      </c>
      <c r="I9" s="21">
        <f t="shared" si="3"/>
        <v>165000</v>
      </c>
      <c r="J9" s="19" t="b">
        <f t="shared" si="4"/>
        <v>1</v>
      </c>
      <c r="K9" s="19" t="b">
        <f t="shared" si="5"/>
        <v>0</v>
      </c>
      <c r="L9" s="19" t="b">
        <f>$C$15&lt;=C9</f>
        <v>1</v>
      </c>
      <c r="M9" s="19" t="b">
        <f>$G9&gt;=$C$16</f>
        <v>1</v>
      </c>
      <c r="N9" s="19">
        <f t="shared" si="6"/>
        <v>1</v>
      </c>
      <c r="O9" s="19" t="b">
        <f t="shared" si="7"/>
        <v>1</v>
      </c>
      <c r="P9" s="30" t="b">
        <f t="shared" si="8"/>
        <v>1</v>
      </c>
      <c r="Q9" s="32" t="str">
        <f t="shared" si="9"/>
        <v>Goal Met</v>
      </c>
    </row>
    <row r="10" spans="2:17" ht="14.65" thickBot="1" x14ac:dyDescent="0.5">
      <c r="B10" s="5" t="s">
        <v>7</v>
      </c>
      <c r="C10" s="6">
        <v>8</v>
      </c>
      <c r="D10" s="6">
        <v>130000</v>
      </c>
      <c r="E10" s="7">
        <v>13000</v>
      </c>
      <c r="F10" s="23">
        <f t="shared" si="0"/>
        <v>8</v>
      </c>
      <c r="G10" s="19">
        <f t="shared" si="1"/>
        <v>143000</v>
      </c>
      <c r="H10" s="20">
        <f t="shared" si="2"/>
        <v>0.1</v>
      </c>
      <c r="I10" s="21">
        <f t="shared" si="3"/>
        <v>143000</v>
      </c>
      <c r="J10" s="19" t="b">
        <f t="shared" si="4"/>
        <v>1</v>
      </c>
      <c r="K10" s="19" t="b">
        <f t="shared" si="5"/>
        <v>0</v>
      </c>
      <c r="L10" s="19" t="b">
        <f>$C$15&lt;=C10</f>
        <v>1</v>
      </c>
      <c r="M10" s="19" t="b">
        <f>$G10&gt;=$C$16</f>
        <v>1</v>
      </c>
      <c r="N10" s="19">
        <f t="shared" si="6"/>
        <v>1</v>
      </c>
      <c r="O10" s="19" t="b">
        <f t="shared" si="7"/>
        <v>1</v>
      </c>
      <c r="P10" s="30" t="b">
        <f t="shared" si="8"/>
        <v>1</v>
      </c>
      <c r="Q10" s="32" t="str">
        <f t="shared" si="9"/>
        <v>Goal Met</v>
      </c>
    </row>
    <row r="11" spans="2:17" ht="14.65" thickBot="1" x14ac:dyDescent="0.5">
      <c r="B11" s="5" t="s">
        <v>8</v>
      </c>
      <c r="C11" s="6">
        <v>3</v>
      </c>
      <c r="D11" s="6">
        <v>140000</v>
      </c>
      <c r="E11" s="7">
        <v>14000</v>
      </c>
      <c r="F11" s="23">
        <f t="shared" si="0"/>
        <v>3</v>
      </c>
      <c r="G11" s="19">
        <f t="shared" si="1"/>
        <v>154000</v>
      </c>
      <c r="H11" s="20">
        <f t="shared" si="2"/>
        <v>0.1</v>
      </c>
      <c r="I11" s="21">
        <f t="shared" si="3"/>
        <v>154000</v>
      </c>
      <c r="J11" s="19" t="b">
        <f t="shared" si="4"/>
        <v>1</v>
      </c>
      <c r="K11" s="19" t="b">
        <f t="shared" si="5"/>
        <v>0</v>
      </c>
      <c r="L11" s="19" t="b">
        <f>$C$15&lt;=C11</f>
        <v>0</v>
      </c>
      <c r="M11" s="19" t="b">
        <f>$G11&gt;=$C$16</f>
        <v>1</v>
      </c>
      <c r="N11" s="19">
        <f t="shared" si="6"/>
        <v>0</v>
      </c>
      <c r="O11" s="19" t="b">
        <f t="shared" si="7"/>
        <v>0</v>
      </c>
      <c r="P11" s="30" t="b">
        <f t="shared" si="8"/>
        <v>0</v>
      </c>
      <c r="Q11" s="32" t="str">
        <f t="shared" si="9"/>
        <v>Not Met</v>
      </c>
    </row>
    <row r="12" spans="2:17" ht="14.65" thickBot="1" x14ac:dyDescent="0.5">
      <c r="B12" s="8" t="s">
        <v>9</v>
      </c>
      <c r="C12" s="9">
        <v>5</v>
      </c>
      <c r="D12" s="9">
        <v>115000</v>
      </c>
      <c r="E12" s="10">
        <v>9000</v>
      </c>
      <c r="F12" s="23">
        <f t="shared" si="0"/>
        <v>5</v>
      </c>
      <c r="G12" s="19">
        <f t="shared" si="1"/>
        <v>124000</v>
      </c>
      <c r="H12" s="20">
        <f t="shared" si="2"/>
        <v>7.8260869565217397E-2</v>
      </c>
      <c r="I12" s="21">
        <f t="shared" si="3"/>
        <v>124000</v>
      </c>
      <c r="J12" s="19" t="b">
        <f t="shared" si="4"/>
        <v>1</v>
      </c>
      <c r="K12" s="19" t="b">
        <f t="shared" si="5"/>
        <v>0</v>
      </c>
      <c r="L12" s="19" t="b">
        <f>$C$15&lt;=C12</f>
        <v>1</v>
      </c>
      <c r="M12" s="19" t="b">
        <f>$G12&gt;=$C$16</f>
        <v>1</v>
      </c>
      <c r="N12" s="19">
        <f t="shared" si="6"/>
        <v>1</v>
      </c>
      <c r="O12" s="19" t="b">
        <f t="shared" si="7"/>
        <v>1</v>
      </c>
      <c r="P12" s="30" t="b">
        <f t="shared" si="8"/>
        <v>1</v>
      </c>
      <c r="Q12" s="33" t="str">
        <f t="shared" si="9"/>
        <v>Goal Met</v>
      </c>
    </row>
    <row r="14" spans="2:17" ht="14.65" thickBot="1" x14ac:dyDescent="0.5">
      <c r="B14" s="17" t="s">
        <v>25</v>
      </c>
    </row>
    <row r="15" spans="2:17" x14ac:dyDescent="0.45">
      <c r="B15" s="13" t="s">
        <v>22</v>
      </c>
      <c r="C15" s="14">
        <v>5</v>
      </c>
    </row>
    <row r="16" spans="2:17" ht="14.65" thickBot="1" x14ac:dyDescent="0.5">
      <c r="B16" s="15" t="s">
        <v>23</v>
      </c>
      <c r="C16" s="16">
        <v>90000</v>
      </c>
    </row>
  </sheetData>
  <autoFilter ref="B2:Q12" xr:uid="{C913A13C-1EE0-4C25-B641-D7D4D62C7E1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workbookViewId="0">
      <selection activeCell="C13" sqref="C13"/>
    </sheetView>
  </sheetViews>
  <sheetFormatPr defaultRowHeight="14.25" x14ac:dyDescent="0.45"/>
  <cols>
    <col min="2" max="2" width="13.3984375" customWidth="1"/>
    <col min="3" max="3" width="31.3984375" bestFit="1" customWidth="1"/>
    <col min="4" max="4" width="60.46484375" bestFit="1" customWidth="1"/>
  </cols>
  <sheetData>
    <row r="2" spans="2:4" x14ac:dyDescent="0.45">
      <c r="B2" s="26" t="s">
        <v>28</v>
      </c>
      <c r="C2" s="26" t="s">
        <v>36</v>
      </c>
      <c r="D2" s="26" t="s">
        <v>29</v>
      </c>
    </row>
    <row r="3" spans="2:4" x14ac:dyDescent="0.45">
      <c r="B3" s="27" t="e">
        <f>1/0</f>
        <v>#DIV/0!</v>
      </c>
      <c r="C3" s="28" t="s">
        <v>37</v>
      </c>
      <c r="D3" s="27" t="s">
        <v>30</v>
      </c>
    </row>
    <row r="4" spans="2:4" x14ac:dyDescent="0.45">
      <c r="B4" s="27" t="e">
        <f>A4 + "text"</f>
        <v>#VALUE!</v>
      </c>
      <c r="C4" s="28" t="s">
        <v>38</v>
      </c>
      <c r="D4" s="27" t="s">
        <v>31</v>
      </c>
    </row>
    <row r="5" spans="2:4" x14ac:dyDescent="0.45">
      <c r="B5" s="12" t="e">
        <f>#REF!</f>
        <v>#REF!</v>
      </c>
      <c r="C5" s="28" t="s">
        <v>39</v>
      </c>
      <c r="D5" s="27" t="s">
        <v>44</v>
      </c>
    </row>
    <row r="6" spans="2:4" x14ac:dyDescent="0.45">
      <c r="B6" s="12" t="e" cm="1">
        <f t="array" aca="1" ref="B6" ca="1">COUNTT(A3:A9)</f>
        <v>#NAME?</v>
      </c>
      <c r="C6" s="28" t="s">
        <v>43</v>
      </c>
      <c r="D6" s="27" t="s">
        <v>32</v>
      </c>
    </row>
    <row r="7" spans="2:4" x14ac:dyDescent="0.45">
      <c r="B7" s="27" t="e">
        <f>VLOOKUP("Value", A1:A10, 2, FALSE)</f>
        <v>#N/A</v>
      </c>
      <c r="C7" s="28" t="s">
        <v>42</v>
      </c>
      <c r="D7" s="27" t="s">
        <v>33</v>
      </c>
    </row>
    <row r="8" spans="2:4" x14ac:dyDescent="0.45">
      <c r="B8" s="27" t="e">
        <f>SQRT(-1)</f>
        <v>#NUM!</v>
      </c>
      <c r="C8" s="28" t="s">
        <v>40</v>
      </c>
      <c r="D8" s="27" t="s">
        <v>34</v>
      </c>
    </row>
    <row r="9" spans="2:4" x14ac:dyDescent="0.45">
      <c r="B9" s="27" t="e">
        <f>SUM(A1:A10 C1:C10)</f>
        <v>#NULL!</v>
      </c>
      <c r="C9" s="28" t="s">
        <v>41</v>
      </c>
      <c r="D9" s="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2024-07-16T20:11:02Z</dcterms:created>
  <dcterms:modified xsi:type="dcterms:W3CDTF">2024-07-19T02:32:53Z</dcterms:modified>
</cp:coreProperties>
</file>