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0" i="1" l="1"/>
  <c r="V159" i="1"/>
  <c r="V158" i="1"/>
  <c r="U158" i="1"/>
  <c r="V157" i="1"/>
  <c r="V156" i="1"/>
  <c r="U156" i="1"/>
  <c r="V155" i="1"/>
  <c r="V154" i="1"/>
  <c r="U154" i="1"/>
  <c r="V153" i="1"/>
  <c r="V152" i="1"/>
  <c r="U152" i="1"/>
  <c r="V151" i="1"/>
  <c r="V150" i="1"/>
  <c r="U150" i="1"/>
  <c r="V149" i="1"/>
  <c r="V148" i="1"/>
  <c r="U148" i="1"/>
  <c r="V147" i="1"/>
  <c r="V146" i="1"/>
  <c r="U146" i="1"/>
  <c r="V145" i="1"/>
  <c r="V144" i="1"/>
  <c r="U144" i="1"/>
  <c r="V143" i="1"/>
  <c r="V142" i="1"/>
  <c r="U142" i="1"/>
  <c r="V141" i="1"/>
  <c r="V140" i="1"/>
  <c r="U140" i="1"/>
  <c r="V139" i="1"/>
  <c r="V138" i="1"/>
  <c r="U138" i="1"/>
  <c r="V137" i="1"/>
  <c r="V136" i="1"/>
  <c r="U136" i="1"/>
  <c r="V135" i="1"/>
  <c r="V134" i="1"/>
  <c r="U134" i="1"/>
  <c r="V133" i="1"/>
  <c r="G133" i="1"/>
  <c r="V132" i="1"/>
  <c r="G132" i="1"/>
  <c r="V131" i="1"/>
  <c r="G131" i="1"/>
  <c r="V130" i="1"/>
  <c r="G130" i="1"/>
  <c r="V129" i="1"/>
  <c r="G129" i="1"/>
  <c r="V128" i="1"/>
  <c r="G128" i="1"/>
  <c r="V127" i="1"/>
  <c r="G127" i="1"/>
  <c r="V126" i="1"/>
  <c r="G126" i="1"/>
  <c r="V125" i="1"/>
  <c r="G125" i="1"/>
  <c r="V124" i="1"/>
  <c r="G124" i="1"/>
  <c r="V123" i="1"/>
  <c r="G123" i="1"/>
  <c r="V122" i="1"/>
  <c r="G122" i="1"/>
  <c r="V121" i="1"/>
  <c r="G121" i="1"/>
  <c r="V120" i="1"/>
  <c r="G120" i="1"/>
  <c r="V119" i="1"/>
  <c r="G119" i="1"/>
  <c r="V118" i="1"/>
  <c r="G118" i="1"/>
  <c r="V117" i="1"/>
  <c r="G117" i="1"/>
  <c r="V116" i="1"/>
  <c r="G116" i="1"/>
  <c r="V115" i="1"/>
  <c r="G115" i="1"/>
  <c r="V114" i="1"/>
  <c r="G114" i="1"/>
  <c r="V113" i="1"/>
  <c r="G113" i="1"/>
  <c r="V112" i="1"/>
  <c r="G112" i="1"/>
  <c r="V111" i="1"/>
  <c r="G111" i="1"/>
  <c r="V110" i="1"/>
  <c r="G110" i="1"/>
  <c r="V109" i="1"/>
  <c r="G109" i="1"/>
  <c r="V108" i="1"/>
  <c r="G108" i="1"/>
  <c r="V107" i="1"/>
  <c r="G107" i="1"/>
  <c r="V106" i="1"/>
  <c r="G106" i="1"/>
  <c r="V105" i="1"/>
  <c r="G105" i="1"/>
  <c r="V104" i="1"/>
  <c r="G104" i="1"/>
  <c r="V103" i="1"/>
  <c r="G103" i="1"/>
  <c r="V102" i="1"/>
  <c r="G102" i="1"/>
  <c r="V101" i="1"/>
  <c r="G101" i="1"/>
  <c r="V100" i="1"/>
  <c r="G100" i="1"/>
  <c r="V99" i="1"/>
  <c r="G99" i="1"/>
  <c r="V98" i="1"/>
  <c r="G98" i="1"/>
  <c r="V97" i="1"/>
  <c r="G97" i="1"/>
  <c r="V96" i="1"/>
  <c r="G96" i="1"/>
  <c r="V95" i="1"/>
  <c r="G95" i="1"/>
  <c r="V94" i="1"/>
  <c r="G94" i="1"/>
  <c r="V93" i="1"/>
  <c r="G93" i="1"/>
  <c r="V92" i="1"/>
  <c r="G92" i="1"/>
  <c r="X91" i="1"/>
  <c r="V91" i="1"/>
  <c r="U91" i="1"/>
  <c r="I91" i="1"/>
  <c r="G91" i="1"/>
  <c r="X90" i="1"/>
  <c r="U160" i="1" s="1"/>
  <c r="G90" i="1"/>
  <c r="G89" i="1"/>
  <c r="I88" i="1"/>
  <c r="G88" i="1"/>
  <c r="G87" i="1"/>
  <c r="G86" i="1"/>
  <c r="G85" i="1"/>
  <c r="I84" i="1"/>
  <c r="G84" i="1"/>
  <c r="G83" i="1"/>
  <c r="G82" i="1"/>
  <c r="G81" i="1"/>
  <c r="I80" i="1"/>
  <c r="G80" i="1"/>
  <c r="G79" i="1"/>
  <c r="V78" i="1"/>
  <c r="U78" i="1"/>
  <c r="G78" i="1"/>
  <c r="V77" i="1"/>
  <c r="U77" i="1"/>
  <c r="G77" i="1"/>
  <c r="V76" i="1"/>
  <c r="U76" i="1"/>
  <c r="G76" i="1"/>
  <c r="V75" i="1"/>
  <c r="U75" i="1"/>
  <c r="G75" i="1"/>
  <c r="V74" i="1"/>
  <c r="U74" i="1"/>
  <c r="G74" i="1"/>
  <c r="V73" i="1"/>
  <c r="U73" i="1"/>
  <c r="G73" i="1"/>
  <c r="V72" i="1"/>
  <c r="U72" i="1"/>
  <c r="G72" i="1"/>
  <c r="V71" i="1"/>
  <c r="U71" i="1"/>
  <c r="G71" i="1"/>
  <c r="V70" i="1"/>
  <c r="U70" i="1"/>
  <c r="G70" i="1"/>
  <c r="V69" i="1"/>
  <c r="U69" i="1"/>
  <c r="G69" i="1"/>
  <c r="K68" i="1"/>
  <c r="I68" i="1"/>
  <c r="G68" i="1"/>
  <c r="K67" i="1"/>
  <c r="I133" i="1" s="1"/>
  <c r="I67" i="1"/>
  <c r="G67" i="1"/>
  <c r="C47" i="1"/>
  <c r="H38" i="1"/>
  <c r="N37" i="1"/>
  <c r="H37" i="1"/>
  <c r="I38" i="1" s="1"/>
  <c r="E38" i="1" l="1"/>
  <c r="F38" i="1" s="1"/>
  <c r="I41" i="1"/>
  <c r="I45" i="1"/>
  <c r="E47" i="1"/>
  <c r="F47" i="1" s="1"/>
  <c r="E51" i="1"/>
  <c r="F51" i="1" s="1"/>
  <c r="E55" i="1"/>
  <c r="F55" i="1" s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82" i="1"/>
  <c r="I90" i="1"/>
  <c r="I92" i="1"/>
  <c r="I96" i="1"/>
  <c r="I100" i="1"/>
  <c r="I104" i="1"/>
  <c r="J56" i="1"/>
  <c r="J55" i="1"/>
  <c r="J54" i="1"/>
  <c r="J53" i="1"/>
  <c r="J52" i="1"/>
  <c r="J51" i="1"/>
  <c r="J50" i="1"/>
  <c r="J49" i="1"/>
  <c r="J48" i="1"/>
  <c r="J47" i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J37" i="1"/>
  <c r="E37" i="1"/>
  <c r="I56" i="1"/>
  <c r="I55" i="1"/>
  <c r="I54" i="1"/>
  <c r="I53" i="1"/>
  <c r="I52" i="1"/>
  <c r="I51" i="1"/>
  <c r="I50" i="1"/>
  <c r="I49" i="1"/>
  <c r="I48" i="1"/>
  <c r="I47" i="1"/>
  <c r="J46" i="1"/>
  <c r="J45" i="1"/>
  <c r="J44" i="1"/>
  <c r="J43" i="1"/>
  <c r="J42" i="1"/>
  <c r="J41" i="1"/>
  <c r="J40" i="1"/>
  <c r="J39" i="1"/>
  <c r="E39" i="1"/>
  <c r="F39" i="1" s="1"/>
  <c r="I37" i="1"/>
  <c r="J38" i="1"/>
  <c r="I40" i="1"/>
  <c r="I42" i="1"/>
  <c r="I44" i="1"/>
  <c r="I46" i="1"/>
  <c r="E48" i="1"/>
  <c r="F48" i="1" s="1"/>
  <c r="E50" i="1"/>
  <c r="F50" i="1" s="1"/>
  <c r="E52" i="1"/>
  <c r="F52" i="1" s="1"/>
  <c r="E54" i="1"/>
  <c r="F54" i="1" s="1"/>
  <c r="E56" i="1"/>
  <c r="F56" i="1" s="1"/>
  <c r="I95" i="1"/>
  <c r="I99" i="1"/>
  <c r="I103" i="1"/>
  <c r="I86" i="1"/>
  <c r="I94" i="1"/>
  <c r="I98" i="1"/>
  <c r="I102" i="1"/>
  <c r="H39" i="1"/>
  <c r="I39" i="1"/>
  <c r="I43" i="1"/>
  <c r="E49" i="1"/>
  <c r="F49" i="1" s="1"/>
  <c r="E53" i="1"/>
  <c r="F53" i="1" s="1"/>
  <c r="I93" i="1"/>
  <c r="I97" i="1"/>
  <c r="I10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59" i="1"/>
  <c r="U126" i="1"/>
  <c r="U127" i="1"/>
  <c r="U128" i="1"/>
  <c r="U129" i="1"/>
  <c r="U130" i="1"/>
  <c r="U131" i="1"/>
  <c r="U132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I69" i="1"/>
  <c r="I70" i="1"/>
  <c r="I71" i="1"/>
  <c r="I72" i="1"/>
  <c r="I73" i="1"/>
  <c r="I74" i="1"/>
  <c r="I75" i="1"/>
  <c r="I76" i="1"/>
  <c r="I77" i="1"/>
  <c r="I78" i="1"/>
  <c r="I79" i="1"/>
  <c r="I81" i="1"/>
  <c r="I83" i="1"/>
  <c r="I85" i="1"/>
  <c r="I87" i="1"/>
  <c r="I89" i="1"/>
  <c r="K37" i="1" l="1"/>
  <c r="L37" i="1" s="1"/>
  <c r="M37" i="1" s="1"/>
  <c r="O37" i="1" s="1"/>
  <c r="F37" i="1"/>
</calcChain>
</file>

<file path=xl/sharedStrings.xml><?xml version="1.0" encoding="utf-8"?>
<sst xmlns="http://schemas.openxmlformats.org/spreadsheetml/2006/main" count="78" uniqueCount="71">
  <si>
    <t>Normal Distribution</t>
  </si>
  <si>
    <t>Normal Distribution
Gussian Distribution
Symmetrical Distribution</t>
  </si>
  <si>
    <t xml:space="preserve">It is an arrangment of the data set where most of the data cluster in the middle of the range and rest of the data symmetric on the top and bottom </t>
  </si>
  <si>
    <t>Example</t>
  </si>
  <si>
    <t>Height of the people:
1. Most of the people have an average height
2. Very less peoples have short height and long height</t>
  </si>
  <si>
    <t>Assumptions of Normal Distribution</t>
  </si>
  <si>
    <t xml:space="preserve">1. It should be a Bell Curve Shape Data </t>
  </si>
  <si>
    <t>2. Mean, Median and Mode are an Equal with each other
i.e. Mena = Median = Mode</t>
  </si>
  <si>
    <t>3. The data spread range between - infinity------ To-------- +infinit</t>
  </si>
  <si>
    <t>4. No Skewness or It is a symmetrical</t>
  </si>
  <si>
    <t>5. It is a Unimodel</t>
  </si>
  <si>
    <t>6. Mean and Standard Deviation define the whole data</t>
  </si>
  <si>
    <t xml:space="preserve">7. Probability of any outcome is zero hence we can only find probabilities over a specified interval or range of outcomes.
Example: What is Probability less 0 or 1 to 5
</t>
  </si>
  <si>
    <t>7. Area Under the Curve  = 1</t>
  </si>
  <si>
    <t>Normal Distribution Graph</t>
  </si>
  <si>
    <t>Mean = Median = Mode</t>
  </si>
  <si>
    <t>Lower Tail</t>
  </si>
  <si>
    <t>Upper Tail</t>
  </si>
  <si>
    <t>Formula</t>
  </si>
  <si>
    <r>
      <t>N(</t>
    </r>
    <r>
      <rPr>
        <sz val="11"/>
        <color theme="1"/>
        <rFont val="Calibri"/>
        <family val="2"/>
      </rPr>
      <t>μ,σ)</t>
    </r>
  </si>
  <si>
    <t>Probability Density Function Formula</t>
  </si>
  <si>
    <t>μ = Mean</t>
  </si>
  <si>
    <t>σ = Standard Deviation</t>
  </si>
  <si>
    <t xml:space="preserve">            </t>
  </si>
  <si>
    <t>π≈3.14159</t>
  </si>
  <si>
    <t>x</t>
  </si>
  <si>
    <t>Z Score</t>
  </si>
  <si>
    <t>Normalization</t>
  </si>
  <si>
    <t>Calculated by Typical Formula</t>
  </si>
  <si>
    <t>Calculated by Excel Formula</t>
  </si>
  <si>
    <t>Z^2</t>
  </si>
  <si>
    <t>-1/2</t>
  </si>
  <si>
    <t>e≈2.71828</t>
  </si>
  <si>
    <t>Mean</t>
  </si>
  <si>
    <t>Example of calculating Normal Distribution</t>
  </si>
  <si>
    <t>SD</t>
  </si>
  <si>
    <t>Calculating the probability for value X=26</t>
  </si>
  <si>
    <t>Calculate Z Score</t>
  </si>
  <si>
    <r>
      <t>z=</t>
    </r>
    <r>
      <rPr>
        <sz val="10"/>
        <color rgb="FF000000"/>
        <rFont val="Calibri"/>
        <family val="2"/>
        <scheme val="minor"/>
      </rPr>
      <t>x−μ/σ</t>
    </r>
  </si>
  <si>
    <t>=(1/(11.69615*SQRT(2*3.14159)))*(2.71828)^(-1/2*((26-38.8)/11.69615)^2)</t>
  </si>
  <si>
    <t>Standard Normal Distribution</t>
  </si>
  <si>
    <r>
      <t>It is a specific variant of the normal distribution
Standardization is the process of converting normal distribution to standard normal distribution
N(</t>
    </r>
    <r>
      <rPr>
        <sz val="11"/>
        <color theme="1"/>
        <rFont val="Calibri"/>
        <family val="2"/>
      </rPr>
      <t>μ,σ)=&gt;N(0,1)</t>
    </r>
  </si>
  <si>
    <t>It is the distribution that occurs when a normal random variable has a mean of zero and a standard deviation of one.</t>
  </si>
  <si>
    <t>The normal random variable of a standard normal distribution is called a standard score or a z score.</t>
  </si>
  <si>
    <t>In SND, Mean 0 and Standard Deviation is 1</t>
  </si>
  <si>
    <t>For Standard Normal Distribution, We will calculate Z score and with the help of Z score we will get the SND value from Z table.</t>
  </si>
  <si>
    <t>π≈</t>
  </si>
  <si>
    <t>e≈</t>
  </si>
  <si>
    <t>Probability of Normal Distribution</t>
  </si>
  <si>
    <t>Std Dev</t>
  </si>
  <si>
    <t>Student</t>
  </si>
  <si>
    <t>Emperical Formula</t>
  </si>
  <si>
    <t>1st Formula</t>
  </si>
  <si>
    <r>
      <t>P(μ-σ</t>
    </r>
    <r>
      <rPr>
        <sz val="11"/>
        <color theme="1"/>
        <rFont val="Calibri"/>
        <family val="2"/>
      </rPr>
      <t xml:space="preserve"> &lt;=x&lt;= μ+σ) = 68%</t>
    </r>
  </si>
  <si>
    <t>2nd Formula</t>
  </si>
  <si>
    <r>
      <t>P(μ-2σ</t>
    </r>
    <r>
      <rPr>
        <sz val="11"/>
        <color theme="1"/>
        <rFont val="Calibri"/>
        <family val="2"/>
      </rPr>
      <t xml:space="preserve"> &lt;=x&lt;= μ+2σ) = 95%</t>
    </r>
  </si>
  <si>
    <t>3rd Formula</t>
  </si>
  <si>
    <r>
      <t>P(μ-3σ</t>
    </r>
    <r>
      <rPr>
        <sz val="11"/>
        <color theme="1"/>
        <rFont val="Calibri"/>
        <family val="2"/>
      </rPr>
      <t xml:space="preserve"> &lt;=x&lt;= μ+3σ) = 99.7%</t>
    </r>
  </si>
  <si>
    <t>Poor</t>
  </si>
  <si>
    <t>Average</t>
  </si>
  <si>
    <t>Good</t>
  </si>
  <si>
    <t>Distinction</t>
  </si>
  <si>
    <t>No' of Student</t>
  </si>
  <si>
    <t>Student %</t>
  </si>
  <si>
    <t>Norm.Dis.</t>
  </si>
  <si>
    <t>Status</t>
  </si>
  <si>
    <t>Row Labels</t>
  </si>
  <si>
    <t>Count of Status</t>
  </si>
  <si>
    <t>Very Good</t>
  </si>
  <si>
    <t>Scholar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</si>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</sst>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"/>
  </numFmts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MathJax_Math-italic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wrapText="1"/>
    </xf>
    <xf numFmtId="0" fontId="1" fillId="0" borderId="8" xfId="0" applyFont="1" applyBorder="1"/>
    <xf numFmtId="0" fontId="3" fillId="0" borderId="0" xfId="0" applyFont="1"/>
    <xf numFmtId="0" fontId="5" fillId="0" borderId="0" xfId="0" applyFont="1"/>
    <xf numFmtId="0" fontId="0" fillId="0" borderId="8" xfId="0" quotePrefix="1" applyBorder="1"/>
    <xf numFmtId="0" fontId="1" fillId="0" borderId="11" xfId="0" applyFont="1" applyBorder="1" applyAlignment="1">
      <alignment horizontal="left"/>
    </xf>
    <xf numFmtId="0" fontId="0" fillId="0" borderId="6" xfId="0" applyBorder="1" applyAlignment="1">
      <alignment wrapText="1"/>
    </xf>
    <xf numFmtId="1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'[1]CPD-Normal Distribution'!$D$37:$D$56</c:f>
              <c:numCache>
                <c:formatCode>General</c:formatCode>
                <c:ptCount val="20"/>
                <c:pt idx="0">
                  <c:v>26</c:v>
                </c:pt>
                <c:pt idx="1">
                  <c:v>33</c:v>
                </c:pt>
                <c:pt idx="2">
                  <c:v>65</c:v>
                </c:pt>
                <c:pt idx="3">
                  <c:v>28</c:v>
                </c:pt>
                <c:pt idx="4">
                  <c:v>34</c:v>
                </c:pt>
                <c:pt idx="5">
                  <c:v>55</c:v>
                </c:pt>
                <c:pt idx="6">
                  <c:v>25</c:v>
                </c:pt>
                <c:pt idx="7">
                  <c:v>44</c:v>
                </c:pt>
                <c:pt idx="8">
                  <c:v>50</c:v>
                </c:pt>
                <c:pt idx="9">
                  <c:v>36</c:v>
                </c:pt>
                <c:pt idx="10">
                  <c:v>26</c:v>
                </c:pt>
                <c:pt idx="11">
                  <c:v>37</c:v>
                </c:pt>
                <c:pt idx="12">
                  <c:v>43</c:v>
                </c:pt>
                <c:pt idx="13">
                  <c:v>62</c:v>
                </c:pt>
                <c:pt idx="14">
                  <c:v>35</c:v>
                </c:pt>
                <c:pt idx="15">
                  <c:v>38</c:v>
                </c:pt>
                <c:pt idx="16">
                  <c:v>45</c:v>
                </c:pt>
                <c:pt idx="17">
                  <c:v>32</c:v>
                </c:pt>
                <c:pt idx="18">
                  <c:v>28</c:v>
                </c:pt>
                <c:pt idx="19">
                  <c:v>34</c:v>
                </c:pt>
              </c:numCache>
            </c:numRef>
          </c:xVal>
          <c:yVal>
            <c:numRef>
              <c:f>'[1]CPD-Normal Distribution'!$J$37:$J$56</c:f>
              <c:numCache>
                <c:formatCode>General</c:formatCode>
                <c:ptCount val="20"/>
                <c:pt idx="0">
                  <c:v>1.8741237949371478E-2</c:v>
                </c:pt>
                <c:pt idx="1">
                  <c:v>3.0162623541564505E-2</c:v>
                </c:pt>
                <c:pt idx="2">
                  <c:v>2.7749663320446325E-3</c:v>
                </c:pt>
                <c:pt idx="3">
                  <c:v>2.22700105212475E-2</c:v>
                </c:pt>
                <c:pt idx="4">
                  <c:v>3.1354136898795563E-2</c:v>
                </c:pt>
                <c:pt idx="5">
                  <c:v>1.3070348832908359E-2</c:v>
                </c:pt>
                <c:pt idx="6">
                  <c:v>1.7004943767025972E-2</c:v>
                </c:pt>
                <c:pt idx="7">
                  <c:v>3.0899077646381192E-2</c:v>
                </c:pt>
                <c:pt idx="8">
                  <c:v>2.1565120352868953E-2</c:v>
                </c:pt>
                <c:pt idx="9">
                  <c:v>3.3145328028727467E-2</c:v>
                </c:pt>
                <c:pt idx="10">
                  <c:v>1.8741237949371478E-2</c:v>
                </c:pt>
                <c:pt idx="11">
                  <c:v>3.370730697098058E-2</c:v>
                </c:pt>
                <c:pt idx="12">
                  <c:v>3.1979115815332824E-2</c:v>
                </c:pt>
                <c:pt idx="13">
                  <c:v>4.7698043209394164E-3</c:v>
                </c:pt>
                <c:pt idx="14">
                  <c:v>3.2355336393326314E-2</c:v>
                </c:pt>
                <c:pt idx="15">
                  <c:v>3.402915175782522E-2</c:v>
                </c:pt>
                <c:pt idx="16">
                  <c:v>2.9638069512805482E-2</c:v>
                </c:pt>
                <c:pt idx="17">
                  <c:v>2.8805055076528367E-2</c:v>
                </c:pt>
                <c:pt idx="18">
                  <c:v>2.22700105212475E-2</c:v>
                </c:pt>
                <c:pt idx="19">
                  <c:v>3.1354136898795563E-2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F3C-8613-CB266E08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0528"/>
        <c:axId val="459306592"/>
      </c:scatterChart>
      <c:valAx>
        <c:axId val="4593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06592"/>
        <c:crosses val="autoZero"/>
        <c:crossBetween val="midCat"/>
      </c:valAx>
      <c:valAx>
        <c:axId val="4593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'[1]CPD-Normal Distribution'!$H$67:$H$133</c:f>
              <c:numCache>
                <c:formatCode>General</c:formatCode>
                <c:ptCount val="67"/>
                <c:pt idx="0">
                  <c:v>1.7715931773132354E-4</c:v>
                </c:pt>
                <c:pt idx="1">
                  <c:v>8.5085273794738292E-4</c:v>
                </c:pt>
                <c:pt idx="2">
                  <c:v>2.7095696004317937E-2</c:v>
                </c:pt>
                <c:pt idx="3">
                  <c:v>2.8173989437386249E-2</c:v>
                </c:pt>
                <c:pt idx="4">
                  <c:v>5.6402116106232802E-2</c:v>
                </c:pt>
                <c:pt idx="5">
                  <c:v>9.1061667236411625E-2</c:v>
                </c:pt>
                <c:pt idx="6">
                  <c:v>0.12021023944809917</c:v>
                </c:pt>
                <c:pt idx="7">
                  <c:v>0.13730386178707055</c:v>
                </c:pt>
                <c:pt idx="8">
                  <c:v>0.13949679275781024</c:v>
                </c:pt>
                <c:pt idx="9">
                  <c:v>0.1465999581528703</c:v>
                </c:pt>
                <c:pt idx="10">
                  <c:v>0.16593934615583761</c:v>
                </c:pt>
                <c:pt idx="11">
                  <c:v>0.19492387608168238</c:v>
                </c:pt>
                <c:pt idx="12">
                  <c:v>0.19789455050291016</c:v>
                </c:pt>
                <c:pt idx="13">
                  <c:v>0.20837341766848283</c:v>
                </c:pt>
                <c:pt idx="14">
                  <c:v>0.23160980901450368</c:v>
                </c:pt>
                <c:pt idx="15">
                  <c:v>0.23181037719246789</c:v>
                </c:pt>
                <c:pt idx="16">
                  <c:v>0.23586917923538653</c:v>
                </c:pt>
                <c:pt idx="17">
                  <c:v>0.24574796090338613</c:v>
                </c:pt>
                <c:pt idx="18">
                  <c:v>0.27167317669009017</c:v>
                </c:pt>
                <c:pt idx="19">
                  <c:v>0.30730614794288535</c:v>
                </c:pt>
                <c:pt idx="20">
                  <c:v>0.31602693141231752</c:v>
                </c:pt>
                <c:pt idx="21">
                  <c:v>0.32667028610349291</c:v>
                </c:pt>
                <c:pt idx="22">
                  <c:v>0.33178235483206475</c:v>
                </c:pt>
                <c:pt idx="23">
                  <c:v>0.33920111273151954</c:v>
                </c:pt>
                <c:pt idx="24">
                  <c:v>0.34256736974989666</c:v>
                </c:pt>
                <c:pt idx="25">
                  <c:v>0.34350907572283018</c:v>
                </c:pt>
                <c:pt idx="26">
                  <c:v>0.34701325455698717</c:v>
                </c:pt>
                <c:pt idx="27">
                  <c:v>0.3787030975306358</c:v>
                </c:pt>
                <c:pt idx="28">
                  <c:v>0.39101347981913659</c:v>
                </c:pt>
                <c:pt idx="29">
                  <c:v>0.39448666017690825</c:v>
                </c:pt>
                <c:pt idx="30">
                  <c:v>0.39927726019195053</c:v>
                </c:pt>
                <c:pt idx="31">
                  <c:v>0.43013005418799832</c:v>
                </c:pt>
                <c:pt idx="32">
                  <c:v>0.43612511988504821</c:v>
                </c:pt>
                <c:pt idx="33">
                  <c:v>0.4622169979493338</c:v>
                </c:pt>
                <c:pt idx="34">
                  <c:v>0.46452056863793734</c:v>
                </c:pt>
                <c:pt idx="35">
                  <c:v>0.4649040163621746</c:v>
                </c:pt>
                <c:pt idx="36">
                  <c:v>0.47599666853490885</c:v>
                </c:pt>
                <c:pt idx="37">
                  <c:v>0.53235912173492417</c:v>
                </c:pt>
                <c:pt idx="38">
                  <c:v>0.5478345982444548</c:v>
                </c:pt>
                <c:pt idx="39">
                  <c:v>0.54858358844762589</c:v>
                </c:pt>
                <c:pt idx="40">
                  <c:v>0.57450524119844282</c:v>
                </c:pt>
                <c:pt idx="41">
                  <c:v>0.59979433335522747</c:v>
                </c:pt>
                <c:pt idx="42">
                  <c:v>0.62545151257476861</c:v>
                </c:pt>
                <c:pt idx="43">
                  <c:v>0.63302763985566546</c:v>
                </c:pt>
                <c:pt idx="44">
                  <c:v>0.6381595288625953</c:v>
                </c:pt>
                <c:pt idx="45">
                  <c:v>0.66662595888804843</c:v>
                </c:pt>
                <c:pt idx="46">
                  <c:v>0.66678071526168525</c:v>
                </c:pt>
                <c:pt idx="47">
                  <c:v>0.68111538612403488</c:v>
                </c:pt>
                <c:pt idx="48">
                  <c:v>0.68832265005345294</c:v>
                </c:pt>
                <c:pt idx="49">
                  <c:v>0.73744695299306595</c:v>
                </c:pt>
                <c:pt idx="50">
                  <c:v>0.75042075510550432</c:v>
                </c:pt>
                <c:pt idx="51">
                  <c:v>0.75498924420163649</c:v>
                </c:pt>
                <c:pt idx="52">
                  <c:v>0.76632699154457495</c:v>
                </c:pt>
                <c:pt idx="53">
                  <c:v>0.78947596639048412</c:v>
                </c:pt>
                <c:pt idx="54">
                  <c:v>0.80452654878126506</c:v>
                </c:pt>
                <c:pt idx="55">
                  <c:v>0.8093959621481549</c:v>
                </c:pt>
                <c:pt idx="56">
                  <c:v>0.82076028652734634</c:v>
                </c:pt>
                <c:pt idx="57">
                  <c:v>0.83553252163990421</c:v>
                </c:pt>
                <c:pt idx="58">
                  <c:v>0.84270906429566828</c:v>
                </c:pt>
                <c:pt idx="59">
                  <c:v>0.89665833991024113</c:v>
                </c:pt>
                <c:pt idx="60">
                  <c:v>0.91559439957619382</c:v>
                </c:pt>
                <c:pt idx="61">
                  <c:v>0.91588766324477067</c:v>
                </c:pt>
                <c:pt idx="62">
                  <c:v>0.93960526102367214</c:v>
                </c:pt>
                <c:pt idx="63">
                  <c:v>0.94325433077836018</c:v>
                </c:pt>
                <c:pt idx="64">
                  <c:v>0.97893591370928956</c:v>
                </c:pt>
                <c:pt idx="65">
                  <c:v>0.98598059827057538</c:v>
                </c:pt>
                <c:pt idx="66">
                  <c:v>0.99000696008234124</c:v>
                </c:pt>
              </c:numCache>
            </c:numRef>
          </c:xVal>
          <c:yVal>
            <c:numRef>
              <c:f>'[1]CPD-Normal Distribution'!$I$67:$I$133</c:f>
              <c:numCache>
                <c:formatCode>0.00</c:formatCode>
                <c:ptCount val="67"/>
                <c:pt idx="0">
                  <c:v>0.33439647725483729</c:v>
                </c:pt>
                <c:pt idx="1">
                  <c:v>0.33571546497519877</c:v>
                </c:pt>
                <c:pt idx="2">
                  <c:v>0.38969726780234293</c:v>
                </c:pt>
                <c:pt idx="3">
                  <c:v>0.39202243323175162</c:v>
                </c:pt>
                <c:pt idx="4">
                  <c:v>0.45580866816881055</c:v>
                </c:pt>
                <c:pt idx="5">
                  <c:v>0.54134546976541476</c:v>
                </c:pt>
                <c:pt idx="6">
                  <c:v>0.61862748565444625</c:v>
                </c:pt>
                <c:pt idx="7">
                  <c:v>0.66580917283440699</c:v>
                </c:pt>
                <c:pt idx="8">
                  <c:v>0.67194589842296915</c:v>
                </c:pt>
                <c:pt idx="9">
                  <c:v>0.69193947828524904</c:v>
                </c:pt>
                <c:pt idx="10">
                  <c:v>0.74713863644552847</c:v>
                </c:pt>
                <c:pt idx="11">
                  <c:v>0.8311853101972837</c:v>
                </c:pt>
                <c:pt idx="12">
                  <c:v>0.83983657519946253</c:v>
                </c:pt>
                <c:pt idx="13">
                  <c:v>0.87034023935673022</c:v>
                </c:pt>
                <c:pt idx="14">
                  <c:v>0.9375606870310107</c:v>
                </c:pt>
                <c:pt idx="15">
                  <c:v>0.93813641546944748</c:v>
                </c:pt>
                <c:pt idx="16">
                  <c:v>0.94976460686969477</c:v>
                </c:pt>
                <c:pt idx="17">
                  <c:v>0.97786195579942337</c:v>
                </c:pt>
                <c:pt idx="18">
                  <c:v>1.0497352173564212</c:v>
                </c:pt>
                <c:pt idx="19">
                  <c:v>1.1420447917674559</c:v>
                </c:pt>
                <c:pt idx="20">
                  <c:v>1.1631360032903648</c:v>
                </c:pt>
                <c:pt idx="21">
                  <c:v>1.1879311609999044</c:v>
                </c:pt>
                <c:pt idx="22">
                  <c:v>1.1994461354145083</c:v>
                </c:pt>
                <c:pt idx="23">
                  <c:v>1.2156754705484227</c:v>
                </c:pt>
                <c:pt idx="24">
                  <c:v>1.2228445733898967</c:v>
                </c:pt>
                <c:pt idx="25">
                  <c:v>1.2248277748165732</c:v>
                </c:pt>
                <c:pt idx="26">
                  <c:v>1.232120230600992</c:v>
                </c:pt>
                <c:pt idx="27">
                  <c:v>1.2913762191362557</c:v>
                </c:pt>
                <c:pt idx="28">
                  <c:v>1.3108762475805429</c:v>
                </c:pt>
                <c:pt idx="29">
                  <c:v>1.3159967249741693</c:v>
                </c:pt>
                <c:pt idx="30">
                  <c:v>1.3227771230707102</c:v>
                </c:pt>
                <c:pt idx="31">
                  <c:v>1.3582709424864574</c:v>
                </c:pt>
                <c:pt idx="32">
                  <c:v>1.3634637628767934</c:v>
                </c:pt>
                <c:pt idx="33">
                  <c:v>1.3793293757580798</c:v>
                </c:pt>
                <c:pt idx="34">
                  <c:v>1.3801955368524728</c:v>
                </c:pt>
                <c:pt idx="35">
                  <c:v>1.3803312103976024</c:v>
                </c:pt>
                <c:pt idx="36">
                  <c:v>1.3832018002016551</c:v>
                </c:pt>
                <c:pt idx="37">
                  <c:v>1.3662600000549325</c:v>
                </c:pt>
                <c:pt idx="38">
                  <c:v>1.3525653446599606</c:v>
                </c:pt>
                <c:pt idx="39">
                  <c:v>1.3518071768460884</c:v>
                </c:pt>
                <c:pt idx="40">
                  <c:v>1.3203235353883622</c:v>
                </c:pt>
                <c:pt idx="41">
                  <c:v>1.2802978055631713</c:v>
                </c:pt>
                <c:pt idx="42">
                  <c:v>1.2312061749952037</c:v>
                </c:pt>
                <c:pt idx="43">
                  <c:v>1.2152308328220807</c:v>
                </c:pt>
                <c:pt idx="44">
                  <c:v>1.2040547991241752</c:v>
                </c:pt>
                <c:pt idx="45">
                  <c:v>1.137337177165368</c:v>
                </c:pt>
                <c:pt idx="46">
                  <c:v>1.1369544584019657</c:v>
                </c:pt>
                <c:pt idx="47">
                  <c:v>1.1006803609440676</c:v>
                </c:pt>
                <c:pt idx="48">
                  <c:v>1.0818705359034706</c:v>
                </c:pt>
                <c:pt idx="49">
                  <c:v>0.94606142590278741</c:v>
                </c:pt>
                <c:pt idx="50">
                  <c:v>0.90871616364023933</c:v>
                </c:pt>
                <c:pt idx="51">
                  <c:v>0.89548771425235762</c:v>
                </c:pt>
                <c:pt idx="52">
                  <c:v>0.86254769276331489</c:v>
                </c:pt>
                <c:pt idx="53">
                  <c:v>0.79517713731267248</c:v>
                </c:pt>
                <c:pt idx="54">
                  <c:v>0.7516195568213726</c:v>
                </c:pt>
                <c:pt idx="55">
                  <c:v>0.73761370437296447</c:v>
                </c:pt>
                <c:pt idx="56">
                  <c:v>0.70515020510360815</c:v>
                </c:pt>
                <c:pt idx="57">
                  <c:v>0.66353433778167414</c:v>
                </c:pt>
                <c:pt idx="58">
                  <c:v>0.64360203327062737</c:v>
                </c:pt>
                <c:pt idx="59">
                  <c:v>0.50167526402791418</c:v>
                </c:pt>
                <c:pt idx="60">
                  <c:v>0.45586841754093471</c:v>
                </c:pt>
                <c:pt idx="61">
                  <c:v>0.4551774790719717</c:v>
                </c:pt>
                <c:pt idx="62">
                  <c:v>0.4012518997304782</c:v>
                </c:pt>
                <c:pt idx="63">
                  <c:v>0.39330588524088977</c:v>
                </c:pt>
                <c:pt idx="64">
                  <c:v>0.32071715789047994</c:v>
                </c:pt>
                <c:pt idx="65">
                  <c:v>0.30749739206638788</c:v>
                </c:pt>
                <c:pt idx="66">
                  <c:v>0.3001073555950392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E-4F7A-A7C8-1B5EE62B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83336"/>
        <c:axId val="517286288"/>
      </c:scatterChart>
      <c:valAx>
        <c:axId val="5172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6288"/>
        <c:crosses val="autoZero"/>
        <c:crossBetween val="midCat"/>
      </c:valAx>
      <c:valAx>
        <c:axId val="5172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'[1]CPD-Normal Distribution'!$T$69:$T$78</c:f>
              <c:numCache>
                <c:formatCode>General</c:formatCode>
                <c:ptCount val="10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55</c:v>
                </c:pt>
                <c:pt idx="6">
                  <c:v>50</c:v>
                </c:pt>
                <c:pt idx="7">
                  <c:v>50</c:v>
                </c:pt>
                <c:pt idx="8">
                  <c:v>80</c:v>
                </c:pt>
                <c:pt idx="9">
                  <c:v>80</c:v>
                </c:pt>
              </c:numCache>
            </c:numRef>
          </c:xVal>
          <c:yVal>
            <c:numRef>
              <c:f>'[1]CPD-Normal Distribution'!$U$69:$U$78</c:f>
              <c:numCache>
                <c:formatCode>0.000</c:formatCode>
                <c:ptCount val="10"/>
                <c:pt idx="0">
                  <c:v>3.6101488835427409E-2</c:v>
                </c:pt>
                <c:pt idx="1">
                  <c:v>3.3933661996703668E-2</c:v>
                </c:pt>
                <c:pt idx="2">
                  <c:v>3.3933661996703668E-2</c:v>
                </c:pt>
                <c:pt idx="3">
                  <c:v>3.1244354180083443E-2</c:v>
                </c:pt>
                <c:pt idx="4">
                  <c:v>3.1244354180083443E-2</c:v>
                </c:pt>
                <c:pt idx="5">
                  <c:v>2.5947074756443336E-2</c:v>
                </c:pt>
                <c:pt idx="6">
                  <c:v>1.6139799414384752E-2</c:v>
                </c:pt>
                <c:pt idx="7">
                  <c:v>1.6139799414384752E-2</c:v>
                </c:pt>
                <c:pt idx="8">
                  <c:v>1.2598551069853924E-2</c:v>
                </c:pt>
                <c:pt idx="9">
                  <c:v>1.2598551069853924E-2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6-4259-B6F8-69E24B04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3472"/>
        <c:axId val="410685272"/>
      </c:scatterChart>
      <c:valAx>
        <c:axId val="4106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5272"/>
        <c:crosses val="autoZero"/>
        <c:crossBetween val="midCat"/>
      </c:valAx>
      <c:valAx>
        <c:axId val="4106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'[1]CPD-Normal Distribution'!$E$37:$E$56</c:f>
              <c:numCache>
                <c:formatCode>0.00</c:formatCode>
                <c:ptCount val="20"/>
                <c:pt idx="0">
                  <c:v>-1.0943769088908306</c:v>
                </c:pt>
                <c:pt idx="1">
                  <c:v>-0.4958895368411575</c:v>
                </c:pt>
                <c:pt idx="2">
                  <c:v>2.2400527353859196</c:v>
                </c:pt>
                <c:pt idx="3">
                  <c:v>-0.92338051687663836</c:v>
                </c:pt>
                <c:pt idx="4">
                  <c:v>-0.41039134083406137</c:v>
                </c:pt>
                <c:pt idx="5">
                  <c:v>1.385070775314958</c:v>
                </c:pt>
                <c:pt idx="6">
                  <c:v>-1.1798751048979268</c:v>
                </c:pt>
                <c:pt idx="7">
                  <c:v>0.4445906192369003</c:v>
                </c:pt>
                <c:pt idx="8">
                  <c:v>0.95757979527947723</c:v>
                </c:pt>
                <c:pt idx="9">
                  <c:v>-0.239394948819869</c:v>
                </c:pt>
                <c:pt idx="10">
                  <c:v>-1.0943769088908306</c:v>
                </c:pt>
                <c:pt idx="11">
                  <c:v>-0.15389675281277285</c:v>
                </c:pt>
                <c:pt idx="12">
                  <c:v>0.35909242322980411</c:v>
                </c:pt>
                <c:pt idx="13">
                  <c:v>1.9835581473646313</c:v>
                </c:pt>
                <c:pt idx="14">
                  <c:v>-0.32489314482696519</c:v>
                </c:pt>
                <c:pt idx="15">
                  <c:v>-6.8398556805676691E-2</c:v>
                </c:pt>
                <c:pt idx="16">
                  <c:v>0.53008881524399643</c:v>
                </c:pt>
                <c:pt idx="17">
                  <c:v>-0.58138773284825362</c:v>
                </c:pt>
                <c:pt idx="18">
                  <c:v>-0.92338051687663836</c:v>
                </c:pt>
                <c:pt idx="19">
                  <c:v>-0.41039134083406137</c:v>
                </c:pt>
              </c:numCache>
            </c:numRef>
          </c:xVal>
          <c:yVal>
            <c:numRef>
              <c:f>'[1]CPD-Normal Distribution'!$F$37:$F$56</c:f>
              <c:numCache>
                <c:formatCode>0.00</c:formatCode>
                <c:ptCount val="20"/>
                <c:pt idx="0">
                  <c:v>0.21920039047158371</c:v>
                </c:pt>
                <c:pt idx="1">
                  <c:v>0.35278666627142724</c:v>
                </c:pt>
                <c:pt idx="2">
                  <c:v>3.2456431382649482E-2</c:v>
                </c:pt>
                <c:pt idx="3">
                  <c:v>0.26047345512879755</c:v>
                </c:pt>
                <c:pt idx="4">
                  <c:v>0.36672278905385608</c:v>
                </c:pt>
                <c:pt idx="5">
                  <c:v>0.15287280250712601</c:v>
                </c:pt>
                <c:pt idx="6">
                  <c:v>0.19889242769069185</c:v>
                </c:pt>
                <c:pt idx="7">
                  <c:v>0.36140034631627355</c:v>
                </c:pt>
                <c:pt idx="8">
                  <c:v>0.25222895172056137</c:v>
                </c:pt>
                <c:pt idx="9">
                  <c:v>0.38767283494468679</c:v>
                </c:pt>
                <c:pt idx="10">
                  <c:v>0.21920039047158371</c:v>
                </c:pt>
                <c:pt idx="11">
                  <c:v>0.39424582675619196</c:v>
                </c:pt>
                <c:pt idx="12">
                  <c:v>0.37403263821705229</c:v>
                </c:pt>
                <c:pt idx="13">
                  <c:v>5.5788362137413207E-2</c:v>
                </c:pt>
                <c:pt idx="14">
                  <c:v>0.37843297173943752</c:v>
                </c:pt>
                <c:pt idx="15">
                  <c:v>0.39801017269418026</c:v>
                </c:pt>
                <c:pt idx="16">
                  <c:v>0.34665140198216099</c:v>
                </c:pt>
                <c:pt idx="17">
                  <c:v>0.33690833750618099</c:v>
                </c:pt>
                <c:pt idx="18">
                  <c:v>0.26047345512879755</c:v>
                </c:pt>
                <c:pt idx="19">
                  <c:v>0.36672278905385608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F-43A2-A099-DB36A8F0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5808"/>
        <c:axId val="484731544"/>
      </c:scatterChart>
      <c:valAx>
        <c:axId val="484735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1544"/>
        <c:crosses val="autoZero"/>
        <c:crossBetween val="midCat"/>
      </c:valAx>
      <c:valAx>
        <c:axId val="4847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5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'[1]CPD-Normal Distribution'!$U$90</c:f>
              <c:strCache>
                <c:ptCount val="1"/>
                <c:pt idx="0">
                  <c:v>Norm.Dis.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'[1]CPD-Normal Distribution'!$T$91:$T$160</c:f>
              <c:numCache>
                <c:formatCode>General</c:formatCode>
                <c:ptCount val="70"/>
                <c:pt idx="0">
                  <c:v>67</c:v>
                </c:pt>
                <c:pt idx="1">
                  <c:v>66</c:v>
                </c:pt>
                <c:pt idx="2">
                  <c:v>68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71</c:v>
                </c:pt>
                <c:pt idx="18">
                  <c:v>71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73</c:v>
                </c:pt>
                <c:pt idx="29">
                  <c:v>60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59</c:v>
                </c:pt>
                <c:pt idx="34">
                  <c:v>59</c:v>
                </c:pt>
                <c:pt idx="35">
                  <c:v>75</c:v>
                </c:pt>
                <c:pt idx="36">
                  <c:v>75</c:v>
                </c:pt>
                <c:pt idx="37">
                  <c:v>58</c:v>
                </c:pt>
                <c:pt idx="38">
                  <c:v>76</c:v>
                </c:pt>
                <c:pt idx="39">
                  <c:v>57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55</c:v>
                </c:pt>
                <c:pt idx="45">
                  <c:v>79</c:v>
                </c:pt>
                <c:pt idx="46">
                  <c:v>80</c:v>
                </c:pt>
                <c:pt idx="47">
                  <c:v>80</c:v>
                </c:pt>
                <c:pt idx="48">
                  <c:v>82</c:v>
                </c:pt>
                <c:pt idx="49">
                  <c:v>51</c:v>
                </c:pt>
                <c:pt idx="50">
                  <c:v>50</c:v>
                </c:pt>
                <c:pt idx="51">
                  <c:v>50</c:v>
                </c:pt>
                <c:pt idx="52">
                  <c:v>84</c:v>
                </c:pt>
                <c:pt idx="53">
                  <c:v>48</c:v>
                </c:pt>
                <c:pt idx="54">
                  <c:v>86</c:v>
                </c:pt>
                <c:pt idx="55">
                  <c:v>87</c:v>
                </c:pt>
                <c:pt idx="56">
                  <c:v>46</c:v>
                </c:pt>
                <c:pt idx="57">
                  <c:v>88</c:v>
                </c:pt>
                <c:pt idx="58">
                  <c:v>45</c:v>
                </c:pt>
                <c:pt idx="59">
                  <c:v>90</c:v>
                </c:pt>
                <c:pt idx="60">
                  <c:v>42</c:v>
                </c:pt>
                <c:pt idx="61">
                  <c:v>92</c:v>
                </c:pt>
                <c:pt idx="62">
                  <c:v>40</c:v>
                </c:pt>
                <c:pt idx="63">
                  <c:v>94</c:v>
                </c:pt>
                <c:pt idx="64">
                  <c:v>38</c:v>
                </c:pt>
                <c:pt idx="65">
                  <c:v>96</c:v>
                </c:pt>
                <c:pt idx="66">
                  <c:v>37</c:v>
                </c:pt>
                <c:pt idx="67">
                  <c:v>37</c:v>
                </c:pt>
                <c:pt idx="68">
                  <c:v>97</c:v>
                </c:pt>
                <c:pt idx="69">
                  <c:v>35</c:v>
                </c:pt>
              </c:numCache>
            </c:numRef>
          </c:xVal>
          <c:yVal>
            <c:numRef>
              <c:f>'[1]CPD-Normal Distribution'!$U$91:$U$160</c:f>
              <c:numCache>
                <c:formatCode>General</c:formatCode>
                <c:ptCount val="70"/>
                <c:pt idx="0">
                  <c:v>2.7308148838999197E-2</c:v>
                </c:pt>
                <c:pt idx="1">
                  <c:v>2.7251541018924002E-2</c:v>
                </c:pt>
                <c:pt idx="2">
                  <c:v>2.7236951607546554E-2</c:v>
                </c:pt>
                <c:pt idx="3">
                  <c:v>2.7067921778821242E-2</c:v>
                </c:pt>
                <c:pt idx="4">
                  <c:v>2.7067921778821242E-2</c:v>
                </c:pt>
                <c:pt idx="5">
                  <c:v>2.6759857860916281E-2</c:v>
                </c:pt>
                <c:pt idx="6">
                  <c:v>2.6759857860916281E-2</c:v>
                </c:pt>
                <c:pt idx="7">
                  <c:v>2.6759857860916281E-2</c:v>
                </c:pt>
                <c:pt idx="8">
                  <c:v>2.6759857860916281E-2</c:v>
                </c:pt>
                <c:pt idx="9">
                  <c:v>2.6716902315630276E-2</c:v>
                </c:pt>
                <c:pt idx="10">
                  <c:v>2.6716902315630276E-2</c:v>
                </c:pt>
                <c:pt idx="11">
                  <c:v>2.6716902315630276E-2</c:v>
                </c:pt>
                <c:pt idx="12">
                  <c:v>2.6716902315630276E-2</c:v>
                </c:pt>
                <c:pt idx="13">
                  <c:v>2.6716902315630276E-2</c:v>
                </c:pt>
                <c:pt idx="14">
                  <c:v>2.6331629412131862E-2</c:v>
                </c:pt>
                <c:pt idx="15">
                  <c:v>2.6331629412131862E-2</c:v>
                </c:pt>
                <c:pt idx="16">
                  <c:v>2.6331629412131862E-2</c:v>
                </c:pt>
                <c:pt idx="17">
                  <c:v>2.6275286971201392E-2</c:v>
                </c:pt>
                <c:pt idx="18">
                  <c:v>2.6275286971201392E-2</c:v>
                </c:pt>
                <c:pt idx="19">
                  <c:v>2.5789131028789363E-2</c:v>
                </c:pt>
                <c:pt idx="20">
                  <c:v>2.5789131028789363E-2</c:v>
                </c:pt>
                <c:pt idx="21">
                  <c:v>2.5789131028789363E-2</c:v>
                </c:pt>
                <c:pt idx="22">
                  <c:v>2.5720172433061565E-2</c:v>
                </c:pt>
                <c:pt idx="23">
                  <c:v>2.5720172433061565E-2</c:v>
                </c:pt>
                <c:pt idx="24">
                  <c:v>2.5720172433061565E-2</c:v>
                </c:pt>
                <c:pt idx="25">
                  <c:v>2.5139736749916188E-2</c:v>
                </c:pt>
                <c:pt idx="26">
                  <c:v>2.5139736749916188E-2</c:v>
                </c:pt>
                <c:pt idx="27">
                  <c:v>2.5139736749916188E-2</c:v>
                </c:pt>
                <c:pt idx="28">
                  <c:v>2.5059091750012901E-2</c:v>
                </c:pt>
                <c:pt idx="29">
                  <c:v>2.4392133320893544E-2</c:v>
                </c:pt>
                <c:pt idx="30">
                  <c:v>2.4300869829551618E-2</c:v>
                </c:pt>
                <c:pt idx="31">
                  <c:v>2.4300869829551618E-2</c:v>
                </c:pt>
                <c:pt idx="32">
                  <c:v>2.4300869829551618E-2</c:v>
                </c:pt>
                <c:pt idx="33">
                  <c:v>2.3556126995461966E-2</c:v>
                </c:pt>
                <c:pt idx="34">
                  <c:v>2.3556126995461966E-2</c:v>
                </c:pt>
                <c:pt idx="35">
                  <c:v>2.3455427586300301E-2</c:v>
                </c:pt>
                <c:pt idx="36">
                  <c:v>2.3455427586300301E-2</c:v>
                </c:pt>
                <c:pt idx="37">
                  <c:v>2.2642429876802352E-2</c:v>
                </c:pt>
                <c:pt idx="38">
                  <c:v>2.2533566351421393E-2</c:v>
                </c:pt>
                <c:pt idx="39">
                  <c:v>2.16624322920804E-2</c:v>
                </c:pt>
                <c:pt idx="40">
                  <c:v>2.1546739077859475E-2</c:v>
                </c:pt>
                <c:pt idx="41">
                  <c:v>2.1546739077859475E-2</c:v>
                </c:pt>
                <c:pt idx="42">
                  <c:v>2.0506815087818729E-2</c:v>
                </c:pt>
                <c:pt idx="43">
                  <c:v>2.0506815087818729E-2</c:v>
                </c:pt>
                <c:pt idx="44">
                  <c:v>1.955107850213901E-2</c:v>
                </c:pt>
                <c:pt idx="45">
                  <c:v>1.9425845066264436E-2</c:v>
                </c:pt>
                <c:pt idx="46">
                  <c:v>1.8315832718578989E-2</c:v>
                </c:pt>
                <c:pt idx="47">
                  <c:v>1.8315832718578989E-2</c:v>
                </c:pt>
                <c:pt idx="48">
                  <c:v>1.6055184155757032E-2</c:v>
                </c:pt>
                <c:pt idx="49">
                  <c:v>1.5054912362593417E-2</c:v>
                </c:pt>
                <c:pt idx="50">
                  <c:v>1.3938553809879845E-2</c:v>
                </c:pt>
                <c:pt idx="51">
                  <c:v>1.3938553809879845E-2</c:v>
                </c:pt>
                <c:pt idx="52">
                  <c:v>1.3812238990973088E-2</c:v>
                </c:pt>
                <c:pt idx="53">
                  <c:v>1.1781261939248536E-2</c:v>
                </c:pt>
                <c:pt idx="54">
                  <c:v>1.166200026925239E-2</c:v>
                </c:pt>
                <c:pt idx="55">
                  <c:v>1.0640819890367356E-2</c:v>
                </c:pt>
                <c:pt idx="56">
                  <c:v>9.7729590253569851E-3</c:v>
                </c:pt>
                <c:pt idx="57">
                  <c:v>9.6636719774957601E-3</c:v>
                </c:pt>
                <c:pt idx="58">
                  <c:v>8.8387484606229152E-3</c:v>
                </c:pt>
                <c:pt idx="59">
                  <c:v>7.8590758919116002E-3</c:v>
                </c:pt>
                <c:pt idx="60">
                  <c:v>6.3573353276162869E-3</c:v>
                </c:pt>
                <c:pt idx="61">
                  <c:v>6.2727929861274758E-3</c:v>
                </c:pt>
                <c:pt idx="62">
                  <c:v>4.9852838990936824E-3</c:v>
                </c:pt>
                <c:pt idx="63">
                  <c:v>4.9137221781311519E-3</c:v>
                </c:pt>
                <c:pt idx="64">
                  <c:v>3.8367618309157357E-3</c:v>
                </c:pt>
                <c:pt idx="65">
                  <c:v>3.777638625696726E-3</c:v>
                </c:pt>
                <c:pt idx="66">
                  <c:v>3.3423342361002129E-3</c:v>
                </c:pt>
                <c:pt idx="67">
                  <c:v>3.3423342361002129E-3</c:v>
                </c:pt>
                <c:pt idx="68">
                  <c:v>3.289068211357671E-3</c:v>
                </c:pt>
                <c:pt idx="69">
                  <c:v>2.5010079837320966E-3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A-42C2-B22F-CD1EBF4E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5952"/>
        <c:axId val="549048576"/>
      </c:scatterChart>
      <c:valAx>
        <c:axId val="5490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8576"/>
        <c:crosses val="autoZero"/>
        <c:crossBetween val="midCat"/>
      </c:valAx>
      <c:valAx>
        <c:axId val="549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chart" Target="../charts/chart5.xml"/><Relationship Id="rId4" Type="http://schemas.openxmlformats.org/officeDocument/2006/relationships/image" Target="../media/image3.gif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11</xdr:row>
      <xdr:rowOff>104775</xdr:rowOff>
    </xdr:from>
    <xdr:to>
      <xdr:col>2</xdr:col>
      <xdr:colOff>5866688</xdr:colOff>
      <xdr:row>23</xdr:row>
      <xdr:rowOff>94894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3743325"/>
          <a:ext cx="5695238" cy="22761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209550</xdr:colOff>
      <xdr:row>26</xdr:row>
      <xdr:rowOff>114299</xdr:rowOff>
    </xdr:from>
    <xdr:to>
      <xdr:col>2</xdr:col>
      <xdr:colOff>2399594</xdr:colOff>
      <xdr:row>31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0" y="6610349"/>
          <a:ext cx="2190044" cy="9239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14</xdr:col>
      <xdr:colOff>180975</xdr:colOff>
      <xdr:row>37</xdr:row>
      <xdr:rowOff>80962</xdr:rowOff>
    </xdr:from>
    <xdr:to>
      <xdr:col>21</xdr:col>
      <xdr:colOff>485775</xdr:colOff>
      <xdr:row>51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2590800</xdr:colOff>
      <xdr:row>25</xdr:row>
      <xdr:rowOff>171450</xdr:rowOff>
    </xdr:from>
    <xdr:to>
      <xdr:col>2</xdr:col>
      <xdr:colOff>5441577</xdr:colOff>
      <xdr:row>31</xdr:row>
      <xdr:rowOff>142875</xdr:rowOff>
    </xdr:to>
    <xdr:pic>
      <xdr:nvPicPr>
        <xdr:cNvPr id="5" name="Picture 4" descr="http://www.stat.yale.edu/Courses/1997-98/101/normeq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6477000"/>
          <a:ext cx="2850777" cy="1114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2371725</xdr:colOff>
      <xdr:row>40</xdr:row>
      <xdr:rowOff>123825</xdr:rowOff>
    </xdr:from>
    <xdr:to>
      <xdr:col>2</xdr:col>
      <xdr:colOff>3174196</xdr:colOff>
      <xdr:row>43</xdr:row>
      <xdr:rowOff>114225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81325" y="9544050"/>
          <a:ext cx="3431371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37</xdr:row>
      <xdr:rowOff>104775</xdr:rowOff>
    </xdr:from>
    <xdr:to>
      <xdr:col>2</xdr:col>
      <xdr:colOff>1971675</xdr:colOff>
      <xdr:row>40</xdr:row>
      <xdr:rowOff>11621</xdr:rowOff>
    </xdr:to>
    <xdr:pic>
      <xdr:nvPicPr>
        <xdr:cNvPr id="7" name="Picture 6" descr="http://www.stat.yale.edu/Courses/1997-98/101/normeq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8696325"/>
          <a:ext cx="1885950" cy="73552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571500</xdr:colOff>
      <xdr:row>69</xdr:row>
      <xdr:rowOff>100012</xdr:rowOff>
    </xdr:from>
    <xdr:to>
      <xdr:col>15</xdr:col>
      <xdr:colOff>352425</xdr:colOff>
      <xdr:row>83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514350</xdr:colOff>
      <xdr:row>66</xdr:row>
      <xdr:rowOff>80962</xdr:rowOff>
    </xdr:from>
    <xdr:to>
      <xdr:col>33</xdr:col>
      <xdr:colOff>209550</xdr:colOff>
      <xdr:row>80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3133725</xdr:colOff>
      <xdr:row>13</xdr:row>
      <xdr:rowOff>66675</xdr:rowOff>
    </xdr:from>
    <xdr:to>
      <xdr:col>2</xdr:col>
      <xdr:colOff>6172200</xdr:colOff>
      <xdr:row>13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CxnSpPr/>
      </xdr:nvCxnSpPr>
      <xdr:spPr>
        <a:xfrm>
          <a:off x="6372225" y="4086225"/>
          <a:ext cx="3038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4724400</xdr:colOff>
      <xdr:row>21</xdr:row>
      <xdr:rowOff>123826</xdr:rowOff>
    </xdr:from>
    <xdr:to>
      <xdr:col>2</xdr:col>
      <xdr:colOff>6991350</xdr:colOff>
      <xdr:row>21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 flipV="1">
          <a:off x="7962900" y="5667376"/>
          <a:ext cx="2266950" cy="571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2543175</xdr:colOff>
      <xdr:row>21</xdr:row>
      <xdr:rowOff>161925</xdr:rowOff>
    </xdr:from>
    <xdr:to>
      <xdr:col>2</xdr:col>
      <xdr:colOff>990600</xdr:colOff>
      <xdr:row>21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 flipH="1" flipV="1">
          <a:off x="3152775" y="5705475"/>
          <a:ext cx="1076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104775</xdr:colOff>
      <xdr:row>54</xdr:row>
      <xdr:rowOff>133350</xdr:rowOff>
    </xdr:from>
    <xdr:to>
      <xdr:col>2</xdr:col>
      <xdr:colOff>6373402</xdr:colOff>
      <xdr:row>68</xdr:row>
      <xdr:rowOff>9525</xdr:rowOff>
    </xdr:to>
    <xdr:pic>
      <xdr:nvPicPr>
        <xdr:cNvPr id="13" name="Picture 12" descr="Image result for what is standard normal distribution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849225"/>
          <a:ext cx="6268627" cy="2543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733425</xdr:colOff>
      <xdr:row>18</xdr:row>
      <xdr:rowOff>152400</xdr:rowOff>
    </xdr:from>
    <xdr:to>
      <xdr:col>9</xdr:col>
      <xdr:colOff>657225</xdr:colOff>
      <xdr:row>33</xdr:row>
      <xdr:rowOff>166688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1781174</xdr:colOff>
      <xdr:row>70</xdr:row>
      <xdr:rowOff>76200</xdr:rowOff>
    </xdr:from>
    <xdr:to>
      <xdr:col>2</xdr:col>
      <xdr:colOff>7486649</xdr:colOff>
      <xdr:row>80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4" y="16049625"/>
          <a:ext cx="5705475" cy="18573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24</xdr:col>
      <xdr:colOff>276225</xdr:colOff>
      <xdr:row>89</xdr:row>
      <xdr:rowOff>71437</xdr:rowOff>
    </xdr:from>
    <xdr:to>
      <xdr:col>31</xdr:col>
      <xdr:colOff>581025</xdr:colOff>
      <xdr:row>103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vi\OneDrive\Desktop\Statistic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.."/>
      <sheetName val="Sample &amp; Population"/>
      <sheetName val="Measure of Data"/>
      <sheetName val="Frequency Distribution"/>
      <sheetName val="Measure of Central Tendency"/>
      <sheetName val="Skewness &amp; Kurtosis"/>
      <sheetName val="Measure of Spread or Dispersion"/>
      <sheetName val="BoxPlot"/>
      <sheetName val="Probability"/>
      <sheetName val="Permutation &amp; Combination"/>
      <sheetName val="Distribution"/>
      <sheetName val="Chart1"/>
      <sheetName val="Random Variable"/>
      <sheetName val="CPD-Normal Distribution"/>
      <sheetName val="CPD &amp; DPD-Uniform Distribution"/>
      <sheetName val="CPD-Exponential Distribution"/>
      <sheetName val="DPD-Bernoulli Distribution"/>
      <sheetName val="DPD - Binomial Distribution"/>
      <sheetName val="DPD-Poisson Distribution"/>
      <sheetName val="Student T Distribution"/>
      <sheetName val="Central Limit Theorm"/>
      <sheetName val="LinearRegression"/>
      <sheetName val="Hypothesis Testing Example"/>
      <sheetName val="Python"/>
      <sheetName val="Two Way ANOVA"/>
      <sheetName val="Sheet1"/>
      <sheetName val="OneWay - ANOVA Practical"/>
      <sheetName val="CS Association Independence"/>
      <sheetName val="Degree of Freedom"/>
      <sheetName val="Estimator &amp; Estimates"/>
      <sheetName val="Signi Level &amp; Confidence Level"/>
      <sheetName val="QQPlot theory"/>
      <sheetName val="QQPlot"/>
      <sheetName val="Maximum Likelihood Esti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2"/>
      <sheetData sheetId="13">
        <row r="37">
          <cell r="D37">
            <v>26</v>
          </cell>
          <cell r="E37">
            <v>-1.0943769088908306</v>
          </cell>
          <cell r="F37">
            <v>0.21920039047158371</v>
          </cell>
          <cell r="J37">
            <v>1.8741237949371478E-2</v>
          </cell>
        </row>
        <row r="38">
          <cell r="D38">
            <v>33</v>
          </cell>
          <cell r="E38">
            <v>-0.4958895368411575</v>
          </cell>
          <cell r="F38">
            <v>0.35278666627142724</v>
          </cell>
          <cell r="J38">
            <v>3.0162623541564505E-2</v>
          </cell>
        </row>
        <row r="39">
          <cell r="D39">
            <v>65</v>
          </cell>
          <cell r="E39">
            <v>2.2400527353859196</v>
          </cell>
          <cell r="F39">
            <v>3.2456431382649482E-2</v>
          </cell>
          <cell r="J39">
            <v>2.7749663320446325E-3</v>
          </cell>
        </row>
        <row r="40">
          <cell r="D40">
            <v>28</v>
          </cell>
          <cell r="E40">
            <v>-0.92338051687663836</v>
          </cell>
          <cell r="F40">
            <v>0.26047345512879755</v>
          </cell>
          <cell r="J40">
            <v>2.22700105212475E-2</v>
          </cell>
        </row>
        <row r="41">
          <cell r="D41">
            <v>34</v>
          </cell>
          <cell r="E41">
            <v>-0.41039134083406137</v>
          </cell>
          <cell r="F41">
            <v>0.36672278905385608</v>
          </cell>
          <cell r="J41">
            <v>3.1354136898795563E-2</v>
          </cell>
        </row>
        <row r="42">
          <cell r="D42">
            <v>55</v>
          </cell>
          <cell r="E42">
            <v>1.385070775314958</v>
          </cell>
          <cell r="F42">
            <v>0.15287280250712601</v>
          </cell>
          <cell r="J42">
            <v>1.3070348832908359E-2</v>
          </cell>
        </row>
        <row r="43">
          <cell r="D43">
            <v>25</v>
          </cell>
          <cell r="E43">
            <v>-1.1798751048979268</v>
          </cell>
          <cell r="F43">
            <v>0.19889242769069185</v>
          </cell>
          <cell r="J43">
            <v>1.7004943767025972E-2</v>
          </cell>
        </row>
        <row r="44">
          <cell r="D44">
            <v>44</v>
          </cell>
          <cell r="E44">
            <v>0.4445906192369003</v>
          </cell>
          <cell r="F44">
            <v>0.36140034631627355</v>
          </cell>
          <cell r="J44">
            <v>3.0899077646381192E-2</v>
          </cell>
        </row>
        <row r="45">
          <cell r="D45">
            <v>50</v>
          </cell>
          <cell r="E45">
            <v>0.95757979527947723</v>
          </cell>
          <cell r="F45">
            <v>0.25222895172056137</v>
          </cell>
          <cell r="J45">
            <v>2.1565120352868953E-2</v>
          </cell>
        </row>
        <row r="46">
          <cell r="D46">
            <v>36</v>
          </cell>
          <cell r="E46">
            <v>-0.239394948819869</v>
          </cell>
          <cell r="F46">
            <v>0.38767283494468679</v>
          </cell>
          <cell r="J46">
            <v>3.3145328028727467E-2</v>
          </cell>
        </row>
        <row r="47">
          <cell r="D47">
            <v>26</v>
          </cell>
          <cell r="E47">
            <v>-1.0943769088908306</v>
          </cell>
          <cell r="F47">
            <v>0.21920039047158371</v>
          </cell>
          <cell r="J47">
            <v>1.8741237949371478E-2</v>
          </cell>
        </row>
        <row r="48">
          <cell r="D48">
            <v>37</v>
          </cell>
          <cell r="E48">
            <v>-0.15389675281277285</v>
          </cell>
          <cell r="F48">
            <v>0.39424582675619196</v>
          </cell>
          <cell r="J48">
            <v>3.370730697098058E-2</v>
          </cell>
        </row>
        <row r="49">
          <cell r="D49">
            <v>43</v>
          </cell>
          <cell r="E49">
            <v>0.35909242322980411</v>
          </cell>
          <cell r="F49">
            <v>0.37403263821705229</v>
          </cell>
          <cell r="J49">
            <v>3.1979115815332824E-2</v>
          </cell>
        </row>
        <row r="50">
          <cell r="D50">
            <v>62</v>
          </cell>
          <cell r="E50">
            <v>1.9835581473646313</v>
          </cell>
          <cell r="F50">
            <v>5.5788362137413207E-2</v>
          </cell>
          <cell r="J50">
            <v>4.7698043209394164E-3</v>
          </cell>
        </row>
        <row r="51">
          <cell r="D51">
            <v>35</v>
          </cell>
          <cell r="E51">
            <v>-0.32489314482696519</v>
          </cell>
          <cell r="F51">
            <v>0.37843297173943752</v>
          </cell>
          <cell r="J51">
            <v>3.2355336393326314E-2</v>
          </cell>
        </row>
        <row r="52">
          <cell r="D52">
            <v>38</v>
          </cell>
          <cell r="E52">
            <v>-6.8398556805676691E-2</v>
          </cell>
          <cell r="F52">
            <v>0.39801017269418026</v>
          </cell>
          <cell r="J52">
            <v>3.402915175782522E-2</v>
          </cell>
        </row>
        <row r="53">
          <cell r="D53">
            <v>45</v>
          </cell>
          <cell r="E53">
            <v>0.53008881524399643</v>
          </cell>
          <cell r="F53">
            <v>0.34665140198216099</v>
          </cell>
          <cell r="J53">
            <v>2.9638069512805482E-2</v>
          </cell>
        </row>
        <row r="54">
          <cell r="D54">
            <v>32</v>
          </cell>
          <cell r="E54">
            <v>-0.58138773284825362</v>
          </cell>
          <cell r="F54">
            <v>0.33690833750618099</v>
          </cell>
          <cell r="J54">
            <v>2.8805055076528367E-2</v>
          </cell>
        </row>
        <row r="55">
          <cell r="D55">
            <v>28</v>
          </cell>
          <cell r="E55">
            <v>-0.92338051687663836</v>
          </cell>
          <cell r="F55">
            <v>0.26047345512879755</v>
          </cell>
          <cell r="J55">
            <v>2.22700105212475E-2</v>
          </cell>
        </row>
        <row r="56">
          <cell r="D56">
            <v>34</v>
          </cell>
          <cell r="E56">
            <v>-0.41039134083406137</v>
          </cell>
          <cell r="F56">
            <v>0.36672278905385608</v>
          </cell>
          <cell r="J56">
            <v>3.1354136898795563E-2</v>
          </cell>
        </row>
        <row r="67">
          <cell r="H67">
            <v>1.7715931773132354E-4</v>
          </cell>
          <cell r="I67">
            <v>0.33439647725483729</v>
          </cell>
        </row>
        <row r="68">
          <cell r="H68">
            <v>8.5085273794738292E-4</v>
          </cell>
          <cell r="I68">
            <v>0.33571546497519877</v>
          </cell>
        </row>
        <row r="69">
          <cell r="H69">
            <v>2.7095696004317937E-2</v>
          </cell>
          <cell r="I69">
            <v>0.38969726780234293</v>
          </cell>
          <cell r="T69">
            <v>65</v>
          </cell>
          <cell r="U69">
            <v>3.6101488835427409E-2</v>
          </cell>
        </row>
        <row r="70">
          <cell r="H70">
            <v>2.8173989437386249E-2</v>
          </cell>
          <cell r="I70">
            <v>0.39202243323175162</v>
          </cell>
          <cell r="T70">
            <v>60</v>
          </cell>
          <cell r="U70">
            <v>3.3933661996703668E-2</v>
          </cell>
        </row>
        <row r="71">
          <cell r="H71">
            <v>5.6402116106232802E-2</v>
          </cell>
          <cell r="I71">
            <v>0.45580866816881055</v>
          </cell>
          <cell r="T71">
            <v>60</v>
          </cell>
          <cell r="U71">
            <v>3.3933661996703668E-2</v>
          </cell>
        </row>
        <row r="72">
          <cell r="H72">
            <v>9.1061667236411625E-2</v>
          </cell>
          <cell r="I72">
            <v>0.54134546976541476</v>
          </cell>
          <cell r="T72">
            <v>70</v>
          </cell>
          <cell r="U72">
            <v>3.1244354180083443E-2</v>
          </cell>
        </row>
        <row r="73">
          <cell r="H73">
            <v>0.12021023944809917</v>
          </cell>
          <cell r="I73">
            <v>0.61862748565444625</v>
          </cell>
          <cell r="T73">
            <v>70</v>
          </cell>
          <cell r="U73">
            <v>3.1244354180083443E-2</v>
          </cell>
        </row>
        <row r="74">
          <cell r="H74">
            <v>0.13730386178707055</v>
          </cell>
          <cell r="I74">
            <v>0.66580917283440699</v>
          </cell>
          <cell r="T74">
            <v>55</v>
          </cell>
          <cell r="U74">
            <v>2.5947074756443336E-2</v>
          </cell>
        </row>
        <row r="75">
          <cell r="H75">
            <v>0.13949679275781024</v>
          </cell>
          <cell r="I75">
            <v>0.67194589842296915</v>
          </cell>
          <cell r="T75">
            <v>50</v>
          </cell>
          <cell r="U75">
            <v>1.6139799414384752E-2</v>
          </cell>
        </row>
        <row r="76">
          <cell r="H76">
            <v>0.1465999581528703</v>
          </cell>
          <cell r="I76">
            <v>0.69193947828524904</v>
          </cell>
          <cell r="T76">
            <v>50</v>
          </cell>
          <cell r="U76">
            <v>1.6139799414384752E-2</v>
          </cell>
        </row>
        <row r="77">
          <cell r="H77">
            <v>0.16593934615583761</v>
          </cell>
          <cell r="I77">
            <v>0.74713863644552847</v>
          </cell>
          <cell r="T77">
            <v>80</v>
          </cell>
          <cell r="U77">
            <v>1.2598551069853924E-2</v>
          </cell>
        </row>
        <row r="78">
          <cell r="H78">
            <v>0.19492387608168238</v>
          </cell>
          <cell r="I78">
            <v>0.8311853101972837</v>
          </cell>
          <cell r="T78">
            <v>80</v>
          </cell>
          <cell r="U78">
            <v>1.2598551069853924E-2</v>
          </cell>
        </row>
        <row r="79">
          <cell r="H79">
            <v>0.19789455050291016</v>
          </cell>
          <cell r="I79">
            <v>0.83983657519946253</v>
          </cell>
        </row>
        <row r="80">
          <cell r="H80">
            <v>0.20837341766848283</v>
          </cell>
          <cell r="I80">
            <v>0.87034023935673022</v>
          </cell>
        </row>
        <row r="81">
          <cell r="H81">
            <v>0.23160980901450368</v>
          </cell>
          <cell r="I81">
            <v>0.9375606870310107</v>
          </cell>
        </row>
        <row r="82">
          <cell r="H82">
            <v>0.23181037719246789</v>
          </cell>
          <cell r="I82">
            <v>0.93813641546944748</v>
          </cell>
        </row>
        <row r="83">
          <cell r="H83">
            <v>0.23586917923538653</v>
          </cell>
          <cell r="I83">
            <v>0.94976460686969477</v>
          </cell>
        </row>
        <row r="84">
          <cell r="H84">
            <v>0.24574796090338613</v>
          </cell>
          <cell r="I84">
            <v>0.97786195579942337</v>
          </cell>
        </row>
        <row r="85">
          <cell r="H85">
            <v>0.27167317669009017</v>
          </cell>
          <cell r="I85">
            <v>1.0497352173564212</v>
          </cell>
        </row>
        <row r="86">
          <cell r="H86">
            <v>0.30730614794288535</v>
          </cell>
          <cell r="I86">
            <v>1.1420447917674559</v>
          </cell>
        </row>
        <row r="87">
          <cell r="H87">
            <v>0.31602693141231752</v>
          </cell>
          <cell r="I87">
            <v>1.1631360032903648</v>
          </cell>
        </row>
        <row r="88">
          <cell r="H88">
            <v>0.32667028610349291</v>
          </cell>
          <cell r="I88">
            <v>1.1879311609999044</v>
          </cell>
        </row>
        <row r="89">
          <cell r="H89">
            <v>0.33178235483206475</v>
          </cell>
          <cell r="I89">
            <v>1.1994461354145083</v>
          </cell>
        </row>
        <row r="90">
          <cell r="H90">
            <v>0.33920111273151954</v>
          </cell>
          <cell r="I90">
            <v>1.2156754705484227</v>
          </cell>
          <cell r="U90" t="str">
            <v>Norm.Dis.</v>
          </cell>
        </row>
        <row r="91">
          <cell r="H91">
            <v>0.34256736974989666</v>
          </cell>
          <cell r="I91">
            <v>1.2228445733898967</v>
          </cell>
          <cell r="T91">
            <v>67</v>
          </cell>
          <cell r="U91">
            <v>2.7308148838999197E-2</v>
          </cell>
        </row>
        <row r="92">
          <cell r="H92">
            <v>0.34350907572283018</v>
          </cell>
          <cell r="I92">
            <v>1.2248277748165732</v>
          </cell>
          <cell r="T92">
            <v>66</v>
          </cell>
          <cell r="U92">
            <v>2.7251541018924002E-2</v>
          </cell>
        </row>
        <row r="93">
          <cell r="H93">
            <v>0.34701325455698717</v>
          </cell>
          <cell r="I93">
            <v>1.232120230600992</v>
          </cell>
          <cell r="T93">
            <v>68</v>
          </cell>
          <cell r="U93">
            <v>2.7236951607546554E-2</v>
          </cell>
        </row>
        <row r="94">
          <cell r="H94">
            <v>0.3787030975306358</v>
          </cell>
          <cell r="I94">
            <v>1.2913762191362557</v>
          </cell>
          <cell r="T94">
            <v>65</v>
          </cell>
          <cell r="U94">
            <v>2.7067921778821242E-2</v>
          </cell>
        </row>
        <row r="95">
          <cell r="H95">
            <v>0.39101347981913659</v>
          </cell>
          <cell r="I95">
            <v>1.3108762475805429</v>
          </cell>
          <cell r="T95">
            <v>65</v>
          </cell>
          <cell r="U95">
            <v>2.7067921778821242E-2</v>
          </cell>
        </row>
        <row r="96">
          <cell r="H96">
            <v>0.39448666017690825</v>
          </cell>
          <cell r="I96">
            <v>1.3159967249741693</v>
          </cell>
          <cell r="T96">
            <v>64</v>
          </cell>
          <cell r="U96">
            <v>2.6759857860916281E-2</v>
          </cell>
        </row>
        <row r="97">
          <cell r="H97">
            <v>0.39927726019195053</v>
          </cell>
          <cell r="I97">
            <v>1.3227771230707102</v>
          </cell>
          <cell r="T97">
            <v>64</v>
          </cell>
          <cell r="U97">
            <v>2.6759857860916281E-2</v>
          </cell>
        </row>
        <row r="98">
          <cell r="H98">
            <v>0.43013005418799832</v>
          </cell>
          <cell r="I98">
            <v>1.3582709424864574</v>
          </cell>
          <cell r="T98">
            <v>64</v>
          </cell>
          <cell r="U98">
            <v>2.6759857860916281E-2</v>
          </cell>
        </row>
        <row r="99">
          <cell r="H99">
            <v>0.43612511988504821</v>
          </cell>
          <cell r="I99">
            <v>1.3634637628767934</v>
          </cell>
          <cell r="T99">
            <v>64</v>
          </cell>
          <cell r="U99">
            <v>2.6759857860916281E-2</v>
          </cell>
        </row>
        <row r="100">
          <cell r="H100">
            <v>0.4622169979493338</v>
          </cell>
          <cell r="I100">
            <v>1.3793293757580798</v>
          </cell>
          <cell r="T100">
            <v>70</v>
          </cell>
          <cell r="U100">
            <v>2.6716902315630276E-2</v>
          </cell>
        </row>
        <row r="101">
          <cell r="H101">
            <v>0.46452056863793734</v>
          </cell>
          <cell r="I101">
            <v>1.3801955368524728</v>
          </cell>
          <cell r="T101">
            <v>70</v>
          </cell>
          <cell r="U101">
            <v>2.6716902315630276E-2</v>
          </cell>
        </row>
        <row r="102">
          <cell r="H102">
            <v>0.4649040163621746</v>
          </cell>
          <cell r="I102">
            <v>1.3803312103976024</v>
          </cell>
          <cell r="T102">
            <v>70</v>
          </cell>
          <cell r="U102">
            <v>2.6716902315630276E-2</v>
          </cell>
        </row>
        <row r="103">
          <cell r="H103">
            <v>0.47599666853490885</v>
          </cell>
          <cell r="I103">
            <v>1.3832018002016551</v>
          </cell>
          <cell r="T103">
            <v>70</v>
          </cell>
          <cell r="U103">
            <v>2.6716902315630276E-2</v>
          </cell>
        </row>
        <row r="104">
          <cell r="H104">
            <v>0.53235912173492417</v>
          </cell>
          <cell r="I104">
            <v>1.3662600000549325</v>
          </cell>
          <cell r="T104">
            <v>70</v>
          </cell>
          <cell r="U104">
            <v>2.6716902315630276E-2</v>
          </cell>
        </row>
        <row r="105">
          <cell r="H105">
            <v>0.5478345982444548</v>
          </cell>
          <cell r="I105">
            <v>1.3525653446599606</v>
          </cell>
          <cell r="T105">
            <v>63</v>
          </cell>
          <cell r="U105">
            <v>2.6331629412131862E-2</v>
          </cell>
        </row>
        <row r="106">
          <cell r="H106">
            <v>0.54858358844762589</v>
          </cell>
          <cell r="I106">
            <v>1.3518071768460884</v>
          </cell>
          <cell r="T106">
            <v>63</v>
          </cell>
          <cell r="U106">
            <v>2.6331629412131862E-2</v>
          </cell>
        </row>
        <row r="107">
          <cell r="H107">
            <v>0.57450524119844282</v>
          </cell>
          <cell r="I107">
            <v>1.3203235353883622</v>
          </cell>
          <cell r="T107">
            <v>63</v>
          </cell>
          <cell r="U107">
            <v>2.6331629412131862E-2</v>
          </cell>
        </row>
        <row r="108">
          <cell r="H108">
            <v>0.59979433335522747</v>
          </cell>
          <cell r="I108">
            <v>1.2802978055631713</v>
          </cell>
          <cell r="T108">
            <v>71</v>
          </cell>
          <cell r="U108">
            <v>2.6275286971201392E-2</v>
          </cell>
        </row>
        <row r="109">
          <cell r="H109">
            <v>0.62545151257476861</v>
          </cell>
          <cell r="I109">
            <v>1.2312061749952037</v>
          </cell>
          <cell r="T109">
            <v>71</v>
          </cell>
          <cell r="U109">
            <v>2.6275286971201392E-2</v>
          </cell>
        </row>
        <row r="110">
          <cell r="H110">
            <v>0.63302763985566546</v>
          </cell>
          <cell r="I110">
            <v>1.2152308328220807</v>
          </cell>
          <cell r="T110">
            <v>62</v>
          </cell>
          <cell r="U110">
            <v>2.5789131028789363E-2</v>
          </cell>
        </row>
        <row r="111">
          <cell r="H111">
            <v>0.6381595288625953</v>
          </cell>
          <cell r="I111">
            <v>1.2040547991241752</v>
          </cell>
          <cell r="T111">
            <v>62</v>
          </cell>
          <cell r="U111">
            <v>2.5789131028789363E-2</v>
          </cell>
        </row>
        <row r="112">
          <cell r="H112">
            <v>0.66662595888804843</v>
          </cell>
          <cell r="I112">
            <v>1.137337177165368</v>
          </cell>
          <cell r="T112">
            <v>62</v>
          </cell>
          <cell r="U112">
            <v>2.5789131028789363E-2</v>
          </cell>
        </row>
        <row r="113">
          <cell r="H113">
            <v>0.66678071526168525</v>
          </cell>
          <cell r="I113">
            <v>1.1369544584019657</v>
          </cell>
          <cell r="T113">
            <v>72</v>
          </cell>
          <cell r="U113">
            <v>2.5720172433061565E-2</v>
          </cell>
        </row>
        <row r="114">
          <cell r="H114">
            <v>0.68111538612403488</v>
          </cell>
          <cell r="I114">
            <v>1.1006803609440676</v>
          </cell>
          <cell r="T114">
            <v>72</v>
          </cell>
          <cell r="U114">
            <v>2.5720172433061565E-2</v>
          </cell>
        </row>
        <row r="115">
          <cell r="H115">
            <v>0.68832265005345294</v>
          </cell>
          <cell r="I115">
            <v>1.0818705359034706</v>
          </cell>
          <cell r="T115">
            <v>72</v>
          </cell>
          <cell r="U115">
            <v>2.5720172433061565E-2</v>
          </cell>
        </row>
        <row r="116">
          <cell r="H116">
            <v>0.73744695299306595</v>
          </cell>
          <cell r="I116">
            <v>0.94606142590278741</v>
          </cell>
          <cell r="T116">
            <v>61</v>
          </cell>
          <cell r="U116">
            <v>2.5139736749916188E-2</v>
          </cell>
        </row>
        <row r="117">
          <cell r="H117">
            <v>0.75042075510550432</v>
          </cell>
          <cell r="I117">
            <v>0.90871616364023933</v>
          </cell>
          <cell r="T117">
            <v>61</v>
          </cell>
          <cell r="U117">
            <v>2.5139736749916188E-2</v>
          </cell>
        </row>
        <row r="118">
          <cell r="H118">
            <v>0.75498924420163649</v>
          </cell>
          <cell r="I118">
            <v>0.89548771425235762</v>
          </cell>
          <cell r="T118">
            <v>61</v>
          </cell>
          <cell r="U118">
            <v>2.5139736749916188E-2</v>
          </cell>
        </row>
        <row r="119">
          <cell r="H119">
            <v>0.76632699154457495</v>
          </cell>
          <cell r="I119">
            <v>0.86254769276331489</v>
          </cell>
          <cell r="T119">
            <v>73</v>
          </cell>
          <cell r="U119">
            <v>2.5059091750012901E-2</v>
          </cell>
        </row>
        <row r="120">
          <cell r="H120">
            <v>0.78947596639048412</v>
          </cell>
          <cell r="I120">
            <v>0.79517713731267248</v>
          </cell>
          <cell r="T120">
            <v>60</v>
          </cell>
          <cell r="U120">
            <v>2.4392133320893544E-2</v>
          </cell>
        </row>
        <row r="121">
          <cell r="H121">
            <v>0.80452654878126506</v>
          </cell>
          <cell r="I121">
            <v>0.7516195568213726</v>
          </cell>
          <cell r="T121">
            <v>74</v>
          </cell>
          <cell r="U121">
            <v>2.4300869829551618E-2</v>
          </cell>
        </row>
        <row r="122">
          <cell r="H122">
            <v>0.8093959621481549</v>
          </cell>
          <cell r="I122">
            <v>0.73761370437296447</v>
          </cell>
          <cell r="T122">
            <v>74</v>
          </cell>
          <cell r="U122">
            <v>2.4300869829551618E-2</v>
          </cell>
        </row>
        <row r="123">
          <cell r="H123">
            <v>0.82076028652734634</v>
          </cell>
          <cell r="I123">
            <v>0.70515020510360815</v>
          </cell>
          <cell r="T123">
            <v>74</v>
          </cell>
          <cell r="U123">
            <v>2.4300869829551618E-2</v>
          </cell>
        </row>
        <row r="124">
          <cell r="H124">
            <v>0.83553252163990421</v>
          </cell>
          <cell r="I124">
            <v>0.66353433778167414</v>
          </cell>
          <cell r="T124">
            <v>59</v>
          </cell>
          <cell r="U124">
            <v>2.3556126995461966E-2</v>
          </cell>
        </row>
        <row r="125">
          <cell r="H125">
            <v>0.84270906429566828</v>
          </cell>
          <cell r="I125">
            <v>0.64360203327062737</v>
          </cell>
          <cell r="T125">
            <v>59</v>
          </cell>
          <cell r="U125">
            <v>2.3556126995461966E-2</v>
          </cell>
        </row>
        <row r="126">
          <cell r="H126">
            <v>0.89665833991024113</v>
          </cell>
          <cell r="I126">
            <v>0.50167526402791418</v>
          </cell>
          <cell r="T126">
            <v>75</v>
          </cell>
          <cell r="U126">
            <v>2.3455427586300301E-2</v>
          </cell>
        </row>
        <row r="127">
          <cell r="H127">
            <v>0.91559439957619382</v>
          </cell>
          <cell r="I127">
            <v>0.45586841754093471</v>
          </cell>
          <cell r="T127">
            <v>75</v>
          </cell>
          <cell r="U127">
            <v>2.3455427586300301E-2</v>
          </cell>
        </row>
        <row r="128">
          <cell r="H128">
            <v>0.91588766324477067</v>
          </cell>
          <cell r="I128">
            <v>0.4551774790719717</v>
          </cell>
          <cell r="T128">
            <v>58</v>
          </cell>
          <cell r="U128">
            <v>2.2642429876802352E-2</v>
          </cell>
        </row>
        <row r="129">
          <cell r="H129">
            <v>0.93960526102367214</v>
          </cell>
          <cell r="I129">
            <v>0.4012518997304782</v>
          </cell>
          <cell r="T129">
            <v>76</v>
          </cell>
          <cell r="U129">
            <v>2.2533566351421393E-2</v>
          </cell>
        </row>
        <row r="130">
          <cell r="H130">
            <v>0.94325433077836018</v>
          </cell>
          <cell r="I130">
            <v>0.39330588524088977</v>
          </cell>
          <cell r="T130">
            <v>57</v>
          </cell>
          <cell r="U130">
            <v>2.16624322920804E-2</v>
          </cell>
        </row>
        <row r="131">
          <cell r="H131">
            <v>0.97893591370928956</v>
          </cell>
          <cell r="I131">
            <v>0.32071715789047994</v>
          </cell>
          <cell r="T131">
            <v>77</v>
          </cell>
          <cell r="U131">
            <v>2.1546739077859475E-2</v>
          </cell>
        </row>
        <row r="132">
          <cell r="H132">
            <v>0.98598059827057538</v>
          </cell>
          <cell r="I132">
            <v>0.30749739206638788</v>
          </cell>
          <cell r="T132">
            <v>77</v>
          </cell>
          <cell r="U132">
            <v>2.1546739077859475E-2</v>
          </cell>
        </row>
        <row r="133">
          <cell r="H133">
            <v>0.99000696008234124</v>
          </cell>
          <cell r="I133">
            <v>0.3001073555950392</v>
          </cell>
          <cell r="T133">
            <v>78</v>
          </cell>
          <cell r="U133">
            <v>2.0506815087818729E-2</v>
          </cell>
        </row>
        <row r="134">
          <cell r="T134">
            <v>78</v>
          </cell>
          <cell r="U134">
            <v>2.0506815087818729E-2</v>
          </cell>
        </row>
        <row r="135">
          <cell r="T135">
            <v>55</v>
          </cell>
          <cell r="U135">
            <v>1.955107850213901E-2</v>
          </cell>
        </row>
        <row r="136">
          <cell r="T136">
            <v>79</v>
          </cell>
          <cell r="U136">
            <v>1.9425845066264436E-2</v>
          </cell>
        </row>
        <row r="137">
          <cell r="T137">
            <v>80</v>
          </cell>
          <cell r="U137">
            <v>1.8315832718578989E-2</v>
          </cell>
        </row>
        <row r="138">
          <cell r="T138">
            <v>80</v>
          </cell>
          <cell r="U138">
            <v>1.8315832718578989E-2</v>
          </cell>
        </row>
        <row r="139">
          <cell r="T139">
            <v>82</v>
          </cell>
          <cell r="U139">
            <v>1.6055184155757032E-2</v>
          </cell>
        </row>
        <row r="140">
          <cell r="T140">
            <v>51</v>
          </cell>
          <cell r="U140">
            <v>1.5054912362593417E-2</v>
          </cell>
        </row>
        <row r="141">
          <cell r="T141">
            <v>50</v>
          </cell>
          <cell r="U141">
            <v>1.3938553809879845E-2</v>
          </cell>
        </row>
        <row r="142">
          <cell r="T142">
            <v>50</v>
          </cell>
          <cell r="U142">
            <v>1.3938553809879845E-2</v>
          </cell>
        </row>
        <row r="143">
          <cell r="T143">
            <v>84</v>
          </cell>
          <cell r="U143">
            <v>1.3812238990973088E-2</v>
          </cell>
        </row>
        <row r="144">
          <cell r="T144">
            <v>48</v>
          </cell>
          <cell r="U144">
            <v>1.1781261939248536E-2</v>
          </cell>
        </row>
        <row r="145">
          <cell r="T145">
            <v>86</v>
          </cell>
          <cell r="U145">
            <v>1.166200026925239E-2</v>
          </cell>
        </row>
        <row r="146">
          <cell r="T146">
            <v>87</v>
          </cell>
          <cell r="U146">
            <v>1.0640819890367356E-2</v>
          </cell>
        </row>
        <row r="147">
          <cell r="T147">
            <v>46</v>
          </cell>
          <cell r="U147">
            <v>9.7729590253569851E-3</v>
          </cell>
        </row>
        <row r="148">
          <cell r="T148">
            <v>88</v>
          </cell>
          <cell r="U148">
            <v>9.6636719774957601E-3</v>
          </cell>
        </row>
        <row r="149">
          <cell r="T149">
            <v>45</v>
          </cell>
          <cell r="U149">
            <v>8.8387484606229152E-3</v>
          </cell>
        </row>
        <row r="150">
          <cell r="T150">
            <v>90</v>
          </cell>
          <cell r="U150">
            <v>7.8590758919116002E-3</v>
          </cell>
        </row>
        <row r="151">
          <cell r="T151">
            <v>42</v>
          </cell>
          <cell r="U151">
            <v>6.3573353276162869E-3</v>
          </cell>
        </row>
        <row r="152">
          <cell r="T152">
            <v>92</v>
          </cell>
          <cell r="U152">
            <v>6.2727929861274758E-3</v>
          </cell>
        </row>
        <row r="153">
          <cell r="T153">
            <v>40</v>
          </cell>
          <cell r="U153">
            <v>4.9852838990936824E-3</v>
          </cell>
        </row>
        <row r="154">
          <cell r="T154">
            <v>94</v>
          </cell>
          <cell r="U154">
            <v>4.9137221781311519E-3</v>
          </cell>
        </row>
        <row r="155">
          <cell r="T155">
            <v>38</v>
          </cell>
          <cell r="U155">
            <v>3.8367618309157357E-3</v>
          </cell>
        </row>
        <row r="156">
          <cell r="T156">
            <v>96</v>
          </cell>
          <cell r="U156">
            <v>3.777638625696726E-3</v>
          </cell>
        </row>
        <row r="157">
          <cell r="T157">
            <v>37</v>
          </cell>
          <cell r="U157">
            <v>3.3423342361002129E-3</v>
          </cell>
        </row>
        <row r="158">
          <cell r="T158">
            <v>37</v>
          </cell>
          <cell r="U158">
            <v>3.3423342361002129E-3</v>
          </cell>
        </row>
        <row r="159">
          <cell r="T159">
            <v>97</v>
          </cell>
          <cell r="U159">
            <v>3.289068211357671E-3</v>
          </cell>
        </row>
        <row r="160">
          <cell r="T160">
            <v>35</v>
          </cell>
          <cell r="U160">
            <v>2.5010079837320966E-3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avi\OneDrive\Desktop\Statistic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92.980753240743" createdVersion="6" refreshedVersion="6" minRefreshableVersion="3" recordCount="70">
  <cacheSource type="worksheet">
    <worksheetSource ref="S90:V160" sheet="CPD-Normal Distribution" r:id="rId2"/>
  </cacheSource>
  <cacheFields count="4">
    <cacheField name="No' of Student" numFmtId="0">
      <sharedItems containsSemiMixedTypes="0" containsString="0" containsNumber="1" containsInteger="1" minValue="1" maxValue="70"/>
    </cacheField>
    <cacheField name="Student %" numFmtId="0">
      <sharedItems containsSemiMixedTypes="0" containsString="0" containsNumber="1" containsInteger="1" minValue="35" maxValue="97"/>
    </cacheField>
    <cacheField name="Norm.Dis." numFmtId="0">
      <sharedItems containsSemiMixedTypes="0" containsString="0" containsNumber="1" minValue="2.5010079837320966E-3" maxValue="2.7308148838999197E-2"/>
    </cacheField>
    <cacheField name="Status" numFmtId="0">
      <sharedItems count="6">
        <s v="Poor"/>
        <s v="Good"/>
        <s v="Average"/>
        <s v="Very Good"/>
        <s v="Distinction"/>
        <s v="Scho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"/>
    <n v="35"/>
    <n v="2.5010079837320966E-3"/>
    <x v="0"/>
  </r>
  <r>
    <n v="2"/>
    <n v="37"/>
    <n v="3.3423342361002129E-3"/>
    <x v="0"/>
  </r>
  <r>
    <n v="3"/>
    <n v="37"/>
    <n v="3.3423342361002129E-3"/>
    <x v="0"/>
  </r>
  <r>
    <n v="4"/>
    <n v="38"/>
    <n v="3.8367618309157357E-3"/>
    <x v="0"/>
  </r>
  <r>
    <n v="5"/>
    <n v="40"/>
    <n v="4.9852838990936824E-3"/>
    <x v="0"/>
  </r>
  <r>
    <n v="6"/>
    <n v="42"/>
    <n v="6.3573353276162869E-3"/>
    <x v="0"/>
  </r>
  <r>
    <n v="7"/>
    <n v="45"/>
    <n v="8.8387484606229152E-3"/>
    <x v="1"/>
  </r>
  <r>
    <n v="8"/>
    <n v="46"/>
    <n v="9.7729590253569851E-3"/>
    <x v="1"/>
  </r>
  <r>
    <n v="9"/>
    <n v="48"/>
    <n v="1.1781261939248536E-2"/>
    <x v="1"/>
  </r>
  <r>
    <n v="10"/>
    <n v="50"/>
    <n v="1.3938553809879845E-2"/>
    <x v="1"/>
  </r>
  <r>
    <n v="11"/>
    <n v="50"/>
    <n v="1.3938553809879845E-2"/>
    <x v="1"/>
  </r>
  <r>
    <n v="12"/>
    <n v="51"/>
    <n v="1.5054912362593417E-2"/>
    <x v="1"/>
  </r>
  <r>
    <n v="13"/>
    <n v="55"/>
    <n v="1.955107850213901E-2"/>
    <x v="2"/>
  </r>
  <r>
    <n v="14"/>
    <n v="57"/>
    <n v="2.16624322920804E-2"/>
    <x v="2"/>
  </r>
  <r>
    <n v="15"/>
    <n v="58"/>
    <n v="2.2642429876802352E-2"/>
    <x v="2"/>
  </r>
  <r>
    <n v="16"/>
    <n v="59"/>
    <n v="2.3556126995461966E-2"/>
    <x v="2"/>
  </r>
  <r>
    <n v="17"/>
    <n v="59"/>
    <n v="2.3556126995461966E-2"/>
    <x v="2"/>
  </r>
  <r>
    <n v="18"/>
    <n v="60"/>
    <n v="2.4392133320893544E-2"/>
    <x v="2"/>
  </r>
  <r>
    <n v="19"/>
    <n v="61"/>
    <n v="2.5139736749916188E-2"/>
    <x v="2"/>
  </r>
  <r>
    <n v="20"/>
    <n v="61"/>
    <n v="2.5139736749916188E-2"/>
    <x v="2"/>
  </r>
  <r>
    <n v="21"/>
    <n v="61"/>
    <n v="2.5139736749916188E-2"/>
    <x v="2"/>
  </r>
  <r>
    <n v="22"/>
    <n v="62"/>
    <n v="2.5789131028789363E-2"/>
    <x v="2"/>
  </r>
  <r>
    <n v="23"/>
    <n v="62"/>
    <n v="2.5789131028789363E-2"/>
    <x v="2"/>
  </r>
  <r>
    <n v="24"/>
    <n v="62"/>
    <n v="2.5789131028789363E-2"/>
    <x v="2"/>
  </r>
  <r>
    <n v="25"/>
    <n v="63"/>
    <n v="2.6331629412131862E-2"/>
    <x v="2"/>
  </r>
  <r>
    <n v="26"/>
    <n v="63"/>
    <n v="2.6331629412131862E-2"/>
    <x v="2"/>
  </r>
  <r>
    <n v="27"/>
    <n v="63"/>
    <n v="2.6331629412131862E-2"/>
    <x v="2"/>
  </r>
  <r>
    <n v="28"/>
    <n v="64"/>
    <n v="2.6759857860916281E-2"/>
    <x v="2"/>
  </r>
  <r>
    <n v="29"/>
    <n v="64"/>
    <n v="2.6759857860916281E-2"/>
    <x v="2"/>
  </r>
  <r>
    <n v="30"/>
    <n v="64"/>
    <n v="2.6759857860916281E-2"/>
    <x v="2"/>
  </r>
  <r>
    <n v="31"/>
    <n v="64"/>
    <n v="2.6759857860916281E-2"/>
    <x v="2"/>
  </r>
  <r>
    <n v="32"/>
    <n v="65"/>
    <n v="2.7067921778821242E-2"/>
    <x v="3"/>
  </r>
  <r>
    <n v="33"/>
    <n v="65"/>
    <n v="2.7067921778821242E-2"/>
    <x v="3"/>
  </r>
  <r>
    <n v="34"/>
    <n v="66"/>
    <n v="2.7251541018924002E-2"/>
    <x v="3"/>
  </r>
  <r>
    <n v="35"/>
    <n v="67"/>
    <n v="2.7308148838999197E-2"/>
    <x v="3"/>
  </r>
  <r>
    <n v="36"/>
    <n v="68"/>
    <n v="2.7236951607546554E-2"/>
    <x v="3"/>
  </r>
  <r>
    <n v="37"/>
    <n v="70"/>
    <n v="2.6716902315630276E-2"/>
    <x v="3"/>
  </r>
  <r>
    <n v="38"/>
    <n v="70"/>
    <n v="2.6716902315630276E-2"/>
    <x v="3"/>
  </r>
  <r>
    <n v="39"/>
    <n v="70"/>
    <n v="2.6716902315630276E-2"/>
    <x v="3"/>
  </r>
  <r>
    <n v="40"/>
    <n v="70"/>
    <n v="2.6716902315630276E-2"/>
    <x v="3"/>
  </r>
  <r>
    <n v="41"/>
    <n v="70"/>
    <n v="2.6716902315630276E-2"/>
    <x v="3"/>
  </r>
  <r>
    <n v="42"/>
    <n v="71"/>
    <n v="2.6275286971201392E-2"/>
    <x v="3"/>
  </r>
  <r>
    <n v="43"/>
    <n v="71"/>
    <n v="2.6275286971201392E-2"/>
    <x v="3"/>
  </r>
  <r>
    <n v="44"/>
    <n v="72"/>
    <n v="2.5720172433061565E-2"/>
    <x v="3"/>
  </r>
  <r>
    <n v="45"/>
    <n v="72"/>
    <n v="2.5720172433061565E-2"/>
    <x v="3"/>
  </r>
  <r>
    <n v="46"/>
    <n v="72"/>
    <n v="2.5720172433061565E-2"/>
    <x v="3"/>
  </r>
  <r>
    <n v="47"/>
    <n v="73"/>
    <n v="2.5059091750012901E-2"/>
    <x v="3"/>
  </r>
  <r>
    <n v="48"/>
    <n v="74"/>
    <n v="2.4300869829551618E-2"/>
    <x v="3"/>
  </r>
  <r>
    <n v="49"/>
    <n v="74"/>
    <n v="2.4300869829551618E-2"/>
    <x v="3"/>
  </r>
  <r>
    <n v="50"/>
    <n v="74"/>
    <n v="2.4300869829551618E-2"/>
    <x v="3"/>
  </r>
  <r>
    <n v="51"/>
    <n v="75"/>
    <n v="2.3455427586300301E-2"/>
    <x v="4"/>
  </r>
  <r>
    <n v="52"/>
    <n v="75"/>
    <n v="2.3455427586300301E-2"/>
    <x v="4"/>
  </r>
  <r>
    <n v="53"/>
    <n v="76"/>
    <n v="2.2533566351421393E-2"/>
    <x v="4"/>
  </r>
  <r>
    <n v="54"/>
    <n v="77"/>
    <n v="2.1546739077859475E-2"/>
    <x v="4"/>
  </r>
  <r>
    <n v="55"/>
    <n v="77"/>
    <n v="2.1546739077859475E-2"/>
    <x v="4"/>
  </r>
  <r>
    <n v="56"/>
    <n v="78"/>
    <n v="2.0506815087818729E-2"/>
    <x v="4"/>
  </r>
  <r>
    <n v="57"/>
    <n v="78"/>
    <n v="2.0506815087818729E-2"/>
    <x v="4"/>
  </r>
  <r>
    <n v="58"/>
    <n v="79"/>
    <n v="1.9425845066264436E-2"/>
    <x v="4"/>
  </r>
  <r>
    <n v="59"/>
    <n v="80"/>
    <n v="1.8315832718578989E-2"/>
    <x v="4"/>
  </r>
  <r>
    <n v="60"/>
    <n v="80"/>
    <n v="1.8315832718578989E-2"/>
    <x v="4"/>
  </r>
  <r>
    <n v="61"/>
    <n v="82"/>
    <n v="1.6055184155757032E-2"/>
    <x v="4"/>
  </r>
  <r>
    <n v="62"/>
    <n v="84"/>
    <n v="1.3812238990973088E-2"/>
    <x v="4"/>
  </r>
  <r>
    <n v="63"/>
    <n v="86"/>
    <n v="1.166200026925239E-2"/>
    <x v="5"/>
  </r>
  <r>
    <n v="64"/>
    <n v="87"/>
    <n v="1.0640819890367356E-2"/>
    <x v="5"/>
  </r>
  <r>
    <n v="65"/>
    <n v="88"/>
    <n v="9.6636719774957601E-3"/>
    <x v="5"/>
  </r>
  <r>
    <n v="66"/>
    <n v="90"/>
    <n v="7.8590758919116002E-3"/>
    <x v="5"/>
  </r>
  <r>
    <n v="67"/>
    <n v="92"/>
    <n v="6.2727929861274758E-3"/>
    <x v="5"/>
  </r>
  <r>
    <n v="68"/>
    <n v="94"/>
    <n v="4.9137221781311519E-3"/>
    <x v="5"/>
  </r>
  <r>
    <n v="69"/>
    <n v="96"/>
    <n v="3.777638625696726E-3"/>
    <x v="5"/>
  </r>
  <r>
    <n v="70"/>
    <n v="97"/>
    <n v="3.289068211357671E-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H90:AI97" firstHeaderRow="1" firstDataRow="1" firstDataCol="1"/>
  <pivotFields count="4">
    <pivotField showAll="0"/>
    <pivotField showAll="0"/>
    <pivotField showAll="0"/>
    <pivotField axis="axisRow" dataField="1" showAll="0" sortType="descending">
      <items count="7">
        <item x="2"/>
        <item x="4"/>
        <item x="1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5"/>
    </i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0"/>
  <sheetViews>
    <sheetView tabSelected="1" topLeftCell="A19" workbookViewId="0">
      <selection activeCell="B5" sqref="B5"/>
    </sheetView>
  </sheetViews>
  <sheetFormatPr defaultRowHeight="15"/>
  <cols>
    <col min="2" max="2" width="39.42578125" customWidth="1"/>
    <col min="3" max="3" width="114.28515625" customWidth="1"/>
    <col min="5" max="5" width="12" bestFit="1" customWidth="1"/>
    <col min="6" max="7" width="16" bestFit="1" customWidth="1"/>
    <col min="9" max="9" width="27.7109375" bestFit="1" customWidth="1"/>
    <col min="10" max="10" width="26.140625" bestFit="1" customWidth="1"/>
    <col min="11" max="11" width="16.7109375" bestFit="1" customWidth="1"/>
    <col min="15" max="15" width="12.5703125" bestFit="1" customWidth="1"/>
    <col min="20" max="20" width="13.85546875" bestFit="1" customWidth="1"/>
    <col min="21" max="21" width="31.7109375" bestFit="1" customWidth="1"/>
    <col min="33" max="34" width="13.140625" bestFit="1" customWidth="1"/>
    <col min="35" max="35" width="14.5703125" bestFit="1" customWidth="1"/>
  </cols>
  <sheetData>
    <row r="1" spans="1:13" ht="31.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45">
      <c r="A2" s="5"/>
      <c r="B2" s="6" t="s">
        <v>1</v>
      </c>
      <c r="C2" s="7" t="s">
        <v>2</v>
      </c>
    </row>
    <row r="3" spans="1:13" ht="45">
      <c r="A3" s="5"/>
      <c r="B3" s="8" t="s">
        <v>3</v>
      </c>
      <c r="C3" s="7" t="s">
        <v>4</v>
      </c>
    </row>
    <row r="4" spans="1:13">
      <c r="A4" s="9"/>
      <c r="B4" s="10" t="s">
        <v>5</v>
      </c>
      <c r="C4" s="11" t="s">
        <v>6</v>
      </c>
    </row>
    <row r="5" spans="1:13" ht="30">
      <c r="A5" s="12"/>
      <c r="B5" s="13"/>
      <c r="C5" s="14" t="s">
        <v>7</v>
      </c>
    </row>
    <row r="6" spans="1:13">
      <c r="A6" s="12"/>
      <c r="B6" s="13"/>
      <c r="C6" s="14" t="s">
        <v>8</v>
      </c>
    </row>
    <row r="7" spans="1:13">
      <c r="A7" s="12"/>
      <c r="B7" s="13"/>
      <c r="C7" s="14" t="s">
        <v>9</v>
      </c>
    </row>
    <row r="8" spans="1:13">
      <c r="A8" s="12"/>
      <c r="B8" s="13"/>
      <c r="C8" s="14" t="s">
        <v>10</v>
      </c>
    </row>
    <row r="9" spans="1:13" s="13" customFormat="1">
      <c r="A9" s="12"/>
      <c r="C9" s="14" t="s">
        <v>11</v>
      </c>
    </row>
    <row r="10" spans="1:13" s="13" customFormat="1" ht="45">
      <c r="A10" s="12"/>
      <c r="C10" s="14" t="s">
        <v>12</v>
      </c>
    </row>
    <row r="11" spans="1:13">
      <c r="A11" s="15"/>
      <c r="B11" s="16"/>
      <c r="C11" s="17" t="s">
        <v>13</v>
      </c>
    </row>
    <row r="12" spans="1:13">
      <c r="A12" s="9"/>
      <c r="B12" s="10"/>
      <c r="C12" s="11"/>
    </row>
    <row r="13" spans="1:13">
      <c r="A13" s="12"/>
      <c r="B13" s="13" t="s">
        <v>14</v>
      </c>
      <c r="C13" s="18"/>
    </row>
    <row r="14" spans="1:13">
      <c r="A14" s="12"/>
      <c r="B14" s="13"/>
      <c r="C14" s="19" t="s">
        <v>15</v>
      </c>
    </row>
    <row r="15" spans="1:13">
      <c r="A15" s="12"/>
      <c r="B15" s="13"/>
      <c r="C15" s="18"/>
    </row>
    <row r="16" spans="1:13">
      <c r="A16" s="12"/>
      <c r="B16" s="13"/>
      <c r="C16" s="18"/>
    </row>
    <row r="17" spans="1:3">
      <c r="A17" s="12"/>
      <c r="B17" s="13"/>
      <c r="C17" s="18"/>
    </row>
    <row r="18" spans="1:3">
      <c r="A18" s="12"/>
      <c r="B18" s="13"/>
      <c r="C18" s="18"/>
    </row>
    <row r="19" spans="1:3">
      <c r="A19" s="12"/>
      <c r="B19" s="13"/>
      <c r="C19" s="18"/>
    </row>
    <row r="20" spans="1:3">
      <c r="A20" s="12"/>
      <c r="B20" s="13"/>
      <c r="C20" s="18"/>
    </row>
    <row r="21" spans="1:3">
      <c r="A21" s="12"/>
      <c r="B21" s="13"/>
      <c r="C21" s="18"/>
    </row>
    <row r="22" spans="1:3">
      <c r="A22" s="12"/>
      <c r="B22" s="20" t="s">
        <v>16</v>
      </c>
      <c r="C22" s="19" t="s">
        <v>17</v>
      </c>
    </row>
    <row r="23" spans="1:3">
      <c r="A23" s="12"/>
      <c r="B23" s="13"/>
      <c r="C23" s="18"/>
    </row>
    <row r="24" spans="1:3">
      <c r="A24" s="15"/>
      <c r="B24" s="16"/>
      <c r="C24" s="21"/>
    </row>
    <row r="25" spans="1:3">
      <c r="A25" s="9"/>
      <c r="B25" s="10" t="s">
        <v>18</v>
      </c>
      <c r="C25" s="11" t="s">
        <v>19</v>
      </c>
    </row>
    <row r="26" spans="1:3">
      <c r="A26" s="12"/>
      <c r="B26" s="13"/>
      <c r="C26" s="18"/>
    </row>
    <row r="27" spans="1:3">
      <c r="A27" s="12"/>
      <c r="B27" s="13"/>
      <c r="C27" s="18"/>
    </row>
    <row r="28" spans="1:3">
      <c r="A28" s="12"/>
      <c r="B28" s="13" t="s">
        <v>20</v>
      </c>
      <c r="C28" s="18"/>
    </row>
    <row r="29" spans="1:3">
      <c r="A29" s="12"/>
      <c r="B29" s="13"/>
      <c r="C29" s="18"/>
    </row>
    <row r="30" spans="1:3">
      <c r="A30" s="12"/>
      <c r="B30" s="13"/>
      <c r="C30" s="18"/>
    </row>
    <row r="31" spans="1:3">
      <c r="A31" s="12"/>
      <c r="B31" s="13"/>
      <c r="C31" s="18"/>
    </row>
    <row r="32" spans="1:3">
      <c r="A32" s="12"/>
      <c r="B32" s="13"/>
      <c r="C32" s="18"/>
    </row>
    <row r="33" spans="1:15">
      <c r="A33" s="12"/>
      <c r="B33" s="13"/>
      <c r="C33" s="18"/>
    </row>
    <row r="34" spans="1:15">
      <c r="A34" s="12"/>
      <c r="B34" s="13"/>
      <c r="C34" s="18" t="s">
        <v>21</v>
      </c>
    </row>
    <row r="35" spans="1:15">
      <c r="A35" s="12"/>
      <c r="B35" s="13"/>
      <c r="C35" s="18" t="s">
        <v>22</v>
      </c>
    </row>
    <row r="36" spans="1:15">
      <c r="A36" s="12"/>
      <c r="B36" s="13" t="s">
        <v>23</v>
      </c>
      <c r="C36" s="18" t="s">
        <v>24</v>
      </c>
      <c r="D36" t="s">
        <v>25</v>
      </c>
      <c r="E36" t="s">
        <v>26</v>
      </c>
      <c r="F36" t="s">
        <v>27</v>
      </c>
      <c r="I36" t="s">
        <v>28</v>
      </c>
      <c r="J36" t="s">
        <v>29</v>
      </c>
      <c r="K36" t="s">
        <v>30</v>
      </c>
      <c r="L36" s="22" t="s">
        <v>31</v>
      </c>
    </row>
    <row r="37" spans="1:15">
      <c r="A37" s="12"/>
      <c r="B37" s="13"/>
      <c r="C37" s="18" t="s">
        <v>32</v>
      </c>
      <c r="D37">
        <v>26</v>
      </c>
      <c r="E37" s="23">
        <f>(D37-$H$37)/$H$38</f>
        <v>-1.0943769088908306</v>
      </c>
      <c r="F37" s="23">
        <f>_xlfn.NORM.S.DIST(E37,FALSE)</f>
        <v>0.21920039047158371</v>
      </c>
      <c r="G37" t="s">
        <v>33</v>
      </c>
      <c r="H37">
        <f>AVERAGE(D37:D56)</f>
        <v>38.799999999999997</v>
      </c>
      <c r="I37">
        <f>(1/($H$38*SQRT(2*3.14159)))*(2.71828)^(-1/2*((D37-$H$37)/$H$38)^2)</f>
        <v>1.8741253413466965E-2</v>
      </c>
      <c r="J37">
        <f>_xlfn.NORM.DIST(D37,$H$37,$H$38,FALSE)</f>
        <v>1.8741237949371478E-2</v>
      </c>
      <c r="K37" s="23">
        <f>E37^2</f>
        <v>1.1976608187134494</v>
      </c>
      <c r="L37">
        <f>-1/2*K37</f>
        <v>-0.59883040935672471</v>
      </c>
      <c r="M37">
        <f>EXP(L37)</f>
        <v>0.54945389656622745</v>
      </c>
      <c r="N37">
        <f>1/(H38*SQRT(2*E58))</f>
        <v>3.4108859690543281E-2</v>
      </c>
      <c r="O37" s="24">
        <f>M37*N37</f>
        <v>1.8741245864399732E-2</v>
      </c>
    </row>
    <row r="38" spans="1:15">
      <c r="A38" s="9"/>
      <c r="B38" s="10" t="s">
        <v>34</v>
      </c>
      <c r="C38" s="11"/>
      <c r="D38">
        <v>33</v>
      </c>
      <c r="E38" s="23">
        <f t="shared" ref="E38:E56" si="0">(D38-$H$37)/$H$38</f>
        <v>-0.4958895368411575</v>
      </c>
      <c r="F38" s="23">
        <f t="shared" ref="F38:F56" si="1">_xlfn.NORM.S.DIST(E38,FALSE)</f>
        <v>0.35278666627142724</v>
      </c>
      <c r="G38" t="s">
        <v>35</v>
      </c>
      <c r="H38">
        <f>STDEV(D37:D56)</f>
        <v>11.696153213770758</v>
      </c>
      <c r="I38">
        <f>(1/($H$38*SQRT(2*3.14159)))*(2.71828)^(-1/2*((D38-$H$37)/$H$38)^2)</f>
        <v>3.0162638774807026E-2</v>
      </c>
      <c r="J38">
        <f>_xlfn.NORM.DIST(D38,$H$37,$H$38,FALSE)</f>
        <v>3.0162623541564505E-2</v>
      </c>
    </row>
    <row r="39" spans="1:15" ht="31.5">
      <c r="A39" s="12"/>
      <c r="B39" s="25" t="s">
        <v>36</v>
      </c>
      <c r="C39" s="26"/>
      <c r="D39">
        <v>65</v>
      </c>
      <c r="E39" s="23">
        <f t="shared" si="0"/>
        <v>2.2400527353859196</v>
      </c>
      <c r="F39" s="23">
        <f t="shared" si="1"/>
        <v>3.2456431382649482E-2</v>
      </c>
      <c r="H39">
        <f>D37-H37</f>
        <v>-12.799999999999997</v>
      </c>
      <c r="I39">
        <f t="shared" ref="I39:I56" si="2">(1/($H$38*SQRT(2*3.14159)))*(2.71828)^(-1/2*((D39-$H$37)/$H$38)^2)</f>
        <v>2.7749721871262894E-3</v>
      </c>
      <c r="J39">
        <f>_xlfn.NORM.DIST(D39,$H$37,$H$38,FALSE)</f>
        <v>2.7749663320446325E-3</v>
      </c>
    </row>
    <row r="40" spans="1:15" ht="18.75">
      <c r="A40" s="12"/>
      <c r="B40" s="13"/>
      <c r="C40" s="18"/>
      <c r="D40">
        <v>28</v>
      </c>
      <c r="E40" s="23">
        <f t="shared" si="0"/>
        <v>-0.92338051687663836</v>
      </c>
      <c r="F40" s="23">
        <f t="shared" si="1"/>
        <v>0.26047345512879755</v>
      </c>
      <c r="G40" t="s">
        <v>37</v>
      </c>
      <c r="H40" s="27" t="s">
        <v>38</v>
      </c>
      <c r="I40">
        <f t="shared" si="2"/>
        <v>2.2270026312796974E-2</v>
      </c>
      <c r="J40">
        <f>_xlfn.NORM.DIST(D40,$H$37,$H$38,FALSE)</f>
        <v>2.22700105212475E-2</v>
      </c>
    </row>
    <row r="41" spans="1:15" ht="18">
      <c r="A41" s="12"/>
      <c r="B41" s="13"/>
      <c r="C41" s="18"/>
      <c r="D41">
        <v>34</v>
      </c>
      <c r="E41" s="23">
        <f t="shared" si="0"/>
        <v>-0.41039134083406137</v>
      </c>
      <c r="F41" s="23">
        <f t="shared" si="1"/>
        <v>0.36672278905385608</v>
      </c>
      <c r="G41" s="28"/>
      <c r="I41">
        <f t="shared" si="2"/>
        <v>3.1354151916695487E-2</v>
      </c>
      <c r="J41">
        <f t="shared" ref="J41:J56" si="3">_xlfn.NORM.DIST(D41,$H$37,$H$38,FALSE)</f>
        <v>3.1354136898795563E-2</v>
      </c>
    </row>
    <row r="42" spans="1:15">
      <c r="A42" s="12"/>
      <c r="B42" s="13"/>
      <c r="C42" s="18"/>
      <c r="D42">
        <v>55</v>
      </c>
      <c r="E42" s="23">
        <f t="shared" si="0"/>
        <v>1.385070775314958</v>
      </c>
      <c r="F42" s="23">
        <f t="shared" si="1"/>
        <v>0.15287280250712601</v>
      </c>
      <c r="I42">
        <f t="shared" si="2"/>
        <v>1.3070362786136363E-2</v>
      </c>
      <c r="J42">
        <f t="shared" si="3"/>
        <v>1.3070348832908359E-2</v>
      </c>
    </row>
    <row r="43" spans="1:15">
      <c r="A43" s="12"/>
      <c r="B43" s="13"/>
      <c r="C43" s="18"/>
      <c r="D43">
        <v>25</v>
      </c>
      <c r="E43" s="23">
        <f t="shared" si="0"/>
        <v>-1.1798751048979268</v>
      </c>
      <c r="F43" s="23">
        <f t="shared" si="1"/>
        <v>0.19889242769069185</v>
      </c>
      <c r="I43">
        <f t="shared" si="2"/>
        <v>1.7004958910509998E-2</v>
      </c>
      <c r="J43">
        <f t="shared" si="3"/>
        <v>1.7004943767025972E-2</v>
      </c>
    </row>
    <row r="44" spans="1:15">
      <c r="A44" s="12"/>
      <c r="B44" s="13"/>
      <c r="C44" s="18"/>
      <c r="D44">
        <v>44</v>
      </c>
      <c r="E44" s="23">
        <f t="shared" si="0"/>
        <v>0.4445906192369003</v>
      </c>
      <c r="F44" s="23">
        <f t="shared" si="1"/>
        <v>0.36140034631627355</v>
      </c>
      <c r="I44">
        <f t="shared" si="2"/>
        <v>3.0899092750183245E-2</v>
      </c>
      <c r="J44">
        <f t="shared" si="3"/>
        <v>3.0899077646381192E-2</v>
      </c>
    </row>
    <row r="45" spans="1:15">
      <c r="A45" s="12"/>
      <c r="B45" s="13"/>
      <c r="C45" s="18"/>
      <c r="D45">
        <v>50</v>
      </c>
      <c r="E45" s="23">
        <f t="shared" si="0"/>
        <v>0.95757979527947723</v>
      </c>
      <c r="F45" s="23">
        <f t="shared" si="1"/>
        <v>0.25222895172056137</v>
      </c>
      <c r="I45">
        <f t="shared" si="2"/>
        <v>2.1565136111146788E-2</v>
      </c>
      <c r="J45">
        <f t="shared" si="3"/>
        <v>2.1565120352868953E-2</v>
      </c>
    </row>
    <row r="46" spans="1:15">
      <c r="A46" s="12"/>
      <c r="B46" s="13"/>
      <c r="C46" s="29" t="s">
        <v>39</v>
      </c>
      <c r="D46">
        <v>36</v>
      </c>
      <c r="E46" s="23">
        <f t="shared" si="0"/>
        <v>-0.239394948819869</v>
      </c>
      <c r="F46" s="23">
        <f t="shared" si="1"/>
        <v>0.38767283494468679</v>
      </c>
      <c r="I46">
        <f t="shared" si="2"/>
        <v>3.3145342665938077E-2</v>
      </c>
      <c r="J46">
        <f t="shared" si="3"/>
        <v>3.3145328028727467E-2</v>
      </c>
    </row>
    <row r="47" spans="1:15" ht="31.5">
      <c r="A47" s="15"/>
      <c r="B47" s="16"/>
      <c r="C47" s="30">
        <f>(1/(11.69615*SQRT(2*3.14159)))*(2.71828)^(-1/2*((26-38.8)/11.69615)^2)</f>
        <v>1.8741252395602225E-2</v>
      </c>
      <c r="D47">
        <v>26</v>
      </c>
      <c r="E47" s="23">
        <f t="shared" si="0"/>
        <v>-1.0943769088908306</v>
      </c>
      <c r="F47" s="23">
        <f t="shared" si="1"/>
        <v>0.21920039047158371</v>
      </c>
      <c r="I47">
        <f t="shared" si="2"/>
        <v>1.8741253413466965E-2</v>
      </c>
      <c r="J47">
        <f t="shared" si="3"/>
        <v>1.8741237949371478E-2</v>
      </c>
    </row>
    <row r="48" spans="1:15" ht="45">
      <c r="A48" s="9"/>
      <c r="B48" s="10" t="s">
        <v>40</v>
      </c>
      <c r="C48" s="31" t="s">
        <v>41</v>
      </c>
      <c r="D48">
        <v>37</v>
      </c>
      <c r="E48" s="23">
        <f t="shared" si="0"/>
        <v>-0.15389675281277285</v>
      </c>
      <c r="F48" s="23">
        <f t="shared" si="1"/>
        <v>0.39424582675619196</v>
      </c>
      <c r="I48">
        <f t="shared" si="2"/>
        <v>3.370732147516154E-2</v>
      </c>
      <c r="J48">
        <f t="shared" si="3"/>
        <v>3.370730697098058E-2</v>
      </c>
    </row>
    <row r="49" spans="1:10">
      <c r="A49" s="12"/>
      <c r="B49" s="13"/>
      <c r="C49" s="18" t="s">
        <v>42</v>
      </c>
      <c r="D49">
        <v>43</v>
      </c>
      <c r="E49" s="23">
        <f t="shared" si="0"/>
        <v>0.35909242322980411</v>
      </c>
      <c r="F49" s="23">
        <f t="shared" si="1"/>
        <v>0.37403263821705229</v>
      </c>
      <c r="I49">
        <f t="shared" si="2"/>
        <v>3.1979130708026833E-2</v>
      </c>
      <c r="J49">
        <f t="shared" si="3"/>
        <v>3.1979115815332824E-2</v>
      </c>
    </row>
    <row r="50" spans="1:10">
      <c r="A50" s="12"/>
      <c r="B50" s="13"/>
      <c r="C50" s="18" t="s">
        <v>43</v>
      </c>
      <c r="D50">
        <v>62</v>
      </c>
      <c r="E50" s="23">
        <f t="shared" si="0"/>
        <v>1.9835581473646313</v>
      </c>
      <c r="F50" s="23">
        <f t="shared" si="1"/>
        <v>5.5788362137413207E-2</v>
      </c>
      <c r="I50">
        <f t="shared" si="2"/>
        <v>4.7698126471607668E-3</v>
      </c>
      <c r="J50">
        <f t="shared" si="3"/>
        <v>4.7698043209394164E-3</v>
      </c>
    </row>
    <row r="51" spans="1:10">
      <c r="A51" s="12"/>
      <c r="B51" s="13"/>
      <c r="C51" s="18" t="s">
        <v>44</v>
      </c>
      <c r="D51">
        <v>35</v>
      </c>
      <c r="E51" s="23">
        <f t="shared" si="0"/>
        <v>-0.32489314482696519</v>
      </c>
      <c r="F51" s="23">
        <f t="shared" si="1"/>
        <v>0.37843297173943752</v>
      </c>
      <c r="I51">
        <f t="shared" si="2"/>
        <v>3.2355351206677756E-2</v>
      </c>
      <c r="J51">
        <f t="shared" si="3"/>
        <v>3.2355336393326314E-2</v>
      </c>
    </row>
    <row r="52" spans="1:10">
      <c r="A52" s="12"/>
      <c r="B52" s="13"/>
      <c r="C52" s="18" t="s">
        <v>45</v>
      </c>
      <c r="D52">
        <v>38</v>
      </c>
      <c r="E52" s="23">
        <f t="shared" si="0"/>
        <v>-6.8398556805676691E-2</v>
      </c>
      <c r="F52" s="23">
        <f t="shared" si="1"/>
        <v>0.39801017269418026</v>
      </c>
      <c r="I52">
        <f t="shared" si="2"/>
        <v>3.4029166182975162E-2</v>
      </c>
      <c r="J52">
        <f t="shared" si="3"/>
        <v>3.402915175782522E-2</v>
      </c>
    </row>
    <row r="53" spans="1:10">
      <c r="A53" s="12"/>
      <c r="B53" s="13"/>
      <c r="C53" s="18"/>
      <c r="D53">
        <v>45</v>
      </c>
      <c r="E53" s="23">
        <f t="shared" si="0"/>
        <v>0.53008881524399643</v>
      </c>
      <c r="F53" s="23">
        <f t="shared" si="1"/>
        <v>0.34665140198216099</v>
      </c>
      <c r="I53">
        <f t="shared" si="2"/>
        <v>2.9638084830885592E-2</v>
      </c>
      <c r="J53">
        <f t="shared" si="3"/>
        <v>2.9638069512805482E-2</v>
      </c>
    </row>
    <row r="54" spans="1:10">
      <c r="A54" s="12"/>
      <c r="B54" s="13"/>
      <c r="C54" s="18"/>
      <c r="D54">
        <v>32</v>
      </c>
      <c r="E54" s="23">
        <f t="shared" si="0"/>
        <v>-0.58138773284825362</v>
      </c>
      <c r="F54" s="23">
        <f t="shared" si="1"/>
        <v>0.33690833750618099</v>
      </c>
      <c r="I54">
        <f t="shared" si="2"/>
        <v>2.8805070516455488E-2</v>
      </c>
      <c r="J54">
        <f t="shared" si="3"/>
        <v>2.8805055076528367E-2</v>
      </c>
    </row>
    <row r="55" spans="1:10">
      <c r="A55" s="12"/>
      <c r="B55" s="13"/>
      <c r="C55" s="18"/>
      <c r="D55">
        <v>28</v>
      </c>
      <c r="E55" s="23">
        <f t="shared" si="0"/>
        <v>-0.92338051687663836</v>
      </c>
      <c r="F55" s="23">
        <f t="shared" si="1"/>
        <v>0.26047345512879755</v>
      </c>
      <c r="I55">
        <f t="shared" si="2"/>
        <v>2.2270026312796974E-2</v>
      </c>
      <c r="J55">
        <f t="shared" si="3"/>
        <v>2.22700105212475E-2</v>
      </c>
    </row>
    <row r="56" spans="1:10">
      <c r="A56" s="12"/>
      <c r="B56" s="13"/>
      <c r="C56" s="18"/>
      <c r="D56">
        <v>34</v>
      </c>
      <c r="E56" s="23">
        <f t="shared" si="0"/>
        <v>-0.41039134083406137</v>
      </c>
      <c r="F56" s="23">
        <f t="shared" si="1"/>
        <v>0.36672278905385608</v>
      </c>
      <c r="I56">
        <f t="shared" si="2"/>
        <v>3.1354151916695487E-2</v>
      </c>
      <c r="J56">
        <f t="shared" si="3"/>
        <v>3.1354136898795563E-2</v>
      </c>
    </row>
    <row r="57" spans="1:10">
      <c r="A57" s="12"/>
      <c r="B57" s="13"/>
      <c r="C57" s="18"/>
    </row>
    <row r="58" spans="1:10">
      <c r="A58" s="12"/>
      <c r="B58" s="13"/>
      <c r="C58" s="18"/>
      <c r="D58" t="s">
        <v>46</v>
      </c>
      <c r="E58">
        <v>3.1415899999999999</v>
      </c>
    </row>
    <row r="59" spans="1:10">
      <c r="A59" s="12"/>
      <c r="B59" s="13"/>
      <c r="C59" s="18"/>
      <c r="D59" t="s">
        <v>47</v>
      </c>
      <c r="E59">
        <v>2.71828</v>
      </c>
    </row>
    <row r="60" spans="1:10">
      <c r="A60" s="12"/>
      <c r="B60" s="13"/>
      <c r="C60" s="18"/>
    </row>
    <row r="61" spans="1:10">
      <c r="A61" s="12"/>
      <c r="B61" s="13"/>
      <c r="C61" s="18"/>
    </row>
    <row r="62" spans="1:10">
      <c r="A62" s="12"/>
      <c r="B62" s="13"/>
      <c r="C62" s="18"/>
    </row>
    <row r="63" spans="1:10">
      <c r="A63" s="12"/>
      <c r="B63" s="13"/>
      <c r="C63" s="18"/>
    </row>
    <row r="64" spans="1:10">
      <c r="A64" s="12"/>
      <c r="B64" s="13"/>
      <c r="C64" s="18"/>
    </row>
    <row r="65" spans="1:23">
      <c r="A65" s="12"/>
      <c r="B65" s="13"/>
      <c r="C65" s="18"/>
    </row>
    <row r="66" spans="1:23">
      <c r="A66" s="12"/>
      <c r="B66" s="13"/>
      <c r="C66" s="18"/>
    </row>
    <row r="67" spans="1:23">
      <c r="A67" s="12"/>
      <c r="B67" s="13"/>
      <c r="C67" s="18"/>
      <c r="G67" s="32">
        <f t="shared" ref="G67:G130" si="4">H67*100</f>
        <v>1.7715931773132354E-2</v>
      </c>
      <c r="H67">
        <v>1.7715931773132354E-4</v>
      </c>
      <c r="I67" s="23">
        <f t="shared" ref="I67:I130" si="5">_xlfn.NORM.DIST($H$67:$H$133,$K$67,$K$68,FALSE)</f>
        <v>0.33439647725483729</v>
      </c>
      <c r="J67" t="s">
        <v>33</v>
      </c>
      <c r="K67">
        <f>AVERAGE(H67:H133)</f>
        <v>0.48601093309824811</v>
      </c>
      <c r="U67" t="s">
        <v>48</v>
      </c>
    </row>
    <row r="68" spans="1:23">
      <c r="A68" s="12"/>
      <c r="B68" s="13"/>
      <c r="C68" s="18"/>
      <c r="G68" s="32">
        <f t="shared" si="4"/>
        <v>8.5085273794738292E-2</v>
      </c>
      <c r="H68">
        <v>8.5085273794738292E-4</v>
      </c>
      <c r="I68" s="23">
        <f t="shared" si="5"/>
        <v>0.33571546497519877</v>
      </c>
      <c r="J68" t="s">
        <v>49</v>
      </c>
      <c r="K68">
        <f>STDEV(H67:H133)</f>
        <v>0.28824542303355621</v>
      </c>
      <c r="S68" t="s">
        <v>50</v>
      </c>
    </row>
    <row r="69" spans="1:23">
      <c r="A69" s="15"/>
      <c r="B69" s="16"/>
      <c r="C69" s="21"/>
      <c r="G69" s="32">
        <f t="shared" si="4"/>
        <v>2.7095696004317937</v>
      </c>
      <c r="H69">
        <v>2.7095696004317937E-2</v>
      </c>
      <c r="I69" s="23">
        <f t="shared" si="5"/>
        <v>0.38969726780234293</v>
      </c>
      <c r="S69">
        <v>5</v>
      </c>
      <c r="T69">
        <v>65</v>
      </c>
      <c r="U69" s="33">
        <f t="shared" ref="U69:U78" si="6">_xlfn.NORM.DIST(T69,AVERAGE($T$69:$T$78),STDEV($T$69:$T$78),FALSE)</f>
        <v>3.6101488835427409E-2</v>
      </c>
      <c r="V69">
        <f>T69/$T$79</f>
        <v>0.1015625</v>
      </c>
    </row>
    <row r="70" spans="1:23" ht="31.5">
      <c r="A70" s="1" t="s">
        <v>51</v>
      </c>
      <c r="B70" s="2"/>
      <c r="C70" s="3"/>
      <c r="G70" s="32">
        <f t="shared" si="4"/>
        <v>2.8173989437386249</v>
      </c>
      <c r="H70">
        <v>2.8173989437386249E-2</v>
      </c>
      <c r="I70" s="23">
        <f t="shared" si="5"/>
        <v>0.39202243323175162</v>
      </c>
      <c r="S70">
        <v>1</v>
      </c>
      <c r="T70">
        <v>60</v>
      </c>
      <c r="U70" s="33">
        <f t="shared" si="6"/>
        <v>3.3933661996703668E-2</v>
      </c>
      <c r="V70">
        <f t="shared" ref="V70:V78" si="7">T70/$T$79</f>
        <v>9.375E-2</v>
      </c>
    </row>
    <row r="71" spans="1:23">
      <c r="A71" s="12"/>
      <c r="B71" s="13" t="s">
        <v>52</v>
      </c>
      <c r="C71" s="18" t="s">
        <v>53</v>
      </c>
      <c r="G71" s="32">
        <f t="shared" si="4"/>
        <v>5.6402116106232807</v>
      </c>
      <c r="H71">
        <v>5.6402116106232802E-2</v>
      </c>
      <c r="I71" s="23">
        <f t="shared" si="5"/>
        <v>0.45580866816881055</v>
      </c>
      <c r="S71">
        <v>6</v>
      </c>
      <c r="T71">
        <v>60</v>
      </c>
      <c r="U71" s="33">
        <f t="shared" si="6"/>
        <v>3.3933661996703668E-2</v>
      </c>
      <c r="V71">
        <f t="shared" si="7"/>
        <v>9.375E-2</v>
      </c>
    </row>
    <row r="72" spans="1:23">
      <c r="A72" s="12"/>
      <c r="B72" s="13" t="s">
        <v>54</v>
      </c>
      <c r="C72" s="18" t="s">
        <v>55</v>
      </c>
      <c r="G72" s="32">
        <f t="shared" si="4"/>
        <v>9.106166723641163</v>
      </c>
      <c r="H72">
        <v>9.1061667236411625E-2</v>
      </c>
      <c r="I72" s="23">
        <f t="shared" si="5"/>
        <v>0.54134546976541476</v>
      </c>
      <c r="S72">
        <v>3</v>
      </c>
      <c r="T72">
        <v>70</v>
      </c>
      <c r="U72" s="33">
        <f t="shared" si="6"/>
        <v>3.1244354180083443E-2</v>
      </c>
      <c r="V72">
        <f t="shared" si="7"/>
        <v>0.109375</v>
      </c>
    </row>
    <row r="73" spans="1:23">
      <c r="A73" s="12"/>
      <c r="B73" s="13" t="s">
        <v>56</v>
      </c>
      <c r="C73" s="18" t="s">
        <v>57</v>
      </c>
      <c r="G73" s="32">
        <f t="shared" si="4"/>
        <v>12.021023944809917</v>
      </c>
      <c r="H73">
        <v>0.12021023944809917</v>
      </c>
      <c r="I73" s="23">
        <f t="shared" si="5"/>
        <v>0.61862748565444625</v>
      </c>
      <c r="S73">
        <v>7</v>
      </c>
      <c r="T73">
        <v>70</v>
      </c>
      <c r="U73" s="33">
        <f t="shared" si="6"/>
        <v>3.1244354180083443E-2</v>
      </c>
      <c r="V73">
        <f t="shared" si="7"/>
        <v>0.109375</v>
      </c>
    </row>
    <row r="74" spans="1:23">
      <c r="A74" s="12"/>
      <c r="B74" s="13"/>
      <c r="C74" s="18"/>
      <c r="G74" s="32">
        <f t="shared" si="4"/>
        <v>13.730386178707054</v>
      </c>
      <c r="H74">
        <v>0.13730386178707055</v>
      </c>
      <c r="I74" s="23">
        <f t="shared" si="5"/>
        <v>0.66580917283440699</v>
      </c>
      <c r="S74">
        <v>2</v>
      </c>
      <c r="T74">
        <v>55</v>
      </c>
      <c r="U74" s="33">
        <f t="shared" si="6"/>
        <v>2.5947074756443336E-2</v>
      </c>
      <c r="V74">
        <f t="shared" si="7"/>
        <v>8.59375E-2</v>
      </c>
    </row>
    <row r="75" spans="1:23">
      <c r="A75" s="12"/>
      <c r="B75" s="13"/>
      <c r="C75" s="18"/>
      <c r="G75" s="32">
        <f t="shared" si="4"/>
        <v>13.949679275781024</v>
      </c>
      <c r="H75">
        <v>0.13949679275781024</v>
      </c>
      <c r="I75" s="23">
        <f t="shared" si="5"/>
        <v>0.67194589842296915</v>
      </c>
      <c r="S75">
        <v>8</v>
      </c>
      <c r="T75">
        <v>50</v>
      </c>
      <c r="U75" s="33">
        <f t="shared" si="6"/>
        <v>1.6139799414384752E-2</v>
      </c>
      <c r="V75">
        <f t="shared" si="7"/>
        <v>7.8125E-2</v>
      </c>
    </row>
    <row r="76" spans="1:23">
      <c r="A76" s="12"/>
      <c r="B76" s="13"/>
      <c r="C76" s="18"/>
      <c r="G76" s="32">
        <f t="shared" si="4"/>
        <v>14.659995815287029</v>
      </c>
      <c r="H76">
        <v>0.1465999581528703</v>
      </c>
      <c r="I76" s="23">
        <f t="shared" si="5"/>
        <v>0.69193947828524904</v>
      </c>
      <c r="S76">
        <v>9</v>
      </c>
      <c r="T76">
        <v>50</v>
      </c>
      <c r="U76" s="33">
        <f t="shared" si="6"/>
        <v>1.6139799414384752E-2</v>
      </c>
      <c r="V76">
        <f t="shared" si="7"/>
        <v>7.8125E-2</v>
      </c>
    </row>
    <row r="77" spans="1:23">
      <c r="A77" s="12"/>
      <c r="B77" s="13"/>
      <c r="C77" s="18"/>
      <c r="G77" s="32">
        <f t="shared" si="4"/>
        <v>16.593934615583763</v>
      </c>
      <c r="H77">
        <v>0.16593934615583761</v>
      </c>
      <c r="I77" s="23">
        <f t="shared" si="5"/>
        <v>0.74713863644552847</v>
      </c>
      <c r="S77">
        <v>4</v>
      </c>
      <c r="T77">
        <v>80</v>
      </c>
      <c r="U77" s="33">
        <f t="shared" si="6"/>
        <v>1.2598551069853924E-2</v>
      </c>
      <c r="V77">
        <f t="shared" si="7"/>
        <v>0.125</v>
      </c>
    </row>
    <row r="78" spans="1:23">
      <c r="A78" s="12"/>
      <c r="B78" s="13"/>
      <c r="C78" s="18"/>
      <c r="G78" s="32">
        <f t="shared" si="4"/>
        <v>19.492387608168237</v>
      </c>
      <c r="H78">
        <v>0.19492387608168238</v>
      </c>
      <c r="I78" s="23">
        <f t="shared" si="5"/>
        <v>0.8311853101972837</v>
      </c>
      <c r="S78">
        <v>10</v>
      </c>
      <c r="T78">
        <v>80</v>
      </c>
      <c r="U78" s="33">
        <f t="shared" si="6"/>
        <v>1.2598551069853924E-2</v>
      </c>
      <c r="V78">
        <f t="shared" si="7"/>
        <v>0.125</v>
      </c>
    </row>
    <row r="79" spans="1:23">
      <c r="A79" s="12"/>
      <c r="B79" s="13"/>
      <c r="C79" s="18"/>
      <c r="G79" s="32">
        <f t="shared" si="4"/>
        <v>19.789455050291018</v>
      </c>
      <c r="H79">
        <v>0.19789455050291016</v>
      </c>
      <c r="I79" s="23">
        <f t="shared" si="5"/>
        <v>0.83983657519946253</v>
      </c>
      <c r="T79">
        <v>640</v>
      </c>
      <c r="U79" s="33"/>
    </row>
    <row r="80" spans="1:23">
      <c r="A80" s="12"/>
      <c r="B80" s="13"/>
      <c r="C80" s="18"/>
      <c r="G80" s="32">
        <f t="shared" si="4"/>
        <v>20.837341766848283</v>
      </c>
      <c r="H80">
        <v>0.20837341766848283</v>
      </c>
      <c r="I80" s="23">
        <f t="shared" si="5"/>
        <v>0.87034023935673022</v>
      </c>
      <c r="S80" t="s">
        <v>58</v>
      </c>
      <c r="U80" t="s">
        <v>59</v>
      </c>
      <c r="V80" t="s">
        <v>60</v>
      </c>
      <c r="W80" t="s">
        <v>61</v>
      </c>
    </row>
    <row r="81" spans="1:35">
      <c r="A81" s="15"/>
      <c r="B81" s="16"/>
      <c r="C81" s="21"/>
      <c r="G81" s="32">
        <f t="shared" si="4"/>
        <v>23.160980901450369</v>
      </c>
      <c r="H81">
        <v>0.23160980901450368</v>
      </c>
      <c r="I81" s="23">
        <f t="shared" si="5"/>
        <v>0.9375606870310107</v>
      </c>
      <c r="S81">
        <v>40</v>
      </c>
      <c r="T81">
        <v>50</v>
      </c>
      <c r="U81">
        <v>60</v>
      </c>
      <c r="V81">
        <v>70</v>
      </c>
      <c r="W81">
        <v>80</v>
      </c>
      <c r="X81">
        <v>90</v>
      </c>
    </row>
    <row r="82" spans="1:35">
      <c r="G82" s="32">
        <f t="shared" si="4"/>
        <v>23.181037719246788</v>
      </c>
      <c r="H82">
        <v>0.23181037719246789</v>
      </c>
      <c r="I82" s="23">
        <f t="shared" si="5"/>
        <v>0.93813641546944748</v>
      </c>
    </row>
    <row r="83" spans="1:35">
      <c r="G83" s="32">
        <f t="shared" si="4"/>
        <v>23.586917923538653</v>
      </c>
      <c r="H83">
        <v>0.23586917923538653</v>
      </c>
      <c r="I83" s="23">
        <f t="shared" si="5"/>
        <v>0.94976460686969477</v>
      </c>
    </row>
    <row r="84" spans="1:35">
      <c r="G84" s="32">
        <f t="shared" si="4"/>
        <v>24.574796090338612</v>
      </c>
      <c r="H84">
        <v>0.24574796090338613</v>
      </c>
      <c r="I84" s="23">
        <f t="shared" si="5"/>
        <v>0.97786195579942337</v>
      </c>
    </row>
    <row r="85" spans="1:35">
      <c r="G85" s="32">
        <f t="shared" si="4"/>
        <v>27.167317669009016</v>
      </c>
      <c r="H85">
        <v>0.27167317669009017</v>
      </c>
      <c r="I85" s="23">
        <f t="shared" si="5"/>
        <v>1.0497352173564212</v>
      </c>
    </row>
    <row r="86" spans="1:35">
      <c r="G86" s="32">
        <f t="shared" si="4"/>
        <v>30.730614794288535</v>
      </c>
      <c r="H86">
        <v>0.30730614794288535</v>
      </c>
      <c r="I86" s="23">
        <f t="shared" si="5"/>
        <v>1.1420447917674559</v>
      </c>
    </row>
    <row r="87" spans="1:35">
      <c r="G87" s="32">
        <f t="shared" si="4"/>
        <v>31.602693141231754</v>
      </c>
      <c r="H87">
        <v>0.31602693141231752</v>
      </c>
      <c r="I87" s="23">
        <f t="shared" si="5"/>
        <v>1.1631360032903648</v>
      </c>
    </row>
    <row r="88" spans="1:35">
      <c r="G88" s="32">
        <f t="shared" si="4"/>
        <v>32.667028610349291</v>
      </c>
      <c r="H88">
        <v>0.32667028610349291</v>
      </c>
      <c r="I88" s="23">
        <f t="shared" si="5"/>
        <v>1.1879311609999044</v>
      </c>
    </row>
    <row r="89" spans="1:35">
      <c r="G89" s="32">
        <f t="shared" si="4"/>
        <v>33.178235483206478</v>
      </c>
      <c r="H89">
        <v>0.33178235483206475</v>
      </c>
      <c r="I89" s="23">
        <f t="shared" si="5"/>
        <v>1.1994461354145083</v>
      </c>
    </row>
    <row r="90" spans="1:35">
      <c r="G90" s="32">
        <f t="shared" si="4"/>
        <v>33.920111273151953</v>
      </c>
      <c r="H90">
        <v>0.33920111273151954</v>
      </c>
      <c r="I90" s="23">
        <f t="shared" si="5"/>
        <v>1.2156754705484227</v>
      </c>
      <c r="S90" t="s">
        <v>62</v>
      </c>
      <c r="T90" t="s">
        <v>63</v>
      </c>
      <c r="U90" t="s">
        <v>64</v>
      </c>
      <c r="V90" t="s">
        <v>65</v>
      </c>
      <c r="W90" t="s">
        <v>33</v>
      </c>
      <c r="X90">
        <f>AVERAGE(T91:T160)</f>
        <v>66.942857142857136</v>
      </c>
      <c r="AH90" s="37" t="s">
        <v>66</v>
      </c>
      <c r="AI90" t="s">
        <v>67</v>
      </c>
    </row>
    <row r="91" spans="1:35">
      <c r="G91" s="32">
        <f t="shared" si="4"/>
        <v>34.256736974989664</v>
      </c>
      <c r="H91">
        <v>0.34256736974989666</v>
      </c>
      <c r="I91" s="23">
        <f t="shared" si="5"/>
        <v>1.2228445733898967</v>
      </c>
      <c r="S91">
        <v>35</v>
      </c>
      <c r="T91" s="34">
        <v>67</v>
      </c>
      <c r="U91">
        <f t="shared" ref="U91:U154" si="8">_xlfn.NORM.DIST(T91,$X$90,$X$91,FALSE)</f>
        <v>2.7308148838999197E-2</v>
      </c>
      <c r="V91" s="22" t="str">
        <f t="shared" ref="V91:V154" si="9">IF(AND(T91&gt;34,T91&lt;=44),"Poor",IF(AND(T91&gt;44,T91&lt;=54),"Good",IF(AND(T91&gt;54,T91&lt;=64),"Average",IF(AND(T91&gt;64,T91&lt;=74),"Very Good",IF(AND(T91&gt;74,T91&lt;=84),"Distinction",IF(AND(T91&gt;85),"Scholar"))))))</f>
        <v>Very Good</v>
      </c>
      <c r="W91" t="s">
        <v>49</v>
      </c>
      <c r="X91">
        <f>STDEV(T91:T160)</f>
        <v>14.608797939107548</v>
      </c>
      <c r="AH91" s="35" t="s">
        <v>68</v>
      </c>
      <c r="AI91" s="36">
        <v>19</v>
      </c>
    </row>
    <row r="92" spans="1:35">
      <c r="G92" s="32">
        <f t="shared" si="4"/>
        <v>34.35090757228302</v>
      </c>
      <c r="H92">
        <v>0.34350907572283018</v>
      </c>
      <c r="I92" s="23">
        <f t="shared" si="5"/>
        <v>1.2248277748165732</v>
      </c>
      <c r="S92">
        <v>34</v>
      </c>
      <c r="T92" s="34">
        <v>66</v>
      </c>
      <c r="U92">
        <f t="shared" si="8"/>
        <v>2.7251541018924002E-2</v>
      </c>
      <c r="V92" s="22" t="str">
        <f t="shared" si="9"/>
        <v>Very Good</v>
      </c>
      <c r="AH92" s="35" t="s">
        <v>59</v>
      </c>
      <c r="AI92" s="36">
        <v>19</v>
      </c>
    </row>
    <row r="93" spans="1:35">
      <c r="G93" s="32">
        <f t="shared" si="4"/>
        <v>34.701325455698715</v>
      </c>
      <c r="H93">
        <v>0.34701325455698717</v>
      </c>
      <c r="I93" s="23">
        <f t="shared" si="5"/>
        <v>1.232120230600992</v>
      </c>
      <c r="S93">
        <v>36</v>
      </c>
      <c r="T93" s="34">
        <v>68</v>
      </c>
      <c r="U93">
        <f t="shared" si="8"/>
        <v>2.7236951607546554E-2</v>
      </c>
      <c r="V93" s="22" t="str">
        <f t="shared" si="9"/>
        <v>Very Good</v>
      </c>
      <c r="AH93" s="35" t="s">
        <v>61</v>
      </c>
      <c r="AI93" s="36">
        <v>12</v>
      </c>
    </row>
    <row r="94" spans="1:35">
      <c r="G94" s="32">
        <f t="shared" si="4"/>
        <v>37.87030975306358</v>
      </c>
      <c r="H94">
        <v>0.3787030975306358</v>
      </c>
      <c r="I94" s="23">
        <f t="shared" si="5"/>
        <v>1.2913762191362557</v>
      </c>
      <c r="S94">
        <v>32</v>
      </c>
      <c r="T94" s="34">
        <v>65</v>
      </c>
      <c r="U94">
        <f t="shared" si="8"/>
        <v>2.7067921778821242E-2</v>
      </c>
      <c r="V94" s="22" t="str">
        <f t="shared" si="9"/>
        <v>Very Good</v>
      </c>
      <c r="AH94" s="35" t="s">
        <v>69</v>
      </c>
      <c r="AI94" s="36">
        <v>8</v>
      </c>
    </row>
    <row r="95" spans="1:35">
      <c r="G95" s="32">
        <f t="shared" si="4"/>
        <v>39.101347981913662</v>
      </c>
      <c r="H95">
        <v>0.39101347981913659</v>
      </c>
      <c r="I95" s="23">
        <f t="shared" si="5"/>
        <v>1.3108762475805429</v>
      </c>
      <c r="S95">
        <v>33</v>
      </c>
      <c r="T95" s="34">
        <v>65</v>
      </c>
      <c r="U95">
        <f t="shared" si="8"/>
        <v>2.7067921778821242E-2</v>
      </c>
      <c r="V95" s="22" t="str">
        <f t="shared" si="9"/>
        <v>Very Good</v>
      </c>
      <c r="AH95" s="35" t="s">
        <v>58</v>
      </c>
      <c r="AI95" s="36">
        <v>6</v>
      </c>
    </row>
    <row r="96" spans="1:35">
      <c r="G96" s="32">
        <f t="shared" si="4"/>
        <v>39.448666017690826</v>
      </c>
      <c r="H96">
        <v>0.39448666017690825</v>
      </c>
      <c r="I96" s="23">
        <f t="shared" si="5"/>
        <v>1.3159967249741693</v>
      </c>
      <c r="S96">
        <v>28</v>
      </c>
      <c r="T96">
        <v>64</v>
      </c>
      <c r="U96">
        <f t="shared" si="8"/>
        <v>2.6759857860916281E-2</v>
      </c>
      <c r="V96" s="22" t="str">
        <f t="shared" si="9"/>
        <v>Average</v>
      </c>
      <c r="AH96" s="35" t="s">
        <v>60</v>
      </c>
      <c r="AI96" s="36">
        <v>6</v>
      </c>
    </row>
    <row r="97" spans="7:35">
      <c r="G97" s="32">
        <f t="shared" si="4"/>
        <v>39.927726019195056</v>
      </c>
      <c r="H97">
        <v>0.39927726019195053</v>
      </c>
      <c r="I97" s="23">
        <f t="shared" si="5"/>
        <v>1.3227771230707102</v>
      </c>
      <c r="S97">
        <v>29</v>
      </c>
      <c r="T97">
        <v>64</v>
      </c>
      <c r="U97">
        <f t="shared" si="8"/>
        <v>2.6759857860916281E-2</v>
      </c>
      <c r="V97" s="22" t="str">
        <f t="shared" si="9"/>
        <v>Average</v>
      </c>
      <c r="AH97" s="35" t="s">
        <v>70</v>
      </c>
      <c r="AI97" s="36">
        <v>70</v>
      </c>
    </row>
    <row r="98" spans="7:35">
      <c r="G98" s="32">
        <f t="shared" si="4"/>
        <v>43.013005418799835</v>
      </c>
      <c r="H98">
        <v>0.43013005418799832</v>
      </c>
      <c r="I98" s="23">
        <f t="shared" si="5"/>
        <v>1.3582709424864574</v>
      </c>
      <c r="S98">
        <v>30</v>
      </c>
      <c r="T98">
        <v>64</v>
      </c>
      <c r="U98">
        <f t="shared" si="8"/>
        <v>2.6759857860916281E-2</v>
      </c>
      <c r="V98" s="22" t="str">
        <f t="shared" si="9"/>
        <v>Average</v>
      </c>
    </row>
    <row r="99" spans="7:35">
      <c r="G99" s="32">
        <f t="shared" si="4"/>
        <v>43.612511988504821</v>
      </c>
      <c r="H99">
        <v>0.43612511988504821</v>
      </c>
      <c r="I99" s="23">
        <f t="shared" si="5"/>
        <v>1.3634637628767934</v>
      </c>
      <c r="S99">
        <v>31</v>
      </c>
      <c r="T99">
        <v>64</v>
      </c>
      <c r="U99">
        <f t="shared" si="8"/>
        <v>2.6759857860916281E-2</v>
      </c>
      <c r="V99" s="22" t="str">
        <f t="shared" si="9"/>
        <v>Average</v>
      </c>
    </row>
    <row r="100" spans="7:35">
      <c r="G100" s="32">
        <f t="shared" si="4"/>
        <v>46.221699794933379</v>
      </c>
      <c r="H100">
        <v>0.4622169979493338</v>
      </c>
      <c r="I100" s="23">
        <f t="shared" si="5"/>
        <v>1.3793293757580798</v>
      </c>
      <c r="S100">
        <v>37</v>
      </c>
      <c r="T100">
        <v>70</v>
      </c>
      <c r="U100">
        <f t="shared" si="8"/>
        <v>2.6716902315630276E-2</v>
      </c>
      <c r="V100" s="22" t="str">
        <f t="shared" si="9"/>
        <v>Very Good</v>
      </c>
    </row>
    <row r="101" spans="7:35">
      <c r="G101" s="32">
        <f t="shared" si="4"/>
        <v>46.452056863793736</v>
      </c>
      <c r="H101">
        <v>0.46452056863793734</v>
      </c>
      <c r="I101" s="23">
        <f t="shared" si="5"/>
        <v>1.3801955368524728</v>
      </c>
      <c r="S101">
        <v>38</v>
      </c>
      <c r="T101">
        <v>70</v>
      </c>
      <c r="U101">
        <f t="shared" si="8"/>
        <v>2.6716902315630276E-2</v>
      </c>
      <c r="V101" s="22" t="str">
        <f t="shared" si="9"/>
        <v>Very Good</v>
      </c>
    </row>
    <row r="102" spans="7:35">
      <c r="G102" s="32">
        <f t="shared" si="4"/>
        <v>46.490401636217463</v>
      </c>
      <c r="H102">
        <v>0.4649040163621746</v>
      </c>
      <c r="I102" s="23">
        <f t="shared" si="5"/>
        <v>1.3803312103976024</v>
      </c>
      <c r="S102">
        <v>39</v>
      </c>
      <c r="T102">
        <v>70</v>
      </c>
      <c r="U102">
        <f t="shared" si="8"/>
        <v>2.6716902315630276E-2</v>
      </c>
      <c r="V102" s="22" t="str">
        <f t="shared" si="9"/>
        <v>Very Good</v>
      </c>
    </row>
    <row r="103" spans="7:35">
      <c r="G103" s="32">
        <f t="shared" si="4"/>
        <v>47.599666853490888</v>
      </c>
      <c r="H103">
        <v>0.47599666853490885</v>
      </c>
      <c r="I103" s="23">
        <f t="shared" si="5"/>
        <v>1.3832018002016551</v>
      </c>
      <c r="S103">
        <v>40</v>
      </c>
      <c r="T103">
        <v>70</v>
      </c>
      <c r="U103">
        <f t="shared" si="8"/>
        <v>2.6716902315630276E-2</v>
      </c>
      <c r="V103" s="22" t="str">
        <f t="shared" si="9"/>
        <v>Very Good</v>
      </c>
    </row>
    <row r="104" spans="7:35">
      <c r="G104" s="32">
        <f t="shared" si="4"/>
        <v>53.235912173492416</v>
      </c>
      <c r="H104">
        <v>0.53235912173492417</v>
      </c>
      <c r="I104" s="23">
        <f t="shared" si="5"/>
        <v>1.3662600000549325</v>
      </c>
      <c r="S104">
        <v>41</v>
      </c>
      <c r="T104">
        <v>70</v>
      </c>
      <c r="U104">
        <f t="shared" si="8"/>
        <v>2.6716902315630276E-2</v>
      </c>
      <c r="V104" s="22" t="str">
        <f t="shared" si="9"/>
        <v>Very Good</v>
      </c>
    </row>
    <row r="105" spans="7:35">
      <c r="G105" s="32">
        <f t="shared" si="4"/>
        <v>54.78345982444548</v>
      </c>
      <c r="H105">
        <v>0.5478345982444548</v>
      </c>
      <c r="I105" s="23">
        <f t="shared" si="5"/>
        <v>1.3525653446599606</v>
      </c>
      <c r="S105">
        <v>25</v>
      </c>
      <c r="T105">
        <v>63</v>
      </c>
      <c r="U105">
        <f t="shared" si="8"/>
        <v>2.6331629412131862E-2</v>
      </c>
      <c r="V105" s="22" t="str">
        <f t="shared" si="9"/>
        <v>Average</v>
      </c>
    </row>
    <row r="106" spans="7:35">
      <c r="G106" s="32">
        <f t="shared" si="4"/>
        <v>54.858358844762591</v>
      </c>
      <c r="H106">
        <v>0.54858358844762589</v>
      </c>
      <c r="I106" s="23">
        <f t="shared" si="5"/>
        <v>1.3518071768460884</v>
      </c>
      <c r="S106">
        <v>26</v>
      </c>
      <c r="T106">
        <v>63</v>
      </c>
      <c r="U106">
        <f t="shared" si="8"/>
        <v>2.6331629412131862E-2</v>
      </c>
      <c r="V106" s="22" t="str">
        <f t="shared" si="9"/>
        <v>Average</v>
      </c>
      <c r="X106" s="22"/>
    </row>
    <row r="107" spans="7:35">
      <c r="G107" s="32">
        <f t="shared" si="4"/>
        <v>57.450524119844282</v>
      </c>
      <c r="H107">
        <v>0.57450524119844282</v>
      </c>
      <c r="I107" s="23">
        <f t="shared" si="5"/>
        <v>1.3203235353883622</v>
      </c>
      <c r="S107">
        <v>27</v>
      </c>
      <c r="T107">
        <v>63</v>
      </c>
      <c r="U107">
        <f t="shared" si="8"/>
        <v>2.6331629412131862E-2</v>
      </c>
      <c r="V107" s="22" t="str">
        <f t="shared" si="9"/>
        <v>Average</v>
      </c>
    </row>
    <row r="108" spans="7:35">
      <c r="G108" s="32">
        <f t="shared" si="4"/>
        <v>59.979433335522749</v>
      </c>
      <c r="H108">
        <v>0.59979433335522747</v>
      </c>
      <c r="I108" s="23">
        <f t="shared" si="5"/>
        <v>1.2802978055631713</v>
      </c>
      <c r="S108">
        <v>42</v>
      </c>
      <c r="T108">
        <v>71</v>
      </c>
      <c r="U108">
        <f t="shared" si="8"/>
        <v>2.6275286971201392E-2</v>
      </c>
      <c r="V108" s="22" t="str">
        <f t="shared" si="9"/>
        <v>Very Good</v>
      </c>
    </row>
    <row r="109" spans="7:35">
      <c r="G109" s="32">
        <f t="shared" si="4"/>
        <v>62.54515125747686</v>
      </c>
      <c r="H109">
        <v>0.62545151257476861</v>
      </c>
      <c r="I109" s="23">
        <f t="shared" si="5"/>
        <v>1.2312061749952037</v>
      </c>
      <c r="S109">
        <v>43</v>
      </c>
      <c r="T109">
        <v>71</v>
      </c>
      <c r="U109">
        <f t="shared" si="8"/>
        <v>2.6275286971201392E-2</v>
      </c>
      <c r="V109" s="22" t="str">
        <f t="shared" si="9"/>
        <v>Very Good</v>
      </c>
    </row>
    <row r="110" spans="7:35">
      <c r="G110" s="32">
        <f t="shared" si="4"/>
        <v>63.302763985566543</v>
      </c>
      <c r="H110">
        <v>0.63302763985566546</v>
      </c>
      <c r="I110" s="23">
        <f t="shared" si="5"/>
        <v>1.2152308328220807</v>
      </c>
      <c r="S110">
        <v>22</v>
      </c>
      <c r="T110">
        <v>62</v>
      </c>
      <c r="U110">
        <f t="shared" si="8"/>
        <v>2.5789131028789363E-2</v>
      </c>
      <c r="V110" s="22" t="str">
        <f t="shared" si="9"/>
        <v>Average</v>
      </c>
    </row>
    <row r="111" spans="7:35">
      <c r="G111" s="32">
        <f t="shared" si="4"/>
        <v>63.815952886259531</v>
      </c>
      <c r="H111">
        <v>0.6381595288625953</v>
      </c>
      <c r="I111" s="23">
        <f t="shared" si="5"/>
        <v>1.2040547991241752</v>
      </c>
      <c r="S111">
        <v>23</v>
      </c>
      <c r="T111">
        <v>62</v>
      </c>
      <c r="U111">
        <f t="shared" si="8"/>
        <v>2.5789131028789363E-2</v>
      </c>
      <c r="V111" s="22" t="str">
        <f t="shared" si="9"/>
        <v>Average</v>
      </c>
    </row>
    <row r="112" spans="7:35">
      <c r="G112" s="32">
        <f t="shared" si="4"/>
        <v>66.662595888804844</v>
      </c>
      <c r="H112">
        <v>0.66662595888804843</v>
      </c>
      <c r="I112" s="23">
        <f t="shared" si="5"/>
        <v>1.137337177165368</v>
      </c>
      <c r="S112">
        <v>24</v>
      </c>
      <c r="T112">
        <v>62</v>
      </c>
      <c r="U112">
        <f t="shared" si="8"/>
        <v>2.5789131028789363E-2</v>
      </c>
      <c r="V112" s="22" t="str">
        <f t="shared" si="9"/>
        <v>Average</v>
      </c>
    </row>
    <row r="113" spans="7:22">
      <c r="G113" s="32">
        <f t="shared" si="4"/>
        <v>66.678071526168523</v>
      </c>
      <c r="H113">
        <v>0.66678071526168525</v>
      </c>
      <c r="I113" s="23">
        <f t="shared" si="5"/>
        <v>1.1369544584019657</v>
      </c>
      <c r="S113">
        <v>44</v>
      </c>
      <c r="T113">
        <v>72</v>
      </c>
      <c r="U113">
        <f t="shared" si="8"/>
        <v>2.5720172433061565E-2</v>
      </c>
      <c r="V113" s="22" t="str">
        <f t="shared" si="9"/>
        <v>Very Good</v>
      </c>
    </row>
    <row r="114" spans="7:22">
      <c r="G114" s="32">
        <f t="shared" si="4"/>
        <v>68.111538612403493</v>
      </c>
      <c r="H114">
        <v>0.68111538612403488</v>
      </c>
      <c r="I114" s="23">
        <f t="shared" si="5"/>
        <v>1.1006803609440676</v>
      </c>
      <c r="S114">
        <v>45</v>
      </c>
      <c r="T114">
        <v>72</v>
      </c>
      <c r="U114">
        <f t="shared" si="8"/>
        <v>2.5720172433061565E-2</v>
      </c>
      <c r="V114" s="22" t="str">
        <f t="shared" si="9"/>
        <v>Very Good</v>
      </c>
    </row>
    <row r="115" spans="7:22">
      <c r="G115" s="32">
        <f t="shared" si="4"/>
        <v>68.832265005345292</v>
      </c>
      <c r="H115">
        <v>0.68832265005345294</v>
      </c>
      <c r="I115" s="23">
        <f t="shared" si="5"/>
        <v>1.0818705359034706</v>
      </c>
      <c r="S115">
        <v>46</v>
      </c>
      <c r="T115">
        <v>72</v>
      </c>
      <c r="U115">
        <f t="shared" si="8"/>
        <v>2.5720172433061565E-2</v>
      </c>
      <c r="V115" s="22" t="str">
        <f t="shared" si="9"/>
        <v>Very Good</v>
      </c>
    </row>
    <row r="116" spans="7:22">
      <c r="G116" s="32">
        <f t="shared" si="4"/>
        <v>73.744695299306599</v>
      </c>
      <c r="H116">
        <v>0.73744695299306595</v>
      </c>
      <c r="I116" s="23">
        <f t="shared" si="5"/>
        <v>0.94606142590278741</v>
      </c>
      <c r="S116">
        <v>19</v>
      </c>
      <c r="T116">
        <v>61</v>
      </c>
      <c r="U116">
        <f t="shared" si="8"/>
        <v>2.5139736749916188E-2</v>
      </c>
      <c r="V116" s="22" t="str">
        <f t="shared" si="9"/>
        <v>Average</v>
      </c>
    </row>
    <row r="117" spans="7:22">
      <c r="G117" s="32">
        <f t="shared" si="4"/>
        <v>75.042075510550433</v>
      </c>
      <c r="H117">
        <v>0.75042075510550432</v>
      </c>
      <c r="I117" s="23">
        <f t="shared" si="5"/>
        <v>0.90871616364023933</v>
      </c>
      <c r="S117">
        <v>20</v>
      </c>
      <c r="T117">
        <v>61</v>
      </c>
      <c r="U117">
        <f t="shared" si="8"/>
        <v>2.5139736749916188E-2</v>
      </c>
      <c r="V117" s="22" t="str">
        <f t="shared" si="9"/>
        <v>Average</v>
      </c>
    </row>
    <row r="118" spans="7:22">
      <c r="G118" s="32">
        <f t="shared" si="4"/>
        <v>75.498924420163647</v>
      </c>
      <c r="H118">
        <v>0.75498924420163649</v>
      </c>
      <c r="I118" s="23">
        <f t="shared" si="5"/>
        <v>0.89548771425235762</v>
      </c>
      <c r="S118">
        <v>21</v>
      </c>
      <c r="T118">
        <v>61</v>
      </c>
      <c r="U118">
        <f t="shared" si="8"/>
        <v>2.5139736749916188E-2</v>
      </c>
      <c r="V118" s="22" t="str">
        <f t="shared" si="9"/>
        <v>Average</v>
      </c>
    </row>
    <row r="119" spans="7:22">
      <c r="G119" s="32">
        <f t="shared" si="4"/>
        <v>76.632699154457498</v>
      </c>
      <c r="H119">
        <v>0.76632699154457495</v>
      </c>
      <c r="I119" s="23">
        <f t="shared" si="5"/>
        <v>0.86254769276331489</v>
      </c>
      <c r="S119">
        <v>47</v>
      </c>
      <c r="T119">
        <v>73</v>
      </c>
      <c r="U119">
        <f t="shared" si="8"/>
        <v>2.5059091750012901E-2</v>
      </c>
      <c r="V119" s="22" t="str">
        <f t="shared" si="9"/>
        <v>Very Good</v>
      </c>
    </row>
    <row r="120" spans="7:22">
      <c r="G120" s="32">
        <f t="shared" si="4"/>
        <v>78.947596639048413</v>
      </c>
      <c r="H120">
        <v>0.78947596639048412</v>
      </c>
      <c r="I120" s="23">
        <f t="shared" si="5"/>
        <v>0.79517713731267248</v>
      </c>
      <c r="S120">
        <v>18</v>
      </c>
      <c r="T120">
        <v>60</v>
      </c>
      <c r="U120">
        <f t="shared" si="8"/>
        <v>2.4392133320893544E-2</v>
      </c>
      <c r="V120" s="22" t="str">
        <f t="shared" si="9"/>
        <v>Average</v>
      </c>
    </row>
    <row r="121" spans="7:22">
      <c r="G121" s="32">
        <f t="shared" si="4"/>
        <v>80.452654878126509</v>
      </c>
      <c r="H121">
        <v>0.80452654878126506</v>
      </c>
      <c r="I121" s="23">
        <f t="shared" si="5"/>
        <v>0.7516195568213726</v>
      </c>
      <c r="S121">
        <v>48</v>
      </c>
      <c r="T121">
        <v>74</v>
      </c>
      <c r="U121">
        <f t="shared" si="8"/>
        <v>2.4300869829551618E-2</v>
      </c>
      <c r="V121" s="22" t="str">
        <f t="shared" si="9"/>
        <v>Very Good</v>
      </c>
    </row>
    <row r="122" spans="7:22">
      <c r="G122" s="32">
        <f t="shared" si="4"/>
        <v>80.939596214815495</v>
      </c>
      <c r="H122">
        <v>0.8093959621481549</v>
      </c>
      <c r="I122" s="23">
        <f t="shared" si="5"/>
        <v>0.73761370437296447</v>
      </c>
      <c r="S122">
        <v>49</v>
      </c>
      <c r="T122">
        <v>74</v>
      </c>
      <c r="U122">
        <f t="shared" si="8"/>
        <v>2.4300869829551618E-2</v>
      </c>
      <c r="V122" s="22" t="str">
        <f t="shared" si="9"/>
        <v>Very Good</v>
      </c>
    </row>
    <row r="123" spans="7:22">
      <c r="G123" s="32">
        <f t="shared" si="4"/>
        <v>82.076028652734635</v>
      </c>
      <c r="H123">
        <v>0.82076028652734634</v>
      </c>
      <c r="I123" s="23">
        <f t="shared" si="5"/>
        <v>0.70515020510360815</v>
      </c>
      <c r="S123">
        <v>50</v>
      </c>
      <c r="T123">
        <v>74</v>
      </c>
      <c r="U123">
        <f t="shared" si="8"/>
        <v>2.4300869829551618E-2</v>
      </c>
      <c r="V123" s="22" t="str">
        <f t="shared" si="9"/>
        <v>Very Good</v>
      </c>
    </row>
    <row r="124" spans="7:22">
      <c r="G124" s="32">
        <f t="shared" si="4"/>
        <v>83.553252163990422</v>
      </c>
      <c r="H124">
        <v>0.83553252163990421</v>
      </c>
      <c r="I124" s="23">
        <f t="shared" si="5"/>
        <v>0.66353433778167414</v>
      </c>
      <c r="S124">
        <v>16</v>
      </c>
      <c r="T124">
        <v>59</v>
      </c>
      <c r="U124">
        <f t="shared" si="8"/>
        <v>2.3556126995461966E-2</v>
      </c>
      <c r="V124" s="22" t="str">
        <f t="shared" si="9"/>
        <v>Average</v>
      </c>
    </row>
    <row r="125" spans="7:22">
      <c r="G125" s="32">
        <f t="shared" si="4"/>
        <v>84.270906429566821</v>
      </c>
      <c r="H125">
        <v>0.84270906429566828</v>
      </c>
      <c r="I125" s="23">
        <f t="shared" si="5"/>
        <v>0.64360203327062737</v>
      </c>
      <c r="S125">
        <v>17</v>
      </c>
      <c r="T125">
        <v>59</v>
      </c>
      <c r="U125">
        <f t="shared" si="8"/>
        <v>2.3556126995461966E-2</v>
      </c>
      <c r="V125" s="22" t="str">
        <f t="shared" si="9"/>
        <v>Average</v>
      </c>
    </row>
    <row r="126" spans="7:22">
      <c r="G126" s="32">
        <f t="shared" si="4"/>
        <v>89.665833991024115</v>
      </c>
      <c r="H126">
        <v>0.89665833991024113</v>
      </c>
      <c r="I126" s="23">
        <f t="shared" si="5"/>
        <v>0.50167526402791418</v>
      </c>
      <c r="S126">
        <v>51</v>
      </c>
      <c r="T126">
        <v>75</v>
      </c>
      <c r="U126">
        <f t="shared" si="8"/>
        <v>2.3455427586300301E-2</v>
      </c>
      <c r="V126" s="22" t="str">
        <f t="shared" si="9"/>
        <v>Distinction</v>
      </c>
    </row>
    <row r="127" spans="7:22">
      <c r="G127" s="32">
        <f t="shared" si="4"/>
        <v>91.559439957619375</v>
      </c>
      <c r="H127">
        <v>0.91559439957619382</v>
      </c>
      <c r="I127" s="23">
        <f t="shared" si="5"/>
        <v>0.45586841754093471</v>
      </c>
      <c r="S127">
        <v>52</v>
      </c>
      <c r="T127">
        <v>75</v>
      </c>
      <c r="U127">
        <f t="shared" si="8"/>
        <v>2.3455427586300301E-2</v>
      </c>
      <c r="V127" s="22" t="str">
        <f t="shared" si="9"/>
        <v>Distinction</v>
      </c>
    </row>
    <row r="128" spans="7:22">
      <c r="G128" s="32">
        <f t="shared" si="4"/>
        <v>91.588766324477064</v>
      </c>
      <c r="H128">
        <v>0.91588766324477067</v>
      </c>
      <c r="I128" s="23">
        <f t="shared" si="5"/>
        <v>0.4551774790719717</v>
      </c>
      <c r="S128">
        <v>15</v>
      </c>
      <c r="T128">
        <v>58</v>
      </c>
      <c r="U128">
        <f t="shared" si="8"/>
        <v>2.2642429876802352E-2</v>
      </c>
      <c r="V128" s="22" t="str">
        <f t="shared" si="9"/>
        <v>Average</v>
      </c>
    </row>
    <row r="129" spans="7:22">
      <c r="G129" s="32">
        <f t="shared" si="4"/>
        <v>93.960526102367211</v>
      </c>
      <c r="H129">
        <v>0.93960526102367214</v>
      </c>
      <c r="I129" s="23">
        <f t="shared" si="5"/>
        <v>0.4012518997304782</v>
      </c>
      <c r="S129">
        <v>53</v>
      </c>
      <c r="T129">
        <v>76</v>
      </c>
      <c r="U129">
        <f t="shared" si="8"/>
        <v>2.2533566351421393E-2</v>
      </c>
      <c r="V129" s="22" t="str">
        <f t="shared" si="9"/>
        <v>Distinction</v>
      </c>
    </row>
    <row r="130" spans="7:22">
      <c r="G130" s="32">
        <f t="shared" si="4"/>
        <v>94.325433077836024</v>
      </c>
      <c r="H130">
        <v>0.94325433077836018</v>
      </c>
      <c r="I130" s="23">
        <f t="shared" si="5"/>
        <v>0.39330588524088977</v>
      </c>
      <c r="S130">
        <v>14</v>
      </c>
      <c r="T130">
        <v>57</v>
      </c>
      <c r="U130">
        <f t="shared" si="8"/>
        <v>2.16624322920804E-2</v>
      </c>
      <c r="V130" s="22" t="str">
        <f t="shared" si="9"/>
        <v>Average</v>
      </c>
    </row>
    <row r="131" spans="7:22">
      <c r="G131" s="32">
        <f t="shared" ref="G131:G133" si="10">H131*100</f>
        <v>97.893591370928959</v>
      </c>
      <c r="H131">
        <v>0.97893591370928956</v>
      </c>
      <c r="I131" s="23">
        <f t="shared" ref="I131:I165" si="11">_xlfn.NORM.DIST($H$67:$H$133,$K$67,$K$68,FALSE)</f>
        <v>0.32071715789047994</v>
      </c>
      <c r="S131">
        <v>54</v>
      </c>
      <c r="T131">
        <v>77</v>
      </c>
      <c r="U131">
        <f t="shared" si="8"/>
        <v>2.1546739077859475E-2</v>
      </c>
      <c r="V131" s="22" t="str">
        <f t="shared" si="9"/>
        <v>Distinction</v>
      </c>
    </row>
    <row r="132" spans="7:22">
      <c r="G132" s="32">
        <f t="shared" si="10"/>
        <v>98.59805982705754</v>
      </c>
      <c r="H132">
        <v>0.98598059827057538</v>
      </c>
      <c r="I132" s="23">
        <f t="shared" si="11"/>
        <v>0.30749739206638788</v>
      </c>
      <c r="S132">
        <v>55</v>
      </c>
      <c r="T132">
        <v>77</v>
      </c>
      <c r="U132">
        <f t="shared" si="8"/>
        <v>2.1546739077859475E-2</v>
      </c>
      <c r="V132" s="22" t="str">
        <f t="shared" si="9"/>
        <v>Distinction</v>
      </c>
    </row>
    <row r="133" spans="7:22">
      <c r="G133" s="32">
        <f t="shared" si="10"/>
        <v>99.000696008234129</v>
      </c>
      <c r="H133">
        <v>0.99000696008234124</v>
      </c>
      <c r="I133" s="23">
        <f t="shared" si="11"/>
        <v>0.3001073555950392</v>
      </c>
      <c r="S133">
        <v>56</v>
      </c>
      <c r="T133">
        <v>78</v>
      </c>
      <c r="U133">
        <f t="shared" si="8"/>
        <v>2.0506815087818729E-2</v>
      </c>
      <c r="V133" s="22" t="str">
        <f t="shared" si="9"/>
        <v>Distinction</v>
      </c>
    </row>
    <row r="134" spans="7:22">
      <c r="S134">
        <v>57</v>
      </c>
      <c r="T134">
        <v>78</v>
      </c>
      <c r="U134">
        <f t="shared" si="8"/>
        <v>2.0506815087818729E-2</v>
      </c>
      <c r="V134" s="22" t="str">
        <f t="shared" si="9"/>
        <v>Distinction</v>
      </c>
    </row>
    <row r="135" spans="7:22">
      <c r="S135">
        <v>13</v>
      </c>
      <c r="T135">
        <v>55</v>
      </c>
      <c r="U135">
        <f t="shared" si="8"/>
        <v>1.955107850213901E-2</v>
      </c>
      <c r="V135" s="22" t="str">
        <f t="shared" si="9"/>
        <v>Average</v>
      </c>
    </row>
    <row r="136" spans="7:22">
      <c r="S136">
        <v>58</v>
      </c>
      <c r="T136">
        <v>79</v>
      </c>
      <c r="U136">
        <f t="shared" si="8"/>
        <v>1.9425845066264436E-2</v>
      </c>
      <c r="V136" s="22" t="str">
        <f t="shared" si="9"/>
        <v>Distinction</v>
      </c>
    </row>
    <row r="137" spans="7:22">
      <c r="S137">
        <v>59</v>
      </c>
      <c r="T137">
        <v>80</v>
      </c>
      <c r="U137">
        <f t="shared" si="8"/>
        <v>1.8315832718578989E-2</v>
      </c>
      <c r="V137" s="22" t="str">
        <f t="shared" si="9"/>
        <v>Distinction</v>
      </c>
    </row>
    <row r="138" spans="7:22">
      <c r="S138">
        <v>60</v>
      </c>
      <c r="T138">
        <v>80</v>
      </c>
      <c r="U138">
        <f t="shared" si="8"/>
        <v>1.8315832718578989E-2</v>
      </c>
      <c r="V138" s="22" t="str">
        <f t="shared" si="9"/>
        <v>Distinction</v>
      </c>
    </row>
    <row r="139" spans="7:22">
      <c r="S139">
        <v>61</v>
      </c>
      <c r="T139">
        <v>82</v>
      </c>
      <c r="U139">
        <f t="shared" si="8"/>
        <v>1.6055184155757032E-2</v>
      </c>
      <c r="V139" s="22" t="str">
        <f t="shared" si="9"/>
        <v>Distinction</v>
      </c>
    </row>
    <row r="140" spans="7:22">
      <c r="S140">
        <v>12</v>
      </c>
      <c r="T140">
        <v>51</v>
      </c>
      <c r="U140">
        <f t="shared" si="8"/>
        <v>1.5054912362593417E-2</v>
      </c>
      <c r="V140" s="22" t="str">
        <f t="shared" si="9"/>
        <v>Good</v>
      </c>
    </row>
    <row r="141" spans="7:22">
      <c r="S141">
        <v>10</v>
      </c>
      <c r="T141">
        <v>50</v>
      </c>
      <c r="U141">
        <f t="shared" si="8"/>
        <v>1.3938553809879845E-2</v>
      </c>
      <c r="V141" s="22" t="str">
        <f t="shared" si="9"/>
        <v>Good</v>
      </c>
    </row>
    <row r="142" spans="7:22">
      <c r="S142">
        <v>11</v>
      </c>
      <c r="T142">
        <v>50</v>
      </c>
      <c r="U142">
        <f t="shared" si="8"/>
        <v>1.3938553809879845E-2</v>
      </c>
      <c r="V142" s="22" t="str">
        <f t="shared" si="9"/>
        <v>Good</v>
      </c>
    </row>
    <row r="143" spans="7:22">
      <c r="S143">
        <v>62</v>
      </c>
      <c r="T143">
        <v>84</v>
      </c>
      <c r="U143">
        <f t="shared" si="8"/>
        <v>1.3812238990973088E-2</v>
      </c>
      <c r="V143" s="22" t="str">
        <f t="shared" si="9"/>
        <v>Distinction</v>
      </c>
    </row>
    <row r="144" spans="7:22">
      <c r="S144">
        <v>9</v>
      </c>
      <c r="T144">
        <v>48</v>
      </c>
      <c r="U144">
        <f t="shared" si="8"/>
        <v>1.1781261939248536E-2</v>
      </c>
      <c r="V144" s="22" t="str">
        <f t="shared" si="9"/>
        <v>Good</v>
      </c>
    </row>
    <row r="145" spans="19:22">
      <c r="S145">
        <v>63</v>
      </c>
      <c r="T145">
        <v>86</v>
      </c>
      <c r="U145">
        <f t="shared" si="8"/>
        <v>1.166200026925239E-2</v>
      </c>
      <c r="V145" s="22" t="str">
        <f t="shared" si="9"/>
        <v>Scholar</v>
      </c>
    </row>
    <row r="146" spans="19:22">
      <c r="S146">
        <v>64</v>
      </c>
      <c r="T146">
        <v>87</v>
      </c>
      <c r="U146">
        <f t="shared" si="8"/>
        <v>1.0640819890367356E-2</v>
      </c>
      <c r="V146" s="22" t="str">
        <f t="shared" si="9"/>
        <v>Scholar</v>
      </c>
    </row>
    <row r="147" spans="19:22">
      <c r="S147">
        <v>8</v>
      </c>
      <c r="T147">
        <v>46</v>
      </c>
      <c r="U147">
        <f t="shared" si="8"/>
        <v>9.7729590253569851E-3</v>
      </c>
      <c r="V147" s="22" t="str">
        <f t="shared" si="9"/>
        <v>Good</v>
      </c>
    </row>
    <row r="148" spans="19:22">
      <c r="S148">
        <v>65</v>
      </c>
      <c r="T148">
        <v>88</v>
      </c>
      <c r="U148">
        <f t="shared" si="8"/>
        <v>9.6636719774957601E-3</v>
      </c>
      <c r="V148" s="22" t="str">
        <f t="shared" si="9"/>
        <v>Scholar</v>
      </c>
    </row>
    <row r="149" spans="19:22">
      <c r="S149">
        <v>7</v>
      </c>
      <c r="T149">
        <v>45</v>
      </c>
      <c r="U149">
        <f t="shared" si="8"/>
        <v>8.8387484606229152E-3</v>
      </c>
      <c r="V149" s="22" t="str">
        <f t="shared" si="9"/>
        <v>Good</v>
      </c>
    </row>
    <row r="150" spans="19:22">
      <c r="S150">
        <v>66</v>
      </c>
      <c r="T150">
        <v>90</v>
      </c>
      <c r="U150">
        <f t="shared" si="8"/>
        <v>7.8590758919116002E-3</v>
      </c>
      <c r="V150" s="22" t="str">
        <f t="shared" si="9"/>
        <v>Scholar</v>
      </c>
    </row>
    <row r="151" spans="19:22">
      <c r="S151">
        <v>6</v>
      </c>
      <c r="T151">
        <v>42</v>
      </c>
      <c r="U151">
        <f t="shared" si="8"/>
        <v>6.3573353276162869E-3</v>
      </c>
      <c r="V151" s="22" t="str">
        <f t="shared" si="9"/>
        <v>Poor</v>
      </c>
    </row>
    <row r="152" spans="19:22">
      <c r="S152">
        <v>67</v>
      </c>
      <c r="T152">
        <v>92</v>
      </c>
      <c r="U152">
        <f t="shared" si="8"/>
        <v>6.2727929861274758E-3</v>
      </c>
      <c r="V152" s="22" t="str">
        <f t="shared" si="9"/>
        <v>Scholar</v>
      </c>
    </row>
    <row r="153" spans="19:22">
      <c r="S153">
        <v>5</v>
      </c>
      <c r="T153">
        <v>40</v>
      </c>
      <c r="U153">
        <f t="shared" si="8"/>
        <v>4.9852838990936824E-3</v>
      </c>
      <c r="V153" s="22" t="str">
        <f t="shared" si="9"/>
        <v>Poor</v>
      </c>
    </row>
    <row r="154" spans="19:22">
      <c r="S154">
        <v>68</v>
      </c>
      <c r="T154">
        <v>94</v>
      </c>
      <c r="U154">
        <f t="shared" si="8"/>
        <v>4.9137221781311519E-3</v>
      </c>
      <c r="V154" s="22" t="str">
        <f t="shared" si="9"/>
        <v>Scholar</v>
      </c>
    </row>
    <row r="155" spans="19:22">
      <c r="S155">
        <v>4</v>
      </c>
      <c r="T155">
        <v>38</v>
      </c>
      <c r="U155">
        <f t="shared" ref="U155:U160" si="12">_xlfn.NORM.DIST(T155,$X$90,$X$91,FALSE)</f>
        <v>3.8367618309157357E-3</v>
      </c>
      <c r="V155" s="22" t="str">
        <f t="shared" ref="V155:V160" si="13">IF(AND(T155&gt;34,T155&lt;=44),"Poor",IF(AND(T155&gt;44,T155&lt;=54),"Good",IF(AND(T155&gt;54,T155&lt;=64),"Average",IF(AND(T155&gt;64,T155&lt;=74),"Very Good",IF(AND(T155&gt;74,T155&lt;=84),"Distinction",IF(AND(T155&gt;85),"Scholar"))))))</f>
        <v>Poor</v>
      </c>
    </row>
    <row r="156" spans="19:22">
      <c r="S156">
        <v>69</v>
      </c>
      <c r="T156">
        <v>96</v>
      </c>
      <c r="U156">
        <f t="shared" si="12"/>
        <v>3.777638625696726E-3</v>
      </c>
      <c r="V156" s="22" t="str">
        <f t="shared" si="13"/>
        <v>Scholar</v>
      </c>
    </row>
    <row r="157" spans="19:22">
      <c r="S157">
        <v>2</v>
      </c>
      <c r="T157">
        <v>37</v>
      </c>
      <c r="U157">
        <f t="shared" si="12"/>
        <v>3.3423342361002129E-3</v>
      </c>
      <c r="V157" s="22" t="str">
        <f t="shared" si="13"/>
        <v>Poor</v>
      </c>
    </row>
    <row r="158" spans="19:22">
      <c r="S158">
        <v>3</v>
      </c>
      <c r="T158">
        <v>37</v>
      </c>
      <c r="U158">
        <f t="shared" si="12"/>
        <v>3.3423342361002129E-3</v>
      </c>
      <c r="V158" s="22" t="str">
        <f t="shared" si="13"/>
        <v>Poor</v>
      </c>
    </row>
    <row r="159" spans="19:22">
      <c r="S159">
        <v>70</v>
      </c>
      <c r="T159">
        <v>97</v>
      </c>
      <c r="U159">
        <f t="shared" si="12"/>
        <v>3.289068211357671E-3</v>
      </c>
      <c r="V159" s="22" t="str">
        <f t="shared" si="13"/>
        <v>Scholar</v>
      </c>
    </row>
    <row r="160" spans="19:22">
      <c r="S160">
        <v>1</v>
      </c>
      <c r="T160">
        <v>35</v>
      </c>
      <c r="U160">
        <f t="shared" si="12"/>
        <v>2.5010079837320966E-3</v>
      </c>
      <c r="V160" s="22" t="str">
        <f t="shared" si="13"/>
        <v>Poor</v>
      </c>
    </row>
  </sheetData>
  <mergeCells count="2">
    <mergeCell ref="A1:C1"/>
    <mergeCell ref="A70:C7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2021-04-03T21:05:42Z</dcterms:modified>
</cp:coreProperties>
</file>