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autoCompressPictures="0" defaultThemeVersion="124226"/>
  <bookViews>
    <workbookView xWindow="360" yWindow="-15" windowWidth="19245" windowHeight="14160" activeTab="1"/>
  </bookViews>
  <sheets>
    <sheet name="Sprint info" sheetId="1" r:id="rId1"/>
    <sheet name="Burndown" sheetId="8" r:id="rId2"/>
    <sheet name="About" sheetId="9" r:id="rId3"/>
  </sheets>
  <definedNames>
    <definedName name="_xlnm._FilterDatabase" localSheetId="0" hidden="1">'Sprint info'!$T$2:$T$28</definedName>
    <definedName name="BlanksRange">#REF!</definedName>
    <definedName name="Days">OFFSET('Sprint info'!$U$2,,,COUNT('Sprint info'!$U$2:$U$46))</definedName>
    <definedName name="_xlnm.Extract" localSheetId="0">'Sprint info'!$R$1</definedName>
    <definedName name="Hours">OFFSET('Sprint info'!$W$2,,,COUNT('Sprint info'!$W$2:$W$46))</definedName>
    <definedName name="Stories">OFFSET('Sprint info'!$V$2,,,COUNT('Sprint info'!$V$2:$V$46))</definedName>
  </definedNames>
  <calcPr calcId="145621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U2" i="1" l="1"/>
  <c r="B7" i="1"/>
  <c r="Z2" i="1"/>
  <c r="X2" i="1"/>
  <c r="K2" i="1"/>
  <c r="J2" i="1"/>
  <c r="J3" i="1" s="1"/>
  <c r="J4" i="1" s="1"/>
  <c r="F1" i="1"/>
  <c r="J5" i="1" l="1"/>
  <c r="L4" i="1"/>
  <c r="L2" i="1"/>
  <c r="L3" i="1"/>
  <c r="AB2" i="1"/>
  <c r="AC2" i="1" s="1"/>
  <c r="V2" i="1" s="1"/>
  <c r="AD2" i="1"/>
  <c r="AE2" i="1" s="1"/>
  <c r="W2" i="1" s="1"/>
  <c r="M3" i="1" l="1"/>
  <c r="N3" i="1" s="1"/>
  <c r="O3" i="1" s="1"/>
  <c r="P3" i="1" s="1"/>
  <c r="Q3" i="1" s="1"/>
  <c r="T3" i="1" s="1"/>
  <c r="Q4" i="1"/>
  <c r="T4" i="1" s="1"/>
  <c r="M4" i="1"/>
  <c r="N4" i="1" s="1"/>
  <c r="O4" i="1" s="1"/>
  <c r="P4" i="1" s="1"/>
  <c r="M2" i="1"/>
  <c r="N2" i="1" s="1"/>
  <c r="O2" i="1" s="1"/>
  <c r="P2" i="1" s="1"/>
  <c r="Q2" i="1" s="1"/>
  <c r="T2" i="1" s="1"/>
  <c r="J6" i="1"/>
  <c r="L5" i="1"/>
  <c r="R2" i="1" l="1"/>
  <c r="M5" i="1"/>
  <c r="N5" i="1" s="1"/>
  <c r="O5" i="1" s="1"/>
  <c r="P5" i="1" s="1"/>
  <c r="Q5" i="1" s="1"/>
  <c r="T5" i="1" s="1"/>
  <c r="J7" i="1"/>
  <c r="L6" i="1"/>
  <c r="R4" i="1"/>
  <c r="R3" i="1"/>
  <c r="M6" i="1" l="1"/>
  <c r="N6" i="1" s="1"/>
  <c r="O6" i="1" s="1"/>
  <c r="P6" i="1" s="1"/>
  <c r="Q6" i="1" s="1"/>
  <c r="T6" i="1" s="1"/>
  <c r="R5" i="1"/>
  <c r="J8" i="1"/>
  <c r="L7" i="1"/>
  <c r="J9" i="1" l="1"/>
  <c r="L8" i="1"/>
  <c r="M7" i="1"/>
  <c r="N7" i="1" s="1"/>
  <c r="O7" i="1" s="1"/>
  <c r="P7" i="1" s="1"/>
  <c r="Q7" i="1" s="1"/>
  <c r="T7" i="1" s="1"/>
  <c r="R6" i="1"/>
  <c r="R7" i="1" l="1"/>
  <c r="M8" i="1"/>
  <c r="N8" i="1" s="1"/>
  <c r="O8" i="1" s="1"/>
  <c r="P8" i="1" s="1"/>
  <c r="Q8" i="1" s="1"/>
  <c r="T8" i="1" s="1"/>
  <c r="J10" i="1"/>
  <c r="L9" i="1"/>
  <c r="J11" i="1" l="1"/>
  <c r="L10" i="1"/>
  <c r="M9" i="1"/>
  <c r="N9" i="1" s="1"/>
  <c r="O9" i="1" s="1"/>
  <c r="P9" i="1" s="1"/>
  <c r="Q9" i="1" s="1"/>
  <c r="T9" i="1" s="1"/>
  <c r="R8" i="1"/>
  <c r="M10" i="1" l="1"/>
  <c r="N10" i="1" s="1"/>
  <c r="O10" i="1" s="1"/>
  <c r="P10" i="1" s="1"/>
  <c r="Q10" i="1" s="1"/>
  <c r="T10" i="1" s="1"/>
  <c r="R9" i="1"/>
  <c r="J12" i="1"/>
  <c r="L11" i="1"/>
  <c r="M11" i="1" l="1"/>
  <c r="N11" i="1" s="1"/>
  <c r="O11" i="1" s="1"/>
  <c r="P11" i="1" s="1"/>
  <c r="Q11" i="1"/>
  <c r="T11" i="1" s="1"/>
  <c r="R10" i="1"/>
  <c r="J13" i="1"/>
  <c r="L12" i="1"/>
  <c r="L13" i="1" l="1"/>
  <c r="J14" i="1"/>
  <c r="M12" i="1"/>
  <c r="N12" i="1" s="1"/>
  <c r="O12" i="1" s="1"/>
  <c r="P12" i="1" s="1"/>
  <c r="Q12" i="1" s="1"/>
  <c r="T12" i="1" s="1"/>
  <c r="R11" i="1"/>
  <c r="R12" i="1" l="1"/>
  <c r="M13" i="1"/>
  <c r="N13" i="1" s="1"/>
  <c r="O13" i="1" s="1"/>
  <c r="P13" i="1" s="1"/>
  <c r="Q13" i="1" s="1"/>
  <c r="T13" i="1" s="1"/>
  <c r="L14" i="1"/>
  <c r="J15" i="1"/>
  <c r="M14" i="1" l="1"/>
  <c r="N14" i="1" s="1"/>
  <c r="O14" i="1" s="1"/>
  <c r="P14" i="1" s="1"/>
  <c r="Q14" i="1" s="1"/>
  <c r="T14" i="1" s="1"/>
  <c r="R13" i="1"/>
  <c r="L15" i="1"/>
  <c r="J16" i="1"/>
  <c r="L16" i="1" l="1"/>
  <c r="J17" i="1"/>
  <c r="R14" i="1"/>
  <c r="M15" i="1"/>
  <c r="N15" i="1" s="1"/>
  <c r="O15" i="1" s="1"/>
  <c r="P15" i="1" s="1"/>
  <c r="Q15" i="1" s="1"/>
  <c r="T15" i="1" s="1"/>
  <c r="R15" i="1" l="1"/>
  <c r="Q16" i="1"/>
  <c r="T16" i="1" s="1"/>
  <c r="M16" i="1"/>
  <c r="N16" i="1" s="1"/>
  <c r="O16" i="1" s="1"/>
  <c r="P16" i="1" s="1"/>
  <c r="L17" i="1"/>
  <c r="J18" i="1"/>
  <c r="Q17" i="1" l="1"/>
  <c r="T17" i="1" s="1"/>
  <c r="M17" i="1"/>
  <c r="N17" i="1" s="1"/>
  <c r="O17" i="1" s="1"/>
  <c r="P17" i="1" s="1"/>
  <c r="R16" i="1"/>
  <c r="L18" i="1"/>
  <c r="J19" i="1"/>
  <c r="J20" i="1" l="1"/>
  <c r="L19" i="1"/>
  <c r="R17" i="1"/>
  <c r="Q18" i="1"/>
  <c r="T18" i="1" s="1"/>
  <c r="M18" i="1"/>
  <c r="N18" i="1" s="1"/>
  <c r="O18" i="1" s="1"/>
  <c r="P18" i="1" s="1"/>
  <c r="J21" i="1" l="1"/>
  <c r="L20" i="1"/>
  <c r="R18" i="1"/>
  <c r="M19" i="1"/>
  <c r="N19" i="1" s="1"/>
  <c r="O19" i="1" s="1"/>
  <c r="P19" i="1" s="1"/>
  <c r="Q19" i="1"/>
  <c r="T19" i="1" s="1"/>
  <c r="M20" i="1" l="1"/>
  <c r="N20" i="1" s="1"/>
  <c r="O20" i="1" s="1"/>
  <c r="P20" i="1" s="1"/>
  <c r="Q20" i="1"/>
  <c r="T20" i="1" s="1"/>
  <c r="R19" i="1"/>
  <c r="J22" i="1"/>
  <c r="L21" i="1"/>
  <c r="M21" i="1" l="1"/>
  <c r="N21" i="1" s="1"/>
  <c r="O21" i="1" s="1"/>
  <c r="P21" i="1" s="1"/>
  <c r="Q21" i="1"/>
  <c r="T21" i="1" s="1"/>
  <c r="R20" i="1"/>
  <c r="J23" i="1"/>
  <c r="L22" i="1"/>
  <c r="M22" i="1" l="1"/>
  <c r="N22" i="1" s="1"/>
  <c r="O22" i="1" s="1"/>
  <c r="P22" i="1" s="1"/>
  <c r="Q22" i="1"/>
  <c r="T22" i="1" s="1"/>
  <c r="R21" i="1"/>
  <c r="J24" i="1"/>
  <c r="L23" i="1"/>
  <c r="M23" i="1" l="1"/>
  <c r="N23" i="1" s="1"/>
  <c r="O23" i="1" s="1"/>
  <c r="P23" i="1" s="1"/>
  <c r="Q23" i="1"/>
  <c r="T23" i="1" s="1"/>
  <c r="J25" i="1"/>
  <c r="L24" i="1"/>
  <c r="R22" i="1"/>
  <c r="J26" i="1" l="1"/>
  <c r="L25" i="1"/>
  <c r="Q24" i="1"/>
  <c r="T24" i="1" s="1"/>
  <c r="M24" i="1"/>
  <c r="N24" i="1" s="1"/>
  <c r="O24" i="1" s="1"/>
  <c r="P24" i="1" s="1"/>
  <c r="R23" i="1"/>
  <c r="R24" i="1" l="1"/>
  <c r="J27" i="1"/>
  <c r="L26" i="1"/>
  <c r="Q25" i="1"/>
  <c r="T25" i="1" s="1"/>
  <c r="M25" i="1"/>
  <c r="N25" i="1" s="1"/>
  <c r="O25" i="1" s="1"/>
  <c r="P25" i="1" s="1"/>
  <c r="R25" i="1" l="1"/>
  <c r="J28" i="1"/>
  <c r="L27" i="1"/>
  <c r="Q26" i="1"/>
  <c r="T26" i="1" s="1"/>
  <c r="M26" i="1"/>
  <c r="N26" i="1" s="1"/>
  <c r="O26" i="1" s="1"/>
  <c r="P26" i="1" s="1"/>
  <c r="R26" i="1" l="1"/>
  <c r="J29" i="1"/>
  <c r="L28" i="1"/>
  <c r="Q27" i="1"/>
  <c r="T27" i="1" s="1"/>
  <c r="M27" i="1"/>
  <c r="N27" i="1" s="1"/>
  <c r="O27" i="1" s="1"/>
  <c r="P27" i="1" s="1"/>
  <c r="R27" i="1" l="1"/>
  <c r="J30" i="1"/>
  <c r="L29" i="1"/>
  <c r="Q28" i="1"/>
  <c r="T28" i="1" s="1"/>
  <c r="M28" i="1"/>
  <c r="N28" i="1" s="1"/>
  <c r="O28" i="1" s="1"/>
  <c r="P28" i="1" s="1"/>
  <c r="R28" i="1" l="1"/>
  <c r="J31" i="1"/>
  <c r="L30" i="1"/>
  <c r="Q29" i="1"/>
  <c r="T29" i="1" s="1"/>
  <c r="M29" i="1"/>
  <c r="N29" i="1" s="1"/>
  <c r="O29" i="1" s="1"/>
  <c r="P29" i="1" s="1"/>
  <c r="Q30" i="1" l="1"/>
  <c r="T30" i="1" s="1"/>
  <c r="M30" i="1"/>
  <c r="N30" i="1" s="1"/>
  <c r="O30" i="1" s="1"/>
  <c r="P30" i="1" s="1"/>
  <c r="R29" i="1"/>
  <c r="J32" i="1"/>
  <c r="L31" i="1"/>
  <c r="J33" i="1" l="1"/>
  <c r="L32" i="1"/>
  <c r="Q31" i="1"/>
  <c r="T31" i="1" s="1"/>
  <c r="M31" i="1"/>
  <c r="N31" i="1" s="1"/>
  <c r="O31" i="1" s="1"/>
  <c r="P31" i="1" s="1"/>
  <c r="R30" i="1"/>
  <c r="R31" i="1" l="1"/>
  <c r="J34" i="1"/>
  <c r="L33" i="1"/>
  <c r="Q32" i="1"/>
  <c r="T32" i="1" s="1"/>
  <c r="M32" i="1"/>
  <c r="N32" i="1" s="1"/>
  <c r="O32" i="1" s="1"/>
  <c r="P32" i="1" s="1"/>
  <c r="R32" i="1" l="1"/>
  <c r="J35" i="1"/>
  <c r="L34" i="1"/>
  <c r="Q33" i="1"/>
  <c r="T33" i="1" s="1"/>
  <c r="M33" i="1"/>
  <c r="N33" i="1" s="1"/>
  <c r="O33" i="1" s="1"/>
  <c r="P33" i="1" s="1"/>
  <c r="R33" i="1" l="1"/>
  <c r="J36" i="1"/>
  <c r="L35" i="1"/>
  <c r="Q34" i="1"/>
  <c r="T34" i="1" s="1"/>
  <c r="M34" i="1"/>
  <c r="N34" i="1" s="1"/>
  <c r="O34" i="1" s="1"/>
  <c r="P34" i="1" s="1"/>
  <c r="R34" i="1" l="1"/>
  <c r="J37" i="1"/>
  <c r="L36" i="1"/>
  <c r="Q35" i="1"/>
  <c r="T35" i="1" s="1"/>
  <c r="M35" i="1"/>
  <c r="N35" i="1" s="1"/>
  <c r="O35" i="1" s="1"/>
  <c r="P35" i="1" s="1"/>
  <c r="Q36" i="1" l="1"/>
  <c r="T36" i="1" s="1"/>
  <c r="M36" i="1"/>
  <c r="N36" i="1" s="1"/>
  <c r="O36" i="1" s="1"/>
  <c r="P36" i="1" s="1"/>
  <c r="R35" i="1"/>
  <c r="J38" i="1"/>
  <c r="L37" i="1"/>
  <c r="Q37" i="1" l="1"/>
  <c r="T37" i="1" s="1"/>
  <c r="M37" i="1"/>
  <c r="N37" i="1" s="1"/>
  <c r="O37" i="1" s="1"/>
  <c r="P37" i="1" s="1"/>
  <c r="J39" i="1"/>
  <c r="L38" i="1"/>
  <c r="R36" i="1"/>
  <c r="J40" i="1" l="1"/>
  <c r="L39" i="1"/>
  <c r="R37" i="1"/>
  <c r="Q38" i="1"/>
  <c r="T38" i="1" s="1"/>
  <c r="M38" i="1"/>
  <c r="N38" i="1" s="1"/>
  <c r="O38" i="1" s="1"/>
  <c r="P38" i="1" s="1"/>
  <c r="R38" i="1" l="1"/>
  <c r="J41" i="1"/>
  <c r="L40" i="1"/>
  <c r="Q39" i="1"/>
  <c r="T39" i="1" s="1"/>
  <c r="M39" i="1"/>
  <c r="N39" i="1" s="1"/>
  <c r="O39" i="1" s="1"/>
  <c r="P39" i="1" s="1"/>
  <c r="J42" i="1" l="1"/>
  <c r="L41" i="1"/>
  <c r="R39" i="1"/>
  <c r="Q40" i="1"/>
  <c r="T40" i="1" s="1"/>
  <c r="M40" i="1"/>
  <c r="N40" i="1" s="1"/>
  <c r="O40" i="1" s="1"/>
  <c r="P40" i="1" s="1"/>
  <c r="Q41" i="1" l="1"/>
  <c r="T41" i="1" s="1"/>
  <c r="M41" i="1"/>
  <c r="N41" i="1" s="1"/>
  <c r="O41" i="1" s="1"/>
  <c r="P41" i="1" s="1"/>
  <c r="R40" i="1"/>
  <c r="J43" i="1"/>
  <c r="L42" i="1"/>
  <c r="Q42" i="1" l="1"/>
  <c r="T42" i="1" s="1"/>
  <c r="M42" i="1"/>
  <c r="N42" i="1" s="1"/>
  <c r="O42" i="1" s="1"/>
  <c r="P42" i="1" s="1"/>
  <c r="J44" i="1"/>
  <c r="L43" i="1"/>
  <c r="R41" i="1"/>
  <c r="J45" i="1" l="1"/>
  <c r="L44" i="1"/>
  <c r="R42" i="1"/>
  <c r="Q43" i="1"/>
  <c r="T43" i="1" s="1"/>
  <c r="M43" i="1"/>
  <c r="N43" i="1" s="1"/>
  <c r="O43" i="1" s="1"/>
  <c r="P43" i="1" s="1"/>
  <c r="J46" i="1" l="1"/>
  <c r="L46" i="1" s="1"/>
  <c r="L45" i="1"/>
  <c r="R43" i="1"/>
  <c r="Q44" i="1"/>
  <c r="T44" i="1" s="1"/>
  <c r="M44" i="1"/>
  <c r="N44" i="1" s="1"/>
  <c r="O44" i="1" s="1"/>
  <c r="P44" i="1" s="1"/>
  <c r="Q45" i="1" l="1"/>
  <c r="T45" i="1" s="1"/>
  <c r="S44" i="1" s="1"/>
  <c r="M45" i="1"/>
  <c r="N45" i="1" s="1"/>
  <c r="O45" i="1" s="1"/>
  <c r="P45" i="1" s="1"/>
  <c r="R44" i="1"/>
  <c r="Q46" i="1"/>
  <c r="T46" i="1" s="1"/>
  <c r="M46" i="1"/>
  <c r="N46" i="1" s="1"/>
  <c r="O46" i="1" s="1"/>
  <c r="P46" i="1" s="1"/>
  <c r="S43" i="1" l="1"/>
  <c r="S38" i="1"/>
  <c r="R46" i="1"/>
  <c r="S46" i="1"/>
  <c r="S7" i="1"/>
  <c r="T1" i="1"/>
  <c r="S4" i="1"/>
  <c r="S5" i="1"/>
  <c r="S3" i="1"/>
  <c r="S2" i="1"/>
  <c r="S6" i="1"/>
  <c r="S8" i="1"/>
  <c r="S9" i="1"/>
  <c r="S10" i="1"/>
  <c r="S11" i="1"/>
  <c r="S14" i="1"/>
  <c r="S12" i="1"/>
  <c r="S13" i="1"/>
  <c r="S18" i="1"/>
  <c r="S15" i="1"/>
  <c r="S16" i="1"/>
  <c r="S17" i="1"/>
  <c r="S19" i="1"/>
  <c r="S20" i="1"/>
  <c r="S22" i="1"/>
  <c r="S21" i="1"/>
  <c r="S23" i="1"/>
  <c r="S27" i="1"/>
  <c r="S24" i="1"/>
  <c r="S25" i="1"/>
  <c r="S26" i="1"/>
  <c r="S28" i="1"/>
  <c r="S31" i="1"/>
  <c r="S29" i="1"/>
  <c r="S30" i="1"/>
  <c r="S32" i="1"/>
  <c r="S33" i="1"/>
  <c r="S34" i="1"/>
  <c r="S36" i="1"/>
  <c r="S35" i="1"/>
  <c r="S37" i="1"/>
  <c r="S39" i="1"/>
  <c r="S45" i="1"/>
  <c r="R45" i="1"/>
  <c r="S40" i="1"/>
  <c r="S41" i="1"/>
  <c r="S42" i="1"/>
  <c r="R1" i="1" l="1"/>
  <c r="B8" i="1" s="1"/>
  <c r="U46" i="1"/>
  <c r="U44" i="1"/>
  <c r="U42" i="1"/>
  <c r="U40" i="1"/>
  <c r="U38" i="1"/>
  <c r="U36" i="1"/>
  <c r="U34" i="1"/>
  <c r="U32" i="1"/>
  <c r="U30" i="1"/>
  <c r="U28" i="1"/>
  <c r="U26" i="1"/>
  <c r="U24" i="1"/>
  <c r="U18" i="1"/>
  <c r="U17" i="1"/>
  <c r="U16" i="1"/>
  <c r="U15" i="1"/>
  <c r="U14" i="1"/>
  <c r="U13" i="1"/>
  <c r="U12" i="1"/>
  <c r="U6" i="1"/>
  <c r="U5" i="1"/>
  <c r="U4" i="1"/>
  <c r="U45" i="1"/>
  <c r="U43" i="1"/>
  <c r="U41" i="1"/>
  <c r="U39" i="1"/>
  <c r="U37" i="1"/>
  <c r="U35" i="1"/>
  <c r="U33" i="1"/>
  <c r="U31" i="1"/>
  <c r="U29" i="1"/>
  <c r="U27" i="1"/>
  <c r="U25" i="1"/>
  <c r="U23" i="1"/>
  <c r="U22" i="1"/>
  <c r="U21" i="1"/>
  <c r="U20" i="1"/>
  <c r="U19" i="1"/>
  <c r="U11" i="1"/>
  <c r="U10" i="1"/>
  <c r="U9" i="1"/>
  <c r="U8" i="1"/>
  <c r="U7" i="1"/>
  <c r="U3" i="1"/>
  <c r="AA2" i="1" l="1"/>
  <c r="Z3" i="1" s="1"/>
  <c r="Y2" i="1"/>
  <c r="X3" i="1" s="1"/>
  <c r="Z4" i="1" l="1"/>
  <c r="AD3" i="1"/>
  <c r="AE3" i="1" s="1"/>
  <c r="W3" i="1" s="1"/>
  <c r="AB3" i="1"/>
  <c r="AC3" i="1" s="1"/>
  <c r="V3" i="1" s="1"/>
  <c r="X4" i="1"/>
  <c r="Z5" i="1" l="1"/>
  <c r="AD4" i="1"/>
  <c r="AE4" i="1" s="1"/>
  <c r="W4" i="1" s="1"/>
  <c r="X5" i="1"/>
  <c r="AB4" i="1"/>
  <c r="AC4" i="1" s="1"/>
  <c r="V4" i="1" s="1"/>
  <c r="AD5" i="1" l="1"/>
  <c r="AE5" i="1" s="1"/>
  <c r="W5" i="1" s="1"/>
  <c r="Z6" i="1"/>
  <c r="AB5" i="1"/>
  <c r="AC5" i="1" s="1"/>
  <c r="V5" i="1" s="1"/>
  <c r="X6" i="1"/>
  <c r="AB6" i="1" l="1"/>
  <c r="AC6" i="1" s="1"/>
  <c r="V6" i="1" s="1"/>
  <c r="X7" i="1"/>
  <c r="AD6" i="1"/>
  <c r="AE6" i="1" s="1"/>
  <c r="W6" i="1" s="1"/>
  <c r="Z7" i="1"/>
  <c r="AD7" i="1" l="1"/>
  <c r="AE7" i="1" s="1"/>
  <c r="W7" i="1" s="1"/>
  <c r="Z8" i="1"/>
  <c r="AB7" i="1"/>
  <c r="AC7" i="1" s="1"/>
  <c r="V7" i="1" s="1"/>
  <c r="X8" i="1"/>
  <c r="X9" i="1" l="1"/>
  <c r="AB8" i="1"/>
  <c r="AC8" i="1" s="1"/>
  <c r="V8" i="1" s="1"/>
  <c r="Z9" i="1"/>
  <c r="AD8" i="1"/>
  <c r="AE8" i="1" s="1"/>
  <c r="W8" i="1" s="1"/>
  <c r="AB9" i="1" l="1"/>
  <c r="AC9" i="1" s="1"/>
  <c r="V9" i="1" s="1"/>
  <c r="X10" i="1"/>
  <c r="AD9" i="1"/>
  <c r="AE9" i="1" s="1"/>
  <c r="W9" i="1" s="1"/>
  <c r="Z10" i="1"/>
  <c r="AD10" i="1" l="1"/>
  <c r="AE10" i="1" s="1"/>
  <c r="W10" i="1" s="1"/>
  <c r="Z11" i="1"/>
  <c r="AB10" i="1"/>
  <c r="AC10" i="1" s="1"/>
  <c r="V10" i="1" s="1"/>
  <c r="X11" i="1"/>
  <c r="X12" i="1" l="1"/>
  <c r="AB11" i="1"/>
  <c r="AC11" i="1" s="1"/>
  <c r="V11" i="1" s="1"/>
  <c r="Z12" i="1"/>
  <c r="AD11" i="1"/>
  <c r="AE11" i="1" s="1"/>
  <c r="W11" i="1" s="1"/>
  <c r="AB12" i="1" l="1"/>
  <c r="AC12" i="1" s="1"/>
  <c r="V12" i="1" s="1"/>
  <c r="X13" i="1"/>
  <c r="AD12" i="1"/>
  <c r="AE12" i="1" s="1"/>
  <c r="W12" i="1" s="1"/>
  <c r="Z13" i="1"/>
  <c r="AD13" i="1" l="1"/>
  <c r="AE13" i="1" s="1"/>
  <c r="W13" i="1" s="1"/>
  <c r="Z14" i="1"/>
  <c r="AB13" i="1"/>
  <c r="AC13" i="1" s="1"/>
  <c r="V13" i="1" s="1"/>
  <c r="X14" i="1"/>
  <c r="X15" i="1" l="1"/>
  <c r="AB14" i="1"/>
  <c r="AC14" i="1" s="1"/>
  <c r="V14" i="1" s="1"/>
  <c r="Z15" i="1"/>
  <c r="AD14" i="1"/>
  <c r="AE14" i="1" s="1"/>
  <c r="W14" i="1" s="1"/>
  <c r="AB15" i="1" l="1"/>
  <c r="AC15" i="1" s="1"/>
  <c r="V15" i="1" s="1"/>
  <c r="X16" i="1"/>
  <c r="AD15" i="1"/>
  <c r="AE15" i="1" s="1"/>
  <c r="W15" i="1" s="1"/>
  <c r="Z16" i="1"/>
  <c r="Z17" i="1" l="1"/>
  <c r="AD16" i="1"/>
  <c r="AE16" i="1" s="1"/>
  <c r="W16" i="1" s="1"/>
  <c r="X17" i="1"/>
  <c r="AB16" i="1"/>
  <c r="AC16" i="1" s="1"/>
  <c r="V16" i="1" s="1"/>
  <c r="AB17" i="1" l="1"/>
  <c r="AC17" i="1" s="1"/>
  <c r="V17" i="1" s="1"/>
  <c r="X18" i="1"/>
  <c r="AD17" i="1"/>
  <c r="AE17" i="1" s="1"/>
  <c r="W17" i="1" s="1"/>
  <c r="Z18" i="1"/>
  <c r="Z19" i="1" l="1"/>
  <c r="AD18" i="1"/>
  <c r="AE18" i="1" s="1"/>
  <c r="W18" i="1" s="1"/>
  <c r="X19" i="1"/>
  <c r="AB18" i="1"/>
  <c r="AC18" i="1" s="1"/>
  <c r="V18" i="1" s="1"/>
  <c r="X20" i="1" l="1"/>
  <c r="AB19" i="1"/>
  <c r="AC19" i="1" s="1"/>
  <c r="V19" i="1" s="1"/>
  <c r="Z20" i="1"/>
  <c r="AD19" i="1"/>
  <c r="AE19" i="1" s="1"/>
  <c r="W19" i="1" s="1"/>
  <c r="AD20" i="1" l="1"/>
  <c r="AE20" i="1" s="1"/>
  <c r="W20" i="1" s="1"/>
  <c r="Z21" i="1"/>
  <c r="AB20" i="1"/>
  <c r="AC20" i="1" s="1"/>
  <c r="V20" i="1" s="1"/>
  <c r="X21" i="1"/>
  <c r="X22" i="1" l="1"/>
  <c r="AB21" i="1"/>
  <c r="AC21" i="1" s="1"/>
  <c r="V21" i="1" s="1"/>
  <c r="Z22" i="1"/>
  <c r="AD21" i="1"/>
  <c r="AE21" i="1" s="1"/>
  <c r="W21" i="1" s="1"/>
  <c r="AD22" i="1" l="1"/>
  <c r="AE22" i="1" s="1"/>
  <c r="W22" i="1" s="1"/>
  <c r="Z23" i="1"/>
  <c r="AB22" i="1"/>
  <c r="AC22" i="1" s="1"/>
  <c r="V22" i="1" s="1"/>
  <c r="X23" i="1"/>
  <c r="X24" i="1" l="1"/>
  <c r="AB23" i="1"/>
  <c r="AC23" i="1" s="1"/>
  <c r="V23" i="1" s="1"/>
  <c r="Z24" i="1"/>
  <c r="AD23" i="1"/>
  <c r="AE23" i="1" s="1"/>
  <c r="W23" i="1" s="1"/>
  <c r="AD24" i="1" l="1"/>
  <c r="AE24" i="1" s="1"/>
  <c r="W24" i="1" s="1"/>
  <c r="Z25" i="1"/>
  <c r="AB24" i="1"/>
  <c r="AC24" i="1" s="1"/>
  <c r="V24" i="1" s="1"/>
  <c r="X25" i="1"/>
  <c r="X26" i="1" l="1"/>
  <c r="AB25" i="1"/>
  <c r="AC25" i="1" s="1"/>
  <c r="V25" i="1" s="1"/>
  <c r="Z26" i="1"/>
  <c r="AD25" i="1"/>
  <c r="AE25" i="1" s="1"/>
  <c r="W25" i="1" s="1"/>
  <c r="AD26" i="1" l="1"/>
  <c r="AE26" i="1" s="1"/>
  <c r="W26" i="1" s="1"/>
  <c r="Z27" i="1"/>
  <c r="AB26" i="1"/>
  <c r="AC26" i="1" s="1"/>
  <c r="V26" i="1" s="1"/>
  <c r="X27" i="1"/>
  <c r="X28" i="1" l="1"/>
  <c r="AB27" i="1"/>
  <c r="AC27" i="1" s="1"/>
  <c r="V27" i="1" s="1"/>
  <c r="Z28" i="1"/>
  <c r="AD27" i="1"/>
  <c r="AE27" i="1" s="1"/>
  <c r="W27" i="1" s="1"/>
  <c r="AD28" i="1" l="1"/>
  <c r="AE28" i="1" s="1"/>
  <c r="W28" i="1" s="1"/>
  <c r="Z29" i="1"/>
  <c r="AB28" i="1"/>
  <c r="AC28" i="1" s="1"/>
  <c r="V28" i="1" s="1"/>
  <c r="X29" i="1"/>
  <c r="X30" i="1" l="1"/>
  <c r="AB29" i="1"/>
  <c r="AC29" i="1" s="1"/>
  <c r="V29" i="1" s="1"/>
  <c r="Z30" i="1"/>
  <c r="AD29" i="1"/>
  <c r="AE29" i="1" s="1"/>
  <c r="W29" i="1" s="1"/>
  <c r="Z31" i="1" l="1"/>
  <c r="AD30" i="1"/>
  <c r="AE30" i="1" s="1"/>
  <c r="W30" i="1" s="1"/>
  <c r="X31" i="1"/>
  <c r="AB30" i="1"/>
  <c r="AC30" i="1" s="1"/>
  <c r="V30" i="1" s="1"/>
  <c r="AB31" i="1" l="1"/>
  <c r="AC31" i="1" s="1"/>
  <c r="V31" i="1" s="1"/>
  <c r="X32" i="1"/>
  <c r="AD31" i="1"/>
  <c r="AE31" i="1" s="1"/>
  <c r="W31" i="1" s="1"/>
  <c r="Z32" i="1"/>
  <c r="Z33" i="1" l="1"/>
  <c r="AD32" i="1"/>
  <c r="AE32" i="1" s="1"/>
  <c r="W32" i="1" s="1"/>
  <c r="X33" i="1"/>
  <c r="AB32" i="1"/>
  <c r="AC32" i="1" s="1"/>
  <c r="V32" i="1" s="1"/>
  <c r="AB33" i="1" l="1"/>
  <c r="AC33" i="1" s="1"/>
  <c r="V33" i="1" s="1"/>
  <c r="X34" i="1"/>
  <c r="AD33" i="1"/>
  <c r="AE33" i="1" s="1"/>
  <c r="W33" i="1" s="1"/>
  <c r="Z34" i="1"/>
  <c r="Z35" i="1" l="1"/>
  <c r="AD34" i="1"/>
  <c r="AE34" i="1" s="1"/>
  <c r="W34" i="1" s="1"/>
  <c r="X35" i="1"/>
  <c r="AB34" i="1"/>
  <c r="AC34" i="1" s="1"/>
  <c r="V34" i="1" s="1"/>
  <c r="X36" i="1" l="1"/>
  <c r="AB35" i="1"/>
  <c r="AC35" i="1" s="1"/>
  <c r="V35" i="1" s="1"/>
  <c r="Z36" i="1"/>
  <c r="AD35" i="1"/>
  <c r="AE35" i="1" s="1"/>
  <c r="W35" i="1" s="1"/>
  <c r="AD36" i="1" l="1"/>
  <c r="AE36" i="1" s="1"/>
  <c r="W36" i="1" s="1"/>
  <c r="Z37" i="1"/>
  <c r="AB36" i="1"/>
  <c r="AC36" i="1" s="1"/>
  <c r="V36" i="1" s="1"/>
  <c r="X37" i="1"/>
  <c r="AB37" i="1" l="1"/>
  <c r="AC37" i="1" s="1"/>
  <c r="V37" i="1" s="1"/>
  <c r="X38" i="1"/>
  <c r="AD37" i="1"/>
  <c r="AE37" i="1" s="1"/>
  <c r="W37" i="1" s="1"/>
  <c r="Z38" i="1"/>
  <c r="Z39" i="1" l="1"/>
  <c r="AD38" i="1"/>
  <c r="AE38" i="1" s="1"/>
  <c r="W38" i="1" s="1"/>
  <c r="X39" i="1"/>
  <c r="AB38" i="1"/>
  <c r="AC38" i="1" s="1"/>
  <c r="V38" i="1" s="1"/>
  <c r="AB39" i="1" l="1"/>
  <c r="AC39" i="1" s="1"/>
  <c r="V39" i="1" s="1"/>
  <c r="X40" i="1"/>
  <c r="AD39" i="1"/>
  <c r="AE39" i="1" s="1"/>
  <c r="W39" i="1" s="1"/>
  <c r="Z40" i="1"/>
  <c r="Z41" i="1" l="1"/>
  <c r="AD40" i="1"/>
  <c r="AE40" i="1" s="1"/>
  <c r="W40" i="1" s="1"/>
  <c r="X41" i="1"/>
  <c r="AB40" i="1"/>
  <c r="AC40" i="1" s="1"/>
  <c r="V40" i="1" s="1"/>
  <c r="AB41" i="1" l="1"/>
  <c r="AC41" i="1" s="1"/>
  <c r="V41" i="1" s="1"/>
  <c r="X42" i="1"/>
  <c r="AD41" i="1"/>
  <c r="AE41" i="1" s="1"/>
  <c r="W41" i="1" s="1"/>
  <c r="Z42" i="1"/>
  <c r="Z43" i="1" l="1"/>
  <c r="AD42" i="1"/>
  <c r="AE42" i="1" s="1"/>
  <c r="W42" i="1" s="1"/>
  <c r="X43" i="1"/>
  <c r="AB42" i="1"/>
  <c r="AC42" i="1" s="1"/>
  <c r="V42" i="1" s="1"/>
  <c r="X44" i="1" l="1"/>
  <c r="AB43" i="1"/>
  <c r="AC43" i="1" s="1"/>
  <c r="V43" i="1" s="1"/>
  <c r="Z44" i="1"/>
  <c r="AD43" i="1"/>
  <c r="AE43" i="1" s="1"/>
  <c r="W43" i="1" s="1"/>
  <c r="Z45" i="1" l="1"/>
  <c r="AD44" i="1"/>
  <c r="AE44" i="1" s="1"/>
  <c r="W44" i="1" s="1"/>
  <c r="X45" i="1"/>
  <c r="AB44" i="1"/>
  <c r="AC44" i="1" s="1"/>
  <c r="V44" i="1" s="1"/>
  <c r="X46" i="1" l="1"/>
  <c r="AB46" i="1" s="1"/>
  <c r="AC46" i="1" s="1"/>
  <c r="V46" i="1" s="1"/>
  <c r="AB45" i="1"/>
  <c r="AC45" i="1" s="1"/>
  <c r="V45" i="1" s="1"/>
  <c r="Z46" i="1"/>
  <c r="AD46" i="1" s="1"/>
  <c r="AE46" i="1" s="1"/>
  <c r="W46" i="1" s="1"/>
  <c r="AD45" i="1"/>
  <c r="AE45" i="1" s="1"/>
  <c r="W45" i="1" s="1"/>
</calcChain>
</file>

<file path=xl/sharedStrings.xml><?xml version="1.0" encoding="utf-8"?>
<sst xmlns="http://schemas.openxmlformats.org/spreadsheetml/2006/main" count="38" uniqueCount="38">
  <si>
    <t>Dagar</t>
  </si>
  <si>
    <t>Dagaruna</t>
  </si>
  <si>
    <t>Allir dagar</t>
  </si>
  <si>
    <t>Endadagur</t>
  </si>
  <si>
    <t>Frídagar teknir út</t>
  </si>
  <si>
    <t>Fann frídag</t>
  </si>
  <si>
    <t>Dagar - helgar</t>
  </si>
  <si>
    <t>Laug</t>
  </si>
  <si>
    <t>Sun</t>
  </si>
  <si>
    <t>Hours</t>
  </si>
  <si>
    <t>Stories</t>
  </si>
  <si>
    <t>End date</t>
  </si>
  <si>
    <t>Days</t>
  </si>
  <si>
    <t>Days (excluding holidays)</t>
  </si>
  <si>
    <t>Ordered</t>
  </si>
  <si>
    <t>Final dates</t>
  </si>
  <si>
    <t>don't remove</t>
  </si>
  <si>
    <t>StoriesX</t>
  </si>
  <si>
    <t>HoursX</t>
  </si>
  <si>
    <t>StoriesXX</t>
    <phoneticPr fontId="6" type="noConversion"/>
  </si>
  <si>
    <t>SXX</t>
    <phoneticPr fontId="6" type="noConversion"/>
  </si>
  <si>
    <t>HXX</t>
    <phoneticPr fontId="6" type="noConversion"/>
  </si>
  <si>
    <t>HoursXX</t>
    <phoneticPr fontId="6" type="noConversion"/>
  </si>
  <si>
    <t>Hours down</t>
    <phoneticPr fontId="6" type="noConversion"/>
  </si>
  <si>
    <t>stories down</t>
    <phoneticPr fontId="6" type="noConversion"/>
  </si>
  <si>
    <t xml:space="preserve">the date at </t>
    <phoneticPr fontId="6" type="noConversion"/>
  </si>
  <si>
    <r>
      <t>top</t>
    </r>
    <r>
      <rPr>
        <sz val="11"/>
        <color indexed="55"/>
        <rFont val="Calibri"/>
        <family val="2"/>
      </rPr>
      <t xml:space="preserve"> ;)</t>
    </r>
    <phoneticPr fontId="6" type="noConversion"/>
  </si>
  <si>
    <t>Add dates to exclude</t>
    <phoneticPr fontId="6" type="noConversion"/>
  </si>
  <si>
    <r>
      <t xml:space="preserve">Start date </t>
    </r>
    <r>
      <rPr>
        <b/>
        <sz val="10"/>
        <color indexed="8"/>
        <rFont val="Calibri"/>
        <family val="2"/>
      </rPr>
      <t>(not included)</t>
    </r>
    <phoneticPr fontId="6" type="noConversion"/>
  </si>
  <si>
    <t>Hours in sprint</t>
    <phoneticPr fontId="6" type="noConversion"/>
  </si>
  <si>
    <t>Stories in sprint</t>
    <phoneticPr fontId="6" type="noConversion"/>
  </si>
  <si>
    <t>FILL OUT</t>
    <phoneticPr fontId="6" type="noConversion"/>
  </si>
  <si>
    <t>Sprint name</t>
  </si>
  <si>
    <t>The latest version of this burndown template can be found at:</t>
  </si>
  <si>
    <t>http://agile.logihelgu.com/</t>
  </si>
  <si>
    <t>Do with it as you please, but I'd appreciate if you let me know of improvements that youve done or if this helped you =)</t>
  </si>
  <si>
    <t xml:space="preserve"> here-&gt;</t>
    <phoneticPr fontId="6" type="noConversion"/>
  </si>
  <si>
    <t>Sprint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</si>
</sst>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name val="Verdana"/>
      <family val="2"/>
    </font>
    <font>
      <b/>
      <sz val="14"/>
      <color indexed="8"/>
      <name val="Calibri"/>
      <family val="2"/>
    </font>
    <font>
      <b/>
      <sz val="11"/>
      <color indexed="8"/>
      <name val="Calibri"/>
      <family val="2"/>
    </font>
    <font>
      <sz val="11"/>
      <color indexed="55"/>
      <name val="Calibri"/>
      <family val="2"/>
    </font>
    <font>
      <sz val="11"/>
      <color indexed="22"/>
      <name val="Calibri"/>
      <family val="2"/>
    </font>
    <font>
      <b/>
      <sz val="20"/>
      <color indexed="8"/>
      <name val="Calibri"/>
      <family val="2"/>
    </font>
    <font>
      <sz val="11"/>
      <color indexed="23"/>
      <name val="Calibri"/>
      <family val="2"/>
    </font>
    <font>
      <b/>
      <sz val="12"/>
      <color indexed="8"/>
      <name val="Calibri"/>
      <family val="2"/>
    </font>
    <font>
      <b/>
      <sz val="10"/>
      <color indexed="8"/>
      <name val="Calibri"/>
      <family val="2"/>
    </font>
    <font>
      <b/>
      <sz val="20"/>
      <color indexed="9"/>
      <name val="Arial Black"/>
      <family val="2"/>
    </font>
    <font>
      <u/>
      <sz val="11"/>
      <color indexed="12"/>
      <name val="Calibri"/>
      <family val="2"/>
    </font>
    <font>
      <i/>
      <sz val="11"/>
      <color theme="1"/>
      <name val="Calibri"/>
      <family val="2"/>
      <scheme val="minor"/>
    </font>
    <font>
      <sz val="9"/>
      <color indexed="8"/>
      <name val="Inherit"/>
    </font>
    <font>
      <sz val="11"/>
      <color indexed="9"/>
      <name val="Calibri"/>
    </font>
    <font>
      <sz val="12"/>
      <color indexed="9"/>
      <name val="Calibri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2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6" fillId="0" borderId="0" applyNumberFormat="0" applyFill="0" applyBorder="0" applyAlignment="0" applyProtection="0">
      <alignment vertical="top"/>
      <protection locked="0"/>
    </xf>
  </cellStyleXfs>
  <cellXfs count="37">
    <xf numFmtId="0" fontId="0" fillId="0" borderId="0" xfId="0"/>
    <xf numFmtId="14" fontId="0" fillId="0" borderId="0" xfId="0" applyNumberFormat="1"/>
    <xf numFmtId="0" fontId="0" fillId="2" borderId="0" xfId="0" applyFill="1"/>
    <xf numFmtId="14" fontId="0" fillId="2" borderId="0" xfId="0" applyNumberFormat="1" applyFill="1"/>
    <xf numFmtId="0" fontId="2" fillId="0" borderId="0" xfId="0" applyFont="1"/>
    <xf numFmtId="14" fontId="1" fillId="0" borderId="0" xfId="0" applyNumberFormat="1" applyFont="1"/>
    <xf numFmtId="14" fontId="4" fillId="2" borderId="0" xfId="0" applyNumberFormat="1" applyFont="1" applyFill="1"/>
    <xf numFmtId="0" fontId="0" fillId="0" borderId="0" xfId="0" applyFill="1"/>
    <xf numFmtId="14" fontId="0" fillId="0" borderId="0" xfId="0" applyNumberFormat="1" applyFill="1"/>
    <xf numFmtId="0" fontId="0" fillId="0" borderId="0" xfId="0" applyNumberFormat="1" applyFill="1"/>
    <xf numFmtId="0" fontId="5" fillId="0" borderId="0" xfId="0" applyFont="1"/>
    <xf numFmtId="1" fontId="0" fillId="0" borderId="0" xfId="0" applyNumberFormat="1"/>
    <xf numFmtId="0" fontId="1" fillId="0" borderId="0" xfId="0" applyFont="1"/>
    <xf numFmtId="0" fontId="1" fillId="2" borderId="0" xfId="0" applyFont="1" applyFill="1" applyAlignment="1">
      <alignment horizontal="right"/>
    </xf>
    <xf numFmtId="0" fontId="3" fillId="0" borderId="0" xfId="0" applyFont="1" applyFill="1" applyAlignment="1">
      <alignment horizontal="right"/>
    </xf>
    <xf numFmtId="0" fontId="1" fillId="0" borderId="0" xfId="0" applyNumberFormat="1" applyFont="1"/>
    <xf numFmtId="1" fontId="1" fillId="0" borderId="0" xfId="0" applyNumberFormat="1" applyFont="1"/>
    <xf numFmtId="0" fontId="8" fillId="0" borderId="0" xfId="0" applyFont="1"/>
    <xf numFmtId="1" fontId="1" fillId="0" borderId="0" xfId="0" applyNumberFormat="1" applyFont="1"/>
    <xf numFmtId="1" fontId="8" fillId="0" borderId="0" xfId="0" applyNumberFormat="1" applyFont="1"/>
    <xf numFmtId="14" fontId="10" fillId="0" borderId="0" xfId="0" applyNumberFormat="1" applyFont="1"/>
    <xf numFmtId="1" fontId="10" fillId="0" borderId="0" xfId="0" applyNumberFormat="1" applyFont="1"/>
    <xf numFmtId="0" fontId="10" fillId="0" borderId="0" xfId="0" applyFont="1"/>
    <xf numFmtId="1" fontId="10" fillId="0" borderId="0" xfId="0" applyNumberFormat="1" applyFont="1"/>
    <xf numFmtId="0" fontId="7" fillId="0" borderId="0" xfId="0" applyFont="1"/>
    <xf numFmtId="0" fontId="12" fillId="0" borderId="0" xfId="0" applyFont="1" applyFill="1"/>
    <xf numFmtId="1" fontId="12" fillId="0" borderId="0" xfId="0" applyNumberFormat="1" applyFont="1" applyFill="1"/>
    <xf numFmtId="0" fontId="13" fillId="2" borderId="0" xfId="0" applyFont="1" applyFill="1" applyAlignment="1">
      <alignment horizontal="right"/>
    </xf>
    <xf numFmtId="0" fontId="11" fillId="3" borderId="0" xfId="0" applyFont="1" applyFill="1"/>
    <xf numFmtId="14" fontId="11" fillId="3" borderId="0" xfId="0" applyNumberFormat="1" applyFont="1" applyFill="1"/>
    <xf numFmtId="0" fontId="15" fillId="3" borderId="0" xfId="0" applyFont="1" applyFill="1" applyAlignment="1">
      <alignment horizontal="center"/>
    </xf>
    <xf numFmtId="0" fontId="11" fillId="3" borderId="0" xfId="0" applyFont="1" applyFill="1" applyAlignment="1">
      <alignment horizontal="right"/>
    </xf>
    <xf numFmtId="0" fontId="16" fillId="0" borderId="0" xfId="1" applyAlignment="1" applyProtection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9"/>
  <colors>
    <mruColors>
      <color rgb="FF6394C6"/>
      <color rgb="FFCC645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cked"/>
        <c:varyColors val="0"/>
        <c:ser>
          <c:idx val="1"/>
          <c:order val="1"/>
          <c:tx>
            <c:strRef>
              <c:f>'Sprint info'!$W$1</c:f>
              <c:strCache>
                <c:ptCount val="1"/>
                <c:pt idx="0">
                  <c:v>Hours</c:v>
                </c:pt>
              </c:strCache>
            </c:strRef>
          </c:tx>
          <c:cat>
            <c:numRef>
              <c:f>[0]!Days</c:f>
              <c:numCache>
                <c:formatCode>m/d/yyyy</c:formatCode>
                <c:ptCount val="9"/>
                <c:pt idx="0">
                  <c:v>40914</c:v>
                </c:pt>
                <c:pt idx="1">
                  <c:v>40917</c:v>
                </c:pt>
                <c:pt idx="2">
                  <c:v>40918</c:v>
                </c:pt>
                <c:pt idx="3">
                  <c:v>40919</c:v>
                </c:pt>
                <c:pt idx="4">
                  <c:v>40920</c:v>
                </c:pt>
                <c:pt idx="5">
                  <c:v>40921</c:v>
                </c:pt>
                <c:pt idx="6">
                  <c:v>40924</c:v>
                </c:pt>
                <c:pt idx="7">
                  <c:v>40925</c:v>
                </c:pt>
                <c:pt idx="8">
                  <c:v>40926</c:v>
                </c:pt>
              </c:numCache>
            </c:numRef>
          </c:cat>
          <c:val>
            <c:numRef>
              <c:f>[0]!Hours</c:f>
              <c:numCache>
                <c:formatCode>0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671936"/>
        <c:axId val="111740416"/>
      </c:lineChart>
      <c:lineChart>
        <c:grouping val="stacked"/>
        <c:varyColors val="0"/>
        <c:ser>
          <c:idx val="0"/>
          <c:order val="0"/>
          <c:tx>
            <c:strRef>
              <c:f>'Sprint info'!$V$1</c:f>
              <c:strCache>
                <c:ptCount val="1"/>
                <c:pt idx="0">
                  <c:v>Stories</c:v>
                </c:pt>
              </c:strCache>
            </c:strRef>
          </c:tx>
          <c:cat>
            <c:numRef>
              <c:f>[0]!Days</c:f>
              <c:numCache>
                <c:formatCode>m/d/yyyy</c:formatCode>
                <c:ptCount val="9"/>
                <c:pt idx="0">
                  <c:v>40914</c:v>
                </c:pt>
                <c:pt idx="1">
                  <c:v>40917</c:v>
                </c:pt>
                <c:pt idx="2">
                  <c:v>40918</c:v>
                </c:pt>
                <c:pt idx="3">
                  <c:v>40919</c:v>
                </c:pt>
                <c:pt idx="4">
                  <c:v>40920</c:v>
                </c:pt>
                <c:pt idx="5">
                  <c:v>40921</c:v>
                </c:pt>
                <c:pt idx="6">
                  <c:v>40924</c:v>
                </c:pt>
                <c:pt idx="7">
                  <c:v>40925</c:v>
                </c:pt>
                <c:pt idx="8">
                  <c:v>40926</c:v>
                </c:pt>
              </c:numCache>
            </c:numRef>
          </c:cat>
          <c:val>
            <c:numRef>
              <c:f>[0]!Stories</c:f>
              <c:numCache>
                <c:formatCode>0</c:formatCode>
                <c:ptCount val="9"/>
                <c:pt idx="0">
                  <c:v>179</c:v>
                </c:pt>
                <c:pt idx="1">
                  <c:v>156.625</c:v>
                </c:pt>
                <c:pt idx="2">
                  <c:v>134.25</c:v>
                </c:pt>
                <c:pt idx="3">
                  <c:v>111.875</c:v>
                </c:pt>
                <c:pt idx="4">
                  <c:v>89.5</c:v>
                </c:pt>
                <c:pt idx="5">
                  <c:v>67.125</c:v>
                </c:pt>
                <c:pt idx="6">
                  <c:v>44.75</c:v>
                </c:pt>
                <c:pt idx="7">
                  <c:v>22.375</c:v>
                </c:pt>
                <c:pt idx="8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v>Added Hours</c:v>
          </c:tx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973120"/>
        <c:axId val="111773568"/>
      </c:lineChart>
      <c:catAx>
        <c:axId val="11167193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lang="is-IS"/>
                </a:pPr>
                <a:r>
                  <a:rPr lang="en-US"/>
                  <a:t>Dates</a:t>
                </a:r>
              </a:p>
            </c:rich>
          </c:tx>
          <c:overlay val="0"/>
        </c:title>
        <c:numFmt formatCode="d/m" sourceLinked="0"/>
        <c:majorTickMark val="out"/>
        <c:minorTickMark val="none"/>
        <c:tickLblPos val="nextTo"/>
        <c:txPr>
          <a:bodyPr/>
          <a:lstStyle/>
          <a:p>
            <a:pPr>
              <a:defRPr lang="is-IS"/>
            </a:pPr>
            <a:endParaRPr lang="en-US"/>
          </a:p>
        </c:txPr>
        <c:crossAx val="11174041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117404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is-IS">
                    <a:solidFill>
                      <a:srgbClr val="6394C6"/>
                    </a:solidFill>
                  </a:defRPr>
                </a:pPr>
                <a:r>
                  <a:rPr lang="en-US">
                    <a:solidFill>
                      <a:srgbClr val="6394C6"/>
                    </a:solidFill>
                  </a:rPr>
                  <a:t>Hours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txPr>
          <a:bodyPr/>
          <a:lstStyle/>
          <a:p>
            <a:pPr>
              <a:defRPr lang="is-IS"/>
            </a:pPr>
            <a:endParaRPr lang="en-US"/>
          </a:p>
        </c:txPr>
        <c:crossAx val="111671936"/>
        <c:crosses val="autoZero"/>
        <c:crossBetween val="midCat"/>
      </c:valAx>
      <c:valAx>
        <c:axId val="111773568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lang="is-IS">
                    <a:solidFill>
                      <a:srgbClr val="CC645F"/>
                    </a:solidFill>
                  </a:defRPr>
                </a:pPr>
                <a:r>
                  <a:rPr lang="en-US">
                    <a:solidFill>
                      <a:srgbClr val="CC645F"/>
                    </a:solidFill>
                  </a:rPr>
                  <a:t>Stories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txPr>
          <a:bodyPr/>
          <a:lstStyle/>
          <a:p>
            <a:pPr>
              <a:defRPr lang="is-IS"/>
            </a:pPr>
            <a:endParaRPr lang="en-US"/>
          </a:p>
        </c:txPr>
        <c:crossAx val="111973120"/>
        <c:crosses val="max"/>
        <c:crossBetween val="between"/>
      </c:valAx>
      <c:dateAx>
        <c:axId val="111973120"/>
        <c:scaling>
          <c:orientation val="minMax"/>
        </c:scaling>
        <c:delete val="1"/>
        <c:axPos val="t"/>
        <c:numFmt formatCode="m/d/yyyy" sourceLinked="1"/>
        <c:majorTickMark val="out"/>
        <c:minorTickMark val="none"/>
        <c:tickLblPos val="none"/>
        <c:crossAx val="111773568"/>
        <c:crosses val="max"/>
        <c:auto val="1"/>
        <c:lblOffset val="100"/>
        <c:baseTimeUnit val="days"/>
      </c:dateAx>
    </c:plotArea>
    <c:legend>
      <c:legendPos val="b"/>
      <c:overlay val="0"/>
      <c:txPr>
        <a:bodyPr/>
        <a:lstStyle/>
        <a:p>
          <a:pPr>
            <a:defRPr lang="is-IS"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1" l="0.75000000000000011" r="0.75000000000000011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cked"/>
        <c:varyColors val="0"/>
        <c:ser>
          <c:idx val="1"/>
          <c:order val="1"/>
          <c:tx>
            <c:strRef>
              <c:f>'Sprint info'!$W$1</c:f>
              <c:strCache>
                <c:ptCount val="1"/>
                <c:pt idx="0">
                  <c:v>Hours</c:v>
                </c:pt>
              </c:strCache>
            </c:strRef>
          </c:tx>
          <c:cat>
            <c:numRef>
              <c:f>[0]!Days</c:f>
              <c:numCache>
                <c:formatCode>m/d/yyyy</c:formatCode>
                <c:ptCount val="9"/>
                <c:pt idx="0">
                  <c:v>40914</c:v>
                </c:pt>
                <c:pt idx="1">
                  <c:v>40917</c:v>
                </c:pt>
                <c:pt idx="2">
                  <c:v>40918</c:v>
                </c:pt>
                <c:pt idx="3">
                  <c:v>40919</c:v>
                </c:pt>
                <c:pt idx="4">
                  <c:v>40920</c:v>
                </c:pt>
                <c:pt idx="5">
                  <c:v>40921</c:v>
                </c:pt>
                <c:pt idx="6">
                  <c:v>40924</c:v>
                </c:pt>
                <c:pt idx="7">
                  <c:v>40925</c:v>
                </c:pt>
                <c:pt idx="8">
                  <c:v>40926</c:v>
                </c:pt>
              </c:numCache>
            </c:numRef>
          </c:cat>
          <c:val>
            <c:numRef>
              <c:f>[0]!Hours</c:f>
              <c:numCache>
                <c:formatCode>0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564096"/>
        <c:axId val="115088384"/>
      </c:lineChart>
      <c:lineChart>
        <c:grouping val="stacked"/>
        <c:varyColors val="0"/>
        <c:ser>
          <c:idx val="0"/>
          <c:order val="0"/>
          <c:tx>
            <c:strRef>
              <c:f>'Sprint info'!$V$1</c:f>
              <c:strCache>
                <c:ptCount val="1"/>
                <c:pt idx="0">
                  <c:v>Stories</c:v>
                </c:pt>
              </c:strCache>
            </c:strRef>
          </c:tx>
          <c:cat>
            <c:numRef>
              <c:f>[0]!Days</c:f>
              <c:numCache>
                <c:formatCode>m/d/yyyy</c:formatCode>
                <c:ptCount val="9"/>
                <c:pt idx="0">
                  <c:v>40914</c:v>
                </c:pt>
                <c:pt idx="1">
                  <c:v>40917</c:v>
                </c:pt>
                <c:pt idx="2">
                  <c:v>40918</c:v>
                </c:pt>
                <c:pt idx="3">
                  <c:v>40919</c:v>
                </c:pt>
                <c:pt idx="4">
                  <c:v>40920</c:v>
                </c:pt>
                <c:pt idx="5">
                  <c:v>40921</c:v>
                </c:pt>
                <c:pt idx="6">
                  <c:v>40924</c:v>
                </c:pt>
                <c:pt idx="7">
                  <c:v>40925</c:v>
                </c:pt>
                <c:pt idx="8">
                  <c:v>40926</c:v>
                </c:pt>
              </c:numCache>
            </c:numRef>
          </c:cat>
          <c:val>
            <c:numRef>
              <c:f>[0]!Stories</c:f>
              <c:numCache>
                <c:formatCode>0</c:formatCode>
                <c:ptCount val="9"/>
                <c:pt idx="0">
                  <c:v>179</c:v>
                </c:pt>
                <c:pt idx="1">
                  <c:v>156.625</c:v>
                </c:pt>
                <c:pt idx="2">
                  <c:v>134.25</c:v>
                </c:pt>
                <c:pt idx="3">
                  <c:v>111.875</c:v>
                </c:pt>
                <c:pt idx="4">
                  <c:v>89.5</c:v>
                </c:pt>
                <c:pt idx="5">
                  <c:v>67.125</c:v>
                </c:pt>
                <c:pt idx="6">
                  <c:v>44.75</c:v>
                </c:pt>
                <c:pt idx="7">
                  <c:v>22.375</c:v>
                </c:pt>
                <c:pt idx="8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v>Added Hours</c:v>
          </c:tx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347840"/>
        <c:axId val="115332608"/>
      </c:lineChart>
      <c:catAx>
        <c:axId val="11456409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lang="is-IS"/>
                </a:pPr>
                <a:r>
                  <a:rPr lang="en-US"/>
                  <a:t>Dates</a:t>
                </a:r>
              </a:p>
            </c:rich>
          </c:tx>
          <c:layout/>
          <c:overlay val="0"/>
        </c:title>
        <c:numFmt formatCode="d/m" sourceLinked="0"/>
        <c:majorTickMark val="out"/>
        <c:minorTickMark val="none"/>
        <c:tickLblPos val="nextTo"/>
        <c:txPr>
          <a:bodyPr/>
          <a:lstStyle/>
          <a:p>
            <a:pPr>
              <a:defRPr lang="is-IS"/>
            </a:pPr>
            <a:endParaRPr lang="en-US"/>
          </a:p>
        </c:txPr>
        <c:crossAx val="11508838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150883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is-IS">
                    <a:solidFill>
                      <a:srgbClr val="FF0000"/>
                    </a:solidFill>
                  </a:defRPr>
                </a:pPr>
                <a:r>
                  <a:rPr lang="en-US">
                    <a:solidFill>
                      <a:srgbClr val="FF0000"/>
                    </a:solidFill>
                  </a:rPr>
                  <a:t>Hours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txPr>
          <a:bodyPr/>
          <a:lstStyle/>
          <a:p>
            <a:pPr>
              <a:defRPr lang="is-IS"/>
            </a:pPr>
            <a:endParaRPr lang="en-US"/>
          </a:p>
        </c:txPr>
        <c:crossAx val="114564096"/>
        <c:crosses val="autoZero"/>
        <c:crossBetween val="midCat"/>
      </c:valAx>
      <c:valAx>
        <c:axId val="115332608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lang="is-IS">
                    <a:solidFill>
                      <a:schemeClr val="tx2"/>
                    </a:solidFill>
                  </a:defRPr>
                </a:pPr>
                <a:r>
                  <a:rPr lang="en-US">
                    <a:solidFill>
                      <a:schemeClr val="tx2"/>
                    </a:solidFill>
                  </a:rPr>
                  <a:t>Stories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txPr>
          <a:bodyPr/>
          <a:lstStyle/>
          <a:p>
            <a:pPr>
              <a:defRPr lang="is-IS"/>
            </a:pPr>
            <a:endParaRPr lang="en-US"/>
          </a:p>
        </c:txPr>
        <c:crossAx val="115347840"/>
        <c:crosses val="max"/>
        <c:crossBetween val="between"/>
      </c:valAx>
      <c:catAx>
        <c:axId val="115347840"/>
        <c:scaling>
          <c:orientation val="minMax"/>
        </c:scaling>
        <c:delete val="1"/>
        <c:axPos val="t"/>
        <c:numFmt formatCode="m/d/yyyy" sourceLinked="1"/>
        <c:majorTickMark val="out"/>
        <c:minorTickMark val="none"/>
        <c:tickLblPos val="none"/>
        <c:crossAx val="115332608"/>
        <c:crosses val="max"/>
        <c:auto val="0"/>
        <c:lblAlgn val="ctr"/>
        <c:lblOffset val="100"/>
        <c:noMultiLvlLbl val="0"/>
      </c:catAx>
    </c:plotArea>
    <c:legend>
      <c:legendPos val="b"/>
      <c:layout/>
      <c:overlay val="0"/>
      <c:txPr>
        <a:bodyPr/>
        <a:lstStyle/>
        <a:p>
          <a:pPr>
            <a:defRPr lang="is-IS"/>
          </a:pPr>
          <a:endParaRPr lang="en-US"/>
        </a:p>
      </c:txPr>
    </c:legend>
    <c:plotVisOnly val="1"/>
    <c:dispBlanksAs val="zero"/>
    <c:showDLblsOverMax val="0"/>
  </c:chart>
  <c:userShapes r:id="rId1"/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 published="0"/>
  <sheetViews>
    <sheetView tabSelected="1" zoomScale="110" workbookViewId="0" zoomToFit="1"/>
  </sheetViews>
  <pageMargins left="0.75" right="0.75" top="1" bottom="1" header="0.5" footer="0.5"/>
  <pageSetup paperSize="9" orientation="landscape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1079500</xdr:colOff>
      <xdr:row>12</xdr:row>
      <xdr:rowOff>177800</xdr:rowOff>
    </xdr:from>
    <xdr:to>
      <xdr:col>16</xdr:col>
      <xdr:colOff>304800</xdr:colOff>
      <xdr:row>33</xdr:row>
      <xdr:rowOff>177800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04614" cy="561109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0.08121</cdr:x>
      <cdr:y>0.03933</cdr:y>
    </cdr:from>
    <cdr:to>
      <cdr:x>0.91995</cdr:x>
      <cdr:y>0.18972</cdr:y>
    </cdr:to>
    <cdr:sp macro="" textlink="'Sprint info'!$B$2">
      <cdr:nvSpPr>
        <cdr:cNvPr id="3" name="TextBox 1"/>
        <cdr:cNvSpPr txBox="1"/>
      </cdr:nvSpPr>
      <cdr:spPr>
        <a:xfrm xmlns:a="http://schemas.openxmlformats.org/drawingml/2006/main">
          <a:off x="747091" y="220796"/>
          <a:ext cx="7715985" cy="844206"/>
        </a:xfrm>
        <a:prstGeom xmlns:a="http://schemas.openxmlformats.org/drawingml/2006/main" prst="rect">
          <a:avLst/>
        </a:prstGeom>
        <a:ln xmlns:a="http://schemas.openxmlformats.org/drawingml/2006/main">
          <a:noFill/>
        </a:ln>
        <a:effectLst xmlns:a="http://schemas.openxmlformats.org/drawingml/2006/main">
          <a:outerShdw blurRad="50800" dist="38100" dir="2700000">
            <a:schemeClr val="tx1">
              <a:alpha val="43000"/>
            </a:schemeClr>
          </a:outerShdw>
        </a:effectLst>
      </cdr:spPr>
      <cdr:txBody>
        <a:bodyPr xmlns:a="http://schemas.openxmlformats.org/drawingml/2006/main" vert="horz" wrap="square" bIns="46800" rtlCol="0" anchor="ctr" anchorCtr="1">
          <a:prstTxWarp prst="textNoShape">
            <a:avLst/>
          </a:prstTxWarp>
          <a:spAutoFit/>
        </a:bodyPr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fld id="{0C0F620D-0F29-486B-8045-660DF827644B}" type="TxLink">
            <a:rPr lang="en-US" sz="4800" b="0" i="0" u="none" strike="noStrike" cap="none" spc="0">
              <a:ln w="18415" cmpd="sng">
                <a:solidFill>
                  <a:srgbClr val="FFFFFF"/>
                </a:solidFill>
                <a:prstDash val="solid"/>
              </a:ln>
              <a:gradFill flip="none" rotWithShape="1">
                <a:gsLst>
                  <a:gs pos="0">
                    <a:schemeClr val="bg1">
                      <a:lumMod val="85000"/>
                      <a:shade val="30000"/>
                      <a:satMod val="115000"/>
                    </a:schemeClr>
                  </a:gs>
                  <a:gs pos="50000">
                    <a:schemeClr val="bg1">
                      <a:lumMod val="85000"/>
                      <a:shade val="67500"/>
                      <a:satMod val="115000"/>
                    </a:schemeClr>
                  </a:gs>
                  <a:gs pos="100000">
                    <a:schemeClr val="bg1">
                      <a:lumMod val="85000"/>
                      <a:shade val="100000"/>
                      <a:satMod val="115000"/>
                    </a:schemeClr>
                  </a:gs>
                </a:gsLst>
                <a:lin ang="16200000" scaled="1"/>
                <a:tileRect/>
              </a:gra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  <a:latin typeface="Impact" pitchFamily="34" charset="0"/>
              <a:cs typeface="Calibri"/>
            </a:rPr>
            <a:pPr algn="ctr"/>
            <a:t>Sprint Name</a:t>
          </a:fld>
          <a:endParaRPr lang="is-IS" sz="4800" b="0" cap="none" spc="0">
            <a:ln w="18415" cmpd="sng">
              <a:solidFill>
                <a:srgbClr val="FFFFFF"/>
              </a:solidFill>
              <a:prstDash val="solid"/>
            </a:ln>
            <a:gradFill flip="none" rotWithShape="1">
              <a:gsLst>
                <a:gs pos="0">
                  <a:schemeClr val="bg1">
                    <a:lumMod val="85000"/>
                    <a:shade val="30000"/>
                    <a:satMod val="115000"/>
                  </a:schemeClr>
                </a:gs>
                <a:gs pos="50000">
                  <a:schemeClr val="bg1">
                    <a:lumMod val="85000"/>
                    <a:shade val="67500"/>
                    <a:satMod val="115000"/>
                  </a:schemeClr>
                </a:gs>
                <a:gs pos="100000">
                  <a:schemeClr val="bg1">
                    <a:lumMod val="85000"/>
                    <a:shade val="100000"/>
                    <a:satMod val="115000"/>
                  </a:schemeClr>
                </a:gs>
              </a:gsLst>
              <a:lin ang="16200000" scaled="1"/>
              <a:tileRect/>
            </a:gradFill>
            <a:effectLst>
              <a:outerShdw blurRad="63500" dir="3600000" algn="tl" rotWithShape="0">
                <a:srgbClr val="000000">
                  <a:alpha val="70000"/>
                </a:srgbClr>
              </a:outerShdw>
            </a:effectLst>
            <a:latin typeface="Impact" pitchFamily="34" charset="0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agile.logihelgu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AE294"/>
  <sheetViews>
    <sheetView workbookViewId="0">
      <selection sqref="A1:XFD1048576"/>
    </sheetView>
  </sheetViews>
  <sheetFormatPr defaultColWidth="8.5703125" defaultRowHeight="15"/>
  <cols>
    <col min="1" max="1" width="28.42578125" customWidth="1"/>
    <col min="2" max="2" width="30.28515625" customWidth="1"/>
    <col min="4" max="4" width="2" customWidth="1"/>
    <col min="5" max="5" width="24" customWidth="1"/>
    <col min="6" max="6" width="10.7109375" bestFit="1" customWidth="1"/>
    <col min="7" max="7" width="9.140625" customWidth="1"/>
    <col min="8" max="8" width="2.140625" customWidth="1"/>
    <col min="9" max="9" width="4.7109375" hidden="1" customWidth="1"/>
    <col min="10" max="10" width="11" hidden="1" customWidth="1"/>
    <col min="11" max="11" width="10.5703125" hidden="1" customWidth="1"/>
    <col min="12" max="12" width="10.7109375" hidden="1" customWidth="1"/>
    <col min="13" max="13" width="10.5703125" hidden="1" customWidth="1"/>
    <col min="14" max="15" width="9.140625" hidden="1" customWidth="1"/>
    <col min="16" max="16" width="10" hidden="1" customWidth="1"/>
    <col min="17" max="17" width="10.7109375" hidden="1" customWidth="1"/>
    <col min="18" max="19" width="9.140625" hidden="1" customWidth="1"/>
    <col min="20" max="20" width="11" hidden="1" customWidth="1"/>
    <col min="21" max="21" width="11.140625" style="20" customWidth="1"/>
    <col min="22" max="22" width="9.140625" style="21" customWidth="1"/>
    <col min="23" max="23" width="9.140625" style="22" customWidth="1"/>
    <col min="24" max="25" width="9.140625" style="18" hidden="1" customWidth="1"/>
    <col min="26" max="31" width="9.140625" style="12" hidden="1" customWidth="1"/>
    <col min="32" max="32" width="8.5703125" customWidth="1"/>
    <col min="33" max="84" width="9.140625" customWidth="1"/>
  </cols>
  <sheetData>
    <row r="1" spans="1:31" ht="31.5">
      <c r="A1" s="24"/>
      <c r="B1" s="30" t="s">
        <v>31</v>
      </c>
      <c r="E1" s="27" t="s">
        <v>27</v>
      </c>
      <c r="F1" s="6">
        <f>B5</f>
        <v>40913</v>
      </c>
      <c r="G1" s="4"/>
      <c r="J1" t="s">
        <v>2</v>
      </c>
      <c r="K1" t="s">
        <v>3</v>
      </c>
      <c r="L1" t="s">
        <v>7</v>
      </c>
      <c r="M1" t="s">
        <v>8</v>
      </c>
      <c r="N1" t="s">
        <v>4</v>
      </c>
      <c r="O1" t="s">
        <v>5</v>
      </c>
      <c r="P1" t="s">
        <v>0</v>
      </c>
      <c r="Q1" t="s">
        <v>6</v>
      </c>
      <c r="R1" s="11">
        <f>COUNTIF(R2:R999,"TRUE")</f>
        <v>9</v>
      </c>
      <c r="S1" t="s">
        <v>14</v>
      </c>
      <c r="T1" s="11">
        <f>COUNTIF(T2:T999,ISBLANK)</f>
        <v>0</v>
      </c>
      <c r="U1" s="20" t="s">
        <v>15</v>
      </c>
      <c r="V1" s="21" t="s">
        <v>10</v>
      </c>
      <c r="W1" s="22" t="s">
        <v>9</v>
      </c>
      <c r="X1" s="18" t="s">
        <v>17</v>
      </c>
      <c r="Y1" s="19" t="s">
        <v>24</v>
      </c>
      <c r="Z1" s="12" t="s">
        <v>18</v>
      </c>
      <c r="AA1" s="17" t="s">
        <v>23</v>
      </c>
      <c r="AB1" s="17" t="s">
        <v>20</v>
      </c>
      <c r="AC1" s="17" t="s">
        <v>19</v>
      </c>
      <c r="AD1" s="17" t="s">
        <v>21</v>
      </c>
      <c r="AE1" s="17" t="s">
        <v>22</v>
      </c>
    </row>
    <row r="2" spans="1:31" ht="26.25">
      <c r="A2" s="28" t="s">
        <v>32</v>
      </c>
      <c r="B2" s="31" t="s">
        <v>37</v>
      </c>
      <c r="C2" s="34"/>
      <c r="E2" s="13" t="s">
        <v>36</v>
      </c>
      <c r="F2" s="3"/>
      <c r="I2" t="s">
        <v>1</v>
      </c>
      <c r="J2" s="1">
        <f>B5</f>
        <v>40913</v>
      </c>
      <c r="K2" s="1">
        <f>B6</f>
        <v>40926</v>
      </c>
      <c r="L2" s="1">
        <f>IF(WEEKDAY(J2)=7,"",J2)</f>
        <v>40913</v>
      </c>
      <c r="M2" s="1">
        <f>IF(WEEKDAY(L2)=1,"",L2)</f>
        <v>40913</v>
      </c>
      <c r="N2" s="1">
        <f t="shared" ref="N2:N28" si="0">LOOKUP(M2,$F$1:$F$13)</f>
        <v>40913</v>
      </c>
      <c r="O2">
        <f>IF(N2=L2,1,0)</f>
        <v>1</v>
      </c>
      <c r="P2" s="1" t="str">
        <f>IF(O2=0,J2,"")</f>
        <v/>
      </c>
      <c r="Q2" s="1" t="str">
        <f t="shared" ref="Q2:Q3" si="1">IF(L2&lt;&gt;"",P2,"")</f>
        <v/>
      </c>
      <c r="R2" t="b">
        <f t="shared" ref="R2:R35" si="2">ISNONTEXT(T2)</f>
        <v>0</v>
      </c>
      <c r="S2">
        <f t="shared" ref="S2:S35" si="3">COUNTIF($T$2:$T$999,"&lt;="&amp;T2)</f>
        <v>0</v>
      </c>
      <c r="T2" s="1" t="str">
        <f>IFERROR(Q2,"")</f>
        <v/>
      </c>
      <c r="U2" s="20">
        <f>IFERROR(VLOOKUP(ROW()-1,$S$2:$T$100,2,FALSE),"")</f>
        <v>40914</v>
      </c>
      <c r="V2" s="21">
        <f>AC2</f>
        <v>179</v>
      </c>
      <c r="W2" s="23">
        <f>AE2</f>
        <v>0</v>
      </c>
      <c r="X2" s="18">
        <f>B4</f>
        <v>179</v>
      </c>
      <c r="Y2" s="18">
        <f>X2/(B8-1)</f>
        <v>22.375</v>
      </c>
      <c r="Z2" s="12">
        <f>B3</f>
        <v>0</v>
      </c>
      <c r="AA2" s="12">
        <f>Z2/(B8-1)</f>
        <v>0</v>
      </c>
      <c r="AB2" s="12" t="b">
        <f>X2&gt;=0</f>
        <v>1</v>
      </c>
      <c r="AC2" s="18">
        <f>IF(AB2,X2,"")</f>
        <v>179</v>
      </c>
      <c r="AD2" s="18" t="b">
        <f>Z2&gt;=0</f>
        <v>1</v>
      </c>
      <c r="AE2" s="18">
        <f>IF(AD2,Z2,"")</f>
        <v>0</v>
      </c>
    </row>
    <row r="3" spans="1:31" ht="26.25">
      <c r="A3" s="28" t="s">
        <v>29</v>
      </c>
      <c r="B3" s="28">
        <v>0</v>
      </c>
      <c r="E3" s="14" t="s">
        <v>16</v>
      </c>
      <c r="F3" s="3"/>
      <c r="J3" s="1">
        <f>IF(J2+1&lt;=$K$2,J2+1,"")</f>
        <v>40914</v>
      </c>
      <c r="L3" s="1">
        <f t="shared" ref="L3:L28" si="4">IF(WEEKDAY(J3)=7,"",J3)</f>
        <v>40914</v>
      </c>
      <c r="M3" s="1">
        <f t="shared" ref="M3:M28" si="5">IF(WEEKDAY(L3)=1,"",L3)</f>
        <v>40914</v>
      </c>
      <c r="N3" s="1">
        <f t="shared" si="0"/>
        <v>40913</v>
      </c>
      <c r="O3">
        <f t="shared" ref="O3:O28" si="6">IF(N3=L3,1,0)</f>
        <v>0</v>
      </c>
      <c r="P3" s="1">
        <f t="shared" ref="P3:P28" si="7">IF(O3=0,J3,"")</f>
        <v>40914</v>
      </c>
      <c r="Q3" s="1">
        <f t="shared" si="1"/>
        <v>40914</v>
      </c>
      <c r="R3" t="b">
        <f t="shared" si="2"/>
        <v>1</v>
      </c>
      <c r="S3">
        <f t="shared" si="3"/>
        <v>1</v>
      </c>
      <c r="T3" s="1">
        <f t="shared" ref="T3:T28" si="8">IFERROR(Q3,"")</f>
        <v>40914</v>
      </c>
      <c r="U3" s="20">
        <f t="shared" ref="U2:U46" si="9">IFERROR(VLOOKUP(ROW()-1,$S$2:$T$100,2,FALSE),"")</f>
        <v>40917</v>
      </c>
      <c r="V3" s="21">
        <f t="shared" ref="V3:V46" si="10">AC3</f>
        <v>156.625</v>
      </c>
      <c r="W3" s="23">
        <f t="shared" ref="W3:W46" si="11">AE3</f>
        <v>0</v>
      </c>
      <c r="X3" s="18">
        <f>X2-$Y$2</f>
        <v>156.625</v>
      </c>
      <c r="Z3" s="15">
        <f>Z2-$AA$2</f>
        <v>0</v>
      </c>
      <c r="AA3" s="15"/>
      <c r="AB3" s="12" t="b">
        <f t="shared" ref="AB3:AB46" si="12">X3&gt;=0</f>
        <v>1</v>
      </c>
      <c r="AC3" s="18">
        <f t="shared" ref="AC3:AC46" si="13">IF(AB3,X3,"")</f>
        <v>156.625</v>
      </c>
      <c r="AD3" s="18" t="b">
        <f t="shared" ref="AD3:AD46" si="14">Z3&gt;=0</f>
        <v>1</v>
      </c>
      <c r="AE3" s="18">
        <f t="shared" ref="AE3:AE46" si="15">IF(AD3,Z3,"")</f>
        <v>0</v>
      </c>
    </row>
    <row r="4" spans="1:31" ht="26.25">
      <c r="A4" s="28" t="s">
        <v>30</v>
      </c>
      <c r="B4" s="28">
        <v>179</v>
      </c>
      <c r="E4" s="14" t="s">
        <v>25</v>
      </c>
      <c r="F4" s="3"/>
      <c r="H4" s="5"/>
      <c r="J4" s="1">
        <f t="shared" ref="J4:J46" si="16">IF(J3+1&lt;=$K$2,J3+1,"")</f>
        <v>40915</v>
      </c>
      <c r="L4" s="1" t="str">
        <f t="shared" si="4"/>
        <v/>
      </c>
      <c r="M4" s="1" t="e">
        <f t="shared" si="5"/>
        <v>#VALUE!</v>
      </c>
      <c r="N4" s="1" t="e">
        <f t="shared" si="0"/>
        <v>#VALUE!</v>
      </c>
      <c r="O4" t="e">
        <f t="shared" si="6"/>
        <v>#VALUE!</v>
      </c>
      <c r="P4" s="1" t="e">
        <f t="shared" si="7"/>
        <v>#VALUE!</v>
      </c>
      <c r="Q4" s="1" t="str">
        <f>IF(L4&lt;&gt;"",P4,"")</f>
        <v/>
      </c>
      <c r="R4" t="b">
        <f t="shared" si="2"/>
        <v>0</v>
      </c>
      <c r="S4">
        <f t="shared" si="3"/>
        <v>0</v>
      </c>
      <c r="T4" s="1" t="str">
        <f t="shared" si="8"/>
        <v/>
      </c>
      <c r="U4" s="20">
        <f t="shared" si="9"/>
        <v>40918</v>
      </c>
      <c r="V4" s="21">
        <f t="shared" si="10"/>
        <v>134.25</v>
      </c>
      <c r="W4" s="23">
        <f t="shared" si="11"/>
        <v>0</v>
      </c>
      <c r="X4" s="18">
        <f t="shared" ref="X4:X46" si="17">X3-$Y$2</f>
        <v>134.25</v>
      </c>
      <c r="Z4" s="15">
        <f t="shared" ref="Z4:Z46" si="18">Z3-$AA$2</f>
        <v>0</v>
      </c>
      <c r="AA4" s="15"/>
      <c r="AB4" s="12" t="b">
        <f t="shared" si="12"/>
        <v>1</v>
      </c>
      <c r="AC4" s="18">
        <f t="shared" si="13"/>
        <v>134.25</v>
      </c>
      <c r="AD4" s="18" t="b">
        <f t="shared" si="14"/>
        <v>1</v>
      </c>
      <c r="AE4" s="18">
        <f t="shared" si="15"/>
        <v>0</v>
      </c>
    </row>
    <row r="5" spans="1:31" ht="26.25">
      <c r="A5" s="28" t="s">
        <v>28</v>
      </c>
      <c r="B5" s="29">
        <v>40913</v>
      </c>
      <c r="E5" s="14" t="s">
        <v>26</v>
      </c>
      <c r="F5" s="3"/>
      <c r="H5" s="5"/>
      <c r="J5" s="1">
        <f t="shared" si="16"/>
        <v>40916</v>
      </c>
      <c r="L5" s="1">
        <f t="shared" si="4"/>
        <v>40916</v>
      </c>
      <c r="M5" s="1" t="str">
        <f t="shared" si="5"/>
        <v/>
      </c>
      <c r="N5" s="1" t="e">
        <f t="shared" si="0"/>
        <v>#N/A</v>
      </c>
      <c r="O5" t="e">
        <f t="shared" si="6"/>
        <v>#N/A</v>
      </c>
      <c r="P5" s="1" t="e">
        <f t="shared" si="7"/>
        <v>#N/A</v>
      </c>
      <c r="Q5" s="1" t="e">
        <f t="shared" ref="Q5:Q28" si="19">IF(L5&lt;&gt;"",P5,"")</f>
        <v>#N/A</v>
      </c>
      <c r="R5" t="b">
        <f t="shared" si="2"/>
        <v>0</v>
      </c>
      <c r="S5">
        <f t="shared" si="3"/>
        <v>0</v>
      </c>
      <c r="T5" s="1" t="str">
        <f t="shared" si="8"/>
        <v/>
      </c>
      <c r="U5" s="20">
        <f t="shared" si="9"/>
        <v>40919</v>
      </c>
      <c r="V5" s="21">
        <f t="shared" si="10"/>
        <v>111.875</v>
      </c>
      <c r="W5" s="23">
        <f t="shared" si="11"/>
        <v>0</v>
      </c>
      <c r="X5" s="18">
        <f t="shared" si="17"/>
        <v>111.875</v>
      </c>
      <c r="Z5" s="15">
        <f t="shared" si="18"/>
        <v>0</v>
      </c>
      <c r="AA5" s="15"/>
      <c r="AB5" s="12" t="b">
        <f t="shared" si="12"/>
        <v>1</v>
      </c>
      <c r="AC5" s="18">
        <f t="shared" si="13"/>
        <v>111.875</v>
      </c>
      <c r="AD5" s="18" t="b">
        <f t="shared" si="14"/>
        <v>1</v>
      </c>
      <c r="AE5" s="18">
        <f t="shared" si="15"/>
        <v>0</v>
      </c>
    </row>
    <row r="6" spans="1:31" ht="26.25">
      <c r="A6" s="28" t="s">
        <v>11</v>
      </c>
      <c r="B6" s="29">
        <v>40926</v>
      </c>
      <c r="E6" s="14"/>
      <c r="F6" s="3"/>
      <c r="J6" s="1">
        <f t="shared" si="16"/>
        <v>40917</v>
      </c>
      <c r="L6" s="1">
        <f t="shared" si="4"/>
        <v>40917</v>
      </c>
      <c r="M6" s="1">
        <f t="shared" si="5"/>
        <v>40917</v>
      </c>
      <c r="N6" s="1">
        <f t="shared" si="0"/>
        <v>40913</v>
      </c>
      <c r="O6">
        <f t="shared" si="6"/>
        <v>0</v>
      </c>
      <c r="P6" s="1">
        <f t="shared" si="7"/>
        <v>40917</v>
      </c>
      <c r="Q6" s="1">
        <f t="shared" si="19"/>
        <v>40917</v>
      </c>
      <c r="R6" t="b">
        <f t="shared" si="2"/>
        <v>1</v>
      </c>
      <c r="S6">
        <f t="shared" si="3"/>
        <v>2</v>
      </c>
      <c r="T6" s="1">
        <f t="shared" si="8"/>
        <v>40917</v>
      </c>
      <c r="U6" s="20">
        <f>IFERROR(VLOOKUP(ROW()-1,$S$2:$T$100,2,FALSE),"")</f>
        <v>40920</v>
      </c>
      <c r="V6" s="21">
        <f t="shared" si="10"/>
        <v>89.5</v>
      </c>
      <c r="W6" s="23">
        <f t="shared" si="11"/>
        <v>0</v>
      </c>
      <c r="X6" s="18">
        <f t="shared" si="17"/>
        <v>89.5</v>
      </c>
      <c r="Z6" s="15">
        <f t="shared" si="18"/>
        <v>0</v>
      </c>
      <c r="AA6" s="15"/>
      <c r="AB6" s="12" t="b">
        <f t="shared" si="12"/>
        <v>1</v>
      </c>
      <c r="AC6" s="18">
        <f t="shared" si="13"/>
        <v>89.5</v>
      </c>
      <c r="AD6" s="18" t="b">
        <f t="shared" si="14"/>
        <v>1</v>
      </c>
      <c r="AE6" s="18">
        <f t="shared" si="15"/>
        <v>0</v>
      </c>
    </row>
    <row r="7" spans="1:31">
      <c r="A7" s="35" t="s">
        <v>12</v>
      </c>
      <c r="B7" s="35">
        <f>NETWORKDAYS(B5+1,B6-1)</f>
        <v>8</v>
      </c>
      <c r="E7" s="14"/>
      <c r="F7" s="2"/>
      <c r="J7" s="1">
        <f t="shared" si="16"/>
        <v>40918</v>
      </c>
      <c r="L7" s="1">
        <f t="shared" si="4"/>
        <v>40918</v>
      </c>
      <c r="M7" s="1">
        <f t="shared" si="5"/>
        <v>40918</v>
      </c>
      <c r="N7" s="1">
        <f t="shared" si="0"/>
        <v>40913</v>
      </c>
      <c r="O7">
        <f t="shared" si="6"/>
        <v>0</v>
      </c>
      <c r="P7" s="1">
        <f t="shared" si="7"/>
        <v>40918</v>
      </c>
      <c r="Q7" s="1">
        <f t="shared" si="19"/>
        <v>40918</v>
      </c>
      <c r="R7" t="b">
        <f t="shared" si="2"/>
        <v>1</v>
      </c>
      <c r="S7">
        <f t="shared" si="3"/>
        <v>3</v>
      </c>
      <c r="T7" s="1">
        <f t="shared" si="8"/>
        <v>40918</v>
      </c>
      <c r="U7" s="20">
        <f t="shared" si="9"/>
        <v>40921</v>
      </c>
      <c r="V7" s="21">
        <f t="shared" si="10"/>
        <v>67.125</v>
      </c>
      <c r="W7" s="23">
        <f t="shared" si="11"/>
        <v>0</v>
      </c>
      <c r="X7" s="18">
        <f t="shared" si="17"/>
        <v>67.125</v>
      </c>
      <c r="Z7" s="15">
        <f t="shared" si="18"/>
        <v>0</v>
      </c>
      <c r="AA7" s="15"/>
      <c r="AB7" s="12" t="b">
        <f t="shared" si="12"/>
        <v>1</v>
      </c>
      <c r="AC7" s="18">
        <f t="shared" si="13"/>
        <v>67.125</v>
      </c>
      <c r="AD7" s="18" t="b">
        <f t="shared" si="14"/>
        <v>1</v>
      </c>
      <c r="AE7" s="18">
        <f t="shared" si="15"/>
        <v>0</v>
      </c>
    </row>
    <row r="8" spans="1:31" ht="15.75">
      <c r="A8" s="35" t="s">
        <v>13</v>
      </c>
      <c r="B8" s="36">
        <f>_xlnm.Extract</f>
        <v>9</v>
      </c>
      <c r="E8" s="14"/>
      <c r="F8" s="2"/>
      <c r="J8" s="1">
        <f t="shared" si="16"/>
        <v>40919</v>
      </c>
      <c r="L8" s="1">
        <f t="shared" si="4"/>
        <v>40919</v>
      </c>
      <c r="M8" s="1">
        <f t="shared" si="5"/>
        <v>40919</v>
      </c>
      <c r="N8" s="1">
        <f t="shared" si="0"/>
        <v>40913</v>
      </c>
      <c r="O8">
        <f t="shared" si="6"/>
        <v>0</v>
      </c>
      <c r="P8" s="1">
        <f t="shared" si="7"/>
        <v>40919</v>
      </c>
      <c r="Q8" s="1">
        <f t="shared" si="19"/>
        <v>40919</v>
      </c>
      <c r="R8" t="b">
        <f t="shared" si="2"/>
        <v>1</v>
      </c>
      <c r="S8">
        <f t="shared" si="3"/>
        <v>4</v>
      </c>
      <c r="T8" s="1">
        <f t="shared" si="8"/>
        <v>40919</v>
      </c>
      <c r="U8" s="20">
        <f t="shared" si="9"/>
        <v>40924</v>
      </c>
      <c r="V8" s="21">
        <f t="shared" si="10"/>
        <v>44.75</v>
      </c>
      <c r="W8" s="23">
        <f t="shared" si="11"/>
        <v>0</v>
      </c>
      <c r="X8" s="18">
        <f t="shared" si="17"/>
        <v>44.75</v>
      </c>
      <c r="Z8" s="15">
        <f t="shared" si="18"/>
        <v>0</v>
      </c>
      <c r="AA8" s="15"/>
      <c r="AB8" s="12" t="b">
        <f t="shared" si="12"/>
        <v>1</v>
      </c>
      <c r="AC8" s="18">
        <f t="shared" si="13"/>
        <v>44.75</v>
      </c>
      <c r="AD8" s="18" t="b">
        <f t="shared" si="14"/>
        <v>1</v>
      </c>
      <c r="AE8" s="18">
        <f t="shared" si="15"/>
        <v>0</v>
      </c>
    </row>
    <row r="9" spans="1:31" ht="18.75">
      <c r="A9" s="10"/>
      <c r="B9" s="10"/>
      <c r="E9" s="14"/>
      <c r="F9" s="2"/>
      <c r="J9" s="1">
        <f t="shared" si="16"/>
        <v>40920</v>
      </c>
      <c r="L9" s="1">
        <f t="shared" si="4"/>
        <v>40920</v>
      </c>
      <c r="M9" s="1">
        <f t="shared" si="5"/>
        <v>40920</v>
      </c>
      <c r="N9" s="1">
        <f t="shared" si="0"/>
        <v>40913</v>
      </c>
      <c r="O9">
        <f t="shared" si="6"/>
        <v>0</v>
      </c>
      <c r="P9" s="1">
        <f t="shared" si="7"/>
        <v>40920</v>
      </c>
      <c r="Q9" s="1">
        <f t="shared" si="19"/>
        <v>40920</v>
      </c>
      <c r="R9" t="b">
        <f t="shared" si="2"/>
        <v>1</v>
      </c>
      <c r="S9">
        <f t="shared" si="3"/>
        <v>5</v>
      </c>
      <c r="T9" s="1">
        <f t="shared" si="8"/>
        <v>40920</v>
      </c>
      <c r="U9" s="20">
        <f t="shared" si="9"/>
        <v>40925</v>
      </c>
      <c r="V9" s="21">
        <f t="shared" si="10"/>
        <v>22.375</v>
      </c>
      <c r="W9" s="23">
        <f t="shared" si="11"/>
        <v>0</v>
      </c>
      <c r="X9" s="18">
        <f t="shared" si="17"/>
        <v>22.375</v>
      </c>
      <c r="Z9" s="15">
        <f t="shared" si="18"/>
        <v>0</v>
      </c>
      <c r="AA9" s="15"/>
      <c r="AB9" s="12" t="b">
        <f t="shared" si="12"/>
        <v>1</v>
      </c>
      <c r="AC9" s="18">
        <f t="shared" si="13"/>
        <v>22.375</v>
      </c>
      <c r="AD9" s="18" t="b">
        <f t="shared" si="14"/>
        <v>1</v>
      </c>
      <c r="AE9" s="18">
        <f t="shared" si="15"/>
        <v>0</v>
      </c>
    </row>
    <row r="10" spans="1:31">
      <c r="C10" s="25"/>
      <c r="E10" s="14"/>
      <c r="F10" s="2"/>
      <c r="J10" s="1">
        <f t="shared" si="16"/>
        <v>40921</v>
      </c>
      <c r="L10" s="1">
        <f t="shared" si="4"/>
        <v>40921</v>
      </c>
      <c r="M10" s="1">
        <f t="shared" si="5"/>
        <v>40921</v>
      </c>
      <c r="N10" s="1">
        <f t="shared" si="0"/>
        <v>40913</v>
      </c>
      <c r="O10">
        <f t="shared" si="6"/>
        <v>0</v>
      </c>
      <c r="P10" s="1">
        <f t="shared" si="7"/>
        <v>40921</v>
      </c>
      <c r="Q10" s="1">
        <f t="shared" si="19"/>
        <v>40921</v>
      </c>
      <c r="R10" t="b">
        <f t="shared" si="2"/>
        <v>1</v>
      </c>
      <c r="S10">
        <f t="shared" si="3"/>
        <v>6</v>
      </c>
      <c r="T10" s="1">
        <f t="shared" si="8"/>
        <v>40921</v>
      </c>
      <c r="U10" s="20">
        <f t="shared" si="9"/>
        <v>40926</v>
      </c>
      <c r="V10" s="21">
        <f t="shared" si="10"/>
        <v>0</v>
      </c>
      <c r="W10" s="23">
        <f t="shared" si="11"/>
        <v>0</v>
      </c>
      <c r="X10" s="18">
        <f t="shared" si="17"/>
        <v>0</v>
      </c>
      <c r="Z10" s="15">
        <f t="shared" si="18"/>
        <v>0</v>
      </c>
      <c r="AA10" s="15"/>
      <c r="AB10" s="12" t="b">
        <f t="shared" si="12"/>
        <v>1</v>
      </c>
      <c r="AC10" s="18">
        <f t="shared" si="13"/>
        <v>0</v>
      </c>
      <c r="AD10" s="18" t="b">
        <f t="shared" si="14"/>
        <v>1</v>
      </c>
      <c r="AE10" s="18">
        <f t="shared" si="15"/>
        <v>0</v>
      </c>
    </row>
    <row r="11" spans="1:31">
      <c r="A11" s="25"/>
      <c r="B11" s="25"/>
      <c r="C11" s="26"/>
      <c r="E11" s="7"/>
      <c r="F11" s="2"/>
      <c r="J11" s="1">
        <f t="shared" si="16"/>
        <v>40922</v>
      </c>
      <c r="L11" s="1" t="str">
        <f t="shared" si="4"/>
        <v/>
      </c>
      <c r="M11" s="1" t="e">
        <f t="shared" si="5"/>
        <v>#VALUE!</v>
      </c>
      <c r="N11" s="1" t="e">
        <f t="shared" si="0"/>
        <v>#VALUE!</v>
      </c>
      <c r="O11" t="e">
        <f t="shared" si="6"/>
        <v>#VALUE!</v>
      </c>
      <c r="P11" s="1" t="e">
        <f t="shared" si="7"/>
        <v>#VALUE!</v>
      </c>
      <c r="Q11" s="1" t="str">
        <f t="shared" si="19"/>
        <v/>
      </c>
      <c r="R11" t="b">
        <f t="shared" si="2"/>
        <v>0</v>
      </c>
      <c r="S11">
        <f t="shared" si="3"/>
        <v>0</v>
      </c>
      <c r="T11" s="1" t="str">
        <f t="shared" si="8"/>
        <v/>
      </c>
      <c r="U11" s="20" t="str">
        <f t="shared" si="9"/>
        <v/>
      </c>
      <c r="V11" s="21" t="str">
        <f t="shared" si="10"/>
        <v/>
      </c>
      <c r="W11" s="23">
        <f t="shared" si="11"/>
        <v>0</v>
      </c>
      <c r="X11" s="18">
        <f t="shared" si="17"/>
        <v>-22.375</v>
      </c>
      <c r="Z11" s="15">
        <f t="shared" si="18"/>
        <v>0</v>
      </c>
      <c r="AA11" s="15"/>
      <c r="AB11" s="12" t="b">
        <f t="shared" si="12"/>
        <v>0</v>
      </c>
      <c r="AC11" s="18" t="str">
        <f t="shared" si="13"/>
        <v/>
      </c>
      <c r="AD11" s="18" t="b">
        <f t="shared" si="14"/>
        <v>1</v>
      </c>
      <c r="AE11" s="18">
        <f t="shared" si="15"/>
        <v>0</v>
      </c>
    </row>
    <row r="12" spans="1:31">
      <c r="A12" s="25"/>
      <c r="B12" s="26"/>
      <c r="C12" s="25"/>
      <c r="E12" s="7"/>
      <c r="F12" s="2"/>
      <c r="J12" s="1">
        <f t="shared" si="16"/>
        <v>40923</v>
      </c>
      <c r="L12" s="1">
        <f t="shared" si="4"/>
        <v>40923</v>
      </c>
      <c r="M12" s="1" t="str">
        <f t="shared" si="5"/>
        <v/>
      </c>
      <c r="N12" s="1" t="e">
        <f t="shared" si="0"/>
        <v>#N/A</v>
      </c>
      <c r="O12" t="e">
        <f t="shared" si="6"/>
        <v>#N/A</v>
      </c>
      <c r="P12" s="1" t="e">
        <f t="shared" si="7"/>
        <v>#N/A</v>
      </c>
      <c r="Q12" s="1" t="e">
        <f t="shared" si="19"/>
        <v>#N/A</v>
      </c>
      <c r="R12" t="b">
        <f t="shared" si="2"/>
        <v>0</v>
      </c>
      <c r="S12">
        <f t="shared" si="3"/>
        <v>0</v>
      </c>
      <c r="T12" s="1" t="str">
        <f t="shared" si="8"/>
        <v/>
      </c>
      <c r="U12" s="20" t="str">
        <f t="shared" si="9"/>
        <v/>
      </c>
      <c r="V12" s="21" t="str">
        <f t="shared" si="10"/>
        <v/>
      </c>
      <c r="W12" s="23">
        <f t="shared" si="11"/>
        <v>0</v>
      </c>
      <c r="X12" s="18">
        <f t="shared" si="17"/>
        <v>-44.75</v>
      </c>
      <c r="Z12" s="15">
        <f t="shared" si="18"/>
        <v>0</v>
      </c>
      <c r="AA12" s="15"/>
      <c r="AB12" s="12" t="b">
        <f t="shared" si="12"/>
        <v>0</v>
      </c>
      <c r="AC12" s="18" t="str">
        <f t="shared" si="13"/>
        <v/>
      </c>
      <c r="AD12" s="18" t="b">
        <f t="shared" si="14"/>
        <v>1</v>
      </c>
      <c r="AE12" s="18">
        <f t="shared" si="15"/>
        <v>0</v>
      </c>
    </row>
    <row r="13" spans="1:31">
      <c r="A13" s="25"/>
      <c r="B13" s="25"/>
      <c r="C13" s="26"/>
      <c r="E13" s="7"/>
      <c r="F13" s="6"/>
      <c r="G13" s="4"/>
      <c r="J13" s="1">
        <f t="shared" si="16"/>
        <v>40924</v>
      </c>
      <c r="L13" s="1">
        <f t="shared" si="4"/>
        <v>40924</v>
      </c>
      <c r="M13" s="1">
        <f t="shared" si="5"/>
        <v>40924</v>
      </c>
      <c r="N13" s="1">
        <f t="shared" si="0"/>
        <v>40913</v>
      </c>
      <c r="O13">
        <f t="shared" si="6"/>
        <v>0</v>
      </c>
      <c r="P13" s="1">
        <f t="shared" si="7"/>
        <v>40924</v>
      </c>
      <c r="Q13" s="1">
        <f t="shared" si="19"/>
        <v>40924</v>
      </c>
      <c r="R13" t="b">
        <f t="shared" si="2"/>
        <v>1</v>
      </c>
      <c r="S13">
        <f t="shared" si="3"/>
        <v>7</v>
      </c>
      <c r="T13" s="1">
        <f t="shared" si="8"/>
        <v>40924</v>
      </c>
      <c r="U13" s="20" t="str">
        <f t="shared" si="9"/>
        <v/>
      </c>
      <c r="V13" s="21" t="str">
        <f t="shared" si="10"/>
        <v/>
      </c>
      <c r="W13" s="23">
        <f t="shared" si="11"/>
        <v>0</v>
      </c>
      <c r="X13" s="18">
        <f t="shared" si="17"/>
        <v>-67.125</v>
      </c>
      <c r="Z13" s="15">
        <f t="shared" si="18"/>
        <v>0</v>
      </c>
      <c r="AA13" s="15"/>
      <c r="AB13" s="12" t="b">
        <f t="shared" si="12"/>
        <v>0</v>
      </c>
      <c r="AC13" s="18" t="str">
        <f t="shared" si="13"/>
        <v/>
      </c>
      <c r="AD13" s="18" t="b">
        <f t="shared" si="14"/>
        <v>1</v>
      </c>
      <c r="AE13" s="18">
        <f t="shared" si="15"/>
        <v>0</v>
      </c>
    </row>
    <row r="14" spans="1:31">
      <c r="A14" s="25"/>
      <c r="B14" s="26"/>
      <c r="C14" s="25"/>
      <c r="F14" s="7"/>
      <c r="J14" s="1">
        <f t="shared" si="16"/>
        <v>40925</v>
      </c>
      <c r="L14" s="1">
        <f t="shared" si="4"/>
        <v>40925</v>
      </c>
      <c r="M14" s="1">
        <f t="shared" si="5"/>
        <v>40925</v>
      </c>
      <c r="N14" s="1">
        <f t="shared" si="0"/>
        <v>40913</v>
      </c>
      <c r="O14">
        <f t="shared" si="6"/>
        <v>0</v>
      </c>
      <c r="P14" s="1">
        <f t="shared" si="7"/>
        <v>40925</v>
      </c>
      <c r="Q14" s="1">
        <f t="shared" si="19"/>
        <v>40925</v>
      </c>
      <c r="R14" t="b">
        <f t="shared" si="2"/>
        <v>1</v>
      </c>
      <c r="S14">
        <f t="shared" si="3"/>
        <v>8</v>
      </c>
      <c r="T14" s="1">
        <f t="shared" si="8"/>
        <v>40925</v>
      </c>
      <c r="U14" s="20" t="str">
        <f t="shared" si="9"/>
        <v/>
      </c>
      <c r="V14" s="21" t="str">
        <f t="shared" si="10"/>
        <v/>
      </c>
      <c r="W14" s="23">
        <f t="shared" si="11"/>
        <v>0</v>
      </c>
      <c r="X14" s="18">
        <f t="shared" si="17"/>
        <v>-89.5</v>
      </c>
      <c r="Z14" s="15">
        <f t="shared" si="18"/>
        <v>0</v>
      </c>
      <c r="AA14" s="15"/>
      <c r="AB14" s="12" t="b">
        <f t="shared" si="12"/>
        <v>0</v>
      </c>
      <c r="AC14" s="18" t="str">
        <f t="shared" si="13"/>
        <v/>
      </c>
      <c r="AD14" s="18" t="b">
        <f t="shared" si="14"/>
        <v>1</v>
      </c>
      <c r="AE14" s="18">
        <f t="shared" si="15"/>
        <v>0</v>
      </c>
    </row>
    <row r="15" spans="1:31">
      <c r="A15" s="25"/>
      <c r="B15" s="25"/>
      <c r="F15" s="7"/>
      <c r="J15" s="1">
        <f t="shared" si="16"/>
        <v>40926</v>
      </c>
      <c r="L15" s="1">
        <f t="shared" si="4"/>
        <v>40926</v>
      </c>
      <c r="M15" s="1">
        <f t="shared" si="5"/>
        <v>40926</v>
      </c>
      <c r="N15" s="1">
        <f t="shared" si="0"/>
        <v>40913</v>
      </c>
      <c r="O15">
        <f t="shared" si="6"/>
        <v>0</v>
      </c>
      <c r="P15" s="1">
        <f t="shared" si="7"/>
        <v>40926</v>
      </c>
      <c r="Q15" s="1">
        <f t="shared" si="19"/>
        <v>40926</v>
      </c>
      <c r="R15" t="b">
        <f t="shared" si="2"/>
        <v>1</v>
      </c>
      <c r="S15">
        <f t="shared" si="3"/>
        <v>9</v>
      </c>
      <c r="T15" s="1">
        <f t="shared" si="8"/>
        <v>40926</v>
      </c>
      <c r="U15" s="20" t="str">
        <f t="shared" si="9"/>
        <v/>
      </c>
      <c r="V15" s="21" t="str">
        <f t="shared" si="10"/>
        <v/>
      </c>
      <c r="W15" s="23">
        <f t="shared" si="11"/>
        <v>0</v>
      </c>
      <c r="X15" s="18">
        <f t="shared" si="17"/>
        <v>-111.875</v>
      </c>
      <c r="Z15" s="15">
        <f t="shared" si="18"/>
        <v>0</v>
      </c>
      <c r="AA15" s="15"/>
      <c r="AB15" s="12" t="b">
        <f t="shared" si="12"/>
        <v>0</v>
      </c>
      <c r="AC15" s="18" t="str">
        <f t="shared" si="13"/>
        <v/>
      </c>
      <c r="AD15" s="18" t="b">
        <f t="shared" si="14"/>
        <v>1</v>
      </c>
      <c r="AE15" s="18">
        <f t="shared" si="15"/>
        <v>0</v>
      </c>
    </row>
    <row r="16" spans="1:31">
      <c r="D16" s="7"/>
      <c r="E16" s="7"/>
      <c r="F16" s="7"/>
      <c r="J16" s="1" t="str">
        <f t="shared" si="16"/>
        <v/>
      </c>
      <c r="L16" s="1" t="e">
        <f t="shared" si="4"/>
        <v>#VALUE!</v>
      </c>
      <c r="M16" s="1" t="e">
        <f t="shared" si="5"/>
        <v>#VALUE!</v>
      </c>
      <c r="N16" s="1" t="e">
        <f t="shared" si="0"/>
        <v>#VALUE!</v>
      </c>
      <c r="O16" t="e">
        <f t="shared" si="6"/>
        <v>#VALUE!</v>
      </c>
      <c r="P16" s="1" t="e">
        <f t="shared" si="7"/>
        <v>#VALUE!</v>
      </c>
      <c r="Q16" s="1" t="e">
        <f t="shared" si="19"/>
        <v>#VALUE!</v>
      </c>
      <c r="R16" t="b">
        <f t="shared" si="2"/>
        <v>0</v>
      </c>
      <c r="S16">
        <f t="shared" si="3"/>
        <v>0</v>
      </c>
      <c r="T16" s="1" t="str">
        <f t="shared" si="8"/>
        <v/>
      </c>
      <c r="U16" s="20" t="str">
        <f t="shared" si="9"/>
        <v/>
      </c>
      <c r="V16" s="21" t="str">
        <f t="shared" si="10"/>
        <v/>
      </c>
      <c r="W16" s="23">
        <f t="shared" si="11"/>
        <v>0</v>
      </c>
      <c r="X16" s="18">
        <f t="shared" si="17"/>
        <v>-134.25</v>
      </c>
      <c r="Z16" s="15">
        <f t="shared" si="18"/>
        <v>0</v>
      </c>
      <c r="AA16" s="15"/>
      <c r="AB16" s="12" t="b">
        <f t="shared" si="12"/>
        <v>0</v>
      </c>
      <c r="AC16" s="18" t="str">
        <f t="shared" si="13"/>
        <v/>
      </c>
      <c r="AD16" s="18" t="b">
        <f t="shared" si="14"/>
        <v>1</v>
      </c>
      <c r="AE16" s="18">
        <f t="shared" si="15"/>
        <v>0</v>
      </c>
    </row>
    <row r="17" spans="1:31">
      <c r="C17" s="7"/>
      <c r="D17" s="8"/>
      <c r="E17" s="7"/>
      <c r="F17" s="7"/>
      <c r="J17" s="1" t="e">
        <f t="shared" si="16"/>
        <v>#VALUE!</v>
      </c>
      <c r="L17" s="1" t="e">
        <f t="shared" si="4"/>
        <v>#VALUE!</v>
      </c>
      <c r="M17" s="1" t="e">
        <f t="shared" si="5"/>
        <v>#VALUE!</v>
      </c>
      <c r="N17" s="1" t="e">
        <f t="shared" si="0"/>
        <v>#VALUE!</v>
      </c>
      <c r="O17" t="e">
        <f t="shared" si="6"/>
        <v>#VALUE!</v>
      </c>
      <c r="P17" s="1" t="e">
        <f t="shared" si="7"/>
        <v>#VALUE!</v>
      </c>
      <c r="Q17" s="1" t="e">
        <f t="shared" si="19"/>
        <v>#VALUE!</v>
      </c>
      <c r="R17" t="b">
        <f t="shared" si="2"/>
        <v>0</v>
      </c>
      <c r="S17">
        <f t="shared" si="3"/>
        <v>0</v>
      </c>
      <c r="T17" s="1" t="str">
        <f t="shared" si="8"/>
        <v/>
      </c>
      <c r="U17" s="20" t="str">
        <f t="shared" si="9"/>
        <v/>
      </c>
      <c r="V17" s="21" t="str">
        <f t="shared" si="10"/>
        <v/>
      </c>
      <c r="W17" s="23">
        <f t="shared" si="11"/>
        <v>0</v>
      </c>
      <c r="X17" s="18">
        <f t="shared" si="17"/>
        <v>-156.625</v>
      </c>
      <c r="Z17" s="15">
        <f t="shared" si="18"/>
        <v>0</v>
      </c>
      <c r="AA17" s="15"/>
      <c r="AB17" s="12" t="b">
        <f t="shared" si="12"/>
        <v>0</v>
      </c>
      <c r="AC17" s="18" t="str">
        <f t="shared" si="13"/>
        <v/>
      </c>
      <c r="AD17" s="18" t="b">
        <f t="shared" si="14"/>
        <v>1</v>
      </c>
      <c r="AE17" s="18">
        <f t="shared" si="15"/>
        <v>0</v>
      </c>
    </row>
    <row r="18" spans="1:31">
      <c r="A18" s="7"/>
      <c r="B18" s="7"/>
      <c r="C18" s="8"/>
      <c r="D18" s="9"/>
      <c r="E18" s="7"/>
      <c r="F18" s="7"/>
      <c r="J18" s="1" t="e">
        <f t="shared" si="16"/>
        <v>#VALUE!</v>
      </c>
      <c r="L18" s="1" t="e">
        <f t="shared" si="4"/>
        <v>#VALUE!</v>
      </c>
      <c r="M18" s="1" t="e">
        <f t="shared" si="5"/>
        <v>#VALUE!</v>
      </c>
      <c r="N18" s="1" t="e">
        <f t="shared" si="0"/>
        <v>#VALUE!</v>
      </c>
      <c r="O18" t="e">
        <f t="shared" si="6"/>
        <v>#VALUE!</v>
      </c>
      <c r="P18" s="1" t="e">
        <f t="shared" si="7"/>
        <v>#VALUE!</v>
      </c>
      <c r="Q18" s="1" t="e">
        <f t="shared" si="19"/>
        <v>#VALUE!</v>
      </c>
      <c r="R18" t="b">
        <f t="shared" si="2"/>
        <v>0</v>
      </c>
      <c r="S18">
        <f t="shared" si="3"/>
        <v>0</v>
      </c>
      <c r="T18" s="1" t="str">
        <f t="shared" si="8"/>
        <v/>
      </c>
      <c r="U18" s="20" t="str">
        <f t="shared" si="9"/>
        <v/>
      </c>
      <c r="V18" s="21" t="str">
        <f t="shared" si="10"/>
        <v/>
      </c>
      <c r="W18" s="23">
        <f t="shared" si="11"/>
        <v>0</v>
      </c>
      <c r="X18" s="18">
        <f t="shared" si="17"/>
        <v>-179</v>
      </c>
      <c r="Z18" s="15">
        <f t="shared" si="18"/>
        <v>0</v>
      </c>
      <c r="AA18" s="15"/>
      <c r="AB18" s="12" t="b">
        <f t="shared" si="12"/>
        <v>0</v>
      </c>
      <c r="AC18" s="18" t="str">
        <f t="shared" si="13"/>
        <v/>
      </c>
      <c r="AD18" s="18" t="b">
        <f t="shared" si="14"/>
        <v>1</v>
      </c>
      <c r="AE18" s="18">
        <f t="shared" si="15"/>
        <v>0</v>
      </c>
    </row>
    <row r="19" spans="1:31">
      <c r="A19" s="7"/>
      <c r="B19" s="8"/>
      <c r="C19" s="9"/>
      <c r="D19" s="8"/>
      <c r="E19" s="7"/>
      <c r="F19" s="7"/>
      <c r="J19" s="1" t="e">
        <f t="shared" si="16"/>
        <v>#VALUE!</v>
      </c>
      <c r="L19" s="1" t="e">
        <f t="shared" si="4"/>
        <v>#VALUE!</v>
      </c>
      <c r="M19" s="1" t="e">
        <f t="shared" si="5"/>
        <v>#VALUE!</v>
      </c>
      <c r="N19" s="1" t="e">
        <f t="shared" si="0"/>
        <v>#VALUE!</v>
      </c>
      <c r="O19" t="e">
        <f t="shared" si="6"/>
        <v>#VALUE!</v>
      </c>
      <c r="P19" s="1" t="e">
        <f t="shared" si="7"/>
        <v>#VALUE!</v>
      </c>
      <c r="Q19" s="1" t="e">
        <f t="shared" si="19"/>
        <v>#VALUE!</v>
      </c>
      <c r="R19" t="b">
        <f t="shared" si="2"/>
        <v>0</v>
      </c>
      <c r="S19">
        <f t="shared" si="3"/>
        <v>0</v>
      </c>
      <c r="T19" s="1" t="str">
        <f t="shared" si="8"/>
        <v/>
      </c>
      <c r="U19" s="20" t="str">
        <f t="shared" si="9"/>
        <v/>
      </c>
      <c r="V19" s="21" t="str">
        <f t="shared" si="10"/>
        <v/>
      </c>
      <c r="W19" s="23">
        <f t="shared" si="11"/>
        <v>0</v>
      </c>
      <c r="X19" s="18">
        <f t="shared" si="17"/>
        <v>-201.375</v>
      </c>
      <c r="Z19" s="15">
        <f t="shared" si="18"/>
        <v>0</v>
      </c>
      <c r="AA19" s="15"/>
      <c r="AB19" s="12" t="b">
        <f t="shared" si="12"/>
        <v>0</v>
      </c>
      <c r="AC19" s="18" t="str">
        <f t="shared" si="13"/>
        <v/>
      </c>
      <c r="AD19" s="18" t="b">
        <f t="shared" si="14"/>
        <v>1</v>
      </c>
      <c r="AE19" s="18">
        <f t="shared" si="15"/>
        <v>0</v>
      </c>
    </row>
    <row r="20" spans="1:31">
      <c r="A20" s="7"/>
      <c r="B20" s="7"/>
      <c r="C20" s="8"/>
      <c r="D20" s="9"/>
      <c r="E20" s="7"/>
      <c r="F20" s="7"/>
      <c r="J20" s="1" t="e">
        <f t="shared" si="16"/>
        <v>#VALUE!</v>
      </c>
      <c r="L20" s="1" t="e">
        <f t="shared" si="4"/>
        <v>#VALUE!</v>
      </c>
      <c r="M20" s="1" t="e">
        <f t="shared" si="5"/>
        <v>#VALUE!</v>
      </c>
      <c r="N20" s="1" t="e">
        <f t="shared" si="0"/>
        <v>#VALUE!</v>
      </c>
      <c r="O20" t="e">
        <f t="shared" si="6"/>
        <v>#VALUE!</v>
      </c>
      <c r="P20" s="1" t="e">
        <f t="shared" si="7"/>
        <v>#VALUE!</v>
      </c>
      <c r="Q20" s="1" t="e">
        <f t="shared" si="19"/>
        <v>#VALUE!</v>
      </c>
      <c r="R20" t="b">
        <f t="shared" si="2"/>
        <v>0</v>
      </c>
      <c r="S20">
        <f t="shared" si="3"/>
        <v>0</v>
      </c>
      <c r="T20" s="1" t="str">
        <f t="shared" si="8"/>
        <v/>
      </c>
      <c r="U20" s="20" t="str">
        <f t="shared" si="9"/>
        <v/>
      </c>
      <c r="V20" s="21" t="str">
        <f t="shared" si="10"/>
        <v/>
      </c>
      <c r="W20" s="23">
        <f t="shared" si="11"/>
        <v>0</v>
      </c>
      <c r="X20" s="18">
        <f t="shared" si="17"/>
        <v>-223.75</v>
      </c>
      <c r="Z20" s="15">
        <f t="shared" si="18"/>
        <v>0</v>
      </c>
      <c r="AA20" s="15"/>
      <c r="AB20" s="12" t="b">
        <f t="shared" si="12"/>
        <v>0</v>
      </c>
      <c r="AC20" s="18" t="str">
        <f t="shared" si="13"/>
        <v/>
      </c>
      <c r="AD20" s="18" t="b">
        <f t="shared" si="14"/>
        <v>1</v>
      </c>
      <c r="AE20" s="18">
        <f t="shared" si="15"/>
        <v>0</v>
      </c>
    </row>
    <row r="21" spans="1:31">
      <c r="A21" s="7"/>
      <c r="B21" s="8"/>
      <c r="C21" s="9"/>
      <c r="D21" s="7"/>
      <c r="E21" s="7"/>
      <c r="F21" s="7"/>
      <c r="J21" s="1" t="e">
        <f t="shared" si="16"/>
        <v>#VALUE!</v>
      </c>
      <c r="L21" s="1" t="e">
        <f t="shared" si="4"/>
        <v>#VALUE!</v>
      </c>
      <c r="M21" s="1" t="e">
        <f t="shared" si="5"/>
        <v>#VALUE!</v>
      </c>
      <c r="N21" s="1" t="e">
        <f t="shared" si="0"/>
        <v>#VALUE!</v>
      </c>
      <c r="O21" t="e">
        <f t="shared" si="6"/>
        <v>#VALUE!</v>
      </c>
      <c r="P21" s="1" t="e">
        <f t="shared" si="7"/>
        <v>#VALUE!</v>
      </c>
      <c r="Q21" s="1" t="e">
        <f t="shared" si="19"/>
        <v>#VALUE!</v>
      </c>
      <c r="R21" t="b">
        <f t="shared" si="2"/>
        <v>0</v>
      </c>
      <c r="S21">
        <f t="shared" si="3"/>
        <v>0</v>
      </c>
      <c r="T21" s="1" t="str">
        <f t="shared" si="8"/>
        <v/>
      </c>
      <c r="U21" s="20" t="str">
        <f t="shared" si="9"/>
        <v/>
      </c>
      <c r="V21" s="21" t="str">
        <f t="shared" si="10"/>
        <v/>
      </c>
      <c r="W21" s="23">
        <f t="shared" si="11"/>
        <v>0</v>
      </c>
      <c r="X21" s="18">
        <f t="shared" si="17"/>
        <v>-246.125</v>
      </c>
      <c r="Z21" s="15">
        <f t="shared" si="18"/>
        <v>0</v>
      </c>
      <c r="AA21" s="15"/>
      <c r="AB21" s="12" t="b">
        <f t="shared" si="12"/>
        <v>0</v>
      </c>
      <c r="AC21" s="18" t="str">
        <f t="shared" si="13"/>
        <v/>
      </c>
      <c r="AD21" s="18" t="b">
        <f t="shared" si="14"/>
        <v>1</v>
      </c>
      <c r="AE21" s="18">
        <f t="shared" si="15"/>
        <v>0</v>
      </c>
    </row>
    <row r="22" spans="1:31">
      <c r="A22" s="7"/>
      <c r="B22" s="7"/>
      <c r="C22" s="7"/>
      <c r="F22" s="7"/>
      <c r="J22" s="1" t="e">
        <f t="shared" si="16"/>
        <v>#VALUE!</v>
      </c>
      <c r="L22" s="1" t="e">
        <f t="shared" si="4"/>
        <v>#VALUE!</v>
      </c>
      <c r="M22" s="1" t="e">
        <f t="shared" si="5"/>
        <v>#VALUE!</v>
      </c>
      <c r="N22" s="1" t="e">
        <f t="shared" si="0"/>
        <v>#VALUE!</v>
      </c>
      <c r="O22" t="e">
        <f t="shared" si="6"/>
        <v>#VALUE!</v>
      </c>
      <c r="P22" s="1" t="e">
        <f t="shared" si="7"/>
        <v>#VALUE!</v>
      </c>
      <c r="Q22" s="1" t="e">
        <f t="shared" si="19"/>
        <v>#VALUE!</v>
      </c>
      <c r="R22" t="b">
        <f t="shared" si="2"/>
        <v>0</v>
      </c>
      <c r="S22">
        <f t="shared" si="3"/>
        <v>0</v>
      </c>
      <c r="T22" s="1" t="str">
        <f t="shared" si="8"/>
        <v/>
      </c>
      <c r="U22" s="20" t="str">
        <f t="shared" si="9"/>
        <v/>
      </c>
      <c r="V22" s="21" t="str">
        <f t="shared" si="10"/>
        <v/>
      </c>
      <c r="W22" s="23">
        <f t="shared" si="11"/>
        <v>0</v>
      </c>
      <c r="X22" s="18">
        <f t="shared" si="17"/>
        <v>-268.5</v>
      </c>
      <c r="Z22" s="15">
        <f t="shared" si="18"/>
        <v>0</v>
      </c>
      <c r="AA22" s="15"/>
      <c r="AB22" s="12" t="b">
        <f t="shared" si="12"/>
        <v>0</v>
      </c>
      <c r="AC22" s="18" t="str">
        <f t="shared" si="13"/>
        <v/>
      </c>
      <c r="AD22" s="18" t="b">
        <f t="shared" si="14"/>
        <v>1</v>
      </c>
      <c r="AE22" s="18">
        <f t="shared" si="15"/>
        <v>0</v>
      </c>
    </row>
    <row r="23" spans="1:31">
      <c r="A23" s="7"/>
      <c r="B23" s="7"/>
      <c r="F23" s="7"/>
      <c r="J23" s="1" t="e">
        <f t="shared" si="16"/>
        <v>#VALUE!</v>
      </c>
      <c r="L23" s="1" t="e">
        <f t="shared" si="4"/>
        <v>#VALUE!</v>
      </c>
      <c r="M23" s="1" t="e">
        <f t="shared" si="5"/>
        <v>#VALUE!</v>
      </c>
      <c r="N23" s="1" t="e">
        <f t="shared" si="0"/>
        <v>#VALUE!</v>
      </c>
      <c r="O23" t="e">
        <f t="shared" si="6"/>
        <v>#VALUE!</v>
      </c>
      <c r="P23" s="1" t="e">
        <f t="shared" si="7"/>
        <v>#VALUE!</v>
      </c>
      <c r="Q23" s="1" t="e">
        <f t="shared" si="19"/>
        <v>#VALUE!</v>
      </c>
      <c r="R23" t="b">
        <f t="shared" si="2"/>
        <v>0</v>
      </c>
      <c r="S23">
        <f t="shared" si="3"/>
        <v>0</v>
      </c>
      <c r="T23" s="1" t="str">
        <f t="shared" si="8"/>
        <v/>
      </c>
      <c r="U23" s="20" t="str">
        <f t="shared" si="9"/>
        <v/>
      </c>
      <c r="V23" s="21" t="str">
        <f t="shared" si="10"/>
        <v/>
      </c>
      <c r="W23" s="23">
        <f t="shared" si="11"/>
        <v>0</v>
      </c>
      <c r="X23" s="18">
        <f t="shared" si="17"/>
        <v>-290.875</v>
      </c>
      <c r="Z23" s="15">
        <f t="shared" si="18"/>
        <v>0</v>
      </c>
      <c r="AA23" s="15"/>
      <c r="AB23" s="12" t="b">
        <f t="shared" si="12"/>
        <v>0</v>
      </c>
      <c r="AC23" s="18" t="str">
        <f t="shared" si="13"/>
        <v/>
      </c>
      <c r="AD23" s="18" t="b">
        <f t="shared" si="14"/>
        <v>1</v>
      </c>
      <c r="AE23" s="18">
        <f t="shared" si="15"/>
        <v>0</v>
      </c>
    </row>
    <row r="24" spans="1:31">
      <c r="F24" s="7"/>
      <c r="J24" s="1" t="e">
        <f t="shared" si="16"/>
        <v>#VALUE!</v>
      </c>
      <c r="L24" s="1" t="e">
        <f t="shared" si="4"/>
        <v>#VALUE!</v>
      </c>
      <c r="M24" s="1" t="e">
        <f t="shared" si="5"/>
        <v>#VALUE!</v>
      </c>
      <c r="N24" s="1" t="e">
        <f t="shared" si="0"/>
        <v>#VALUE!</v>
      </c>
      <c r="O24" t="e">
        <f t="shared" si="6"/>
        <v>#VALUE!</v>
      </c>
      <c r="P24" s="1" t="e">
        <f t="shared" si="7"/>
        <v>#VALUE!</v>
      </c>
      <c r="Q24" s="1" t="e">
        <f t="shared" si="19"/>
        <v>#VALUE!</v>
      </c>
      <c r="R24" t="b">
        <f t="shared" si="2"/>
        <v>0</v>
      </c>
      <c r="S24">
        <f t="shared" si="3"/>
        <v>0</v>
      </c>
      <c r="T24" s="1" t="str">
        <f t="shared" si="8"/>
        <v/>
      </c>
      <c r="U24" s="20" t="str">
        <f t="shared" si="9"/>
        <v/>
      </c>
      <c r="V24" s="21" t="str">
        <f t="shared" si="10"/>
        <v/>
      </c>
      <c r="W24" s="23">
        <f t="shared" si="11"/>
        <v>0</v>
      </c>
      <c r="X24" s="18">
        <f t="shared" si="17"/>
        <v>-313.25</v>
      </c>
      <c r="Z24" s="15">
        <f t="shared" si="18"/>
        <v>0</v>
      </c>
      <c r="AA24" s="15"/>
      <c r="AB24" s="12" t="b">
        <f t="shared" si="12"/>
        <v>0</v>
      </c>
      <c r="AC24" s="18" t="str">
        <f t="shared" si="13"/>
        <v/>
      </c>
      <c r="AD24" s="18" t="b">
        <f t="shared" si="14"/>
        <v>1</v>
      </c>
      <c r="AE24" s="18">
        <f t="shared" si="15"/>
        <v>0</v>
      </c>
    </row>
    <row r="25" spans="1:31">
      <c r="J25" s="1" t="e">
        <f t="shared" si="16"/>
        <v>#VALUE!</v>
      </c>
      <c r="L25" s="1" t="e">
        <f t="shared" si="4"/>
        <v>#VALUE!</v>
      </c>
      <c r="M25" s="1" t="e">
        <f t="shared" si="5"/>
        <v>#VALUE!</v>
      </c>
      <c r="N25" s="1" t="e">
        <f t="shared" si="0"/>
        <v>#VALUE!</v>
      </c>
      <c r="O25" t="e">
        <f t="shared" si="6"/>
        <v>#VALUE!</v>
      </c>
      <c r="P25" s="1" t="e">
        <f t="shared" si="7"/>
        <v>#VALUE!</v>
      </c>
      <c r="Q25" s="1" t="e">
        <f t="shared" si="19"/>
        <v>#VALUE!</v>
      </c>
      <c r="R25" t="b">
        <f t="shared" si="2"/>
        <v>0</v>
      </c>
      <c r="S25">
        <f t="shared" si="3"/>
        <v>0</v>
      </c>
      <c r="T25" s="1" t="str">
        <f t="shared" si="8"/>
        <v/>
      </c>
      <c r="U25" s="20" t="str">
        <f t="shared" si="9"/>
        <v/>
      </c>
      <c r="V25" s="21" t="str">
        <f t="shared" si="10"/>
        <v/>
      </c>
      <c r="W25" s="23">
        <f t="shared" si="11"/>
        <v>0</v>
      </c>
      <c r="X25" s="18">
        <f t="shared" si="17"/>
        <v>-335.625</v>
      </c>
      <c r="Z25" s="15">
        <f t="shared" si="18"/>
        <v>0</v>
      </c>
      <c r="AA25" s="15"/>
      <c r="AB25" s="12" t="b">
        <f t="shared" si="12"/>
        <v>0</v>
      </c>
      <c r="AC25" s="18" t="str">
        <f t="shared" si="13"/>
        <v/>
      </c>
      <c r="AD25" s="18" t="b">
        <f t="shared" si="14"/>
        <v>1</v>
      </c>
      <c r="AE25" s="18">
        <f t="shared" si="15"/>
        <v>0</v>
      </c>
    </row>
    <row r="26" spans="1:31">
      <c r="J26" s="1" t="e">
        <f t="shared" si="16"/>
        <v>#VALUE!</v>
      </c>
      <c r="L26" s="1" t="e">
        <f t="shared" si="4"/>
        <v>#VALUE!</v>
      </c>
      <c r="M26" s="1" t="e">
        <f t="shared" si="5"/>
        <v>#VALUE!</v>
      </c>
      <c r="N26" s="1" t="e">
        <f t="shared" si="0"/>
        <v>#VALUE!</v>
      </c>
      <c r="O26" t="e">
        <f t="shared" si="6"/>
        <v>#VALUE!</v>
      </c>
      <c r="P26" s="1" t="e">
        <f t="shared" si="7"/>
        <v>#VALUE!</v>
      </c>
      <c r="Q26" s="1" t="e">
        <f t="shared" si="19"/>
        <v>#VALUE!</v>
      </c>
      <c r="R26" t="b">
        <f t="shared" si="2"/>
        <v>0</v>
      </c>
      <c r="S26">
        <f t="shared" si="3"/>
        <v>0</v>
      </c>
      <c r="T26" s="1" t="str">
        <f t="shared" si="8"/>
        <v/>
      </c>
      <c r="U26" s="20" t="str">
        <f t="shared" si="9"/>
        <v/>
      </c>
      <c r="V26" s="21" t="str">
        <f t="shared" si="10"/>
        <v/>
      </c>
      <c r="W26" s="23">
        <f t="shared" si="11"/>
        <v>0</v>
      </c>
      <c r="X26" s="18">
        <f t="shared" si="17"/>
        <v>-358</v>
      </c>
      <c r="Z26" s="15">
        <f t="shared" si="18"/>
        <v>0</v>
      </c>
      <c r="AA26" s="15"/>
      <c r="AB26" s="12" t="b">
        <f t="shared" si="12"/>
        <v>0</v>
      </c>
      <c r="AC26" s="18" t="str">
        <f t="shared" si="13"/>
        <v/>
      </c>
      <c r="AD26" s="18" t="b">
        <f t="shared" si="14"/>
        <v>1</v>
      </c>
      <c r="AE26" s="18">
        <f t="shared" si="15"/>
        <v>0</v>
      </c>
    </row>
    <row r="27" spans="1:31">
      <c r="J27" s="1" t="e">
        <f t="shared" si="16"/>
        <v>#VALUE!</v>
      </c>
      <c r="L27" s="1" t="e">
        <f t="shared" si="4"/>
        <v>#VALUE!</v>
      </c>
      <c r="M27" s="1" t="e">
        <f t="shared" si="5"/>
        <v>#VALUE!</v>
      </c>
      <c r="N27" s="1" t="e">
        <f t="shared" si="0"/>
        <v>#VALUE!</v>
      </c>
      <c r="O27" t="e">
        <f t="shared" si="6"/>
        <v>#VALUE!</v>
      </c>
      <c r="P27" s="1" t="e">
        <f t="shared" si="7"/>
        <v>#VALUE!</v>
      </c>
      <c r="Q27" s="1" t="e">
        <f t="shared" si="19"/>
        <v>#VALUE!</v>
      </c>
      <c r="R27" t="b">
        <f t="shared" si="2"/>
        <v>0</v>
      </c>
      <c r="S27">
        <f t="shared" si="3"/>
        <v>0</v>
      </c>
      <c r="T27" s="1" t="str">
        <f t="shared" si="8"/>
        <v/>
      </c>
      <c r="U27" s="20" t="str">
        <f t="shared" si="9"/>
        <v/>
      </c>
      <c r="V27" s="21" t="str">
        <f t="shared" si="10"/>
        <v/>
      </c>
      <c r="W27" s="23">
        <f t="shared" si="11"/>
        <v>0</v>
      </c>
      <c r="X27" s="18">
        <f t="shared" si="17"/>
        <v>-380.375</v>
      </c>
      <c r="Z27" s="15">
        <f t="shared" si="18"/>
        <v>0</v>
      </c>
      <c r="AA27" s="15"/>
      <c r="AB27" s="12" t="b">
        <f t="shared" si="12"/>
        <v>0</v>
      </c>
      <c r="AC27" s="18" t="str">
        <f t="shared" si="13"/>
        <v/>
      </c>
      <c r="AD27" s="18" t="b">
        <f t="shared" si="14"/>
        <v>1</v>
      </c>
      <c r="AE27" s="18">
        <f t="shared" si="15"/>
        <v>0</v>
      </c>
    </row>
    <row r="28" spans="1:31">
      <c r="J28" s="1" t="e">
        <f t="shared" si="16"/>
        <v>#VALUE!</v>
      </c>
      <c r="L28" s="1" t="e">
        <f t="shared" si="4"/>
        <v>#VALUE!</v>
      </c>
      <c r="M28" s="1" t="e">
        <f t="shared" si="5"/>
        <v>#VALUE!</v>
      </c>
      <c r="N28" s="1" t="e">
        <f t="shared" si="0"/>
        <v>#VALUE!</v>
      </c>
      <c r="O28" t="e">
        <f t="shared" si="6"/>
        <v>#VALUE!</v>
      </c>
      <c r="P28" s="1" t="e">
        <f t="shared" si="7"/>
        <v>#VALUE!</v>
      </c>
      <c r="Q28" s="1" t="e">
        <f t="shared" si="19"/>
        <v>#VALUE!</v>
      </c>
      <c r="R28" t="b">
        <f t="shared" si="2"/>
        <v>0</v>
      </c>
      <c r="S28">
        <f t="shared" si="3"/>
        <v>0</v>
      </c>
      <c r="T28" s="1" t="str">
        <f t="shared" si="8"/>
        <v/>
      </c>
      <c r="U28" s="20" t="str">
        <f t="shared" si="9"/>
        <v/>
      </c>
      <c r="V28" s="21" t="str">
        <f t="shared" si="10"/>
        <v/>
      </c>
      <c r="W28" s="23">
        <f t="shared" si="11"/>
        <v>0</v>
      </c>
      <c r="X28" s="18">
        <f t="shared" si="17"/>
        <v>-402.75</v>
      </c>
      <c r="Z28" s="15">
        <f t="shared" si="18"/>
        <v>0</v>
      </c>
      <c r="AA28" s="15"/>
      <c r="AB28" s="12" t="b">
        <f t="shared" si="12"/>
        <v>0</v>
      </c>
      <c r="AC28" s="18" t="str">
        <f t="shared" si="13"/>
        <v/>
      </c>
      <c r="AD28" s="18" t="b">
        <f t="shared" si="14"/>
        <v>1</v>
      </c>
      <c r="AE28" s="18">
        <f t="shared" si="15"/>
        <v>0</v>
      </c>
    </row>
    <row r="29" spans="1:31">
      <c r="J29" s="1" t="e">
        <f t="shared" si="16"/>
        <v>#VALUE!</v>
      </c>
      <c r="L29" s="1" t="e">
        <f t="shared" ref="L29:L35" si="20">IF(WEEKDAY(J29)=7,"",J29)</f>
        <v>#VALUE!</v>
      </c>
      <c r="M29" s="1" t="e">
        <f t="shared" ref="M29:M35" si="21">IF(WEEKDAY(L29)=1,"",L29)</f>
        <v>#VALUE!</v>
      </c>
      <c r="N29" s="1" t="e">
        <f t="shared" ref="N29:N35" si="22">LOOKUP(M29,$F$1:$F$13)</f>
        <v>#VALUE!</v>
      </c>
      <c r="O29" t="e">
        <f t="shared" ref="O29:O35" si="23">IF(N29=L29,1,0)</f>
        <v>#VALUE!</v>
      </c>
      <c r="P29" s="1" t="e">
        <f t="shared" ref="P29:P35" si="24">IF(O29=0,J29,"")</f>
        <v>#VALUE!</v>
      </c>
      <c r="Q29" s="1" t="e">
        <f t="shared" ref="Q29:Q35" si="25">IF(L29&lt;&gt;"",P29,"")</f>
        <v>#VALUE!</v>
      </c>
      <c r="R29" t="b">
        <f t="shared" si="2"/>
        <v>0</v>
      </c>
      <c r="S29">
        <f t="shared" si="3"/>
        <v>0</v>
      </c>
      <c r="T29" s="1" t="str">
        <f t="shared" ref="T29:T35" si="26">IFERROR(Q29,"")</f>
        <v/>
      </c>
      <c r="U29" s="20" t="str">
        <f t="shared" si="9"/>
        <v/>
      </c>
      <c r="V29" s="21" t="str">
        <f t="shared" si="10"/>
        <v/>
      </c>
      <c r="W29" s="23">
        <f t="shared" si="11"/>
        <v>0</v>
      </c>
      <c r="X29" s="18">
        <f t="shared" si="17"/>
        <v>-425.125</v>
      </c>
      <c r="Z29" s="15">
        <f t="shared" si="18"/>
        <v>0</v>
      </c>
      <c r="AA29" s="15"/>
      <c r="AB29" s="12" t="b">
        <f t="shared" si="12"/>
        <v>0</v>
      </c>
      <c r="AC29" s="18" t="str">
        <f t="shared" si="13"/>
        <v/>
      </c>
      <c r="AD29" s="18" t="b">
        <f t="shared" si="14"/>
        <v>1</v>
      </c>
      <c r="AE29" s="18">
        <f t="shared" si="15"/>
        <v>0</v>
      </c>
    </row>
    <row r="30" spans="1:31">
      <c r="J30" s="1" t="e">
        <f t="shared" si="16"/>
        <v>#VALUE!</v>
      </c>
      <c r="L30" s="1" t="e">
        <f t="shared" si="20"/>
        <v>#VALUE!</v>
      </c>
      <c r="M30" s="1" t="e">
        <f t="shared" si="21"/>
        <v>#VALUE!</v>
      </c>
      <c r="N30" s="1" t="e">
        <f t="shared" si="22"/>
        <v>#VALUE!</v>
      </c>
      <c r="O30" t="e">
        <f t="shared" si="23"/>
        <v>#VALUE!</v>
      </c>
      <c r="P30" s="1" t="e">
        <f t="shared" si="24"/>
        <v>#VALUE!</v>
      </c>
      <c r="Q30" s="1" t="e">
        <f t="shared" si="25"/>
        <v>#VALUE!</v>
      </c>
      <c r="R30" t="b">
        <f t="shared" si="2"/>
        <v>0</v>
      </c>
      <c r="S30">
        <f t="shared" si="3"/>
        <v>0</v>
      </c>
      <c r="T30" s="1" t="str">
        <f t="shared" si="26"/>
        <v/>
      </c>
      <c r="U30" s="20" t="str">
        <f t="shared" si="9"/>
        <v/>
      </c>
      <c r="V30" s="21" t="str">
        <f t="shared" si="10"/>
        <v/>
      </c>
      <c r="W30" s="23">
        <f t="shared" si="11"/>
        <v>0</v>
      </c>
      <c r="X30" s="18">
        <f t="shared" si="17"/>
        <v>-447.5</v>
      </c>
      <c r="Z30" s="15">
        <f t="shared" si="18"/>
        <v>0</v>
      </c>
      <c r="AA30" s="15"/>
      <c r="AB30" s="12" t="b">
        <f t="shared" si="12"/>
        <v>0</v>
      </c>
      <c r="AC30" s="18" t="str">
        <f t="shared" si="13"/>
        <v/>
      </c>
      <c r="AD30" s="18" t="b">
        <f t="shared" si="14"/>
        <v>1</v>
      </c>
      <c r="AE30" s="18">
        <f t="shared" si="15"/>
        <v>0</v>
      </c>
    </row>
    <row r="31" spans="1:31">
      <c r="J31" s="1" t="e">
        <f t="shared" si="16"/>
        <v>#VALUE!</v>
      </c>
      <c r="L31" s="1" t="e">
        <f t="shared" si="20"/>
        <v>#VALUE!</v>
      </c>
      <c r="M31" s="1" t="e">
        <f t="shared" si="21"/>
        <v>#VALUE!</v>
      </c>
      <c r="N31" s="1" t="e">
        <f t="shared" si="22"/>
        <v>#VALUE!</v>
      </c>
      <c r="O31" t="e">
        <f t="shared" si="23"/>
        <v>#VALUE!</v>
      </c>
      <c r="P31" s="1" t="e">
        <f t="shared" si="24"/>
        <v>#VALUE!</v>
      </c>
      <c r="Q31" s="1" t="e">
        <f t="shared" si="25"/>
        <v>#VALUE!</v>
      </c>
      <c r="R31" t="b">
        <f t="shared" si="2"/>
        <v>0</v>
      </c>
      <c r="S31">
        <f t="shared" si="3"/>
        <v>0</v>
      </c>
      <c r="T31" s="1" t="str">
        <f t="shared" si="26"/>
        <v/>
      </c>
      <c r="U31" s="20" t="str">
        <f t="shared" si="9"/>
        <v/>
      </c>
      <c r="V31" s="21" t="str">
        <f t="shared" si="10"/>
        <v/>
      </c>
      <c r="W31" s="23">
        <f t="shared" si="11"/>
        <v>0</v>
      </c>
      <c r="X31" s="18">
        <f t="shared" si="17"/>
        <v>-469.875</v>
      </c>
      <c r="Z31" s="15">
        <f t="shared" si="18"/>
        <v>0</v>
      </c>
      <c r="AA31" s="15"/>
      <c r="AB31" s="12" t="b">
        <f t="shared" si="12"/>
        <v>0</v>
      </c>
      <c r="AC31" s="18" t="str">
        <f t="shared" si="13"/>
        <v/>
      </c>
      <c r="AD31" s="18" t="b">
        <f t="shared" si="14"/>
        <v>1</v>
      </c>
      <c r="AE31" s="18">
        <f t="shared" si="15"/>
        <v>0</v>
      </c>
    </row>
    <row r="32" spans="1:31">
      <c r="J32" s="1" t="e">
        <f t="shared" si="16"/>
        <v>#VALUE!</v>
      </c>
      <c r="L32" s="1" t="e">
        <f t="shared" si="20"/>
        <v>#VALUE!</v>
      </c>
      <c r="M32" s="1" t="e">
        <f t="shared" si="21"/>
        <v>#VALUE!</v>
      </c>
      <c r="N32" s="1" t="e">
        <f t="shared" si="22"/>
        <v>#VALUE!</v>
      </c>
      <c r="O32" t="e">
        <f t="shared" si="23"/>
        <v>#VALUE!</v>
      </c>
      <c r="P32" s="1" t="e">
        <f t="shared" si="24"/>
        <v>#VALUE!</v>
      </c>
      <c r="Q32" s="1" t="e">
        <f t="shared" si="25"/>
        <v>#VALUE!</v>
      </c>
      <c r="R32" t="b">
        <f t="shared" si="2"/>
        <v>0</v>
      </c>
      <c r="S32">
        <f t="shared" si="3"/>
        <v>0</v>
      </c>
      <c r="T32" s="1" t="str">
        <f t="shared" si="26"/>
        <v/>
      </c>
      <c r="U32" s="20" t="str">
        <f t="shared" si="9"/>
        <v/>
      </c>
      <c r="V32" s="21" t="str">
        <f t="shared" si="10"/>
        <v/>
      </c>
      <c r="W32" s="23">
        <f t="shared" si="11"/>
        <v>0</v>
      </c>
      <c r="X32" s="18">
        <f t="shared" si="17"/>
        <v>-492.25</v>
      </c>
      <c r="Z32" s="15">
        <f t="shared" si="18"/>
        <v>0</v>
      </c>
      <c r="AA32" s="15"/>
      <c r="AB32" s="12" t="b">
        <f t="shared" si="12"/>
        <v>0</v>
      </c>
      <c r="AC32" s="18" t="str">
        <f t="shared" si="13"/>
        <v/>
      </c>
      <c r="AD32" s="18" t="b">
        <f t="shared" si="14"/>
        <v>1</v>
      </c>
      <c r="AE32" s="18">
        <f t="shared" si="15"/>
        <v>0</v>
      </c>
    </row>
    <row r="33" spans="10:31">
      <c r="J33" s="1" t="e">
        <f t="shared" si="16"/>
        <v>#VALUE!</v>
      </c>
      <c r="L33" s="1" t="e">
        <f t="shared" si="20"/>
        <v>#VALUE!</v>
      </c>
      <c r="M33" s="1" t="e">
        <f t="shared" si="21"/>
        <v>#VALUE!</v>
      </c>
      <c r="N33" s="1" t="e">
        <f t="shared" si="22"/>
        <v>#VALUE!</v>
      </c>
      <c r="O33" t="e">
        <f t="shared" si="23"/>
        <v>#VALUE!</v>
      </c>
      <c r="P33" s="1" t="e">
        <f t="shared" si="24"/>
        <v>#VALUE!</v>
      </c>
      <c r="Q33" s="1" t="e">
        <f t="shared" si="25"/>
        <v>#VALUE!</v>
      </c>
      <c r="R33" t="b">
        <f t="shared" si="2"/>
        <v>0</v>
      </c>
      <c r="S33">
        <f t="shared" si="3"/>
        <v>0</v>
      </c>
      <c r="T33" s="1" t="str">
        <f t="shared" si="26"/>
        <v/>
      </c>
      <c r="U33" s="20" t="str">
        <f t="shared" si="9"/>
        <v/>
      </c>
      <c r="V33" s="21" t="str">
        <f t="shared" si="10"/>
        <v/>
      </c>
      <c r="W33" s="23">
        <f t="shared" si="11"/>
        <v>0</v>
      </c>
      <c r="X33" s="18">
        <f t="shared" si="17"/>
        <v>-514.625</v>
      </c>
      <c r="Z33" s="15">
        <f t="shared" si="18"/>
        <v>0</v>
      </c>
      <c r="AA33" s="15"/>
      <c r="AB33" s="12" t="b">
        <f t="shared" si="12"/>
        <v>0</v>
      </c>
      <c r="AC33" s="18" t="str">
        <f t="shared" si="13"/>
        <v/>
      </c>
      <c r="AD33" s="18" t="b">
        <f t="shared" si="14"/>
        <v>1</v>
      </c>
      <c r="AE33" s="18">
        <f t="shared" si="15"/>
        <v>0</v>
      </c>
    </row>
    <row r="34" spans="10:31">
      <c r="J34" s="1" t="e">
        <f t="shared" si="16"/>
        <v>#VALUE!</v>
      </c>
      <c r="L34" s="1" t="e">
        <f t="shared" si="20"/>
        <v>#VALUE!</v>
      </c>
      <c r="M34" s="1" t="e">
        <f t="shared" si="21"/>
        <v>#VALUE!</v>
      </c>
      <c r="N34" s="1" t="e">
        <f t="shared" si="22"/>
        <v>#VALUE!</v>
      </c>
      <c r="O34" t="e">
        <f t="shared" si="23"/>
        <v>#VALUE!</v>
      </c>
      <c r="P34" s="1" t="e">
        <f t="shared" si="24"/>
        <v>#VALUE!</v>
      </c>
      <c r="Q34" s="1" t="e">
        <f t="shared" si="25"/>
        <v>#VALUE!</v>
      </c>
      <c r="R34" t="b">
        <f t="shared" si="2"/>
        <v>0</v>
      </c>
      <c r="S34">
        <f t="shared" si="3"/>
        <v>0</v>
      </c>
      <c r="T34" s="1" t="str">
        <f t="shared" si="26"/>
        <v/>
      </c>
      <c r="U34" s="20" t="str">
        <f t="shared" si="9"/>
        <v/>
      </c>
      <c r="V34" s="21" t="str">
        <f t="shared" si="10"/>
        <v/>
      </c>
      <c r="W34" s="23">
        <f t="shared" si="11"/>
        <v>0</v>
      </c>
      <c r="X34" s="18">
        <f t="shared" si="17"/>
        <v>-537</v>
      </c>
      <c r="Z34" s="15">
        <f t="shared" si="18"/>
        <v>0</v>
      </c>
      <c r="AA34" s="15"/>
      <c r="AB34" s="12" t="b">
        <f t="shared" si="12"/>
        <v>0</v>
      </c>
      <c r="AC34" s="18" t="str">
        <f t="shared" si="13"/>
        <v/>
      </c>
      <c r="AD34" s="18" t="b">
        <f t="shared" si="14"/>
        <v>1</v>
      </c>
      <c r="AE34" s="18">
        <f t="shared" si="15"/>
        <v>0</v>
      </c>
    </row>
    <row r="35" spans="10:31">
      <c r="J35" s="1" t="e">
        <f t="shared" si="16"/>
        <v>#VALUE!</v>
      </c>
      <c r="L35" s="1" t="e">
        <f t="shared" si="20"/>
        <v>#VALUE!</v>
      </c>
      <c r="M35" s="1" t="e">
        <f t="shared" si="21"/>
        <v>#VALUE!</v>
      </c>
      <c r="N35" s="1" t="e">
        <f t="shared" si="22"/>
        <v>#VALUE!</v>
      </c>
      <c r="O35" t="e">
        <f t="shared" si="23"/>
        <v>#VALUE!</v>
      </c>
      <c r="P35" s="1" t="e">
        <f t="shared" si="24"/>
        <v>#VALUE!</v>
      </c>
      <c r="Q35" s="1" t="e">
        <f t="shared" si="25"/>
        <v>#VALUE!</v>
      </c>
      <c r="R35" t="b">
        <f t="shared" si="2"/>
        <v>0</v>
      </c>
      <c r="S35">
        <f t="shared" si="3"/>
        <v>0</v>
      </c>
      <c r="T35" s="1" t="str">
        <f t="shared" si="26"/>
        <v/>
      </c>
      <c r="U35" s="20" t="str">
        <f t="shared" si="9"/>
        <v/>
      </c>
      <c r="V35" s="21" t="str">
        <f t="shared" si="10"/>
        <v/>
      </c>
      <c r="W35" s="23">
        <f t="shared" si="11"/>
        <v>0</v>
      </c>
      <c r="X35" s="18">
        <f t="shared" si="17"/>
        <v>-559.375</v>
      </c>
      <c r="Z35" s="15">
        <f t="shared" si="18"/>
        <v>0</v>
      </c>
      <c r="AA35" s="15"/>
      <c r="AB35" s="12" t="b">
        <f t="shared" si="12"/>
        <v>0</v>
      </c>
      <c r="AC35" s="18" t="str">
        <f t="shared" si="13"/>
        <v/>
      </c>
      <c r="AD35" s="18" t="b">
        <f t="shared" si="14"/>
        <v>1</v>
      </c>
      <c r="AE35" s="18">
        <f t="shared" si="15"/>
        <v>0</v>
      </c>
    </row>
    <row r="36" spans="10:31">
      <c r="J36" s="1" t="e">
        <f t="shared" si="16"/>
        <v>#VALUE!</v>
      </c>
      <c r="L36" s="1" t="e">
        <f t="shared" ref="L36:L46" si="27">IF(WEEKDAY(J36)=7,"",J36)</f>
        <v>#VALUE!</v>
      </c>
      <c r="M36" s="1" t="e">
        <f t="shared" ref="M36:M46" si="28">IF(WEEKDAY(L36)=1,"",L36)</f>
        <v>#VALUE!</v>
      </c>
      <c r="N36" s="1" t="e">
        <f t="shared" ref="N36:N46" si="29">LOOKUP(M36,$F$1:$F$13)</f>
        <v>#VALUE!</v>
      </c>
      <c r="O36" t="e">
        <f t="shared" ref="O36:O46" si="30">IF(N36=L36,1,0)</f>
        <v>#VALUE!</v>
      </c>
      <c r="P36" s="1" t="e">
        <f t="shared" ref="P36:P46" si="31">IF(O36=0,J36,"")</f>
        <v>#VALUE!</v>
      </c>
      <c r="Q36" s="1" t="e">
        <f t="shared" ref="Q36:Q46" si="32">IF(L36&lt;&gt;"",P36,"")</f>
        <v>#VALUE!</v>
      </c>
      <c r="R36" t="b">
        <f t="shared" ref="R36:R46" si="33">ISNONTEXT(T36)</f>
        <v>0</v>
      </c>
      <c r="S36">
        <f t="shared" ref="S36:S46" si="34">COUNTIF($T$2:$T$999,"&lt;="&amp;T36)</f>
        <v>0</v>
      </c>
      <c r="T36" s="1" t="str">
        <f t="shared" ref="T36:T46" si="35">IFERROR(Q36,"")</f>
        <v/>
      </c>
      <c r="U36" s="20" t="str">
        <f t="shared" si="9"/>
        <v/>
      </c>
      <c r="V36" s="21" t="str">
        <f t="shared" si="10"/>
        <v/>
      </c>
      <c r="W36" s="23">
        <f t="shared" si="11"/>
        <v>0</v>
      </c>
      <c r="X36" s="18">
        <f t="shared" si="17"/>
        <v>-581.75</v>
      </c>
      <c r="Z36" s="15">
        <f t="shared" si="18"/>
        <v>0</v>
      </c>
      <c r="AA36" s="15"/>
      <c r="AB36" s="12" t="b">
        <f t="shared" si="12"/>
        <v>0</v>
      </c>
      <c r="AC36" s="18" t="str">
        <f t="shared" si="13"/>
        <v/>
      </c>
      <c r="AD36" s="18" t="b">
        <f t="shared" si="14"/>
        <v>1</v>
      </c>
      <c r="AE36" s="18">
        <f t="shared" si="15"/>
        <v>0</v>
      </c>
    </row>
    <row r="37" spans="10:31">
      <c r="J37" s="1" t="e">
        <f t="shared" si="16"/>
        <v>#VALUE!</v>
      </c>
      <c r="L37" s="1" t="e">
        <f t="shared" si="27"/>
        <v>#VALUE!</v>
      </c>
      <c r="M37" s="1" t="e">
        <f t="shared" si="28"/>
        <v>#VALUE!</v>
      </c>
      <c r="N37" s="1" t="e">
        <f t="shared" si="29"/>
        <v>#VALUE!</v>
      </c>
      <c r="O37" t="e">
        <f t="shared" si="30"/>
        <v>#VALUE!</v>
      </c>
      <c r="P37" s="1" t="e">
        <f t="shared" si="31"/>
        <v>#VALUE!</v>
      </c>
      <c r="Q37" s="1" t="e">
        <f t="shared" si="32"/>
        <v>#VALUE!</v>
      </c>
      <c r="R37" t="b">
        <f t="shared" si="33"/>
        <v>0</v>
      </c>
      <c r="S37">
        <f t="shared" si="34"/>
        <v>0</v>
      </c>
      <c r="T37" s="1" t="str">
        <f t="shared" si="35"/>
        <v/>
      </c>
      <c r="U37" s="20" t="str">
        <f t="shared" si="9"/>
        <v/>
      </c>
      <c r="V37" s="21" t="str">
        <f t="shared" si="10"/>
        <v/>
      </c>
      <c r="W37" s="23">
        <f t="shared" si="11"/>
        <v>0</v>
      </c>
      <c r="X37" s="18">
        <f t="shared" si="17"/>
        <v>-604.125</v>
      </c>
      <c r="Z37" s="15">
        <f t="shared" si="18"/>
        <v>0</v>
      </c>
      <c r="AA37" s="15"/>
      <c r="AB37" s="12" t="b">
        <f t="shared" si="12"/>
        <v>0</v>
      </c>
      <c r="AC37" s="18" t="str">
        <f t="shared" si="13"/>
        <v/>
      </c>
      <c r="AD37" s="18" t="b">
        <f t="shared" si="14"/>
        <v>1</v>
      </c>
      <c r="AE37" s="18">
        <f t="shared" si="15"/>
        <v>0</v>
      </c>
    </row>
    <row r="38" spans="10:31">
      <c r="J38" s="1" t="e">
        <f t="shared" si="16"/>
        <v>#VALUE!</v>
      </c>
      <c r="L38" s="1" t="e">
        <f t="shared" si="27"/>
        <v>#VALUE!</v>
      </c>
      <c r="M38" s="1" t="e">
        <f t="shared" si="28"/>
        <v>#VALUE!</v>
      </c>
      <c r="N38" s="1" t="e">
        <f t="shared" si="29"/>
        <v>#VALUE!</v>
      </c>
      <c r="O38" t="e">
        <f t="shared" si="30"/>
        <v>#VALUE!</v>
      </c>
      <c r="P38" s="1" t="e">
        <f t="shared" si="31"/>
        <v>#VALUE!</v>
      </c>
      <c r="Q38" s="1" t="e">
        <f t="shared" si="32"/>
        <v>#VALUE!</v>
      </c>
      <c r="R38" t="b">
        <f t="shared" si="33"/>
        <v>0</v>
      </c>
      <c r="S38">
        <f t="shared" si="34"/>
        <v>0</v>
      </c>
      <c r="T38" s="1" t="str">
        <f t="shared" si="35"/>
        <v/>
      </c>
      <c r="U38" s="20" t="str">
        <f t="shared" si="9"/>
        <v/>
      </c>
      <c r="V38" s="21" t="str">
        <f t="shared" si="10"/>
        <v/>
      </c>
      <c r="W38" s="23">
        <f t="shared" si="11"/>
        <v>0</v>
      </c>
      <c r="X38" s="18">
        <f t="shared" si="17"/>
        <v>-626.5</v>
      </c>
      <c r="Z38" s="15">
        <f t="shared" si="18"/>
        <v>0</v>
      </c>
      <c r="AA38" s="15"/>
      <c r="AB38" s="12" t="b">
        <f t="shared" si="12"/>
        <v>0</v>
      </c>
      <c r="AC38" s="18" t="str">
        <f t="shared" si="13"/>
        <v/>
      </c>
      <c r="AD38" s="18" t="b">
        <f t="shared" si="14"/>
        <v>1</v>
      </c>
      <c r="AE38" s="18">
        <f t="shared" si="15"/>
        <v>0</v>
      </c>
    </row>
    <row r="39" spans="10:31">
      <c r="J39" s="1" t="e">
        <f t="shared" si="16"/>
        <v>#VALUE!</v>
      </c>
      <c r="L39" s="1" t="e">
        <f t="shared" si="27"/>
        <v>#VALUE!</v>
      </c>
      <c r="M39" s="1" t="e">
        <f t="shared" si="28"/>
        <v>#VALUE!</v>
      </c>
      <c r="N39" s="1" t="e">
        <f t="shared" si="29"/>
        <v>#VALUE!</v>
      </c>
      <c r="O39" t="e">
        <f t="shared" si="30"/>
        <v>#VALUE!</v>
      </c>
      <c r="P39" s="1" t="e">
        <f t="shared" si="31"/>
        <v>#VALUE!</v>
      </c>
      <c r="Q39" s="1" t="e">
        <f t="shared" si="32"/>
        <v>#VALUE!</v>
      </c>
      <c r="R39" t="b">
        <f t="shared" si="33"/>
        <v>0</v>
      </c>
      <c r="S39">
        <f t="shared" si="34"/>
        <v>0</v>
      </c>
      <c r="T39" s="1" t="str">
        <f t="shared" si="35"/>
        <v/>
      </c>
      <c r="U39" s="20" t="str">
        <f t="shared" si="9"/>
        <v/>
      </c>
      <c r="V39" s="21" t="str">
        <f t="shared" si="10"/>
        <v/>
      </c>
      <c r="W39" s="23">
        <f t="shared" si="11"/>
        <v>0</v>
      </c>
      <c r="X39" s="18">
        <f t="shared" si="17"/>
        <v>-648.875</v>
      </c>
      <c r="Z39" s="15">
        <f t="shared" si="18"/>
        <v>0</v>
      </c>
      <c r="AA39" s="15"/>
      <c r="AB39" s="12" t="b">
        <f t="shared" si="12"/>
        <v>0</v>
      </c>
      <c r="AC39" s="18" t="str">
        <f t="shared" si="13"/>
        <v/>
      </c>
      <c r="AD39" s="18" t="b">
        <f t="shared" si="14"/>
        <v>1</v>
      </c>
      <c r="AE39" s="18">
        <f t="shared" si="15"/>
        <v>0</v>
      </c>
    </row>
    <row r="40" spans="10:31">
      <c r="J40" s="1" t="e">
        <f t="shared" si="16"/>
        <v>#VALUE!</v>
      </c>
      <c r="L40" s="1" t="e">
        <f t="shared" si="27"/>
        <v>#VALUE!</v>
      </c>
      <c r="M40" s="1" t="e">
        <f t="shared" si="28"/>
        <v>#VALUE!</v>
      </c>
      <c r="N40" s="1" t="e">
        <f t="shared" si="29"/>
        <v>#VALUE!</v>
      </c>
      <c r="O40" t="e">
        <f t="shared" si="30"/>
        <v>#VALUE!</v>
      </c>
      <c r="P40" s="1" t="e">
        <f t="shared" si="31"/>
        <v>#VALUE!</v>
      </c>
      <c r="Q40" s="1" t="e">
        <f t="shared" si="32"/>
        <v>#VALUE!</v>
      </c>
      <c r="R40" t="b">
        <f t="shared" si="33"/>
        <v>0</v>
      </c>
      <c r="S40">
        <f t="shared" si="34"/>
        <v>0</v>
      </c>
      <c r="T40" s="1" t="str">
        <f t="shared" si="35"/>
        <v/>
      </c>
      <c r="U40" s="20" t="str">
        <f t="shared" si="9"/>
        <v/>
      </c>
      <c r="V40" s="21" t="str">
        <f t="shared" si="10"/>
        <v/>
      </c>
      <c r="W40" s="23">
        <f t="shared" si="11"/>
        <v>0</v>
      </c>
      <c r="X40" s="18">
        <f t="shared" si="17"/>
        <v>-671.25</v>
      </c>
      <c r="Z40" s="15">
        <f t="shared" si="18"/>
        <v>0</v>
      </c>
      <c r="AA40" s="15"/>
      <c r="AB40" s="12" t="b">
        <f t="shared" si="12"/>
        <v>0</v>
      </c>
      <c r="AC40" s="18" t="str">
        <f t="shared" si="13"/>
        <v/>
      </c>
      <c r="AD40" s="18" t="b">
        <f t="shared" si="14"/>
        <v>1</v>
      </c>
      <c r="AE40" s="18">
        <f t="shared" si="15"/>
        <v>0</v>
      </c>
    </row>
    <row r="41" spans="10:31">
      <c r="J41" s="1" t="e">
        <f t="shared" si="16"/>
        <v>#VALUE!</v>
      </c>
      <c r="L41" s="1" t="e">
        <f t="shared" si="27"/>
        <v>#VALUE!</v>
      </c>
      <c r="M41" s="1" t="e">
        <f t="shared" si="28"/>
        <v>#VALUE!</v>
      </c>
      <c r="N41" s="1" t="e">
        <f t="shared" si="29"/>
        <v>#VALUE!</v>
      </c>
      <c r="O41" t="e">
        <f t="shared" si="30"/>
        <v>#VALUE!</v>
      </c>
      <c r="P41" s="1" t="e">
        <f t="shared" si="31"/>
        <v>#VALUE!</v>
      </c>
      <c r="Q41" s="1" t="e">
        <f t="shared" si="32"/>
        <v>#VALUE!</v>
      </c>
      <c r="R41" t="b">
        <f t="shared" si="33"/>
        <v>0</v>
      </c>
      <c r="S41">
        <f t="shared" si="34"/>
        <v>0</v>
      </c>
      <c r="T41" s="1" t="str">
        <f t="shared" si="35"/>
        <v/>
      </c>
      <c r="U41" s="20" t="str">
        <f t="shared" si="9"/>
        <v/>
      </c>
      <c r="V41" s="21" t="str">
        <f t="shared" si="10"/>
        <v/>
      </c>
      <c r="W41" s="23">
        <f t="shared" si="11"/>
        <v>0</v>
      </c>
      <c r="X41" s="18">
        <f t="shared" si="17"/>
        <v>-693.625</v>
      </c>
      <c r="Z41" s="15">
        <f t="shared" si="18"/>
        <v>0</v>
      </c>
      <c r="AA41" s="15"/>
      <c r="AB41" s="12" t="b">
        <f t="shared" si="12"/>
        <v>0</v>
      </c>
      <c r="AC41" s="18" t="str">
        <f t="shared" si="13"/>
        <v/>
      </c>
      <c r="AD41" s="18" t="b">
        <f t="shared" si="14"/>
        <v>1</v>
      </c>
      <c r="AE41" s="18">
        <f t="shared" si="15"/>
        <v>0</v>
      </c>
    </row>
    <row r="42" spans="10:31">
      <c r="J42" s="1" t="e">
        <f t="shared" si="16"/>
        <v>#VALUE!</v>
      </c>
      <c r="L42" s="1" t="e">
        <f t="shared" si="27"/>
        <v>#VALUE!</v>
      </c>
      <c r="M42" s="1" t="e">
        <f t="shared" si="28"/>
        <v>#VALUE!</v>
      </c>
      <c r="N42" s="1" t="e">
        <f t="shared" si="29"/>
        <v>#VALUE!</v>
      </c>
      <c r="O42" t="e">
        <f t="shared" si="30"/>
        <v>#VALUE!</v>
      </c>
      <c r="P42" s="1" t="e">
        <f t="shared" si="31"/>
        <v>#VALUE!</v>
      </c>
      <c r="Q42" s="1" t="e">
        <f t="shared" si="32"/>
        <v>#VALUE!</v>
      </c>
      <c r="R42" t="b">
        <f t="shared" si="33"/>
        <v>0</v>
      </c>
      <c r="S42">
        <f t="shared" si="34"/>
        <v>0</v>
      </c>
      <c r="T42" s="1" t="str">
        <f t="shared" si="35"/>
        <v/>
      </c>
      <c r="U42" s="20" t="str">
        <f t="shared" si="9"/>
        <v/>
      </c>
      <c r="V42" s="21" t="str">
        <f t="shared" si="10"/>
        <v/>
      </c>
      <c r="W42" s="23">
        <f t="shared" si="11"/>
        <v>0</v>
      </c>
      <c r="X42" s="18">
        <f t="shared" si="17"/>
        <v>-716</v>
      </c>
      <c r="Z42" s="15">
        <f t="shared" si="18"/>
        <v>0</v>
      </c>
      <c r="AA42" s="15"/>
      <c r="AB42" s="12" t="b">
        <f t="shared" si="12"/>
        <v>0</v>
      </c>
      <c r="AC42" s="18" t="str">
        <f t="shared" si="13"/>
        <v/>
      </c>
      <c r="AD42" s="18" t="b">
        <f t="shared" si="14"/>
        <v>1</v>
      </c>
      <c r="AE42" s="18">
        <f t="shared" si="15"/>
        <v>0</v>
      </c>
    </row>
    <row r="43" spans="10:31">
      <c r="J43" s="1" t="e">
        <f t="shared" si="16"/>
        <v>#VALUE!</v>
      </c>
      <c r="L43" s="1" t="e">
        <f t="shared" si="27"/>
        <v>#VALUE!</v>
      </c>
      <c r="M43" s="1" t="e">
        <f t="shared" si="28"/>
        <v>#VALUE!</v>
      </c>
      <c r="N43" s="1" t="e">
        <f t="shared" si="29"/>
        <v>#VALUE!</v>
      </c>
      <c r="O43" t="e">
        <f t="shared" si="30"/>
        <v>#VALUE!</v>
      </c>
      <c r="P43" s="1" t="e">
        <f t="shared" si="31"/>
        <v>#VALUE!</v>
      </c>
      <c r="Q43" s="1" t="e">
        <f t="shared" si="32"/>
        <v>#VALUE!</v>
      </c>
      <c r="R43" t="b">
        <f t="shared" si="33"/>
        <v>0</v>
      </c>
      <c r="S43">
        <f t="shared" si="34"/>
        <v>0</v>
      </c>
      <c r="T43" s="1" t="str">
        <f t="shared" si="35"/>
        <v/>
      </c>
      <c r="U43" s="20" t="str">
        <f t="shared" si="9"/>
        <v/>
      </c>
      <c r="V43" s="21" t="str">
        <f t="shared" si="10"/>
        <v/>
      </c>
      <c r="W43" s="23">
        <f t="shared" si="11"/>
        <v>0</v>
      </c>
      <c r="X43" s="18">
        <f t="shared" si="17"/>
        <v>-738.375</v>
      </c>
      <c r="Z43" s="15">
        <f t="shared" si="18"/>
        <v>0</v>
      </c>
      <c r="AA43" s="15"/>
      <c r="AB43" s="12" t="b">
        <f t="shared" si="12"/>
        <v>0</v>
      </c>
      <c r="AC43" s="18" t="str">
        <f t="shared" si="13"/>
        <v/>
      </c>
      <c r="AD43" s="18" t="b">
        <f t="shared" si="14"/>
        <v>1</v>
      </c>
      <c r="AE43" s="18">
        <f t="shared" si="15"/>
        <v>0</v>
      </c>
    </row>
    <row r="44" spans="10:31">
      <c r="J44" s="1" t="e">
        <f t="shared" si="16"/>
        <v>#VALUE!</v>
      </c>
      <c r="L44" s="1" t="e">
        <f t="shared" si="27"/>
        <v>#VALUE!</v>
      </c>
      <c r="M44" s="1" t="e">
        <f t="shared" si="28"/>
        <v>#VALUE!</v>
      </c>
      <c r="N44" s="1" t="e">
        <f t="shared" si="29"/>
        <v>#VALUE!</v>
      </c>
      <c r="O44" t="e">
        <f t="shared" si="30"/>
        <v>#VALUE!</v>
      </c>
      <c r="P44" s="1" t="e">
        <f t="shared" si="31"/>
        <v>#VALUE!</v>
      </c>
      <c r="Q44" s="1" t="e">
        <f t="shared" si="32"/>
        <v>#VALUE!</v>
      </c>
      <c r="R44" t="b">
        <f t="shared" si="33"/>
        <v>0</v>
      </c>
      <c r="S44">
        <f t="shared" si="34"/>
        <v>0</v>
      </c>
      <c r="T44" s="1" t="str">
        <f t="shared" si="35"/>
        <v/>
      </c>
      <c r="U44" s="20" t="str">
        <f t="shared" si="9"/>
        <v/>
      </c>
      <c r="V44" s="21" t="str">
        <f t="shared" si="10"/>
        <v/>
      </c>
      <c r="W44" s="23">
        <f t="shared" si="11"/>
        <v>0</v>
      </c>
      <c r="X44" s="18">
        <f t="shared" si="17"/>
        <v>-760.75</v>
      </c>
      <c r="Z44" s="15">
        <f t="shared" si="18"/>
        <v>0</v>
      </c>
      <c r="AA44" s="15"/>
      <c r="AB44" s="12" t="b">
        <f t="shared" si="12"/>
        <v>0</v>
      </c>
      <c r="AC44" s="18" t="str">
        <f t="shared" si="13"/>
        <v/>
      </c>
      <c r="AD44" s="18" t="b">
        <f t="shared" si="14"/>
        <v>1</v>
      </c>
      <c r="AE44" s="18">
        <f t="shared" si="15"/>
        <v>0</v>
      </c>
    </row>
    <row r="45" spans="10:31">
      <c r="J45" s="1" t="e">
        <f t="shared" si="16"/>
        <v>#VALUE!</v>
      </c>
      <c r="L45" s="1" t="e">
        <f t="shared" si="27"/>
        <v>#VALUE!</v>
      </c>
      <c r="M45" s="1" t="e">
        <f t="shared" si="28"/>
        <v>#VALUE!</v>
      </c>
      <c r="N45" s="1" t="e">
        <f t="shared" si="29"/>
        <v>#VALUE!</v>
      </c>
      <c r="O45" t="e">
        <f t="shared" si="30"/>
        <v>#VALUE!</v>
      </c>
      <c r="P45" s="1" t="e">
        <f t="shared" si="31"/>
        <v>#VALUE!</v>
      </c>
      <c r="Q45" s="1" t="e">
        <f t="shared" si="32"/>
        <v>#VALUE!</v>
      </c>
      <c r="R45" t="b">
        <f t="shared" si="33"/>
        <v>0</v>
      </c>
      <c r="S45">
        <f t="shared" si="34"/>
        <v>0</v>
      </c>
      <c r="T45" s="1" t="str">
        <f t="shared" si="35"/>
        <v/>
      </c>
      <c r="U45" s="20" t="str">
        <f t="shared" si="9"/>
        <v/>
      </c>
      <c r="V45" s="21" t="str">
        <f t="shared" si="10"/>
        <v/>
      </c>
      <c r="W45" s="23">
        <f t="shared" si="11"/>
        <v>0</v>
      </c>
      <c r="X45" s="18">
        <f t="shared" si="17"/>
        <v>-783.125</v>
      </c>
      <c r="Z45" s="15">
        <f t="shared" si="18"/>
        <v>0</v>
      </c>
      <c r="AA45" s="15"/>
      <c r="AB45" s="12" t="b">
        <f t="shared" si="12"/>
        <v>0</v>
      </c>
      <c r="AC45" s="18" t="str">
        <f t="shared" si="13"/>
        <v/>
      </c>
      <c r="AD45" s="18" t="b">
        <f t="shared" si="14"/>
        <v>1</v>
      </c>
      <c r="AE45" s="18">
        <f t="shared" si="15"/>
        <v>0</v>
      </c>
    </row>
    <row r="46" spans="10:31">
      <c r="J46" s="1" t="e">
        <f t="shared" si="16"/>
        <v>#VALUE!</v>
      </c>
      <c r="L46" s="1" t="e">
        <f t="shared" si="27"/>
        <v>#VALUE!</v>
      </c>
      <c r="M46" s="1" t="e">
        <f t="shared" si="28"/>
        <v>#VALUE!</v>
      </c>
      <c r="N46" s="1" t="e">
        <f t="shared" si="29"/>
        <v>#VALUE!</v>
      </c>
      <c r="O46" t="e">
        <f t="shared" si="30"/>
        <v>#VALUE!</v>
      </c>
      <c r="P46" s="1" t="e">
        <f t="shared" si="31"/>
        <v>#VALUE!</v>
      </c>
      <c r="Q46" s="1" t="e">
        <f t="shared" si="32"/>
        <v>#VALUE!</v>
      </c>
      <c r="R46" t="b">
        <f t="shared" si="33"/>
        <v>0</v>
      </c>
      <c r="S46">
        <f t="shared" si="34"/>
        <v>0</v>
      </c>
      <c r="T46" s="1" t="str">
        <f t="shared" si="35"/>
        <v/>
      </c>
      <c r="U46" s="20" t="str">
        <f t="shared" si="9"/>
        <v/>
      </c>
      <c r="V46" s="21" t="str">
        <f t="shared" si="10"/>
        <v/>
      </c>
      <c r="W46" s="23">
        <f t="shared" si="11"/>
        <v>0</v>
      </c>
      <c r="X46" s="18">
        <f t="shared" si="17"/>
        <v>-805.5</v>
      </c>
      <c r="Z46" s="15">
        <f t="shared" si="18"/>
        <v>0</v>
      </c>
      <c r="AA46" s="15"/>
      <c r="AB46" s="12" t="b">
        <f t="shared" si="12"/>
        <v>0</v>
      </c>
      <c r="AC46" s="18" t="str">
        <f t="shared" si="13"/>
        <v/>
      </c>
      <c r="AD46" s="18" t="b">
        <f t="shared" si="14"/>
        <v>1</v>
      </c>
      <c r="AE46" s="18">
        <f t="shared" si="15"/>
        <v>0</v>
      </c>
    </row>
    <row r="47" spans="10:31">
      <c r="J47" s="1"/>
      <c r="L47" s="1"/>
      <c r="M47" s="1"/>
      <c r="N47" s="1"/>
      <c r="P47" s="1"/>
      <c r="Q47" s="1"/>
      <c r="T47" s="1"/>
      <c r="Z47" s="16"/>
      <c r="AA47" s="16"/>
      <c r="AB47" s="16"/>
      <c r="AC47" s="16"/>
      <c r="AD47" s="16"/>
      <c r="AE47" s="16"/>
    </row>
    <row r="48" spans="10:31">
      <c r="J48" s="1"/>
      <c r="L48" s="1"/>
      <c r="M48" s="1"/>
      <c r="N48" s="1"/>
      <c r="P48" s="1"/>
      <c r="Q48" s="1"/>
      <c r="T48" s="1"/>
      <c r="Z48" s="16"/>
      <c r="AA48" s="16"/>
      <c r="AB48" s="16"/>
      <c r="AC48" s="16"/>
      <c r="AD48" s="16"/>
      <c r="AE48" s="16"/>
    </row>
    <row r="49" spans="10:31">
      <c r="J49" s="1"/>
      <c r="L49" s="1"/>
      <c r="M49" s="1"/>
      <c r="N49" s="1"/>
      <c r="P49" s="1"/>
      <c r="Q49" s="1"/>
      <c r="T49" s="1"/>
      <c r="Z49" s="16"/>
      <c r="AA49" s="16"/>
      <c r="AB49" s="16"/>
      <c r="AC49" s="16"/>
      <c r="AD49" s="16"/>
      <c r="AE49" s="16"/>
    </row>
    <row r="50" spans="10:31">
      <c r="J50" s="1"/>
      <c r="L50" s="1"/>
      <c r="M50" s="1"/>
      <c r="N50" s="1"/>
      <c r="P50" s="1"/>
      <c r="Q50" s="1"/>
      <c r="T50" s="1"/>
      <c r="Z50" s="16"/>
      <c r="AA50" s="16"/>
      <c r="AB50" s="16"/>
      <c r="AC50" s="16"/>
      <c r="AD50" s="16"/>
      <c r="AE50" s="16"/>
    </row>
    <row r="51" spans="10:31">
      <c r="J51" s="1"/>
      <c r="L51" s="1"/>
      <c r="M51" s="1"/>
      <c r="N51" s="1"/>
      <c r="P51" s="1"/>
      <c r="Q51" s="1"/>
      <c r="T51" s="1"/>
      <c r="Z51" s="16"/>
      <c r="AA51" s="16"/>
      <c r="AB51" s="16"/>
      <c r="AC51" s="16"/>
      <c r="AD51" s="16"/>
      <c r="AE51" s="16"/>
    </row>
    <row r="52" spans="10:31">
      <c r="J52" s="1"/>
      <c r="L52" s="1"/>
      <c r="M52" s="1"/>
      <c r="N52" s="1"/>
      <c r="P52" s="1"/>
      <c r="Q52" s="1"/>
      <c r="T52" s="1"/>
      <c r="Z52" s="16"/>
      <c r="AA52" s="16"/>
      <c r="AB52" s="16"/>
      <c r="AC52" s="16"/>
      <c r="AD52" s="16"/>
      <c r="AE52" s="16"/>
    </row>
    <row r="53" spans="10:31">
      <c r="J53" s="1"/>
      <c r="L53" s="1"/>
      <c r="M53" s="1"/>
      <c r="N53" s="1"/>
      <c r="P53" s="1"/>
      <c r="Q53" s="1"/>
      <c r="T53" s="1"/>
      <c r="Z53" s="16"/>
      <c r="AA53" s="16"/>
      <c r="AB53" s="16"/>
      <c r="AC53" s="16"/>
      <c r="AD53" s="16"/>
      <c r="AE53" s="16"/>
    </row>
    <row r="54" spans="10:31">
      <c r="J54" s="1"/>
      <c r="L54" s="1"/>
      <c r="M54" s="1"/>
      <c r="N54" s="1"/>
      <c r="P54" s="1"/>
      <c r="Q54" s="1"/>
      <c r="T54" s="1"/>
      <c r="Z54" s="16"/>
      <c r="AA54" s="16"/>
      <c r="AB54" s="16"/>
      <c r="AC54" s="16"/>
      <c r="AD54" s="16"/>
      <c r="AE54" s="16"/>
    </row>
    <row r="55" spans="10:31">
      <c r="J55" s="1"/>
      <c r="L55" s="1"/>
      <c r="M55" s="1"/>
      <c r="N55" s="1"/>
      <c r="P55" s="1"/>
      <c r="Q55" s="1"/>
      <c r="T55" s="1"/>
      <c r="Z55" s="16"/>
      <c r="AA55" s="16"/>
      <c r="AB55" s="16"/>
      <c r="AC55" s="16"/>
      <c r="AD55" s="16"/>
      <c r="AE55" s="16"/>
    </row>
    <row r="56" spans="10:31">
      <c r="J56" s="1"/>
      <c r="L56" s="1"/>
      <c r="M56" s="1"/>
      <c r="N56" s="1"/>
      <c r="P56" s="1"/>
      <c r="Q56" s="1"/>
      <c r="T56" s="1"/>
      <c r="Z56" s="16"/>
      <c r="AA56" s="16"/>
      <c r="AB56" s="16"/>
      <c r="AC56" s="16"/>
      <c r="AD56" s="16"/>
      <c r="AE56" s="16"/>
    </row>
    <row r="57" spans="10:31">
      <c r="J57" s="1"/>
      <c r="L57" s="1"/>
      <c r="M57" s="1"/>
      <c r="N57" s="1"/>
      <c r="P57" s="1"/>
      <c r="Q57" s="1"/>
      <c r="T57" s="1"/>
      <c r="Z57" s="16"/>
      <c r="AA57" s="16"/>
      <c r="AB57" s="16"/>
      <c r="AC57" s="16"/>
      <c r="AD57" s="16"/>
      <c r="AE57" s="16"/>
    </row>
    <row r="58" spans="10:31">
      <c r="J58" s="1"/>
      <c r="L58" s="1"/>
      <c r="M58" s="1"/>
      <c r="N58" s="1"/>
      <c r="P58" s="1"/>
      <c r="Q58" s="1"/>
      <c r="T58" s="1"/>
      <c r="Z58" s="16"/>
      <c r="AA58" s="16"/>
      <c r="AB58" s="16"/>
      <c r="AC58" s="16"/>
      <c r="AD58" s="16"/>
      <c r="AE58" s="16"/>
    </row>
    <row r="59" spans="10:31">
      <c r="J59" s="1"/>
      <c r="L59" s="1"/>
      <c r="M59" s="1"/>
      <c r="N59" s="1"/>
      <c r="P59" s="1"/>
      <c r="Q59" s="1"/>
      <c r="T59" s="1"/>
      <c r="Z59" s="16"/>
      <c r="AA59" s="16"/>
      <c r="AB59" s="16"/>
      <c r="AC59" s="16"/>
      <c r="AD59" s="16"/>
      <c r="AE59" s="16"/>
    </row>
    <row r="60" spans="10:31">
      <c r="J60" s="1"/>
      <c r="L60" s="1"/>
      <c r="M60" s="1"/>
      <c r="N60" s="1"/>
      <c r="P60" s="1"/>
      <c r="Q60" s="1"/>
      <c r="T60" s="1"/>
      <c r="Z60" s="16"/>
      <c r="AA60" s="16"/>
      <c r="AB60" s="16"/>
      <c r="AC60" s="16"/>
      <c r="AD60" s="16"/>
      <c r="AE60" s="16"/>
    </row>
    <row r="61" spans="10:31">
      <c r="J61" s="1"/>
      <c r="L61" s="1"/>
      <c r="M61" s="1"/>
      <c r="N61" s="1"/>
      <c r="P61" s="1"/>
      <c r="Q61" s="1"/>
      <c r="T61" s="1"/>
      <c r="Z61" s="16"/>
      <c r="AA61" s="16"/>
      <c r="AB61" s="16"/>
      <c r="AC61" s="16"/>
      <c r="AD61" s="16"/>
      <c r="AE61" s="16"/>
    </row>
    <row r="62" spans="10:31">
      <c r="J62" s="1"/>
      <c r="L62" s="1"/>
      <c r="M62" s="1"/>
      <c r="N62" s="1"/>
      <c r="P62" s="1"/>
      <c r="Q62" s="1"/>
      <c r="T62" s="1"/>
      <c r="Z62" s="16"/>
      <c r="AA62" s="16"/>
      <c r="AB62" s="16"/>
      <c r="AC62" s="16"/>
      <c r="AD62" s="16"/>
      <c r="AE62" s="16"/>
    </row>
    <row r="63" spans="10:31">
      <c r="J63" s="1"/>
      <c r="L63" s="1"/>
      <c r="M63" s="1"/>
      <c r="N63" s="1"/>
      <c r="P63" s="1"/>
      <c r="Q63" s="1"/>
      <c r="T63" s="1"/>
      <c r="Z63" s="16"/>
      <c r="AA63" s="16"/>
      <c r="AB63" s="16"/>
      <c r="AC63" s="16"/>
      <c r="AD63" s="16"/>
      <c r="AE63" s="16"/>
    </row>
    <row r="64" spans="10:31">
      <c r="J64" s="1"/>
      <c r="L64" s="1"/>
      <c r="M64" s="1"/>
      <c r="N64" s="1"/>
      <c r="P64" s="1"/>
      <c r="Q64" s="1"/>
      <c r="T64" s="1"/>
      <c r="Z64" s="16"/>
      <c r="AA64" s="16"/>
      <c r="AB64" s="16"/>
      <c r="AC64" s="16"/>
      <c r="AD64" s="16"/>
      <c r="AE64" s="16"/>
    </row>
    <row r="65" spans="10:31">
      <c r="J65" s="1"/>
      <c r="L65" s="1"/>
      <c r="M65" s="1"/>
      <c r="N65" s="1"/>
      <c r="P65" s="1"/>
      <c r="Q65" s="1"/>
      <c r="T65" s="1"/>
      <c r="Z65" s="16"/>
      <c r="AA65" s="16"/>
      <c r="AB65" s="16"/>
      <c r="AC65" s="16"/>
      <c r="AD65" s="16"/>
      <c r="AE65" s="16"/>
    </row>
    <row r="66" spans="10:31">
      <c r="J66" s="1"/>
      <c r="L66" s="1"/>
      <c r="M66" s="1"/>
      <c r="N66" s="1"/>
      <c r="P66" s="1"/>
      <c r="Q66" s="1"/>
      <c r="T66" s="1"/>
      <c r="Z66" s="16"/>
      <c r="AA66" s="16"/>
      <c r="AB66" s="16"/>
      <c r="AC66" s="16"/>
      <c r="AD66" s="16"/>
      <c r="AE66" s="16"/>
    </row>
    <row r="67" spans="10:31">
      <c r="J67" s="1"/>
      <c r="L67" s="1"/>
      <c r="M67" s="1"/>
      <c r="N67" s="1"/>
      <c r="P67" s="1"/>
      <c r="Q67" s="1"/>
      <c r="T67" s="1"/>
      <c r="Z67" s="16"/>
      <c r="AA67" s="16"/>
      <c r="AB67" s="16"/>
      <c r="AC67" s="16"/>
      <c r="AD67" s="16"/>
      <c r="AE67" s="16"/>
    </row>
    <row r="68" spans="10:31">
      <c r="J68" s="1"/>
      <c r="L68" s="1"/>
      <c r="M68" s="1"/>
      <c r="N68" s="1"/>
      <c r="P68" s="1"/>
      <c r="Q68" s="1"/>
      <c r="T68" s="1"/>
      <c r="Z68" s="16"/>
      <c r="AA68" s="16"/>
      <c r="AB68" s="16"/>
      <c r="AC68" s="16"/>
      <c r="AD68" s="16"/>
      <c r="AE68" s="16"/>
    </row>
    <row r="69" spans="10:31">
      <c r="J69" s="1"/>
      <c r="L69" s="1"/>
      <c r="M69" s="1"/>
      <c r="N69" s="1"/>
      <c r="P69" s="1"/>
      <c r="Q69" s="1"/>
      <c r="T69" s="1"/>
      <c r="Z69" s="16"/>
      <c r="AA69" s="16"/>
      <c r="AB69" s="16"/>
      <c r="AC69" s="16"/>
      <c r="AD69" s="16"/>
      <c r="AE69" s="16"/>
    </row>
    <row r="70" spans="10:31">
      <c r="J70" s="1"/>
      <c r="L70" s="1"/>
      <c r="M70" s="1"/>
      <c r="N70" s="1"/>
      <c r="P70" s="1"/>
      <c r="Q70" s="1"/>
      <c r="T70" s="1"/>
      <c r="Z70" s="16"/>
      <c r="AA70" s="16"/>
      <c r="AB70" s="16"/>
      <c r="AC70" s="16"/>
      <c r="AD70" s="16"/>
      <c r="AE70" s="16"/>
    </row>
    <row r="71" spans="10:31">
      <c r="J71" s="1"/>
      <c r="L71" s="1"/>
      <c r="M71" s="1"/>
      <c r="N71" s="1"/>
      <c r="P71" s="1"/>
      <c r="Q71" s="1"/>
      <c r="T71" s="1"/>
      <c r="Z71" s="16"/>
      <c r="AA71" s="16"/>
      <c r="AB71" s="16"/>
      <c r="AC71" s="16"/>
      <c r="AD71" s="16"/>
      <c r="AE71" s="16"/>
    </row>
    <row r="72" spans="10:31">
      <c r="J72" s="1"/>
      <c r="L72" s="1"/>
      <c r="M72" s="1"/>
      <c r="N72" s="1"/>
      <c r="P72" s="1"/>
      <c r="Q72" s="1"/>
      <c r="T72" s="1"/>
      <c r="Z72" s="16"/>
      <c r="AA72" s="16"/>
      <c r="AB72" s="16"/>
      <c r="AC72" s="16"/>
      <c r="AD72" s="16"/>
      <c r="AE72" s="16"/>
    </row>
    <row r="73" spans="10:31">
      <c r="J73" s="1"/>
      <c r="L73" s="1"/>
      <c r="M73" s="1"/>
      <c r="N73" s="1"/>
      <c r="P73" s="1"/>
      <c r="Q73" s="1"/>
      <c r="T73" s="1"/>
      <c r="Z73" s="16"/>
      <c r="AA73" s="16"/>
      <c r="AB73" s="16"/>
      <c r="AC73" s="16"/>
      <c r="AD73" s="16"/>
      <c r="AE73" s="16"/>
    </row>
    <row r="74" spans="10:31">
      <c r="J74" s="1"/>
      <c r="L74" s="1"/>
      <c r="M74" s="1"/>
      <c r="N74" s="1"/>
      <c r="P74" s="1"/>
      <c r="Q74" s="1"/>
      <c r="T74" s="1"/>
      <c r="Z74" s="16"/>
      <c r="AA74" s="16"/>
      <c r="AB74" s="16"/>
      <c r="AC74" s="16"/>
      <c r="AD74" s="16"/>
      <c r="AE74" s="16"/>
    </row>
    <row r="75" spans="10:31">
      <c r="J75" s="1"/>
      <c r="L75" s="1"/>
      <c r="M75" s="1"/>
      <c r="N75" s="1"/>
      <c r="P75" s="1"/>
      <c r="Q75" s="1"/>
      <c r="T75" s="1"/>
      <c r="Z75" s="16"/>
      <c r="AA75" s="16"/>
      <c r="AB75" s="16"/>
      <c r="AC75" s="16"/>
      <c r="AD75" s="16"/>
      <c r="AE75" s="16"/>
    </row>
    <row r="76" spans="10:31">
      <c r="J76" s="1"/>
      <c r="L76" s="1"/>
      <c r="M76" s="1"/>
      <c r="N76" s="1"/>
      <c r="P76" s="1"/>
      <c r="Q76" s="1"/>
      <c r="T76" s="1"/>
      <c r="Z76" s="16"/>
      <c r="AA76" s="16"/>
      <c r="AB76" s="16"/>
      <c r="AC76" s="16"/>
      <c r="AD76" s="16"/>
      <c r="AE76" s="16"/>
    </row>
    <row r="77" spans="10:31">
      <c r="J77" s="1"/>
      <c r="L77" s="1"/>
      <c r="M77" s="1"/>
      <c r="N77" s="1"/>
      <c r="P77" s="1"/>
      <c r="Q77" s="1"/>
      <c r="T77" s="1"/>
      <c r="Z77" s="16"/>
      <c r="AA77" s="16"/>
      <c r="AB77" s="16"/>
      <c r="AC77" s="16"/>
      <c r="AD77" s="16"/>
      <c r="AE77" s="16"/>
    </row>
    <row r="78" spans="10:31">
      <c r="J78" s="1"/>
      <c r="L78" s="1"/>
      <c r="M78" s="1"/>
      <c r="N78" s="1"/>
      <c r="P78" s="1"/>
      <c r="Q78" s="1"/>
      <c r="T78" s="1"/>
      <c r="Z78" s="16"/>
      <c r="AA78" s="16"/>
      <c r="AB78" s="16"/>
      <c r="AC78" s="16"/>
      <c r="AD78" s="16"/>
      <c r="AE78" s="16"/>
    </row>
    <row r="79" spans="10:31">
      <c r="J79" s="1"/>
      <c r="L79" s="1"/>
      <c r="M79" s="1"/>
      <c r="N79" s="1"/>
      <c r="P79" s="1"/>
      <c r="Q79" s="1"/>
      <c r="T79" s="1"/>
      <c r="Z79" s="16"/>
      <c r="AA79" s="16"/>
      <c r="AB79" s="16"/>
      <c r="AC79" s="16"/>
      <c r="AD79" s="16"/>
      <c r="AE79" s="16"/>
    </row>
    <row r="80" spans="10:31">
      <c r="J80" s="1"/>
      <c r="L80" s="1"/>
      <c r="M80" s="1"/>
      <c r="N80" s="1"/>
      <c r="P80" s="1"/>
      <c r="Q80" s="1"/>
      <c r="T80" s="1"/>
      <c r="Z80" s="16"/>
      <c r="AA80" s="16"/>
      <c r="AB80" s="16"/>
      <c r="AC80" s="16"/>
      <c r="AD80" s="16"/>
      <c r="AE80" s="16"/>
    </row>
    <row r="81" spans="10:31">
      <c r="J81" s="1"/>
      <c r="L81" s="1"/>
      <c r="M81" s="1"/>
      <c r="N81" s="1"/>
      <c r="P81" s="1"/>
      <c r="Q81" s="1"/>
      <c r="T81" s="1"/>
      <c r="Z81" s="16"/>
      <c r="AA81" s="16"/>
      <c r="AB81" s="16"/>
      <c r="AC81" s="16"/>
      <c r="AD81" s="16"/>
      <c r="AE81" s="16"/>
    </row>
    <row r="82" spans="10:31">
      <c r="J82" s="1"/>
      <c r="L82" s="1"/>
      <c r="M82" s="1"/>
      <c r="N82" s="1"/>
      <c r="P82" s="1"/>
      <c r="Q82" s="1"/>
      <c r="T82" s="1"/>
      <c r="Z82" s="16"/>
      <c r="AA82" s="16"/>
      <c r="AB82" s="16"/>
      <c r="AC82" s="16"/>
      <c r="AD82" s="16"/>
      <c r="AE82" s="16"/>
    </row>
    <row r="83" spans="10:31">
      <c r="J83" s="1"/>
      <c r="L83" s="1"/>
      <c r="M83" s="1"/>
      <c r="N83" s="1"/>
      <c r="P83" s="1"/>
      <c r="Q83" s="1"/>
      <c r="T83" s="1"/>
      <c r="Z83" s="16"/>
      <c r="AA83" s="16"/>
      <c r="AB83" s="16"/>
      <c r="AC83" s="16"/>
      <c r="AD83" s="16"/>
      <c r="AE83" s="16"/>
    </row>
    <row r="84" spans="10:31">
      <c r="J84" s="1"/>
      <c r="L84" s="1"/>
      <c r="M84" s="1"/>
      <c r="N84" s="1"/>
      <c r="P84" s="1"/>
      <c r="Q84" s="1"/>
      <c r="T84" s="1"/>
      <c r="Z84" s="16"/>
      <c r="AA84" s="16"/>
      <c r="AB84" s="16"/>
      <c r="AC84" s="16"/>
      <c r="AD84" s="16"/>
      <c r="AE84" s="16"/>
    </row>
    <row r="85" spans="10:31">
      <c r="J85" s="1"/>
      <c r="L85" s="1"/>
      <c r="M85" s="1"/>
      <c r="N85" s="1"/>
      <c r="P85" s="1"/>
      <c r="Q85" s="1"/>
      <c r="T85" s="1"/>
      <c r="Z85" s="16"/>
      <c r="AA85" s="16"/>
      <c r="AB85" s="16"/>
      <c r="AC85" s="16"/>
      <c r="AD85" s="16"/>
      <c r="AE85" s="16"/>
    </row>
    <row r="86" spans="10:31">
      <c r="J86" s="1"/>
      <c r="L86" s="1"/>
      <c r="M86" s="1"/>
      <c r="N86" s="1"/>
      <c r="P86" s="1"/>
      <c r="Q86" s="1"/>
      <c r="T86" s="1"/>
      <c r="Z86" s="16"/>
      <c r="AA86" s="16"/>
      <c r="AB86" s="16"/>
      <c r="AC86" s="16"/>
      <c r="AD86" s="16"/>
      <c r="AE86" s="16"/>
    </row>
    <row r="87" spans="10:31">
      <c r="J87" s="1"/>
      <c r="L87" s="1"/>
      <c r="M87" s="1"/>
      <c r="N87" s="1"/>
      <c r="P87" s="1"/>
      <c r="Q87" s="1"/>
      <c r="T87" s="1"/>
      <c r="Z87" s="16"/>
      <c r="AA87" s="16"/>
      <c r="AB87" s="16"/>
      <c r="AC87" s="16"/>
      <c r="AD87" s="16"/>
      <c r="AE87" s="16"/>
    </row>
    <row r="88" spans="10:31">
      <c r="J88" s="1"/>
      <c r="L88" s="1"/>
      <c r="M88" s="1"/>
      <c r="N88" s="1"/>
      <c r="P88" s="1"/>
      <c r="Q88" s="1"/>
      <c r="T88" s="1"/>
      <c r="Z88" s="16"/>
      <c r="AA88" s="16"/>
      <c r="AB88" s="16"/>
      <c r="AC88" s="16"/>
      <c r="AD88" s="16"/>
      <c r="AE88" s="16"/>
    </row>
    <row r="89" spans="10:31">
      <c r="J89" s="1"/>
      <c r="L89" s="1"/>
      <c r="M89" s="1"/>
      <c r="N89" s="1"/>
      <c r="P89" s="1"/>
      <c r="Q89" s="1"/>
      <c r="T89" s="1"/>
      <c r="Z89" s="16"/>
      <c r="AA89" s="16"/>
      <c r="AB89" s="16"/>
      <c r="AC89" s="16"/>
      <c r="AD89" s="16"/>
      <c r="AE89" s="16"/>
    </row>
    <row r="90" spans="10:31">
      <c r="J90" s="1"/>
      <c r="L90" s="1"/>
      <c r="M90" s="1"/>
      <c r="N90" s="1"/>
      <c r="P90" s="1"/>
      <c r="Q90" s="1"/>
      <c r="T90" s="1"/>
      <c r="Z90" s="16"/>
      <c r="AA90" s="16"/>
      <c r="AB90" s="16"/>
      <c r="AC90" s="16"/>
      <c r="AD90" s="16"/>
      <c r="AE90" s="16"/>
    </row>
    <row r="91" spans="10:31">
      <c r="J91" s="1"/>
      <c r="L91" s="1"/>
      <c r="M91" s="1"/>
      <c r="N91" s="1"/>
      <c r="P91" s="1"/>
      <c r="Q91" s="1"/>
      <c r="T91" s="1"/>
      <c r="Z91" s="16"/>
      <c r="AA91" s="16"/>
      <c r="AB91" s="16"/>
      <c r="AC91" s="16"/>
      <c r="AD91" s="16"/>
      <c r="AE91" s="16"/>
    </row>
    <row r="92" spans="10:31">
      <c r="J92" s="1"/>
      <c r="L92" s="1"/>
      <c r="M92" s="1"/>
      <c r="N92" s="1"/>
      <c r="P92" s="1"/>
      <c r="Q92" s="1"/>
      <c r="T92" s="1"/>
      <c r="Z92" s="16"/>
      <c r="AA92" s="16"/>
      <c r="AB92" s="16"/>
      <c r="AC92" s="16"/>
      <c r="AD92" s="16"/>
      <c r="AE92" s="16"/>
    </row>
    <row r="93" spans="10:31">
      <c r="J93" s="1"/>
      <c r="L93" s="1"/>
      <c r="M93" s="1"/>
      <c r="N93" s="1"/>
      <c r="P93" s="1"/>
      <c r="Q93" s="1"/>
      <c r="T93" s="1"/>
      <c r="Z93" s="16"/>
      <c r="AA93" s="16"/>
      <c r="AB93" s="16"/>
      <c r="AC93" s="16"/>
      <c r="AD93" s="16"/>
      <c r="AE93" s="16"/>
    </row>
    <row r="94" spans="10:31">
      <c r="J94" s="1"/>
      <c r="L94" s="1"/>
      <c r="M94" s="1"/>
      <c r="N94" s="1"/>
      <c r="P94" s="1"/>
      <c r="Q94" s="1"/>
      <c r="T94" s="1"/>
      <c r="Z94" s="16"/>
      <c r="AA94" s="16"/>
      <c r="AB94" s="16"/>
      <c r="AC94" s="16"/>
      <c r="AD94" s="16"/>
      <c r="AE94" s="16"/>
    </row>
    <row r="95" spans="10:31">
      <c r="J95" s="1"/>
      <c r="L95" s="1"/>
      <c r="M95" s="1"/>
      <c r="N95" s="1"/>
      <c r="P95" s="1"/>
      <c r="Q95" s="1"/>
      <c r="T95" s="1"/>
      <c r="Z95" s="16"/>
      <c r="AA95" s="16"/>
      <c r="AB95" s="16"/>
      <c r="AC95" s="16"/>
      <c r="AD95" s="16"/>
      <c r="AE95" s="16"/>
    </row>
    <row r="96" spans="10:31">
      <c r="J96" s="1"/>
      <c r="L96" s="1"/>
      <c r="M96" s="1"/>
      <c r="N96" s="1"/>
      <c r="P96" s="1"/>
      <c r="Q96" s="1"/>
      <c r="T96" s="1"/>
      <c r="Z96" s="16"/>
      <c r="AA96" s="16"/>
      <c r="AB96" s="16"/>
      <c r="AC96" s="16"/>
      <c r="AD96" s="16"/>
      <c r="AE96" s="16"/>
    </row>
    <row r="97" spans="10:31">
      <c r="J97" s="1"/>
      <c r="L97" s="1"/>
      <c r="M97" s="1"/>
      <c r="N97" s="1"/>
      <c r="P97" s="1"/>
      <c r="Q97" s="1"/>
      <c r="T97" s="1"/>
      <c r="Z97" s="16"/>
      <c r="AA97" s="16"/>
      <c r="AB97" s="16"/>
      <c r="AC97" s="16"/>
      <c r="AD97" s="16"/>
      <c r="AE97" s="16"/>
    </row>
    <row r="98" spans="10:31">
      <c r="J98" s="1"/>
      <c r="L98" s="1"/>
      <c r="M98" s="1"/>
      <c r="N98" s="1"/>
      <c r="P98" s="1"/>
      <c r="Q98" s="1"/>
      <c r="T98" s="1"/>
      <c r="Z98" s="16"/>
      <c r="AA98" s="16"/>
      <c r="AB98" s="16"/>
      <c r="AC98" s="16"/>
      <c r="AD98" s="16"/>
      <c r="AE98" s="16"/>
    </row>
    <row r="99" spans="10:31">
      <c r="J99" s="1"/>
      <c r="L99" s="1"/>
      <c r="M99" s="1"/>
      <c r="N99" s="1"/>
      <c r="P99" s="1"/>
      <c r="Q99" s="1"/>
      <c r="T99" s="1"/>
      <c r="Z99" s="16"/>
      <c r="AA99" s="16"/>
      <c r="AB99" s="16"/>
      <c r="AC99" s="16"/>
      <c r="AD99" s="16"/>
      <c r="AE99" s="16"/>
    </row>
    <row r="100" spans="10:31">
      <c r="J100" s="1"/>
      <c r="L100" s="1"/>
      <c r="M100" s="1"/>
      <c r="N100" s="1"/>
      <c r="P100" s="1"/>
      <c r="Q100" s="1"/>
      <c r="T100" s="1"/>
      <c r="Z100" s="16"/>
      <c r="AA100" s="16"/>
      <c r="AB100" s="16"/>
      <c r="AC100" s="16"/>
      <c r="AD100" s="16"/>
      <c r="AE100" s="16"/>
    </row>
    <row r="101" spans="10:31">
      <c r="J101" s="1"/>
      <c r="L101" s="1"/>
      <c r="M101" s="1"/>
      <c r="N101" s="1"/>
      <c r="P101" s="1"/>
      <c r="Q101" s="1"/>
      <c r="T101" s="1"/>
    </row>
    <row r="102" spans="10:31">
      <c r="J102" s="1"/>
      <c r="L102" s="1"/>
      <c r="M102" s="1"/>
      <c r="N102" s="1"/>
      <c r="P102" s="1"/>
      <c r="Q102" s="1"/>
      <c r="T102" s="1"/>
    </row>
    <row r="103" spans="10:31">
      <c r="J103" s="1"/>
      <c r="L103" s="1"/>
      <c r="M103" s="1"/>
      <c r="N103" s="1"/>
      <c r="P103" s="1"/>
      <c r="Q103" s="1"/>
      <c r="T103" s="1"/>
    </row>
    <row r="104" spans="10:31">
      <c r="J104" s="1"/>
      <c r="L104" s="1"/>
      <c r="M104" s="1"/>
      <c r="N104" s="1"/>
      <c r="P104" s="1"/>
      <c r="Q104" s="1"/>
      <c r="T104" s="1"/>
    </row>
    <row r="105" spans="10:31">
      <c r="J105" s="1"/>
      <c r="L105" s="1"/>
      <c r="M105" s="1"/>
      <c r="N105" s="1"/>
      <c r="P105" s="1"/>
      <c r="Q105" s="1"/>
      <c r="T105" s="1"/>
    </row>
    <row r="106" spans="10:31">
      <c r="J106" s="1"/>
      <c r="L106" s="1"/>
      <c r="M106" s="1"/>
      <c r="N106" s="1"/>
      <c r="P106" s="1"/>
      <c r="Q106" s="1"/>
      <c r="T106" s="1"/>
    </row>
    <row r="107" spans="10:31">
      <c r="J107" s="1"/>
      <c r="L107" s="1"/>
      <c r="M107" s="1"/>
      <c r="N107" s="1"/>
      <c r="P107" s="1"/>
      <c r="Q107" s="1"/>
      <c r="T107" s="1"/>
    </row>
    <row r="108" spans="10:31">
      <c r="J108" s="1"/>
      <c r="L108" s="1"/>
      <c r="M108" s="1"/>
      <c r="N108" s="1"/>
      <c r="P108" s="1"/>
      <c r="Q108" s="1"/>
      <c r="T108" s="1"/>
    </row>
    <row r="109" spans="10:31">
      <c r="J109" s="1"/>
      <c r="L109" s="1"/>
      <c r="M109" s="1"/>
      <c r="N109" s="1"/>
      <c r="P109" s="1"/>
      <c r="Q109" s="1"/>
      <c r="T109" s="1"/>
    </row>
    <row r="110" spans="10:31">
      <c r="J110" s="1"/>
      <c r="L110" s="1"/>
      <c r="M110" s="1"/>
      <c r="N110" s="1"/>
      <c r="P110" s="1"/>
      <c r="Q110" s="1"/>
      <c r="T110" s="1"/>
    </row>
    <row r="111" spans="10:31">
      <c r="J111" s="1"/>
      <c r="L111" s="1"/>
      <c r="M111" s="1"/>
      <c r="N111" s="1"/>
      <c r="P111" s="1"/>
      <c r="Q111" s="1"/>
      <c r="T111" s="1"/>
    </row>
    <row r="112" spans="10:31">
      <c r="J112" s="1"/>
      <c r="L112" s="1"/>
      <c r="M112" s="1"/>
      <c r="N112" s="1"/>
      <c r="P112" s="1"/>
      <c r="Q112" s="1"/>
      <c r="T112" s="1"/>
    </row>
    <row r="113" spans="10:20">
      <c r="J113" s="1"/>
      <c r="L113" s="1"/>
      <c r="M113" s="1"/>
      <c r="N113" s="1"/>
      <c r="P113" s="1"/>
      <c r="Q113" s="1"/>
      <c r="T113" s="1"/>
    </row>
    <row r="114" spans="10:20">
      <c r="J114" s="1"/>
      <c r="L114" s="1"/>
      <c r="M114" s="1"/>
      <c r="N114" s="1"/>
      <c r="P114" s="1"/>
      <c r="Q114" s="1"/>
      <c r="T114" s="1"/>
    </row>
    <row r="115" spans="10:20">
      <c r="J115" s="1"/>
      <c r="L115" s="1"/>
      <c r="M115" s="1"/>
      <c r="N115" s="1"/>
      <c r="P115" s="1"/>
      <c r="Q115" s="1"/>
      <c r="T115" s="1"/>
    </row>
    <row r="116" spans="10:20">
      <c r="J116" s="1"/>
      <c r="L116" s="1"/>
      <c r="M116" s="1"/>
      <c r="N116" s="1"/>
      <c r="P116" s="1"/>
      <c r="Q116" s="1"/>
      <c r="T116" s="1"/>
    </row>
    <row r="117" spans="10:20">
      <c r="J117" s="1"/>
      <c r="L117" s="1"/>
      <c r="M117" s="1"/>
      <c r="N117" s="1"/>
      <c r="P117" s="1"/>
      <c r="Q117" s="1"/>
      <c r="T117" s="1"/>
    </row>
    <row r="118" spans="10:20">
      <c r="J118" s="1"/>
      <c r="L118" s="1"/>
      <c r="M118" s="1"/>
      <c r="N118" s="1"/>
      <c r="P118" s="1"/>
      <c r="Q118" s="1"/>
      <c r="T118" s="1"/>
    </row>
    <row r="119" spans="10:20">
      <c r="J119" s="1"/>
      <c r="L119" s="1"/>
      <c r="M119" s="1"/>
      <c r="N119" s="1"/>
      <c r="P119" s="1"/>
      <c r="Q119" s="1"/>
      <c r="T119" s="1"/>
    </row>
    <row r="120" spans="10:20">
      <c r="J120" s="1"/>
      <c r="L120" s="1"/>
      <c r="M120" s="1"/>
      <c r="N120" s="1"/>
      <c r="P120" s="1"/>
      <c r="Q120" s="1"/>
      <c r="T120" s="1"/>
    </row>
    <row r="121" spans="10:20">
      <c r="J121" s="1"/>
      <c r="L121" s="1"/>
      <c r="M121" s="1"/>
      <c r="N121" s="1"/>
      <c r="P121" s="1"/>
      <c r="Q121" s="1"/>
      <c r="T121" s="1"/>
    </row>
    <row r="122" spans="10:20">
      <c r="J122" s="1"/>
      <c r="L122" s="1"/>
      <c r="M122" s="1"/>
      <c r="N122" s="1"/>
      <c r="P122" s="1"/>
      <c r="Q122" s="1"/>
      <c r="T122" s="1"/>
    </row>
    <row r="123" spans="10:20">
      <c r="J123" s="1"/>
      <c r="L123" s="1"/>
      <c r="M123" s="1"/>
      <c r="N123" s="1"/>
      <c r="P123" s="1"/>
      <c r="Q123" s="1"/>
      <c r="T123" s="1"/>
    </row>
    <row r="124" spans="10:20">
      <c r="J124" s="1"/>
      <c r="L124" s="1"/>
      <c r="M124" s="1"/>
      <c r="N124" s="1"/>
      <c r="P124" s="1"/>
      <c r="Q124" s="1"/>
      <c r="T124" s="1"/>
    </row>
    <row r="125" spans="10:20">
      <c r="J125" s="1"/>
      <c r="L125" s="1"/>
      <c r="M125" s="1"/>
      <c r="N125" s="1"/>
      <c r="P125" s="1"/>
      <c r="Q125" s="1"/>
      <c r="T125" s="1"/>
    </row>
    <row r="126" spans="10:20">
      <c r="J126" s="1"/>
      <c r="L126" s="1"/>
      <c r="M126" s="1"/>
      <c r="N126" s="1"/>
      <c r="P126" s="1"/>
      <c r="Q126" s="1"/>
      <c r="T126" s="1"/>
    </row>
    <row r="127" spans="10:20">
      <c r="J127" s="1"/>
      <c r="L127" s="1"/>
      <c r="M127" s="1"/>
      <c r="N127" s="1"/>
      <c r="P127" s="1"/>
      <c r="Q127" s="1"/>
      <c r="T127" s="1"/>
    </row>
    <row r="128" spans="10:20">
      <c r="J128" s="1"/>
      <c r="L128" s="1"/>
      <c r="M128" s="1"/>
      <c r="N128" s="1"/>
      <c r="P128" s="1"/>
      <c r="Q128" s="1"/>
      <c r="T128" s="1"/>
    </row>
    <row r="129" spans="10:20">
      <c r="J129" s="1"/>
      <c r="L129" s="1"/>
      <c r="M129" s="1"/>
      <c r="N129" s="1"/>
      <c r="P129" s="1"/>
      <c r="Q129" s="1"/>
      <c r="T129" s="1"/>
    </row>
    <row r="130" spans="10:20">
      <c r="J130" s="1"/>
      <c r="L130" s="1"/>
      <c r="M130" s="1"/>
      <c r="N130" s="1"/>
      <c r="P130" s="1"/>
      <c r="Q130" s="1"/>
      <c r="T130" s="1"/>
    </row>
    <row r="131" spans="10:20">
      <c r="J131" s="1"/>
      <c r="L131" s="1"/>
      <c r="M131" s="1"/>
      <c r="N131" s="1"/>
      <c r="P131" s="1"/>
      <c r="Q131" s="1"/>
      <c r="T131" s="1"/>
    </row>
    <row r="132" spans="10:20">
      <c r="J132" s="1"/>
      <c r="L132" s="1"/>
      <c r="M132" s="1"/>
      <c r="N132" s="1"/>
      <c r="P132" s="1"/>
      <c r="Q132" s="1"/>
      <c r="T132" s="1"/>
    </row>
    <row r="133" spans="10:20">
      <c r="J133" s="1"/>
      <c r="L133" s="1"/>
      <c r="M133" s="1"/>
      <c r="N133" s="1"/>
      <c r="P133" s="1"/>
      <c r="Q133" s="1"/>
      <c r="T133" s="1"/>
    </row>
    <row r="134" spans="10:20">
      <c r="J134" s="1"/>
      <c r="L134" s="1"/>
      <c r="M134" s="1"/>
      <c r="N134" s="1"/>
      <c r="P134" s="1"/>
      <c r="Q134" s="1"/>
      <c r="T134" s="1"/>
    </row>
    <row r="135" spans="10:20">
      <c r="J135" s="1"/>
      <c r="L135" s="1"/>
      <c r="M135" s="1"/>
      <c r="N135" s="1"/>
      <c r="P135" s="1"/>
      <c r="Q135" s="1"/>
      <c r="T135" s="1"/>
    </row>
    <row r="136" spans="10:20">
      <c r="J136" s="1"/>
      <c r="L136" s="1"/>
      <c r="M136" s="1"/>
      <c r="N136" s="1"/>
      <c r="P136" s="1"/>
      <c r="Q136" s="1"/>
      <c r="T136" s="1"/>
    </row>
    <row r="137" spans="10:20">
      <c r="J137" s="1"/>
      <c r="L137" s="1"/>
      <c r="M137" s="1"/>
      <c r="N137" s="1"/>
      <c r="P137" s="1"/>
      <c r="Q137" s="1"/>
      <c r="T137" s="1"/>
    </row>
    <row r="138" spans="10:20">
      <c r="J138" s="1"/>
      <c r="L138" s="1"/>
      <c r="M138" s="1"/>
      <c r="N138" s="1"/>
      <c r="P138" s="1"/>
      <c r="Q138" s="1"/>
      <c r="T138" s="1"/>
    </row>
    <row r="139" spans="10:20">
      <c r="J139" s="1"/>
      <c r="L139" s="1"/>
      <c r="M139" s="1"/>
      <c r="N139" s="1"/>
      <c r="P139" s="1"/>
      <c r="Q139" s="1"/>
      <c r="T139" s="1"/>
    </row>
    <row r="140" spans="10:20">
      <c r="J140" s="1"/>
      <c r="L140" s="1"/>
      <c r="M140" s="1"/>
      <c r="N140" s="1"/>
      <c r="P140" s="1"/>
      <c r="Q140" s="1"/>
      <c r="T140" s="1"/>
    </row>
    <row r="141" spans="10:20">
      <c r="J141" s="1"/>
      <c r="L141" s="1"/>
      <c r="M141" s="1"/>
      <c r="N141" s="1"/>
      <c r="P141" s="1"/>
      <c r="Q141" s="1"/>
      <c r="T141" s="1"/>
    </row>
    <row r="142" spans="10:20">
      <c r="J142" s="1"/>
      <c r="L142" s="1"/>
      <c r="M142" s="1"/>
      <c r="N142" s="1"/>
      <c r="P142" s="1"/>
      <c r="Q142" s="1"/>
      <c r="T142" s="1"/>
    </row>
    <row r="143" spans="10:20">
      <c r="J143" s="1"/>
      <c r="L143" s="1"/>
      <c r="M143" s="1"/>
      <c r="N143" s="1"/>
      <c r="P143" s="1"/>
      <c r="Q143" s="1"/>
      <c r="T143" s="1"/>
    </row>
    <row r="144" spans="10:20">
      <c r="J144" s="1"/>
      <c r="L144" s="1"/>
      <c r="M144" s="1"/>
      <c r="N144" s="1"/>
      <c r="P144" s="1"/>
      <c r="Q144" s="1"/>
      <c r="T144" s="1"/>
    </row>
    <row r="145" spans="10:20">
      <c r="J145" s="1"/>
      <c r="L145" s="1"/>
      <c r="M145" s="1"/>
      <c r="N145" s="1"/>
      <c r="P145" s="1"/>
      <c r="Q145" s="1"/>
      <c r="T145" s="1"/>
    </row>
    <row r="146" spans="10:20">
      <c r="J146" s="1"/>
      <c r="L146" s="1"/>
      <c r="M146" s="1"/>
      <c r="N146" s="1"/>
      <c r="P146" s="1"/>
      <c r="Q146" s="1"/>
      <c r="T146" s="1"/>
    </row>
    <row r="147" spans="10:20">
      <c r="J147" s="1"/>
      <c r="L147" s="1"/>
      <c r="M147" s="1"/>
      <c r="N147" s="1"/>
      <c r="P147" s="1"/>
      <c r="Q147" s="1"/>
      <c r="T147" s="1"/>
    </row>
    <row r="148" spans="10:20">
      <c r="J148" s="1"/>
      <c r="L148" s="1"/>
      <c r="M148" s="1"/>
      <c r="N148" s="1"/>
      <c r="P148" s="1"/>
      <c r="Q148" s="1"/>
      <c r="T148" s="1"/>
    </row>
    <row r="149" spans="10:20">
      <c r="J149" s="1"/>
      <c r="L149" s="1"/>
      <c r="M149" s="1"/>
      <c r="N149" s="1"/>
      <c r="P149" s="1"/>
      <c r="Q149" s="1"/>
      <c r="T149" s="1"/>
    </row>
    <row r="150" spans="10:20">
      <c r="J150" s="1"/>
      <c r="L150" s="1"/>
      <c r="M150" s="1"/>
      <c r="N150" s="1"/>
      <c r="P150" s="1"/>
      <c r="Q150" s="1"/>
      <c r="T150" s="1"/>
    </row>
    <row r="151" spans="10:20">
      <c r="J151" s="1"/>
      <c r="L151" s="1"/>
      <c r="M151" s="1"/>
      <c r="N151" s="1"/>
      <c r="P151" s="1"/>
      <c r="Q151" s="1"/>
      <c r="T151" s="1"/>
    </row>
    <row r="152" spans="10:20">
      <c r="J152" s="1"/>
      <c r="L152" s="1"/>
      <c r="M152" s="1"/>
      <c r="N152" s="1"/>
      <c r="P152" s="1"/>
      <c r="Q152" s="1"/>
      <c r="T152" s="1"/>
    </row>
    <row r="153" spans="10:20">
      <c r="J153" s="1"/>
      <c r="L153" s="1"/>
      <c r="M153" s="1"/>
      <c r="N153" s="1"/>
      <c r="P153" s="1"/>
      <c r="Q153" s="1"/>
      <c r="T153" s="1"/>
    </row>
    <row r="154" spans="10:20">
      <c r="J154" s="1"/>
      <c r="L154" s="1"/>
      <c r="M154" s="1"/>
      <c r="N154" s="1"/>
      <c r="P154" s="1"/>
      <c r="Q154" s="1"/>
      <c r="T154" s="1"/>
    </row>
    <row r="155" spans="10:20">
      <c r="J155" s="1"/>
      <c r="L155" s="1"/>
      <c r="M155" s="1"/>
      <c r="N155" s="1"/>
      <c r="P155" s="1"/>
      <c r="Q155" s="1"/>
      <c r="T155" s="1"/>
    </row>
    <row r="156" spans="10:20">
      <c r="J156" s="1"/>
      <c r="L156" s="1"/>
      <c r="M156" s="1"/>
      <c r="N156" s="1"/>
      <c r="P156" s="1"/>
      <c r="Q156" s="1"/>
      <c r="T156" s="1"/>
    </row>
    <row r="157" spans="10:20">
      <c r="J157" s="1"/>
      <c r="L157" s="1"/>
      <c r="M157" s="1"/>
      <c r="N157" s="1"/>
      <c r="P157" s="1"/>
      <c r="Q157" s="1"/>
      <c r="T157" s="1"/>
    </row>
    <row r="158" spans="10:20">
      <c r="J158" s="1"/>
      <c r="L158" s="1"/>
      <c r="M158" s="1"/>
      <c r="N158" s="1"/>
      <c r="P158" s="1"/>
      <c r="Q158" s="1"/>
      <c r="T158" s="1"/>
    </row>
    <row r="159" spans="10:20">
      <c r="J159" s="1"/>
      <c r="L159" s="1"/>
      <c r="M159" s="1"/>
      <c r="N159" s="1"/>
      <c r="P159" s="1"/>
      <c r="Q159" s="1"/>
      <c r="T159" s="1"/>
    </row>
    <row r="160" spans="10:20">
      <c r="J160" s="1"/>
      <c r="L160" s="1"/>
      <c r="M160" s="1"/>
      <c r="N160" s="1"/>
      <c r="P160" s="1"/>
      <c r="Q160" s="1"/>
      <c r="T160" s="1"/>
    </row>
    <row r="161" spans="10:20">
      <c r="J161" s="1"/>
      <c r="L161" s="1"/>
      <c r="M161" s="1"/>
      <c r="N161" s="1"/>
      <c r="P161" s="1"/>
      <c r="Q161" s="1"/>
      <c r="T161" s="1"/>
    </row>
    <row r="162" spans="10:20">
      <c r="J162" s="1"/>
      <c r="L162" s="1"/>
      <c r="M162" s="1"/>
      <c r="N162" s="1"/>
      <c r="P162" s="1"/>
      <c r="Q162" s="1"/>
      <c r="T162" s="1"/>
    </row>
    <row r="163" spans="10:20">
      <c r="J163" s="1"/>
      <c r="L163" s="1"/>
      <c r="M163" s="1"/>
      <c r="N163" s="1"/>
      <c r="P163" s="1"/>
      <c r="Q163" s="1"/>
      <c r="T163" s="1"/>
    </row>
    <row r="164" spans="10:20">
      <c r="J164" s="1"/>
      <c r="L164" s="1"/>
      <c r="M164" s="1"/>
      <c r="N164" s="1"/>
      <c r="P164" s="1"/>
      <c r="Q164" s="1"/>
      <c r="T164" s="1"/>
    </row>
    <row r="165" spans="10:20">
      <c r="J165" s="1"/>
      <c r="L165" s="1"/>
      <c r="M165" s="1"/>
      <c r="N165" s="1"/>
      <c r="P165" s="1"/>
      <c r="Q165" s="1"/>
      <c r="T165" s="1"/>
    </row>
    <row r="166" spans="10:20">
      <c r="J166" s="1"/>
      <c r="L166" s="1"/>
      <c r="M166" s="1"/>
      <c r="N166" s="1"/>
      <c r="P166" s="1"/>
      <c r="Q166" s="1"/>
      <c r="T166" s="1"/>
    </row>
    <row r="167" spans="10:20">
      <c r="J167" s="1"/>
      <c r="L167" s="1"/>
      <c r="M167" s="1"/>
      <c r="N167" s="1"/>
      <c r="P167" s="1"/>
      <c r="Q167" s="1"/>
      <c r="T167" s="1"/>
    </row>
    <row r="168" spans="10:20">
      <c r="J168" s="1"/>
      <c r="L168" s="1"/>
      <c r="M168" s="1"/>
      <c r="N168" s="1"/>
      <c r="P168" s="1"/>
      <c r="Q168" s="1"/>
      <c r="T168" s="1"/>
    </row>
    <row r="169" spans="10:20">
      <c r="J169" s="1"/>
      <c r="L169" s="1"/>
      <c r="M169" s="1"/>
      <c r="N169" s="1"/>
      <c r="P169" s="1"/>
      <c r="Q169" s="1"/>
      <c r="T169" s="1"/>
    </row>
    <row r="170" spans="10:20">
      <c r="J170" s="1"/>
      <c r="L170" s="1"/>
      <c r="M170" s="1"/>
      <c r="N170" s="1"/>
      <c r="P170" s="1"/>
      <c r="Q170" s="1"/>
      <c r="T170" s="1"/>
    </row>
    <row r="171" spans="10:20">
      <c r="J171" s="1"/>
      <c r="L171" s="1"/>
      <c r="M171" s="1"/>
      <c r="N171" s="1"/>
      <c r="P171" s="1"/>
      <c r="Q171" s="1"/>
      <c r="T171" s="1"/>
    </row>
    <row r="172" spans="10:20">
      <c r="J172" s="1"/>
      <c r="L172" s="1"/>
      <c r="M172" s="1"/>
      <c r="N172" s="1"/>
      <c r="P172" s="1"/>
      <c r="Q172" s="1"/>
      <c r="T172" s="1"/>
    </row>
    <row r="173" spans="10:20">
      <c r="J173" s="1"/>
      <c r="L173" s="1"/>
      <c r="M173" s="1"/>
      <c r="N173" s="1"/>
      <c r="P173" s="1"/>
      <c r="Q173" s="1"/>
      <c r="T173" s="1"/>
    </row>
    <row r="174" spans="10:20">
      <c r="J174" s="1"/>
      <c r="L174" s="1"/>
      <c r="M174" s="1"/>
      <c r="N174" s="1"/>
      <c r="P174" s="1"/>
      <c r="Q174" s="1"/>
      <c r="T174" s="1"/>
    </row>
    <row r="175" spans="10:20">
      <c r="J175" s="1"/>
      <c r="L175" s="1"/>
      <c r="M175" s="1"/>
      <c r="N175" s="1"/>
      <c r="P175" s="1"/>
      <c r="Q175" s="1"/>
      <c r="T175" s="1"/>
    </row>
    <row r="176" spans="10:20">
      <c r="J176" s="1"/>
      <c r="L176" s="1"/>
      <c r="M176" s="1"/>
      <c r="N176" s="1"/>
      <c r="P176" s="1"/>
      <c r="Q176" s="1"/>
      <c r="T176" s="1"/>
    </row>
    <row r="177" spans="10:20">
      <c r="J177" s="1"/>
      <c r="L177" s="1"/>
      <c r="M177" s="1"/>
      <c r="N177" s="1"/>
      <c r="P177" s="1"/>
      <c r="Q177" s="1"/>
      <c r="T177" s="1"/>
    </row>
    <row r="178" spans="10:20">
      <c r="J178" s="1"/>
      <c r="L178" s="1"/>
      <c r="M178" s="1"/>
      <c r="N178" s="1"/>
      <c r="P178" s="1"/>
      <c r="Q178" s="1"/>
      <c r="T178" s="1"/>
    </row>
    <row r="179" spans="10:20">
      <c r="J179" s="1"/>
      <c r="L179" s="1"/>
      <c r="M179" s="1"/>
      <c r="N179" s="1"/>
      <c r="P179" s="1"/>
      <c r="Q179" s="1"/>
      <c r="T179" s="1"/>
    </row>
    <row r="180" spans="10:20">
      <c r="J180" s="1"/>
      <c r="L180" s="1"/>
      <c r="M180" s="1"/>
      <c r="N180" s="1"/>
      <c r="P180" s="1"/>
      <c r="Q180" s="1"/>
      <c r="T180" s="1"/>
    </row>
    <row r="181" spans="10:20">
      <c r="J181" s="1"/>
      <c r="L181" s="1"/>
      <c r="M181" s="1"/>
      <c r="N181" s="1"/>
      <c r="P181" s="1"/>
      <c r="Q181" s="1"/>
      <c r="T181" s="1"/>
    </row>
    <row r="182" spans="10:20">
      <c r="J182" s="1"/>
      <c r="L182" s="1"/>
      <c r="M182" s="1"/>
      <c r="N182" s="1"/>
      <c r="P182" s="1"/>
      <c r="Q182" s="1"/>
      <c r="T182" s="1"/>
    </row>
    <row r="183" spans="10:20">
      <c r="J183" s="1"/>
      <c r="L183" s="1"/>
      <c r="M183" s="1"/>
      <c r="N183" s="1"/>
      <c r="P183" s="1"/>
      <c r="Q183" s="1"/>
      <c r="T183" s="1"/>
    </row>
    <row r="184" spans="10:20">
      <c r="J184" s="1"/>
      <c r="L184" s="1"/>
      <c r="M184" s="1"/>
      <c r="N184" s="1"/>
      <c r="P184" s="1"/>
      <c r="Q184" s="1"/>
      <c r="T184" s="1"/>
    </row>
    <row r="185" spans="10:20">
      <c r="J185" s="1"/>
      <c r="L185" s="1"/>
      <c r="M185" s="1"/>
      <c r="N185" s="1"/>
      <c r="P185" s="1"/>
      <c r="Q185" s="1"/>
      <c r="T185" s="1"/>
    </row>
    <row r="186" spans="10:20">
      <c r="J186" s="1"/>
      <c r="L186" s="1"/>
      <c r="M186" s="1"/>
      <c r="N186" s="1"/>
      <c r="P186" s="1"/>
      <c r="Q186" s="1"/>
      <c r="T186" s="1"/>
    </row>
    <row r="187" spans="10:20">
      <c r="J187" s="1"/>
      <c r="L187" s="1"/>
      <c r="M187" s="1"/>
      <c r="N187" s="1"/>
      <c r="P187" s="1"/>
      <c r="Q187" s="1"/>
      <c r="T187" s="1"/>
    </row>
    <row r="188" spans="10:20">
      <c r="J188" s="1"/>
      <c r="L188" s="1"/>
      <c r="M188" s="1"/>
      <c r="N188" s="1"/>
      <c r="P188" s="1"/>
      <c r="Q188" s="1"/>
      <c r="T188" s="1"/>
    </row>
    <row r="189" spans="10:20">
      <c r="J189" s="1"/>
      <c r="L189" s="1"/>
      <c r="M189" s="1"/>
      <c r="N189" s="1"/>
      <c r="P189" s="1"/>
      <c r="Q189" s="1"/>
      <c r="T189" s="1"/>
    </row>
    <row r="190" spans="10:20">
      <c r="J190" s="1"/>
      <c r="L190" s="1"/>
      <c r="M190" s="1"/>
      <c r="N190" s="1"/>
      <c r="P190" s="1"/>
      <c r="Q190" s="1"/>
      <c r="T190" s="1"/>
    </row>
    <row r="191" spans="10:20">
      <c r="J191" s="1"/>
      <c r="L191" s="1"/>
      <c r="M191" s="1"/>
      <c r="N191" s="1"/>
      <c r="P191" s="1"/>
      <c r="Q191" s="1"/>
      <c r="T191" s="1"/>
    </row>
    <row r="192" spans="10:20">
      <c r="J192" s="1"/>
      <c r="L192" s="1"/>
      <c r="M192" s="1"/>
      <c r="N192" s="1"/>
      <c r="P192" s="1"/>
      <c r="Q192" s="1"/>
      <c r="T192" s="1"/>
    </row>
    <row r="193" spans="10:20">
      <c r="J193" s="1"/>
      <c r="L193" s="1"/>
      <c r="M193" s="1"/>
      <c r="N193" s="1"/>
      <c r="P193" s="1"/>
      <c r="Q193" s="1"/>
      <c r="T193" s="1"/>
    </row>
    <row r="194" spans="10:20">
      <c r="J194" s="1"/>
      <c r="L194" s="1"/>
      <c r="M194" s="1"/>
      <c r="N194" s="1"/>
      <c r="P194" s="1"/>
      <c r="Q194" s="1"/>
      <c r="T194" s="1"/>
    </row>
    <row r="195" spans="10:20">
      <c r="J195" s="1"/>
      <c r="L195" s="1"/>
      <c r="M195" s="1"/>
      <c r="N195" s="1"/>
      <c r="P195" s="1"/>
      <c r="Q195" s="1"/>
      <c r="T195" s="1"/>
    </row>
    <row r="196" spans="10:20">
      <c r="J196" s="1"/>
      <c r="L196" s="1"/>
      <c r="M196" s="1"/>
      <c r="N196" s="1"/>
      <c r="P196" s="1"/>
      <c r="Q196" s="1"/>
      <c r="T196" s="1"/>
    </row>
    <row r="197" spans="10:20">
      <c r="J197" s="1"/>
      <c r="L197" s="1"/>
      <c r="M197" s="1"/>
      <c r="N197" s="1"/>
      <c r="P197" s="1"/>
      <c r="Q197" s="1"/>
      <c r="T197" s="1"/>
    </row>
    <row r="198" spans="10:20">
      <c r="J198" s="1"/>
      <c r="L198" s="1"/>
      <c r="M198" s="1"/>
      <c r="N198" s="1"/>
      <c r="P198" s="1"/>
      <c r="Q198" s="1"/>
      <c r="T198" s="1"/>
    </row>
    <row r="199" spans="10:20">
      <c r="J199" s="1"/>
      <c r="L199" s="1"/>
      <c r="M199" s="1"/>
      <c r="N199" s="1"/>
      <c r="P199" s="1"/>
      <c r="Q199" s="1"/>
      <c r="T199" s="1"/>
    </row>
    <row r="200" spans="10:20">
      <c r="J200" s="1"/>
      <c r="L200" s="1"/>
      <c r="M200" s="1"/>
      <c r="N200" s="1"/>
      <c r="P200" s="1"/>
      <c r="Q200" s="1"/>
      <c r="T200" s="1"/>
    </row>
    <row r="201" spans="10:20">
      <c r="J201" s="1"/>
      <c r="L201" s="1"/>
      <c r="M201" s="1"/>
      <c r="N201" s="1"/>
      <c r="P201" s="1"/>
      <c r="Q201" s="1"/>
      <c r="T201" s="1"/>
    </row>
    <row r="202" spans="10:20">
      <c r="J202" s="1"/>
      <c r="L202" s="1"/>
      <c r="M202" s="1"/>
      <c r="N202" s="1"/>
      <c r="P202" s="1"/>
      <c r="Q202" s="1"/>
      <c r="T202" s="1"/>
    </row>
    <row r="203" spans="10:20">
      <c r="J203" s="1"/>
      <c r="L203" s="1"/>
      <c r="M203" s="1"/>
      <c r="N203" s="1"/>
      <c r="P203" s="1"/>
      <c r="Q203" s="1"/>
      <c r="T203" s="1"/>
    </row>
    <row r="204" spans="10:20">
      <c r="J204" s="1"/>
      <c r="L204" s="1"/>
      <c r="M204" s="1"/>
      <c r="N204" s="1"/>
      <c r="P204" s="1"/>
      <c r="Q204" s="1"/>
      <c r="T204" s="1"/>
    </row>
    <row r="205" spans="10:20">
      <c r="J205" s="1"/>
      <c r="L205" s="1"/>
      <c r="M205" s="1"/>
      <c r="N205" s="1"/>
      <c r="P205" s="1"/>
      <c r="Q205" s="1"/>
      <c r="T205" s="1"/>
    </row>
    <row r="206" spans="10:20">
      <c r="J206" s="1"/>
      <c r="L206" s="1"/>
      <c r="M206" s="1"/>
      <c r="N206" s="1"/>
      <c r="P206" s="1"/>
      <c r="Q206" s="1"/>
      <c r="T206" s="1"/>
    </row>
    <row r="207" spans="10:20">
      <c r="J207" s="1"/>
      <c r="L207" s="1"/>
      <c r="M207" s="1"/>
      <c r="N207" s="1"/>
      <c r="P207" s="1"/>
      <c r="Q207" s="1"/>
      <c r="T207" s="1"/>
    </row>
    <row r="208" spans="10:20">
      <c r="J208" s="1"/>
      <c r="L208" s="1"/>
      <c r="M208" s="1"/>
      <c r="N208" s="1"/>
      <c r="P208" s="1"/>
      <c r="Q208" s="1"/>
      <c r="T208" s="1"/>
    </row>
    <row r="209" spans="10:20">
      <c r="J209" s="1"/>
      <c r="L209" s="1"/>
      <c r="M209" s="1"/>
      <c r="N209" s="1"/>
      <c r="P209" s="1"/>
      <c r="Q209" s="1"/>
      <c r="T209" s="1"/>
    </row>
    <row r="210" spans="10:20">
      <c r="J210" s="1"/>
      <c r="L210" s="1"/>
      <c r="M210" s="1"/>
      <c r="N210" s="1"/>
      <c r="P210" s="1"/>
      <c r="Q210" s="1"/>
      <c r="T210" s="1"/>
    </row>
    <row r="211" spans="10:20">
      <c r="J211" s="1"/>
      <c r="L211" s="1"/>
      <c r="M211" s="1"/>
      <c r="N211" s="1"/>
      <c r="P211" s="1"/>
      <c r="Q211" s="1"/>
      <c r="T211" s="1"/>
    </row>
    <row r="212" spans="10:20">
      <c r="J212" s="1"/>
      <c r="L212" s="1"/>
      <c r="M212" s="1"/>
      <c r="N212" s="1"/>
      <c r="P212" s="1"/>
      <c r="Q212" s="1"/>
      <c r="T212" s="1"/>
    </row>
    <row r="213" spans="10:20">
      <c r="J213" s="1"/>
      <c r="L213" s="1"/>
      <c r="M213" s="1"/>
      <c r="N213" s="1"/>
      <c r="P213" s="1"/>
      <c r="Q213" s="1"/>
      <c r="T213" s="1"/>
    </row>
    <row r="214" spans="10:20">
      <c r="J214" s="1"/>
      <c r="L214" s="1"/>
      <c r="M214" s="1"/>
      <c r="N214" s="1"/>
      <c r="P214" s="1"/>
      <c r="Q214" s="1"/>
      <c r="T214" s="1"/>
    </row>
    <row r="215" spans="10:20">
      <c r="J215" s="1"/>
      <c r="L215" s="1"/>
      <c r="M215" s="1"/>
      <c r="N215" s="1"/>
      <c r="P215" s="1"/>
      <c r="Q215" s="1"/>
      <c r="T215" s="1"/>
    </row>
    <row r="216" spans="10:20">
      <c r="J216" s="1"/>
      <c r="L216" s="1"/>
      <c r="M216" s="1"/>
      <c r="N216" s="1"/>
      <c r="P216" s="1"/>
      <c r="Q216" s="1"/>
      <c r="T216" s="1"/>
    </row>
    <row r="217" spans="10:20">
      <c r="J217" s="1"/>
      <c r="L217" s="1"/>
      <c r="M217" s="1"/>
      <c r="N217" s="1"/>
      <c r="P217" s="1"/>
      <c r="Q217" s="1"/>
      <c r="T217" s="1"/>
    </row>
    <row r="218" spans="10:20">
      <c r="J218" s="1"/>
      <c r="L218" s="1"/>
      <c r="M218" s="1"/>
      <c r="N218" s="1"/>
      <c r="P218" s="1"/>
      <c r="Q218" s="1"/>
      <c r="T218" s="1"/>
    </row>
    <row r="219" spans="10:20">
      <c r="J219" s="1"/>
      <c r="L219" s="1"/>
      <c r="M219" s="1"/>
      <c r="N219" s="1"/>
      <c r="P219" s="1"/>
      <c r="Q219" s="1"/>
      <c r="T219" s="1"/>
    </row>
    <row r="220" spans="10:20">
      <c r="J220" s="1"/>
      <c r="L220" s="1"/>
      <c r="M220" s="1"/>
      <c r="N220" s="1"/>
      <c r="P220" s="1"/>
      <c r="Q220" s="1"/>
      <c r="T220" s="1"/>
    </row>
    <row r="221" spans="10:20">
      <c r="J221" s="1"/>
      <c r="L221" s="1"/>
      <c r="M221" s="1"/>
      <c r="N221" s="1"/>
      <c r="P221" s="1"/>
      <c r="Q221" s="1"/>
      <c r="T221" s="1"/>
    </row>
    <row r="222" spans="10:20">
      <c r="J222" s="1"/>
      <c r="L222" s="1"/>
      <c r="M222" s="1"/>
      <c r="N222" s="1"/>
      <c r="P222" s="1"/>
      <c r="Q222" s="1"/>
      <c r="T222" s="1"/>
    </row>
    <row r="223" spans="10:20">
      <c r="J223" s="1"/>
      <c r="L223" s="1"/>
      <c r="M223" s="1"/>
      <c r="N223" s="1"/>
      <c r="P223" s="1"/>
      <c r="Q223" s="1"/>
      <c r="T223" s="1"/>
    </row>
    <row r="224" spans="10:20">
      <c r="J224" s="1"/>
      <c r="L224" s="1"/>
      <c r="M224" s="1"/>
      <c r="N224" s="1"/>
      <c r="P224" s="1"/>
      <c r="Q224" s="1"/>
      <c r="T224" s="1"/>
    </row>
    <row r="225" spans="10:20">
      <c r="J225" s="1"/>
      <c r="L225" s="1"/>
      <c r="M225" s="1"/>
      <c r="N225" s="1"/>
      <c r="P225" s="1"/>
      <c r="Q225" s="1"/>
      <c r="T225" s="1"/>
    </row>
    <row r="226" spans="10:20">
      <c r="J226" s="1"/>
      <c r="L226" s="1"/>
      <c r="M226" s="1"/>
      <c r="N226" s="1"/>
      <c r="P226" s="1"/>
      <c r="Q226" s="1"/>
      <c r="T226" s="1"/>
    </row>
    <row r="227" spans="10:20">
      <c r="J227" s="1"/>
      <c r="L227" s="1"/>
      <c r="M227" s="1"/>
      <c r="N227" s="1"/>
      <c r="P227" s="1"/>
      <c r="Q227" s="1"/>
      <c r="T227" s="1"/>
    </row>
    <row r="228" spans="10:20">
      <c r="J228" s="1"/>
      <c r="L228" s="1"/>
      <c r="M228" s="1"/>
      <c r="N228" s="1"/>
      <c r="P228" s="1"/>
      <c r="Q228" s="1"/>
      <c r="T228" s="1"/>
    </row>
    <row r="229" spans="10:20">
      <c r="J229" s="1"/>
      <c r="L229" s="1"/>
      <c r="M229" s="1"/>
      <c r="N229" s="1"/>
      <c r="P229" s="1"/>
      <c r="Q229" s="1"/>
      <c r="T229" s="1"/>
    </row>
    <row r="230" spans="10:20">
      <c r="J230" s="1"/>
      <c r="L230" s="1"/>
      <c r="M230" s="1"/>
      <c r="N230" s="1"/>
      <c r="P230" s="1"/>
      <c r="Q230" s="1"/>
      <c r="T230" s="1"/>
    </row>
    <row r="231" spans="10:20">
      <c r="J231" s="1"/>
      <c r="L231" s="1"/>
      <c r="M231" s="1"/>
      <c r="N231" s="1"/>
      <c r="P231" s="1"/>
      <c r="Q231" s="1"/>
      <c r="T231" s="1"/>
    </row>
    <row r="232" spans="10:20">
      <c r="J232" s="1"/>
      <c r="L232" s="1"/>
      <c r="M232" s="1"/>
      <c r="N232" s="1"/>
      <c r="P232" s="1"/>
      <c r="Q232" s="1"/>
      <c r="T232" s="1"/>
    </row>
    <row r="233" spans="10:20">
      <c r="J233" s="1"/>
      <c r="L233" s="1"/>
      <c r="M233" s="1"/>
      <c r="N233" s="1"/>
      <c r="P233" s="1"/>
      <c r="Q233" s="1"/>
      <c r="T233" s="1"/>
    </row>
    <row r="234" spans="10:20">
      <c r="J234" s="1"/>
      <c r="L234" s="1"/>
      <c r="M234" s="1"/>
      <c r="N234" s="1"/>
      <c r="P234" s="1"/>
      <c r="Q234" s="1"/>
      <c r="T234" s="1"/>
    </row>
    <row r="235" spans="10:20">
      <c r="J235" s="1"/>
      <c r="L235" s="1"/>
      <c r="M235" s="1"/>
      <c r="N235" s="1"/>
      <c r="P235" s="1"/>
      <c r="Q235" s="1"/>
      <c r="T235" s="1"/>
    </row>
    <row r="236" spans="10:20">
      <c r="J236" s="1"/>
      <c r="L236" s="1"/>
      <c r="M236" s="1"/>
      <c r="N236" s="1"/>
      <c r="P236" s="1"/>
      <c r="Q236" s="1"/>
      <c r="T236" s="1"/>
    </row>
    <row r="237" spans="10:20">
      <c r="J237" s="1"/>
      <c r="L237" s="1"/>
      <c r="M237" s="1"/>
      <c r="N237" s="1"/>
      <c r="P237" s="1"/>
      <c r="Q237" s="1"/>
      <c r="T237" s="1"/>
    </row>
    <row r="238" spans="10:20">
      <c r="J238" s="1"/>
      <c r="L238" s="1"/>
      <c r="M238" s="1"/>
      <c r="N238" s="1"/>
      <c r="P238" s="1"/>
      <c r="Q238" s="1"/>
      <c r="T238" s="1"/>
    </row>
    <row r="239" spans="10:20">
      <c r="J239" s="1"/>
      <c r="L239" s="1"/>
      <c r="M239" s="1"/>
      <c r="N239" s="1"/>
      <c r="P239" s="1"/>
      <c r="Q239" s="1"/>
      <c r="T239" s="1"/>
    </row>
    <row r="240" spans="10:20">
      <c r="J240" s="1"/>
      <c r="L240" s="1"/>
      <c r="M240" s="1"/>
      <c r="N240" s="1"/>
      <c r="P240" s="1"/>
      <c r="Q240" s="1"/>
      <c r="T240" s="1"/>
    </row>
    <row r="241" spans="10:20">
      <c r="J241" s="1"/>
      <c r="L241" s="1"/>
      <c r="M241" s="1"/>
      <c r="N241" s="1"/>
      <c r="P241" s="1"/>
      <c r="Q241" s="1"/>
      <c r="T241" s="1"/>
    </row>
    <row r="242" spans="10:20">
      <c r="J242" s="1"/>
      <c r="L242" s="1"/>
      <c r="M242" s="1"/>
      <c r="N242" s="1"/>
      <c r="P242" s="1"/>
      <c r="Q242" s="1"/>
      <c r="T242" s="1"/>
    </row>
    <row r="243" spans="10:20">
      <c r="J243" s="1"/>
      <c r="L243" s="1"/>
      <c r="M243" s="1"/>
      <c r="N243" s="1"/>
      <c r="P243" s="1"/>
      <c r="Q243" s="1"/>
      <c r="T243" s="1"/>
    </row>
    <row r="244" spans="10:20">
      <c r="J244" s="1"/>
      <c r="L244" s="1"/>
      <c r="M244" s="1"/>
      <c r="N244" s="1"/>
      <c r="P244" s="1"/>
      <c r="Q244" s="1"/>
      <c r="T244" s="1"/>
    </row>
    <row r="245" spans="10:20">
      <c r="J245" s="1"/>
      <c r="L245" s="1"/>
      <c r="M245" s="1"/>
      <c r="N245" s="1"/>
      <c r="P245" s="1"/>
      <c r="Q245" s="1"/>
      <c r="T245" s="1"/>
    </row>
    <row r="246" spans="10:20">
      <c r="J246" s="1"/>
      <c r="L246" s="1"/>
      <c r="M246" s="1"/>
      <c r="N246" s="1"/>
      <c r="P246" s="1"/>
      <c r="Q246" s="1"/>
      <c r="T246" s="1"/>
    </row>
    <row r="247" spans="10:20">
      <c r="J247" s="1"/>
      <c r="L247" s="1"/>
      <c r="M247" s="1"/>
      <c r="N247" s="1"/>
      <c r="P247" s="1"/>
      <c r="Q247" s="1"/>
      <c r="T247" s="1"/>
    </row>
    <row r="248" spans="10:20">
      <c r="J248" s="1"/>
      <c r="L248" s="1"/>
      <c r="M248" s="1"/>
      <c r="N248" s="1"/>
      <c r="P248" s="1"/>
      <c r="Q248" s="1"/>
      <c r="T248" s="1"/>
    </row>
    <row r="249" spans="10:20">
      <c r="J249" s="1"/>
      <c r="L249" s="1"/>
      <c r="M249" s="1"/>
      <c r="N249" s="1"/>
      <c r="P249" s="1"/>
      <c r="Q249" s="1"/>
      <c r="T249" s="1"/>
    </row>
    <row r="250" spans="10:20">
      <c r="J250" s="1"/>
      <c r="L250" s="1"/>
      <c r="M250" s="1"/>
      <c r="N250" s="1"/>
      <c r="P250" s="1"/>
      <c r="Q250" s="1"/>
      <c r="T250" s="1"/>
    </row>
    <row r="251" spans="10:20">
      <c r="J251" s="1"/>
      <c r="L251" s="1"/>
      <c r="M251" s="1"/>
      <c r="N251" s="1"/>
      <c r="P251" s="1"/>
      <c r="Q251" s="1"/>
      <c r="T251" s="1"/>
    </row>
    <row r="252" spans="10:20">
      <c r="J252" s="1"/>
      <c r="L252" s="1"/>
      <c r="M252" s="1"/>
      <c r="N252" s="1"/>
      <c r="P252" s="1"/>
      <c r="Q252" s="1"/>
      <c r="T252" s="1"/>
    </row>
    <row r="253" spans="10:20">
      <c r="J253" s="1"/>
      <c r="L253" s="1"/>
      <c r="M253" s="1"/>
      <c r="N253" s="1"/>
      <c r="P253" s="1"/>
      <c r="Q253" s="1"/>
      <c r="T253" s="1"/>
    </row>
    <row r="254" spans="10:20">
      <c r="J254" s="1"/>
      <c r="L254" s="1"/>
      <c r="M254" s="1"/>
      <c r="N254" s="1"/>
      <c r="P254" s="1"/>
      <c r="Q254" s="1"/>
      <c r="T254" s="1"/>
    </row>
    <row r="255" spans="10:20">
      <c r="J255" s="1"/>
      <c r="L255" s="1"/>
      <c r="M255" s="1"/>
      <c r="N255" s="1"/>
      <c r="P255" s="1"/>
      <c r="Q255" s="1"/>
      <c r="T255" s="1"/>
    </row>
    <row r="256" spans="10:20">
      <c r="J256" s="1"/>
      <c r="L256" s="1"/>
      <c r="M256" s="1"/>
      <c r="N256" s="1"/>
      <c r="P256" s="1"/>
      <c r="Q256" s="1"/>
      <c r="T256" s="1"/>
    </row>
    <row r="257" spans="10:20">
      <c r="J257" s="1"/>
      <c r="L257" s="1"/>
      <c r="M257" s="1"/>
      <c r="N257" s="1"/>
      <c r="P257" s="1"/>
      <c r="Q257" s="1"/>
      <c r="T257" s="1"/>
    </row>
    <row r="258" spans="10:20">
      <c r="J258" s="1"/>
      <c r="L258" s="1"/>
      <c r="M258" s="1"/>
      <c r="N258" s="1"/>
      <c r="P258" s="1"/>
      <c r="Q258" s="1"/>
      <c r="T258" s="1"/>
    </row>
    <row r="259" spans="10:20">
      <c r="J259" s="1"/>
      <c r="L259" s="1"/>
      <c r="M259" s="1"/>
      <c r="N259" s="1"/>
      <c r="P259" s="1"/>
      <c r="Q259" s="1"/>
      <c r="T259" s="1"/>
    </row>
    <row r="260" spans="10:20">
      <c r="J260" s="1"/>
      <c r="L260" s="1"/>
      <c r="M260" s="1"/>
      <c r="N260" s="1"/>
      <c r="P260" s="1"/>
      <c r="Q260" s="1"/>
      <c r="T260" s="1"/>
    </row>
    <row r="261" spans="10:20">
      <c r="J261" s="1"/>
      <c r="L261" s="1"/>
      <c r="M261" s="1"/>
      <c r="N261" s="1"/>
      <c r="P261" s="1"/>
      <c r="Q261" s="1"/>
      <c r="T261" s="1"/>
    </row>
    <row r="262" spans="10:20">
      <c r="J262" s="1"/>
      <c r="L262" s="1"/>
      <c r="M262" s="1"/>
      <c r="N262" s="1"/>
      <c r="P262" s="1"/>
      <c r="Q262" s="1"/>
      <c r="T262" s="1"/>
    </row>
    <row r="263" spans="10:20">
      <c r="J263" s="1"/>
      <c r="L263" s="1"/>
      <c r="M263" s="1"/>
      <c r="N263" s="1"/>
      <c r="P263" s="1"/>
      <c r="Q263" s="1"/>
      <c r="T263" s="1"/>
    </row>
    <row r="264" spans="10:20">
      <c r="J264" s="1"/>
      <c r="L264" s="1"/>
      <c r="M264" s="1"/>
      <c r="N264" s="1"/>
      <c r="P264" s="1"/>
      <c r="Q264" s="1"/>
      <c r="T264" s="1"/>
    </row>
    <row r="265" spans="10:20">
      <c r="J265" s="1"/>
      <c r="L265" s="1"/>
      <c r="M265" s="1"/>
      <c r="N265" s="1"/>
      <c r="P265" s="1"/>
      <c r="Q265" s="1"/>
      <c r="T265" s="1"/>
    </row>
    <row r="266" spans="10:20">
      <c r="J266" s="1"/>
      <c r="L266" s="1"/>
      <c r="M266" s="1"/>
      <c r="N266" s="1"/>
      <c r="P266" s="1"/>
      <c r="Q266" s="1"/>
      <c r="T266" s="1"/>
    </row>
    <row r="267" spans="10:20">
      <c r="J267" s="1"/>
      <c r="L267" s="1"/>
      <c r="M267" s="1"/>
      <c r="N267" s="1"/>
      <c r="P267" s="1"/>
      <c r="Q267" s="1"/>
      <c r="T267" s="1"/>
    </row>
    <row r="268" spans="10:20">
      <c r="J268" s="1"/>
      <c r="L268" s="1"/>
      <c r="M268" s="1"/>
      <c r="N268" s="1"/>
      <c r="P268" s="1"/>
      <c r="Q268" s="1"/>
      <c r="T268" s="1"/>
    </row>
    <row r="269" spans="10:20">
      <c r="J269" s="1"/>
      <c r="L269" s="1"/>
      <c r="M269" s="1"/>
      <c r="N269" s="1"/>
      <c r="P269" s="1"/>
      <c r="Q269" s="1"/>
      <c r="T269" s="1"/>
    </row>
    <row r="270" spans="10:20">
      <c r="J270" s="1"/>
      <c r="L270" s="1"/>
      <c r="M270" s="1"/>
      <c r="N270" s="1"/>
      <c r="P270" s="1"/>
      <c r="Q270" s="1"/>
      <c r="T270" s="1"/>
    </row>
    <row r="271" spans="10:20">
      <c r="J271" s="1"/>
      <c r="L271" s="1"/>
      <c r="M271" s="1"/>
      <c r="N271" s="1"/>
      <c r="P271" s="1"/>
      <c r="Q271" s="1"/>
      <c r="T271" s="1"/>
    </row>
    <row r="272" spans="10:20">
      <c r="J272" s="1"/>
      <c r="L272" s="1"/>
      <c r="M272" s="1"/>
      <c r="N272" s="1"/>
      <c r="P272" s="1"/>
      <c r="Q272" s="1"/>
      <c r="T272" s="1"/>
    </row>
    <row r="273" spans="10:20">
      <c r="J273" s="1"/>
      <c r="L273" s="1"/>
      <c r="M273" s="1"/>
      <c r="N273" s="1"/>
      <c r="P273" s="1"/>
      <c r="Q273" s="1"/>
      <c r="T273" s="1"/>
    </row>
    <row r="274" spans="10:20">
      <c r="J274" s="1"/>
      <c r="L274" s="1"/>
      <c r="M274" s="1"/>
      <c r="N274" s="1"/>
      <c r="P274" s="1"/>
      <c r="Q274" s="1"/>
      <c r="T274" s="1"/>
    </row>
    <row r="275" spans="10:20">
      <c r="J275" s="1"/>
      <c r="L275" s="1"/>
      <c r="M275" s="1"/>
      <c r="N275" s="1"/>
      <c r="P275" s="1"/>
      <c r="Q275" s="1"/>
      <c r="T275" s="1"/>
    </row>
    <row r="276" spans="10:20">
      <c r="J276" s="1"/>
      <c r="L276" s="1"/>
      <c r="M276" s="1"/>
      <c r="N276" s="1"/>
      <c r="P276" s="1"/>
      <c r="Q276" s="1"/>
      <c r="T276" s="1"/>
    </row>
    <row r="277" spans="10:20">
      <c r="J277" s="1"/>
      <c r="L277" s="1"/>
      <c r="M277" s="1"/>
      <c r="N277" s="1"/>
      <c r="P277" s="1"/>
      <c r="Q277" s="1"/>
      <c r="T277" s="1"/>
    </row>
    <row r="278" spans="10:20">
      <c r="J278" s="1"/>
      <c r="L278" s="1"/>
      <c r="M278" s="1"/>
      <c r="N278" s="1"/>
      <c r="P278" s="1"/>
      <c r="Q278" s="1"/>
      <c r="T278" s="1"/>
    </row>
    <row r="279" spans="10:20">
      <c r="J279" s="1"/>
      <c r="L279" s="1"/>
      <c r="M279" s="1"/>
      <c r="N279" s="1"/>
      <c r="P279" s="1"/>
      <c r="Q279" s="1"/>
      <c r="T279" s="1"/>
    </row>
    <row r="280" spans="10:20">
      <c r="J280" s="1"/>
      <c r="L280" s="1"/>
      <c r="M280" s="1"/>
      <c r="N280" s="1"/>
      <c r="P280" s="1"/>
      <c r="Q280" s="1"/>
      <c r="T280" s="1"/>
    </row>
    <row r="281" spans="10:20">
      <c r="J281" s="1"/>
      <c r="L281" s="1"/>
      <c r="M281" s="1"/>
      <c r="N281" s="1"/>
      <c r="P281" s="1"/>
      <c r="Q281" s="1"/>
      <c r="T281" s="1"/>
    </row>
    <row r="282" spans="10:20">
      <c r="J282" s="1"/>
      <c r="L282" s="1"/>
      <c r="M282" s="1"/>
      <c r="N282" s="1"/>
      <c r="P282" s="1"/>
      <c r="Q282" s="1"/>
      <c r="T282" s="1"/>
    </row>
    <row r="283" spans="10:20">
      <c r="J283" s="1"/>
      <c r="L283" s="1"/>
      <c r="M283" s="1"/>
      <c r="N283" s="1"/>
      <c r="P283" s="1"/>
      <c r="Q283" s="1"/>
      <c r="T283" s="1"/>
    </row>
    <row r="284" spans="10:20">
      <c r="J284" s="1"/>
      <c r="L284" s="1"/>
      <c r="M284" s="1"/>
      <c r="N284" s="1"/>
      <c r="P284" s="1"/>
      <c r="Q284" s="1"/>
      <c r="T284" s="1"/>
    </row>
    <row r="285" spans="10:20">
      <c r="J285" s="1"/>
      <c r="L285" s="1"/>
      <c r="M285" s="1"/>
      <c r="N285" s="1"/>
      <c r="P285" s="1"/>
      <c r="Q285" s="1"/>
      <c r="T285" s="1"/>
    </row>
    <row r="286" spans="10:20">
      <c r="J286" s="1"/>
      <c r="L286" s="1"/>
      <c r="M286" s="1"/>
      <c r="N286" s="1"/>
      <c r="P286" s="1"/>
      <c r="Q286" s="1"/>
      <c r="T286" s="1"/>
    </row>
    <row r="287" spans="10:20">
      <c r="J287" s="1"/>
      <c r="L287" s="1"/>
      <c r="M287" s="1"/>
      <c r="N287" s="1"/>
      <c r="P287" s="1"/>
      <c r="Q287" s="1"/>
      <c r="T287" s="1"/>
    </row>
    <row r="288" spans="10:20">
      <c r="J288" s="1"/>
      <c r="L288" s="1"/>
      <c r="M288" s="1"/>
      <c r="N288" s="1"/>
      <c r="P288" s="1"/>
      <c r="Q288" s="1"/>
      <c r="T288" s="1"/>
    </row>
    <row r="289" spans="10:20">
      <c r="J289" s="1"/>
      <c r="L289" s="1"/>
      <c r="M289" s="1"/>
      <c r="N289" s="1"/>
      <c r="P289" s="1"/>
      <c r="Q289" s="1"/>
      <c r="T289" s="1"/>
    </row>
    <row r="290" spans="10:20">
      <c r="J290" s="1"/>
      <c r="L290" s="1"/>
      <c r="M290" s="1"/>
      <c r="N290" s="1"/>
      <c r="P290" s="1"/>
      <c r="Q290" s="1"/>
      <c r="T290" s="1"/>
    </row>
    <row r="291" spans="10:20">
      <c r="J291" s="1"/>
      <c r="L291" s="1"/>
      <c r="M291" s="1"/>
      <c r="N291" s="1"/>
      <c r="P291" s="1"/>
      <c r="Q291" s="1"/>
      <c r="T291" s="1"/>
    </row>
    <row r="292" spans="10:20">
      <c r="J292" s="1"/>
      <c r="L292" s="1"/>
      <c r="M292" s="1"/>
      <c r="N292" s="1"/>
      <c r="P292" s="1"/>
      <c r="Q292" s="1"/>
      <c r="T292" s="1"/>
    </row>
    <row r="293" spans="10:20">
      <c r="J293" s="1"/>
      <c r="L293" s="1"/>
      <c r="M293" s="1"/>
      <c r="N293" s="1"/>
      <c r="P293" s="1"/>
      <c r="Q293" s="1"/>
      <c r="T293" s="1"/>
    </row>
    <row r="294" spans="10:20">
      <c r="J294" s="1"/>
      <c r="L294" s="1"/>
      <c r="M294" s="1"/>
      <c r="N294" s="1"/>
      <c r="P294" s="1"/>
      <c r="Q294" s="1"/>
      <c r="T294" s="1"/>
    </row>
  </sheetData>
  <phoneticPr fontId="6" type="noConversion"/>
  <pageMargins left="0.7" right="0.7" top="0.75" bottom="0.75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A4"/>
  <sheetViews>
    <sheetView workbookViewId="0">
      <selection activeCell="A6" sqref="A6"/>
    </sheetView>
  </sheetViews>
  <sheetFormatPr defaultColWidth="8.5703125" defaultRowHeight="15"/>
  <sheetData>
    <row r="1" spans="1:1">
      <c r="A1" t="s">
        <v>33</v>
      </c>
    </row>
    <row r="2" spans="1:1">
      <c r="A2" s="32" t="s">
        <v>34</v>
      </c>
    </row>
    <row r="4" spans="1:1">
      <c r="A4" s="33" t="s">
        <v>35</v>
      </c>
    </row>
  </sheetData>
  <phoneticPr fontId="6" type="noConversion"/>
  <hyperlinks>
    <hyperlink ref="A2" r:id="rId1"/>
  </hyperlinks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Sprint info</vt:lpstr>
      <vt:lpstr>About</vt:lpstr>
      <vt:lpstr>Burndown</vt:lpstr>
      <vt:lpstr>'Sprint info'!Extract</vt:lpstr>
    </vt:vector>
  </TitlesOfParts>
  <Company>Landsbanki Íslands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Sanjay Hari</cp:lastModifiedBy>
  <cp:lastPrinted>2011-11-23T17:28:57Z</cp:lastPrinted>
  <dcterms:created xsi:type="dcterms:W3CDTF">2011-06-03T13:19:30Z</dcterms:created>
  <dcterms:modified xsi:type="dcterms:W3CDTF">2013-08-05T08:36:19Z</dcterms:modified>
</cp:coreProperties>
</file>