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0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6" i="4" l="1"/>
  <c r="AL16" i="3"/>
  <c r="AL16" i="2"/>
  <c r="AL16" i="1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L14" i="4"/>
  <c r="AN1" i="4"/>
  <c r="AH54" i="4" s="1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L14" i="3"/>
  <c r="AN1" i="3"/>
  <c r="AH54" i="3" s="1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L14" i="2"/>
  <c r="AN1" i="2"/>
  <c r="AH54" i="2" s="1"/>
  <c r="AL14" i="1"/>
  <c r="AL15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W16" i="4"/>
  <c r="Q16" i="4"/>
  <c r="W16" i="3"/>
  <c r="Q16" i="3"/>
  <c r="W16" i="2"/>
  <c r="Q16" i="2"/>
  <c r="S54" i="4"/>
  <c r="T54" i="4" s="1"/>
  <c r="S53" i="4"/>
  <c r="T53" i="4" s="1"/>
  <c r="S52" i="4"/>
  <c r="T52" i="4" s="1"/>
  <c r="S51" i="4"/>
  <c r="T51" i="4" s="1"/>
  <c r="S50" i="4"/>
  <c r="T50" i="4" s="1"/>
  <c r="S49" i="4"/>
  <c r="T49" i="4" s="1"/>
  <c r="S48" i="4"/>
  <c r="T48" i="4" s="1"/>
  <c r="S47" i="4"/>
  <c r="T47" i="4" s="1"/>
  <c r="S46" i="4"/>
  <c r="T46" i="4" s="1"/>
  <c r="S45" i="4"/>
  <c r="T45" i="4" s="1"/>
  <c r="S44" i="4"/>
  <c r="T44" i="4" s="1"/>
  <c r="S43" i="4"/>
  <c r="T43" i="4" s="1"/>
  <c r="S42" i="4"/>
  <c r="T42" i="4" s="1"/>
  <c r="S41" i="4"/>
  <c r="T41" i="4" s="1"/>
  <c r="S40" i="4"/>
  <c r="T40" i="4" s="1"/>
  <c r="S39" i="4"/>
  <c r="T39" i="4" s="1"/>
  <c r="S38" i="4"/>
  <c r="T38" i="4" s="1"/>
  <c r="S37" i="4"/>
  <c r="T37" i="4" s="1"/>
  <c r="S36" i="4"/>
  <c r="T36" i="4" s="1"/>
  <c r="S35" i="4"/>
  <c r="T35" i="4" s="1"/>
  <c r="S34" i="4"/>
  <c r="T34" i="4" s="1"/>
  <c r="S33" i="4"/>
  <c r="T33" i="4" s="1"/>
  <c r="S32" i="4"/>
  <c r="T32" i="4" s="1"/>
  <c r="S31" i="4"/>
  <c r="T31" i="4" s="1"/>
  <c r="S30" i="4"/>
  <c r="T30" i="4" s="1"/>
  <c r="S29" i="4"/>
  <c r="T29" i="4" s="1"/>
  <c r="S28" i="4"/>
  <c r="T28" i="4" s="1"/>
  <c r="S27" i="4"/>
  <c r="T27" i="4" s="1"/>
  <c r="S26" i="4"/>
  <c r="T26" i="4" s="1"/>
  <c r="S25" i="4"/>
  <c r="T25" i="4" s="1"/>
  <c r="S24" i="4"/>
  <c r="T24" i="4" s="1"/>
  <c r="S23" i="4"/>
  <c r="T23" i="4" s="1"/>
  <c r="S22" i="4"/>
  <c r="T22" i="4" s="1"/>
  <c r="S21" i="4"/>
  <c r="T21" i="4" s="1"/>
  <c r="S20" i="4"/>
  <c r="T20" i="4" s="1"/>
  <c r="W13" i="4"/>
  <c r="S54" i="3"/>
  <c r="T54" i="3" s="1"/>
  <c r="S53" i="3"/>
  <c r="T53" i="3" s="1"/>
  <c r="S52" i="3"/>
  <c r="T52" i="3" s="1"/>
  <c r="S51" i="3"/>
  <c r="T51" i="3" s="1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T44" i="3" s="1"/>
  <c r="S43" i="3"/>
  <c r="T43" i="3" s="1"/>
  <c r="S42" i="3"/>
  <c r="T42" i="3" s="1"/>
  <c r="S41" i="3"/>
  <c r="T41" i="3" s="1"/>
  <c r="S40" i="3"/>
  <c r="T40" i="3" s="1"/>
  <c r="S39" i="3"/>
  <c r="T39" i="3" s="1"/>
  <c r="S38" i="3"/>
  <c r="T38" i="3" s="1"/>
  <c r="S37" i="3"/>
  <c r="T37" i="3" s="1"/>
  <c r="S36" i="3"/>
  <c r="T36" i="3" s="1"/>
  <c r="S35" i="3"/>
  <c r="T35" i="3" s="1"/>
  <c r="S34" i="3"/>
  <c r="T34" i="3" s="1"/>
  <c r="S33" i="3"/>
  <c r="T33" i="3" s="1"/>
  <c r="S32" i="3"/>
  <c r="T32" i="3" s="1"/>
  <c r="S31" i="3"/>
  <c r="T31" i="3" s="1"/>
  <c r="S30" i="3"/>
  <c r="T30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W13" i="3"/>
  <c r="W14" i="2"/>
  <c r="W13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AH21" i="4" l="1"/>
  <c r="AH23" i="4"/>
  <c r="AH25" i="4"/>
  <c r="AH27" i="4"/>
  <c r="AH29" i="4"/>
  <c r="AH31" i="4"/>
  <c r="AH33" i="4"/>
  <c r="AH35" i="4"/>
  <c r="AH37" i="4"/>
  <c r="AH39" i="4"/>
  <c r="AH41" i="4"/>
  <c r="AH43" i="4"/>
  <c r="AH45" i="4"/>
  <c r="AH47" i="4"/>
  <c r="AH49" i="4"/>
  <c r="AH51" i="4"/>
  <c r="AH53" i="4"/>
  <c r="AH20" i="4"/>
  <c r="AH22" i="4"/>
  <c r="AH24" i="4"/>
  <c r="AH26" i="4"/>
  <c r="AH28" i="4"/>
  <c r="AH30" i="4"/>
  <c r="AH32" i="4"/>
  <c r="AH34" i="4"/>
  <c r="AH36" i="4"/>
  <c r="AH38" i="4"/>
  <c r="AH40" i="4"/>
  <c r="AH42" i="4"/>
  <c r="AH44" i="4"/>
  <c r="AH46" i="4"/>
  <c r="AH48" i="4"/>
  <c r="AH50" i="4"/>
  <c r="AH52" i="4"/>
  <c r="AH21" i="3"/>
  <c r="AH23" i="3"/>
  <c r="AH25" i="3"/>
  <c r="AH27" i="3"/>
  <c r="AH29" i="3"/>
  <c r="AH31" i="3"/>
  <c r="AH33" i="3"/>
  <c r="AH35" i="3"/>
  <c r="AH37" i="3"/>
  <c r="AH39" i="3"/>
  <c r="AH41" i="3"/>
  <c r="AH43" i="3"/>
  <c r="AH45" i="3"/>
  <c r="AH47" i="3"/>
  <c r="AH49" i="3"/>
  <c r="AH51" i="3"/>
  <c r="AH53" i="3"/>
  <c r="AH20" i="3"/>
  <c r="AH22" i="3"/>
  <c r="AH24" i="3"/>
  <c r="AH26" i="3"/>
  <c r="AH28" i="3"/>
  <c r="AH30" i="3"/>
  <c r="AH32" i="3"/>
  <c r="AH34" i="3"/>
  <c r="AH36" i="3"/>
  <c r="AH38" i="3"/>
  <c r="AH40" i="3"/>
  <c r="AH42" i="3"/>
  <c r="AH44" i="3"/>
  <c r="AH46" i="3"/>
  <c r="AH48" i="3"/>
  <c r="AH50" i="3"/>
  <c r="AH52" i="3"/>
  <c r="AH21" i="2"/>
  <c r="AH23" i="2"/>
  <c r="AH25" i="2"/>
  <c r="AH27" i="2"/>
  <c r="AH29" i="2"/>
  <c r="AH31" i="2"/>
  <c r="AH33" i="2"/>
  <c r="AH35" i="2"/>
  <c r="AH37" i="2"/>
  <c r="AH39" i="2"/>
  <c r="AH41" i="2"/>
  <c r="AH43" i="2"/>
  <c r="AH45" i="2"/>
  <c r="AH47" i="2"/>
  <c r="AH49" i="2"/>
  <c r="AH51" i="2"/>
  <c r="AH53" i="2"/>
  <c r="AH20" i="2"/>
  <c r="AH22" i="2"/>
  <c r="AH24" i="2"/>
  <c r="AH26" i="2"/>
  <c r="AH28" i="2"/>
  <c r="AH30" i="2"/>
  <c r="AH32" i="2"/>
  <c r="AH34" i="2"/>
  <c r="AH36" i="2"/>
  <c r="AH38" i="2"/>
  <c r="AH40" i="2"/>
  <c r="AH42" i="2"/>
  <c r="AH44" i="2"/>
  <c r="AH46" i="2"/>
  <c r="AH48" i="2"/>
  <c r="AH50" i="2"/>
  <c r="AH52" i="2"/>
  <c r="W14" i="4"/>
  <c r="W14" i="3"/>
  <c r="J43" i="5"/>
  <c r="H43" i="5"/>
  <c r="J42" i="5"/>
  <c r="H42" i="5"/>
  <c r="L42" i="5" s="1"/>
  <c r="J41" i="5"/>
  <c r="H41" i="5"/>
  <c r="J40" i="5"/>
  <c r="H40" i="5"/>
  <c r="L40" i="5" s="1"/>
  <c r="J39" i="5"/>
  <c r="H39" i="5"/>
  <c r="J38" i="5"/>
  <c r="H38" i="5"/>
  <c r="L38" i="5" s="1"/>
  <c r="J37" i="5"/>
  <c r="H37" i="5"/>
  <c r="J36" i="5"/>
  <c r="H36" i="5"/>
  <c r="L36" i="5" s="1"/>
  <c r="J35" i="5"/>
  <c r="H35" i="5"/>
  <c r="J34" i="5"/>
  <c r="H34" i="5"/>
  <c r="L34" i="5" s="1"/>
  <c r="J33" i="5"/>
  <c r="H33" i="5"/>
  <c r="J32" i="5"/>
  <c r="H32" i="5"/>
  <c r="L32" i="5" s="1"/>
  <c r="J31" i="5"/>
  <c r="H31" i="5"/>
  <c r="J30" i="5"/>
  <c r="H30" i="5"/>
  <c r="L30" i="5" s="1"/>
  <c r="J29" i="5"/>
  <c r="H29" i="5"/>
  <c r="J28" i="5"/>
  <c r="H28" i="5"/>
  <c r="L28" i="5" s="1"/>
  <c r="J27" i="5"/>
  <c r="H27" i="5"/>
  <c r="J26" i="5"/>
  <c r="H26" i="5"/>
  <c r="L26" i="5" s="1"/>
  <c r="J25" i="5"/>
  <c r="H25" i="5"/>
  <c r="J24" i="5"/>
  <c r="H24" i="5"/>
  <c r="L24" i="5" s="1"/>
  <c r="J23" i="5"/>
  <c r="H23" i="5"/>
  <c r="J22" i="5"/>
  <c r="H22" i="5"/>
  <c r="L22" i="5" s="1"/>
  <c r="J21" i="5"/>
  <c r="H21" i="5"/>
  <c r="J20" i="5"/>
  <c r="H20" i="5"/>
  <c r="L20" i="5" s="1"/>
  <c r="J19" i="5"/>
  <c r="M36" i="5" s="1"/>
  <c r="H19" i="5"/>
  <c r="J18" i="5"/>
  <c r="H18" i="5"/>
  <c r="M35" i="5" s="1"/>
  <c r="J17" i="5"/>
  <c r="M34" i="5" s="1"/>
  <c r="H17" i="5"/>
  <c r="J16" i="5"/>
  <c r="H16" i="5"/>
  <c r="J15" i="5"/>
  <c r="H15" i="5"/>
  <c r="J14" i="5"/>
  <c r="H14" i="5"/>
  <c r="J13" i="5"/>
  <c r="H13" i="5"/>
  <c r="J12" i="5"/>
  <c r="H12" i="5"/>
  <c r="J11" i="5"/>
  <c r="H11" i="5"/>
  <c r="J10" i="5"/>
  <c r="M27" i="5" s="1"/>
  <c r="H10" i="5"/>
  <c r="R9" i="5"/>
  <c r="J9" i="5"/>
  <c r="H9" i="5"/>
  <c r="J8" i="5"/>
  <c r="H8" i="5"/>
  <c r="J7" i="5"/>
  <c r="H7" i="5"/>
  <c r="J6" i="5"/>
  <c r="H6" i="5"/>
  <c r="M23" i="5" s="1"/>
  <c r="J5" i="5"/>
  <c r="H5" i="5"/>
  <c r="J4" i="5"/>
  <c r="H4" i="5"/>
  <c r="M21" i="5" s="1"/>
  <c r="J3" i="5"/>
  <c r="Q8" i="5" s="1"/>
  <c r="H3" i="5"/>
  <c r="Q12" i="5" s="1"/>
  <c r="AL15" i="4" l="1"/>
  <c r="AL15" i="3"/>
  <c r="AL15" i="2"/>
  <c r="N21" i="5"/>
  <c r="N23" i="5"/>
  <c r="N27" i="5"/>
  <c r="N35" i="5"/>
  <c r="N37" i="5"/>
  <c r="M20" i="5"/>
  <c r="N20" i="5" s="1"/>
  <c r="M26" i="5"/>
  <c r="M30" i="5"/>
  <c r="M32" i="5"/>
  <c r="M38" i="5"/>
  <c r="N38" i="5" s="1"/>
  <c r="M40" i="5"/>
  <c r="M42" i="5"/>
  <c r="L21" i="5"/>
  <c r="Q14" i="5" s="1"/>
  <c r="L23" i="5"/>
  <c r="L25" i="5"/>
  <c r="N26" i="5"/>
  <c r="L27" i="5"/>
  <c r="N28" i="5"/>
  <c r="L29" i="5"/>
  <c r="N30" i="5"/>
  <c r="L31" i="5"/>
  <c r="N32" i="5"/>
  <c r="L33" i="5"/>
  <c r="N34" i="5"/>
  <c r="L35" i="5"/>
  <c r="N36" i="5"/>
  <c r="L37" i="5"/>
  <c r="L39" i="5"/>
  <c r="N40" i="5"/>
  <c r="L41" i="5"/>
  <c r="N42" i="5"/>
  <c r="L43" i="5"/>
  <c r="M24" i="5"/>
  <c r="N24" i="5" s="1"/>
  <c r="M25" i="5"/>
  <c r="N25" i="5" s="1"/>
  <c r="M29" i="5"/>
  <c r="N29" i="5" s="1"/>
  <c r="M31" i="5"/>
  <c r="N31" i="5" s="1"/>
  <c r="M33" i="5"/>
  <c r="N33" i="5" s="1"/>
  <c r="M37" i="5"/>
  <c r="M39" i="5"/>
  <c r="N39" i="5" s="1"/>
  <c r="M41" i="5"/>
  <c r="N41" i="5" s="1"/>
  <c r="M43" i="5"/>
  <c r="N43" i="5" s="1"/>
  <c r="M22" i="5"/>
  <c r="N22" i="5" s="1"/>
  <c r="M28" i="5"/>
  <c r="Q6" i="5"/>
  <c r="Q9" i="5" s="1"/>
  <c r="K7" i="5" s="1"/>
  <c r="Q7" i="5"/>
  <c r="Q13" i="5"/>
  <c r="Q15" i="5" l="1"/>
  <c r="K42" i="5"/>
  <c r="K13" i="5"/>
  <c r="K28" i="5"/>
  <c r="K32" i="5"/>
  <c r="K26" i="5"/>
  <c r="K3" i="5"/>
  <c r="K8" i="5"/>
  <c r="K19" i="5"/>
  <c r="K9" i="5"/>
  <c r="K6" i="5"/>
  <c r="K24" i="5"/>
  <c r="K40" i="5"/>
  <c r="K36" i="5"/>
  <c r="K16" i="5"/>
  <c r="K17" i="5"/>
  <c r="K11" i="5"/>
  <c r="K10" i="5"/>
  <c r="K5" i="5"/>
  <c r="K29" i="5"/>
  <c r="K23" i="5"/>
  <c r="K27" i="5"/>
  <c r="K25" i="5"/>
  <c r="K18" i="5"/>
  <c r="K43" i="5"/>
  <c r="K41" i="5"/>
  <c r="K39" i="5"/>
  <c r="K37" i="5"/>
  <c r="K35" i="5"/>
  <c r="K33" i="5"/>
  <c r="K31" i="5"/>
  <c r="K21" i="5"/>
  <c r="K4" i="5"/>
  <c r="K38" i="5"/>
  <c r="K12" i="5"/>
  <c r="K20" i="5"/>
  <c r="K34" i="5"/>
  <c r="K30" i="5"/>
  <c r="K22" i="5"/>
  <c r="K14" i="5"/>
  <c r="K15" i="5"/>
  <c r="Q10" i="5" l="1"/>
  <c r="J54" i="4"/>
  <c r="H54" i="4"/>
  <c r="J53" i="4"/>
  <c r="H53" i="4"/>
  <c r="J52" i="4"/>
  <c r="H52" i="4"/>
  <c r="J51" i="4"/>
  <c r="H51" i="4"/>
  <c r="J50" i="4"/>
  <c r="H50" i="4"/>
  <c r="J49" i="4"/>
  <c r="H49" i="4"/>
  <c r="J48" i="4"/>
  <c r="H48" i="4"/>
  <c r="J47" i="4"/>
  <c r="H47" i="4"/>
  <c r="J46" i="4"/>
  <c r="H46" i="4"/>
  <c r="J45" i="4"/>
  <c r="H45" i="4"/>
  <c r="J44" i="4"/>
  <c r="H44" i="4"/>
  <c r="J43" i="4"/>
  <c r="H43" i="4"/>
  <c r="J42" i="4"/>
  <c r="H42" i="4"/>
  <c r="J41" i="4"/>
  <c r="H41" i="4"/>
  <c r="J40" i="4"/>
  <c r="H40" i="4"/>
  <c r="J39" i="4"/>
  <c r="H39" i="4"/>
  <c r="J38" i="4"/>
  <c r="H38" i="4"/>
  <c r="J37" i="4"/>
  <c r="H37" i="4"/>
  <c r="J36" i="4"/>
  <c r="H36" i="4"/>
  <c r="J35" i="4"/>
  <c r="H35" i="4"/>
  <c r="J34" i="4"/>
  <c r="H34" i="4"/>
  <c r="J33" i="4"/>
  <c r="H33" i="4"/>
  <c r="J32" i="4"/>
  <c r="H32" i="4"/>
  <c r="J31" i="4"/>
  <c r="H31" i="4"/>
  <c r="J30" i="4"/>
  <c r="H30" i="4"/>
  <c r="J29" i="4"/>
  <c r="H29" i="4"/>
  <c r="J28" i="4"/>
  <c r="H28" i="4"/>
  <c r="J27" i="4"/>
  <c r="H27" i="4"/>
  <c r="J26" i="4"/>
  <c r="H26" i="4"/>
  <c r="J25" i="4"/>
  <c r="H25" i="4"/>
  <c r="J24" i="4"/>
  <c r="H24" i="4"/>
  <c r="J23" i="4"/>
  <c r="H23" i="4"/>
  <c r="J22" i="4"/>
  <c r="H22" i="4"/>
  <c r="J21" i="4"/>
  <c r="H21" i="4"/>
  <c r="J20" i="4"/>
  <c r="H20" i="4"/>
  <c r="J19" i="4"/>
  <c r="M36" i="4" s="1"/>
  <c r="H19" i="4"/>
  <c r="J18" i="4"/>
  <c r="H18" i="4"/>
  <c r="J17" i="4"/>
  <c r="M34" i="4" s="1"/>
  <c r="H17" i="4"/>
  <c r="J16" i="4"/>
  <c r="H16" i="4"/>
  <c r="J15" i="4"/>
  <c r="H15" i="4"/>
  <c r="M32" i="4" s="1"/>
  <c r="J14" i="4"/>
  <c r="H14" i="4"/>
  <c r="J13" i="4"/>
  <c r="H13" i="4"/>
  <c r="M30" i="4" s="1"/>
  <c r="J12" i="4"/>
  <c r="H12" i="4"/>
  <c r="J11" i="4"/>
  <c r="M28" i="4" s="1"/>
  <c r="H11" i="4"/>
  <c r="J10" i="4"/>
  <c r="M25" i="4" s="1"/>
  <c r="H10" i="4"/>
  <c r="J9" i="4"/>
  <c r="H9" i="4"/>
  <c r="M26" i="4" s="1"/>
  <c r="J8" i="4"/>
  <c r="H8" i="4"/>
  <c r="J7" i="4"/>
  <c r="H7" i="4"/>
  <c r="M24" i="4" s="1"/>
  <c r="J6" i="4"/>
  <c r="H6" i="4"/>
  <c r="J5" i="4"/>
  <c r="M22" i="4" s="1"/>
  <c r="H5" i="4"/>
  <c r="J4" i="4"/>
  <c r="H4" i="4"/>
  <c r="R9" i="4" s="1"/>
  <c r="J3" i="4"/>
  <c r="M20" i="4" s="1"/>
  <c r="H3" i="4"/>
  <c r="L35" i="4" l="1"/>
  <c r="L53" i="4"/>
  <c r="L33" i="4"/>
  <c r="L51" i="4"/>
  <c r="N20" i="4"/>
  <c r="N22" i="4"/>
  <c r="N24" i="4"/>
  <c r="N26" i="4"/>
  <c r="N28" i="4"/>
  <c r="N30" i="4"/>
  <c r="N32" i="4"/>
  <c r="N34" i="4"/>
  <c r="N36" i="4"/>
  <c r="N40" i="4"/>
  <c r="N48" i="4"/>
  <c r="M21" i="4"/>
  <c r="M27" i="4"/>
  <c r="M33" i="4"/>
  <c r="M39" i="4"/>
  <c r="M43" i="4"/>
  <c r="M47" i="4"/>
  <c r="M49" i="4"/>
  <c r="M51" i="4"/>
  <c r="M53" i="4"/>
  <c r="Q6" i="4"/>
  <c r="Q9" i="4" s="1"/>
  <c r="K25" i="4" s="1"/>
  <c r="Q7" i="4"/>
  <c r="Q8" i="4"/>
  <c r="Q12" i="4"/>
  <c r="L21" i="4" s="1"/>
  <c r="Q13" i="4"/>
  <c r="N21" i="4"/>
  <c r="L22" i="4"/>
  <c r="N25" i="4"/>
  <c r="L26" i="4"/>
  <c r="N27" i="4"/>
  <c r="L30" i="4"/>
  <c r="L32" i="4"/>
  <c r="N33" i="4"/>
  <c r="L34" i="4"/>
  <c r="N35" i="4"/>
  <c r="L36" i="4"/>
  <c r="L38" i="4"/>
  <c r="N39" i="4"/>
  <c r="L40" i="4"/>
  <c r="L42" i="4"/>
  <c r="N43" i="4"/>
  <c r="L44" i="4"/>
  <c r="L46" i="4"/>
  <c r="N47" i="4"/>
  <c r="L48" i="4"/>
  <c r="N49" i="4"/>
  <c r="L50" i="4"/>
  <c r="N51" i="4"/>
  <c r="L52" i="4"/>
  <c r="N53" i="4"/>
  <c r="L54" i="4"/>
  <c r="M23" i="4"/>
  <c r="N23" i="4" s="1"/>
  <c r="M29" i="4"/>
  <c r="N29" i="4" s="1"/>
  <c r="M35" i="4"/>
  <c r="M41" i="4"/>
  <c r="N41" i="4" s="1"/>
  <c r="M45" i="4"/>
  <c r="N45" i="4" s="1"/>
  <c r="M38" i="4"/>
  <c r="N38" i="4" s="1"/>
  <c r="M40" i="4"/>
  <c r="M42" i="4"/>
  <c r="N42" i="4" s="1"/>
  <c r="M44" i="4"/>
  <c r="N44" i="4" s="1"/>
  <c r="M46" i="4"/>
  <c r="N46" i="4" s="1"/>
  <c r="K47" i="4"/>
  <c r="M48" i="4"/>
  <c r="M50" i="4"/>
  <c r="N50" i="4" s="1"/>
  <c r="K51" i="4"/>
  <c r="M52" i="4"/>
  <c r="N52" i="4" s="1"/>
  <c r="M54" i="4"/>
  <c r="N54" i="4" s="1"/>
  <c r="M31" i="4"/>
  <c r="N31" i="4" s="1"/>
  <c r="M37" i="4"/>
  <c r="N37" i="4" s="1"/>
  <c r="K31" i="4"/>
  <c r="K43" i="4" l="1"/>
  <c r="K39" i="4"/>
  <c r="K29" i="4"/>
  <c r="K19" i="4"/>
  <c r="K27" i="4"/>
  <c r="L47" i="4"/>
  <c r="L29" i="4"/>
  <c r="L49" i="4"/>
  <c r="L31" i="4"/>
  <c r="K17" i="4"/>
  <c r="K38" i="4"/>
  <c r="K32" i="4"/>
  <c r="K16" i="4"/>
  <c r="K13" i="4"/>
  <c r="K9" i="4"/>
  <c r="K7" i="4"/>
  <c r="K46" i="4"/>
  <c r="K42" i="4"/>
  <c r="K36" i="4"/>
  <c r="K30" i="4"/>
  <c r="K26" i="4"/>
  <c r="K24" i="4"/>
  <c r="K20" i="4"/>
  <c r="K15" i="4"/>
  <c r="K14" i="4"/>
  <c r="K12" i="4"/>
  <c r="K8" i="4"/>
  <c r="K6" i="4"/>
  <c r="K11" i="4"/>
  <c r="K10" i="4"/>
  <c r="K5" i="4"/>
  <c r="K54" i="4"/>
  <c r="K52" i="4"/>
  <c r="K50" i="4"/>
  <c r="K48" i="4"/>
  <c r="K44" i="4"/>
  <c r="K40" i="4"/>
  <c r="K34" i="4"/>
  <c r="K28" i="4"/>
  <c r="K22" i="4"/>
  <c r="K23" i="4"/>
  <c r="K53" i="4"/>
  <c r="K49" i="4"/>
  <c r="K45" i="4"/>
  <c r="K41" i="4"/>
  <c r="K35" i="4"/>
  <c r="K21" i="4"/>
  <c r="L45" i="4"/>
  <c r="Q15" i="4"/>
  <c r="L41" i="4"/>
  <c r="L23" i="4"/>
  <c r="L43" i="4"/>
  <c r="L25" i="4"/>
  <c r="K37" i="4"/>
  <c r="K33" i="4"/>
  <c r="K4" i="4"/>
  <c r="L28" i="4"/>
  <c r="L24" i="4"/>
  <c r="L20" i="4"/>
  <c r="L27" i="4"/>
  <c r="K18" i="4"/>
  <c r="L37" i="4"/>
  <c r="K3" i="4"/>
  <c r="L39" i="4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J24" i="3"/>
  <c r="H24" i="3"/>
  <c r="J23" i="3"/>
  <c r="H23" i="3"/>
  <c r="J22" i="3"/>
  <c r="H22" i="3"/>
  <c r="J21" i="3"/>
  <c r="H21" i="3"/>
  <c r="J20" i="3"/>
  <c r="H20" i="3"/>
  <c r="J19" i="3"/>
  <c r="M36" i="3" s="1"/>
  <c r="H19" i="3"/>
  <c r="J18" i="3"/>
  <c r="H18" i="3"/>
  <c r="J17" i="3"/>
  <c r="M34" i="3" s="1"/>
  <c r="H17" i="3"/>
  <c r="J16" i="3"/>
  <c r="H16" i="3"/>
  <c r="J15" i="3"/>
  <c r="H15" i="3"/>
  <c r="M32" i="3" s="1"/>
  <c r="J14" i="3"/>
  <c r="H14" i="3"/>
  <c r="J13" i="3"/>
  <c r="H13" i="3"/>
  <c r="M30" i="3" s="1"/>
  <c r="J12" i="3"/>
  <c r="H12" i="3"/>
  <c r="J11" i="3"/>
  <c r="M28" i="3" s="1"/>
  <c r="H11" i="3"/>
  <c r="J10" i="3"/>
  <c r="M23" i="3" s="1"/>
  <c r="H10" i="3"/>
  <c r="J9" i="3"/>
  <c r="H9" i="3"/>
  <c r="M26" i="3" s="1"/>
  <c r="J8" i="3"/>
  <c r="H8" i="3"/>
  <c r="J7" i="3"/>
  <c r="H7" i="3"/>
  <c r="M24" i="3" s="1"/>
  <c r="J6" i="3"/>
  <c r="H6" i="3"/>
  <c r="J5" i="3"/>
  <c r="M22" i="3" s="1"/>
  <c r="H5" i="3"/>
  <c r="J4" i="3"/>
  <c r="H4" i="3"/>
  <c r="R9" i="3" s="1"/>
  <c r="J3" i="3"/>
  <c r="M20" i="3" s="1"/>
  <c r="H3" i="3"/>
  <c r="Q10" i="4" l="1"/>
  <c r="Q14" i="4"/>
  <c r="L27" i="3"/>
  <c r="N20" i="3"/>
  <c r="N22" i="3"/>
  <c r="N24" i="3"/>
  <c r="N26" i="3"/>
  <c r="N28" i="3"/>
  <c r="N30" i="3"/>
  <c r="N32" i="3"/>
  <c r="N34" i="3"/>
  <c r="N36" i="3"/>
  <c r="N40" i="3"/>
  <c r="N44" i="3"/>
  <c r="N52" i="3"/>
  <c r="L29" i="3"/>
  <c r="L39" i="3"/>
  <c r="L49" i="3"/>
  <c r="M25" i="3"/>
  <c r="N25" i="3" s="1"/>
  <c r="M31" i="3"/>
  <c r="N31" i="3" s="1"/>
  <c r="M37" i="3"/>
  <c r="M41" i="3"/>
  <c r="N41" i="3" s="1"/>
  <c r="M45" i="3"/>
  <c r="N45" i="3" s="1"/>
  <c r="M49" i="3"/>
  <c r="N49" i="3" s="1"/>
  <c r="M51" i="3"/>
  <c r="M53" i="3"/>
  <c r="N53" i="3" s="1"/>
  <c r="Q6" i="3"/>
  <c r="Q7" i="3"/>
  <c r="Q8" i="3"/>
  <c r="Q12" i="3"/>
  <c r="L31" i="3" s="1"/>
  <c r="Q13" i="3"/>
  <c r="L20" i="3"/>
  <c r="L22" i="3"/>
  <c r="N23" i="3"/>
  <c r="L24" i="3"/>
  <c r="L26" i="3"/>
  <c r="L28" i="3"/>
  <c r="L30" i="3"/>
  <c r="L32" i="3"/>
  <c r="L34" i="3"/>
  <c r="N35" i="3"/>
  <c r="L36" i="3"/>
  <c r="N37" i="3"/>
  <c r="L38" i="3"/>
  <c r="N39" i="3"/>
  <c r="L40" i="3"/>
  <c r="L42" i="3"/>
  <c r="L44" i="3"/>
  <c r="L46" i="3"/>
  <c r="L48" i="3"/>
  <c r="L50" i="3"/>
  <c r="N51" i="3"/>
  <c r="L52" i="3"/>
  <c r="L54" i="3"/>
  <c r="M21" i="3"/>
  <c r="N21" i="3" s="1"/>
  <c r="M27" i="3"/>
  <c r="N27" i="3" s="1"/>
  <c r="M33" i="3"/>
  <c r="N33" i="3" s="1"/>
  <c r="M39" i="3"/>
  <c r="M43" i="3"/>
  <c r="N43" i="3" s="1"/>
  <c r="M47" i="3"/>
  <c r="N47" i="3" s="1"/>
  <c r="M38" i="3"/>
  <c r="N38" i="3" s="1"/>
  <c r="M40" i="3"/>
  <c r="M42" i="3"/>
  <c r="N42" i="3" s="1"/>
  <c r="M44" i="3"/>
  <c r="M46" i="3"/>
  <c r="N46" i="3" s="1"/>
  <c r="M48" i="3"/>
  <c r="N48" i="3" s="1"/>
  <c r="M50" i="3"/>
  <c r="N50" i="3" s="1"/>
  <c r="M52" i="3"/>
  <c r="M54" i="3"/>
  <c r="N54" i="3" s="1"/>
  <c r="M29" i="3"/>
  <c r="N29" i="3" s="1"/>
  <c r="M35" i="3"/>
  <c r="Q9" i="3" l="1"/>
  <c r="L47" i="3"/>
  <c r="L37" i="3"/>
  <c r="L25" i="3"/>
  <c r="Q14" i="3" s="1"/>
  <c r="L23" i="3"/>
  <c r="L53" i="3"/>
  <c r="L45" i="3"/>
  <c r="L35" i="3"/>
  <c r="L21" i="3"/>
  <c r="L41" i="3"/>
  <c r="Q15" i="3"/>
  <c r="L51" i="3"/>
  <c r="L43" i="3"/>
  <c r="L33" i="3"/>
  <c r="K17" i="3" l="1"/>
  <c r="K38" i="3"/>
  <c r="K24" i="3"/>
  <c r="K15" i="3"/>
  <c r="K48" i="3"/>
  <c r="K44" i="3"/>
  <c r="K40" i="3"/>
  <c r="K36" i="3"/>
  <c r="K34" i="3"/>
  <c r="K30" i="3"/>
  <c r="K28" i="3"/>
  <c r="K22" i="3"/>
  <c r="K8" i="3"/>
  <c r="K6" i="3"/>
  <c r="K11" i="3"/>
  <c r="K10" i="3"/>
  <c r="K5" i="3"/>
  <c r="K54" i="3"/>
  <c r="K52" i="3"/>
  <c r="K50" i="3"/>
  <c r="K46" i="3"/>
  <c r="K42" i="3"/>
  <c r="K32" i="3"/>
  <c r="K26" i="3"/>
  <c r="K20" i="3"/>
  <c r="K16" i="3"/>
  <c r="K14" i="3"/>
  <c r="K13" i="3"/>
  <c r="K12" i="3"/>
  <c r="K9" i="3"/>
  <c r="K7" i="3"/>
  <c r="K3" i="3"/>
  <c r="Q10" i="3" s="1"/>
  <c r="K4" i="3"/>
  <c r="K33" i="3"/>
  <c r="K37" i="3"/>
  <c r="K21" i="3"/>
  <c r="K35" i="3"/>
  <c r="K41" i="3"/>
  <c r="K45" i="3"/>
  <c r="K49" i="3"/>
  <c r="K53" i="3"/>
  <c r="K23" i="3"/>
  <c r="K25" i="3"/>
  <c r="K29" i="3"/>
  <c r="K39" i="3"/>
  <c r="K43" i="3"/>
  <c r="K47" i="3"/>
  <c r="K51" i="3"/>
  <c r="K19" i="3"/>
  <c r="K31" i="3"/>
  <c r="K18" i="3"/>
  <c r="K27" i="3"/>
  <c r="J54" i="2"/>
  <c r="H54" i="2"/>
  <c r="J53" i="2"/>
  <c r="H53" i="2"/>
  <c r="J52" i="2"/>
  <c r="H52" i="2"/>
  <c r="J51" i="2"/>
  <c r="H51" i="2"/>
  <c r="J50" i="2"/>
  <c r="H50" i="2"/>
  <c r="J49" i="2"/>
  <c r="H49" i="2"/>
  <c r="J48" i="2"/>
  <c r="H48" i="2"/>
  <c r="J47" i="2"/>
  <c r="H47" i="2"/>
  <c r="J46" i="2"/>
  <c r="H46" i="2"/>
  <c r="J45" i="2"/>
  <c r="H45" i="2"/>
  <c r="J44" i="2"/>
  <c r="H44" i="2"/>
  <c r="J43" i="2"/>
  <c r="H43" i="2"/>
  <c r="J42" i="2"/>
  <c r="H42" i="2"/>
  <c r="J41" i="2"/>
  <c r="H41" i="2"/>
  <c r="J40" i="2"/>
  <c r="H40" i="2"/>
  <c r="J39" i="2"/>
  <c r="H39" i="2"/>
  <c r="J38" i="2"/>
  <c r="H38" i="2"/>
  <c r="J37" i="2"/>
  <c r="H37" i="2"/>
  <c r="J36" i="2"/>
  <c r="H36" i="2"/>
  <c r="J35" i="2"/>
  <c r="H35" i="2"/>
  <c r="J34" i="2"/>
  <c r="H34" i="2"/>
  <c r="J33" i="2"/>
  <c r="H33" i="2"/>
  <c r="J32" i="2"/>
  <c r="H32" i="2"/>
  <c r="J31" i="2"/>
  <c r="H31" i="2"/>
  <c r="J30" i="2"/>
  <c r="H30" i="2"/>
  <c r="N30" i="2" s="1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M36" i="2" s="1"/>
  <c r="H19" i="2"/>
  <c r="J18" i="2"/>
  <c r="H18" i="2"/>
  <c r="M35" i="2" s="1"/>
  <c r="J17" i="2"/>
  <c r="M34" i="2" s="1"/>
  <c r="H17" i="2"/>
  <c r="J16" i="2"/>
  <c r="H16" i="2"/>
  <c r="J15" i="2"/>
  <c r="H15" i="2"/>
  <c r="M32" i="2" s="1"/>
  <c r="J14" i="2"/>
  <c r="H14" i="2"/>
  <c r="J13" i="2"/>
  <c r="H13" i="2"/>
  <c r="M30" i="2" s="1"/>
  <c r="J12" i="2"/>
  <c r="H12" i="2"/>
  <c r="J11" i="2"/>
  <c r="M28" i="2" s="1"/>
  <c r="H11" i="2"/>
  <c r="J10" i="2"/>
  <c r="M23" i="2" s="1"/>
  <c r="H10" i="2"/>
  <c r="J9" i="2"/>
  <c r="H9" i="2"/>
  <c r="M26" i="2" s="1"/>
  <c r="J8" i="2"/>
  <c r="H8" i="2"/>
  <c r="J7" i="2"/>
  <c r="H7" i="2"/>
  <c r="M24" i="2" s="1"/>
  <c r="J6" i="2"/>
  <c r="H6" i="2"/>
  <c r="J5" i="2"/>
  <c r="M22" i="2" s="1"/>
  <c r="H5" i="2"/>
  <c r="J4" i="2"/>
  <c r="H4" i="2"/>
  <c r="J3" i="2"/>
  <c r="Q8" i="2" s="1"/>
  <c r="H3" i="2"/>
  <c r="N32" i="2" l="1"/>
  <c r="N34" i="2"/>
  <c r="N36" i="2"/>
  <c r="N44" i="2"/>
  <c r="N52" i="2"/>
  <c r="L23" i="2"/>
  <c r="L29" i="2"/>
  <c r="L31" i="2"/>
  <c r="L37" i="2"/>
  <c r="L39" i="2"/>
  <c r="L45" i="2"/>
  <c r="L47" i="2"/>
  <c r="L53" i="2"/>
  <c r="N22" i="2"/>
  <c r="N24" i="2"/>
  <c r="N26" i="2"/>
  <c r="N28" i="2"/>
  <c r="M25" i="2"/>
  <c r="M31" i="2"/>
  <c r="M37" i="2"/>
  <c r="N37" i="2" s="1"/>
  <c r="M43" i="2"/>
  <c r="M47" i="2"/>
  <c r="M51" i="2"/>
  <c r="Q6" i="2"/>
  <c r="Q9" i="2" s="1"/>
  <c r="Q7" i="2"/>
  <c r="Q12" i="2"/>
  <c r="L54" i="2" s="1"/>
  <c r="Q13" i="2"/>
  <c r="L20" i="2"/>
  <c r="L22" i="2"/>
  <c r="N23" i="2"/>
  <c r="L24" i="2"/>
  <c r="N25" i="2"/>
  <c r="L26" i="2"/>
  <c r="L28" i="2"/>
  <c r="L30" i="2"/>
  <c r="N31" i="2"/>
  <c r="L32" i="2"/>
  <c r="L34" i="2"/>
  <c r="N35" i="2"/>
  <c r="L36" i="2"/>
  <c r="L38" i="2"/>
  <c r="N39" i="2"/>
  <c r="L40" i="2"/>
  <c r="L42" i="2"/>
  <c r="N43" i="2"/>
  <c r="L44" i="2"/>
  <c r="L46" i="2"/>
  <c r="N47" i="2"/>
  <c r="L48" i="2"/>
  <c r="L50" i="2"/>
  <c r="N51" i="2"/>
  <c r="L52" i="2"/>
  <c r="M21" i="2"/>
  <c r="N21" i="2" s="1"/>
  <c r="M27" i="2"/>
  <c r="N27" i="2" s="1"/>
  <c r="M33" i="2"/>
  <c r="N33" i="2" s="1"/>
  <c r="M39" i="2"/>
  <c r="R9" i="2"/>
  <c r="K23" i="2"/>
  <c r="M38" i="2"/>
  <c r="N38" i="2" s="1"/>
  <c r="M40" i="2"/>
  <c r="N40" i="2" s="1"/>
  <c r="M44" i="2"/>
  <c r="M46" i="2"/>
  <c r="N46" i="2" s="1"/>
  <c r="M48" i="2"/>
  <c r="N48" i="2" s="1"/>
  <c r="M50" i="2"/>
  <c r="N50" i="2" s="1"/>
  <c r="M52" i="2"/>
  <c r="M54" i="2"/>
  <c r="N54" i="2" s="1"/>
  <c r="M29" i="2"/>
  <c r="N29" i="2" s="1"/>
  <c r="M41" i="2"/>
  <c r="N41" i="2" s="1"/>
  <c r="M45" i="2"/>
  <c r="N45" i="2" s="1"/>
  <c r="M49" i="2"/>
  <c r="N49" i="2" s="1"/>
  <c r="M53" i="2"/>
  <c r="N53" i="2" s="1"/>
  <c r="M20" i="2"/>
  <c r="N20" i="2" s="1"/>
  <c r="Q15" i="2" s="1"/>
  <c r="K25" i="2"/>
  <c r="K37" i="2"/>
  <c r="M42" i="2"/>
  <c r="N42" i="2" s="1"/>
  <c r="K54" i="2" l="1"/>
  <c r="K50" i="2"/>
  <c r="K46" i="2"/>
  <c r="K42" i="2"/>
  <c r="K36" i="2"/>
  <c r="K30" i="2"/>
  <c r="K24" i="2"/>
  <c r="K16" i="2"/>
  <c r="K14" i="2"/>
  <c r="K12" i="2"/>
  <c r="K8" i="2"/>
  <c r="K6" i="2"/>
  <c r="K40" i="2"/>
  <c r="K34" i="2"/>
  <c r="K28" i="2"/>
  <c r="K22" i="2"/>
  <c r="K19" i="2"/>
  <c r="K11" i="2"/>
  <c r="K10" i="2"/>
  <c r="K5" i="2"/>
  <c r="K52" i="2"/>
  <c r="K48" i="2"/>
  <c r="K44" i="2"/>
  <c r="K38" i="2"/>
  <c r="K32" i="2"/>
  <c r="K26" i="2"/>
  <c r="K20" i="2"/>
  <c r="K15" i="2"/>
  <c r="K13" i="2"/>
  <c r="K9" i="2"/>
  <c r="K7" i="2"/>
  <c r="K53" i="2"/>
  <c r="K49" i="2"/>
  <c r="K45" i="2"/>
  <c r="K31" i="2"/>
  <c r="L51" i="2"/>
  <c r="L43" i="2"/>
  <c r="L35" i="2"/>
  <c r="L27" i="2"/>
  <c r="K3" i="2"/>
  <c r="Q10" i="2" s="1"/>
  <c r="K4" i="2"/>
  <c r="K43" i="2"/>
  <c r="K33" i="2"/>
  <c r="K21" i="2"/>
  <c r="K18" i="2"/>
  <c r="K17" i="2"/>
  <c r="K35" i="2"/>
  <c r="K39" i="2"/>
  <c r="K29" i="2"/>
  <c r="K51" i="2"/>
  <c r="K47" i="2"/>
  <c r="K41" i="2"/>
  <c r="K27" i="2"/>
  <c r="L49" i="2"/>
  <c r="L41" i="2"/>
  <c r="L33" i="2"/>
  <c r="L25" i="2"/>
  <c r="L21" i="2"/>
  <c r="Q14" i="2" s="1"/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Q8" i="1" s="1"/>
  <c r="H54" i="1" l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N1" i="1" l="1"/>
  <c r="S20" i="1"/>
  <c r="R9" i="1"/>
  <c r="M28" i="1"/>
  <c r="N28" i="1" s="1"/>
  <c r="S28" i="1"/>
  <c r="AH23" i="1"/>
  <c r="S40" i="1"/>
  <c r="T40" i="1" s="1"/>
  <c r="AH31" i="1"/>
  <c r="S48" i="1"/>
  <c r="T48" i="1" s="1"/>
  <c r="AH39" i="1"/>
  <c r="AH51" i="1"/>
  <c r="S21" i="1"/>
  <c r="T21" i="1" s="1"/>
  <c r="S25" i="1"/>
  <c r="S29" i="1"/>
  <c r="S33" i="1"/>
  <c r="AI20" i="1"/>
  <c r="T20" i="1"/>
  <c r="Q13" i="1"/>
  <c r="S37" i="1"/>
  <c r="T37" i="1" s="1"/>
  <c r="AH20" i="1"/>
  <c r="S41" i="1"/>
  <c r="AH24" i="1"/>
  <c r="T28" i="1"/>
  <c r="S45" i="1"/>
  <c r="AH28" i="1"/>
  <c r="S49" i="1"/>
  <c r="T49" i="1" s="1"/>
  <c r="AH32" i="1"/>
  <c r="S53" i="1"/>
  <c r="T53" i="1" s="1"/>
  <c r="AH36" i="1"/>
  <c r="AH40" i="1"/>
  <c r="AH44" i="1"/>
  <c r="AH48" i="1"/>
  <c r="AH52" i="1"/>
  <c r="M36" i="1"/>
  <c r="S36" i="1"/>
  <c r="T36" i="1" s="1"/>
  <c r="S22" i="1"/>
  <c r="T22" i="1" s="1"/>
  <c r="S26" i="1"/>
  <c r="T26" i="1" s="1"/>
  <c r="S30" i="1"/>
  <c r="S34" i="1"/>
  <c r="S38" i="1"/>
  <c r="T38" i="1" s="1"/>
  <c r="AH21" i="1"/>
  <c r="S42" i="1"/>
  <c r="AH25" i="1"/>
  <c r="T25" i="1"/>
  <c r="S46" i="1"/>
  <c r="AH29" i="1"/>
  <c r="T29" i="1"/>
  <c r="S50" i="1"/>
  <c r="T50" i="1" s="1"/>
  <c r="AH33" i="1"/>
  <c r="T33" i="1"/>
  <c r="S54" i="1"/>
  <c r="T54" i="1" s="1"/>
  <c r="AH37" i="1"/>
  <c r="AH41" i="1"/>
  <c r="T41" i="1"/>
  <c r="AH45" i="1"/>
  <c r="T45" i="1"/>
  <c r="AH49" i="1"/>
  <c r="AH53" i="1"/>
  <c r="M24" i="1"/>
  <c r="S24" i="1"/>
  <c r="T24" i="1" s="1"/>
  <c r="M32" i="1"/>
  <c r="S32" i="1"/>
  <c r="T32" i="1" s="1"/>
  <c r="AH27" i="1"/>
  <c r="T27" i="1"/>
  <c r="S44" i="1"/>
  <c r="T44" i="1" s="1"/>
  <c r="AH35" i="1"/>
  <c r="S52" i="1"/>
  <c r="T52" i="1" s="1"/>
  <c r="AH43" i="1"/>
  <c r="AH47" i="1"/>
  <c r="T47" i="1"/>
  <c r="S23" i="1"/>
  <c r="T23" i="1" s="1"/>
  <c r="S27" i="1"/>
  <c r="S31" i="1"/>
  <c r="T31" i="1" s="1"/>
  <c r="S35" i="1"/>
  <c r="T35" i="1" s="1"/>
  <c r="S39" i="1"/>
  <c r="T39" i="1" s="1"/>
  <c r="AH22" i="1"/>
  <c r="S43" i="1"/>
  <c r="T43" i="1" s="1"/>
  <c r="AH26" i="1"/>
  <c r="S47" i="1"/>
  <c r="AH30" i="1"/>
  <c r="T30" i="1"/>
  <c r="S51" i="1"/>
  <c r="T51" i="1" s="1"/>
  <c r="AH34" i="1"/>
  <c r="T34" i="1"/>
  <c r="AH38" i="1"/>
  <c r="AH42" i="1"/>
  <c r="T42" i="1"/>
  <c r="AH46" i="1"/>
  <c r="T46" i="1"/>
  <c r="AH50" i="1"/>
  <c r="AH54" i="1"/>
  <c r="M40" i="1"/>
  <c r="M44" i="1"/>
  <c r="M48" i="1"/>
  <c r="N48" i="1" s="1"/>
  <c r="M52" i="1"/>
  <c r="N52" i="1" s="1"/>
  <c r="N24" i="1"/>
  <c r="N32" i="1"/>
  <c r="N36" i="1"/>
  <c r="N40" i="1"/>
  <c r="N44" i="1"/>
  <c r="M21" i="1"/>
  <c r="N21" i="1" s="1"/>
  <c r="M25" i="1"/>
  <c r="N25" i="1" s="1"/>
  <c r="M29" i="1"/>
  <c r="N29" i="1" s="1"/>
  <c r="M33" i="1"/>
  <c r="N33" i="1" s="1"/>
  <c r="M37" i="1"/>
  <c r="N37" i="1" s="1"/>
  <c r="M41" i="1"/>
  <c r="N41" i="1" s="1"/>
  <c r="M45" i="1"/>
  <c r="N45" i="1" s="1"/>
  <c r="M49" i="1"/>
  <c r="N49" i="1" s="1"/>
  <c r="M53" i="1"/>
  <c r="N53" i="1" s="1"/>
  <c r="Q12" i="1"/>
  <c r="L51" i="1" s="1"/>
  <c r="M20" i="1"/>
  <c r="N20" i="1" s="1"/>
  <c r="M26" i="1"/>
  <c r="N26" i="1" s="1"/>
  <c r="M30" i="1"/>
  <c r="N30" i="1" s="1"/>
  <c r="M34" i="1"/>
  <c r="N34" i="1" s="1"/>
  <c r="M38" i="1"/>
  <c r="N38" i="1" s="1"/>
  <c r="M42" i="1"/>
  <c r="N42" i="1" s="1"/>
  <c r="M46" i="1"/>
  <c r="N46" i="1" s="1"/>
  <c r="M50" i="1"/>
  <c r="N50" i="1" s="1"/>
  <c r="M54" i="1"/>
  <c r="N54" i="1" s="1"/>
  <c r="M22" i="1"/>
  <c r="N22" i="1" s="1"/>
  <c r="M23" i="1"/>
  <c r="N23" i="1" s="1"/>
  <c r="M27" i="1"/>
  <c r="N27" i="1" s="1"/>
  <c r="M31" i="1"/>
  <c r="N31" i="1" s="1"/>
  <c r="M35" i="1"/>
  <c r="N35" i="1" s="1"/>
  <c r="M39" i="1"/>
  <c r="N39" i="1" s="1"/>
  <c r="M43" i="1"/>
  <c r="N43" i="1" s="1"/>
  <c r="M47" i="1"/>
  <c r="N47" i="1" s="1"/>
  <c r="M51" i="1"/>
  <c r="N51" i="1" s="1"/>
  <c r="L35" i="1"/>
  <c r="L28" i="1"/>
  <c r="L44" i="1"/>
  <c r="L43" i="1"/>
  <c r="L33" i="1"/>
  <c r="L49" i="1"/>
  <c r="L47" i="1"/>
  <c r="L34" i="1"/>
  <c r="L50" i="1"/>
  <c r="Q7" i="1"/>
  <c r="Q6" i="1"/>
  <c r="AA7" i="1" l="1"/>
  <c r="Q15" i="1"/>
  <c r="W14" i="1"/>
  <c r="W16" i="1" s="1"/>
  <c r="Q9" i="1"/>
  <c r="K46" i="1" s="1"/>
  <c r="L46" i="1"/>
  <c r="L30" i="1"/>
  <c r="L39" i="1"/>
  <c r="L45" i="1"/>
  <c r="L29" i="1"/>
  <c r="L31" i="1"/>
  <c r="L40" i="1"/>
  <c r="L24" i="1"/>
  <c r="L23" i="1"/>
  <c r="L42" i="1"/>
  <c r="L26" i="1"/>
  <c r="L27" i="1"/>
  <c r="L41" i="1"/>
  <c r="L25" i="1"/>
  <c r="L52" i="1"/>
  <c r="L36" i="1"/>
  <c r="L20" i="1"/>
  <c r="L54" i="1"/>
  <c r="L38" i="1"/>
  <c r="L22" i="1"/>
  <c r="L53" i="1"/>
  <c r="L37" i="1"/>
  <c r="L21" i="1"/>
  <c r="L48" i="1"/>
  <c r="L32" i="1"/>
  <c r="K37" i="1"/>
  <c r="K21" i="1"/>
  <c r="K42" i="1"/>
  <c r="K9" i="1"/>
  <c r="K44" i="1"/>
  <c r="K36" i="1"/>
  <c r="K28" i="1"/>
  <c r="K20" i="1"/>
  <c r="K12" i="1"/>
  <c r="K18" i="1"/>
  <c r="K49" i="1"/>
  <c r="K41" i="1"/>
  <c r="K33" i="1"/>
  <c r="K25" i="1"/>
  <c r="K17" i="1"/>
  <c r="K5" i="1"/>
  <c r="K14" i="1"/>
  <c r="K4" i="1"/>
  <c r="K15" i="1"/>
  <c r="K3" i="1"/>
  <c r="K8" i="1"/>
  <c r="K30" i="1"/>
  <c r="K48" i="1"/>
  <c r="K40" i="1"/>
  <c r="K32" i="1"/>
  <c r="K24" i="1"/>
  <c r="K16" i="1"/>
  <c r="K38" i="1"/>
  <c r="K10" i="1"/>
  <c r="K47" i="1"/>
  <c r="K39" i="1"/>
  <c r="K31" i="1"/>
  <c r="K23" i="1"/>
  <c r="K53" i="1"/>
  <c r="K52" i="1"/>
  <c r="K51" i="1"/>
  <c r="K50" i="1"/>
  <c r="K54" i="1"/>
  <c r="K43" i="1"/>
  <c r="K35" i="1"/>
  <c r="K27" i="1"/>
  <c r="K19" i="1"/>
  <c r="K11" i="1"/>
  <c r="K22" i="1"/>
  <c r="K45" i="1"/>
  <c r="K29" i="1"/>
  <c r="K13" i="1"/>
  <c r="K26" i="1"/>
  <c r="K7" i="1"/>
  <c r="K34" i="1"/>
  <c r="K6" i="1"/>
  <c r="W13" i="1" l="1"/>
  <c r="Q14" i="1"/>
  <c r="Q16" i="1" s="1"/>
  <c r="Q10" i="1"/>
</calcChain>
</file>

<file path=xl/sharedStrings.xml><?xml version="1.0" encoding="utf-8"?>
<sst xmlns="http://schemas.openxmlformats.org/spreadsheetml/2006/main" count="172" uniqueCount="58">
  <si>
    <t xml:space="preserve">Date </t>
  </si>
  <si>
    <t xml:space="preserve">OPEN </t>
  </si>
  <si>
    <t xml:space="preserve">HIGH </t>
  </si>
  <si>
    <t xml:space="preserve">LOW </t>
  </si>
  <si>
    <t xml:space="preserve">close </t>
  </si>
  <si>
    <t xml:space="preserve">VOLUME </t>
  </si>
  <si>
    <t>Delta_S</t>
  </si>
  <si>
    <t>Delta_F</t>
  </si>
  <si>
    <t>NPV</t>
  </si>
  <si>
    <t>NPV_Static_OHR</t>
  </si>
  <si>
    <t>Net portfolio_Dhr</t>
  </si>
  <si>
    <t>Berger_futures</t>
  </si>
  <si>
    <t>Correlation (S,F)</t>
  </si>
  <si>
    <t>SD(S)</t>
  </si>
  <si>
    <t>SD(F)</t>
  </si>
  <si>
    <t>OHR</t>
  </si>
  <si>
    <t>SD(P)</t>
  </si>
  <si>
    <t>Sttic Hedge Ratio</t>
  </si>
  <si>
    <t>SD before Hedging</t>
  </si>
  <si>
    <t>SD after Hedging</t>
  </si>
  <si>
    <t>SD (With DHR)</t>
  </si>
  <si>
    <t>Dynamic Hrn(daily)</t>
  </si>
  <si>
    <t xml:space="preserve">Dynamic hrn( weekly) </t>
  </si>
  <si>
    <t>Bharat Petroleum_futures</t>
  </si>
  <si>
    <t>Correlation (S,F) * SD(S)/SD(F)</t>
  </si>
  <si>
    <t>Ultratech fututre</t>
  </si>
  <si>
    <t>Dynamic Hrn</t>
  </si>
  <si>
    <t>BankNifty_futures</t>
  </si>
  <si>
    <t>Date</t>
  </si>
  <si>
    <t>Open</t>
  </si>
  <si>
    <t>High</t>
  </si>
  <si>
    <t>Low</t>
  </si>
  <si>
    <t>Close</t>
  </si>
  <si>
    <t>Adj Close</t>
  </si>
  <si>
    <t>Volume</t>
  </si>
  <si>
    <t>Bank Nifty Futures</t>
  </si>
  <si>
    <t>Net Portfolio Value</t>
  </si>
  <si>
    <t>Net Portfolio Vakue _ Static OHR</t>
  </si>
  <si>
    <t>Dynamic HRn (Rolling)</t>
  </si>
  <si>
    <t>Net Portfolio (DHR)</t>
  </si>
  <si>
    <t>NP_Dhr</t>
  </si>
  <si>
    <t>SD(P) before hedging</t>
  </si>
  <si>
    <t>Daily basis</t>
  </si>
  <si>
    <t>Weekly basis</t>
  </si>
  <si>
    <t>SD(P) after hedging</t>
  </si>
  <si>
    <t>OHR(daily)</t>
  </si>
  <si>
    <t>OHR(weekly)</t>
  </si>
  <si>
    <t>static hedgebacktesting using the first 30 days.</t>
  </si>
  <si>
    <t>beta</t>
  </si>
  <si>
    <t>for april.</t>
  </si>
  <si>
    <t>STD(P) before hedging.</t>
  </si>
  <si>
    <t>18th april to 30th april</t>
  </si>
  <si>
    <t>STP(after hedging)</t>
  </si>
  <si>
    <t>NPV( backtesting static ohr for dohr for 1 month.)</t>
  </si>
  <si>
    <t>BETA of april month</t>
  </si>
  <si>
    <t>SD after hedging</t>
  </si>
  <si>
    <t>SD before hedging</t>
  </si>
  <si>
    <t>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</si>
</sst>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3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18" fillId="0" borderId="0" xfId="42"/>
    <xf numFmtId="0" fontId="18" fillId="0" borderId="0" xfId="42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tabSelected="1" topLeftCell="E1" workbookViewId="0">
      <selection activeCell="W13" sqref="W13"/>
    </sheetView>
  </sheetViews>
  <sheetFormatPr defaultRowHeight="14.4" x14ac:dyDescent="0.3"/>
  <cols>
    <col min="1" max="1" width="12.44140625" customWidth="1"/>
    <col min="8" max="8" width="8.88671875" customWidth="1"/>
    <col min="12" max="12" width="16.5546875" customWidth="1"/>
    <col min="16" max="16" width="11.109375" customWidth="1"/>
    <col min="17" max="17" width="17.21875" customWidth="1"/>
    <col min="18" max="18" width="13.3320312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t="s">
        <v>8</v>
      </c>
      <c r="L1" t="s">
        <v>9</v>
      </c>
      <c r="M1" t="s">
        <v>21</v>
      </c>
      <c r="N1" t="s">
        <v>10</v>
      </c>
      <c r="S1" t="s">
        <v>22</v>
      </c>
      <c r="T1" t="s">
        <v>40</v>
      </c>
      <c r="AH1" s="6" t="s">
        <v>53</v>
      </c>
      <c r="AM1" t="s">
        <v>54</v>
      </c>
      <c r="AN1">
        <f>SLOPE(H3:H19,J3:J19)</f>
        <v>0.65497528045362918</v>
      </c>
    </row>
    <row r="2" spans="1:40" x14ac:dyDescent="0.3">
      <c r="A2" s="1">
        <v>45016</v>
      </c>
      <c r="B2" s="2">
        <v>2756.05</v>
      </c>
      <c r="C2" s="2">
        <v>2775</v>
      </c>
      <c r="D2" s="2">
        <v>2747.5</v>
      </c>
      <c r="E2" s="2">
        <v>2761.65</v>
      </c>
      <c r="F2" s="2">
        <v>2761.65</v>
      </c>
      <c r="G2" s="3">
        <v>1967803</v>
      </c>
      <c r="H2" s="2"/>
      <c r="I2">
        <v>592.5</v>
      </c>
    </row>
    <row r="3" spans="1:40" x14ac:dyDescent="0.3">
      <c r="A3" s="1">
        <v>45019</v>
      </c>
      <c r="B3" s="2">
        <v>2746.95</v>
      </c>
      <c r="C3" s="2">
        <v>2781.65</v>
      </c>
      <c r="D3" s="2">
        <v>2708.65</v>
      </c>
      <c r="E3" s="2">
        <v>2777</v>
      </c>
      <c r="F3" s="2">
        <v>2777</v>
      </c>
      <c r="G3" s="3">
        <v>1035295</v>
      </c>
      <c r="H3" s="2">
        <f t="shared" ref="H3:H54" si="0">F3-F2</f>
        <v>15.349999999999909</v>
      </c>
      <c r="I3">
        <v>589.9</v>
      </c>
      <c r="J3">
        <f>I3-I2</f>
        <v>-2.6000000000000227</v>
      </c>
      <c r="K3">
        <f>H8-$Q$9*J8</f>
        <v>20.628379326732993</v>
      </c>
    </row>
    <row r="4" spans="1:40" x14ac:dyDescent="0.3">
      <c r="A4" s="1">
        <v>45021</v>
      </c>
      <c r="B4" s="2">
        <v>2760</v>
      </c>
      <c r="C4" s="2">
        <v>2811.55</v>
      </c>
      <c r="D4" s="2">
        <v>2752.25</v>
      </c>
      <c r="E4" s="2">
        <v>2808.5</v>
      </c>
      <c r="F4" s="2">
        <v>2808.5</v>
      </c>
      <c r="G4" s="3">
        <v>668643</v>
      </c>
      <c r="H4" s="2">
        <f t="shared" si="0"/>
        <v>31.5</v>
      </c>
      <c r="I4">
        <v>602.1</v>
      </c>
      <c r="J4">
        <f t="shared" ref="J4:J54" si="1">I4-I3</f>
        <v>12.200000000000045</v>
      </c>
      <c r="K4">
        <f t="shared" ref="K4:K54" si="2">H9-$Q$9*J9</f>
        <v>25.776703250313631</v>
      </c>
    </row>
    <row r="5" spans="1:40" x14ac:dyDescent="0.3">
      <c r="A5" s="1">
        <v>45022</v>
      </c>
      <c r="B5" s="2">
        <v>2807.45</v>
      </c>
      <c r="C5" s="2">
        <v>2825</v>
      </c>
      <c r="D5" s="2">
        <v>2786.8</v>
      </c>
      <c r="E5" s="2">
        <v>2809.85</v>
      </c>
      <c r="F5" s="2">
        <v>2809.85</v>
      </c>
      <c r="G5" s="3">
        <v>627554</v>
      </c>
      <c r="H5" s="2">
        <f t="shared" si="0"/>
        <v>1.3499999999999091</v>
      </c>
      <c r="I5">
        <v>607.35</v>
      </c>
      <c r="J5">
        <f t="shared" si="1"/>
        <v>5.25</v>
      </c>
      <c r="K5">
        <f t="shared" si="2"/>
        <v>17.788892201367204</v>
      </c>
      <c r="P5" t="s">
        <v>42</v>
      </c>
      <c r="V5" t="s">
        <v>43</v>
      </c>
    </row>
    <row r="6" spans="1:40" x14ac:dyDescent="0.3">
      <c r="A6" s="1">
        <v>45026</v>
      </c>
      <c r="B6" s="2">
        <v>2810</v>
      </c>
      <c r="C6" s="2">
        <v>2810</v>
      </c>
      <c r="D6" s="2">
        <v>2755.1</v>
      </c>
      <c r="E6" s="2">
        <v>2776.35</v>
      </c>
      <c r="F6" s="2">
        <v>2776.35</v>
      </c>
      <c r="G6" s="3">
        <v>1215461</v>
      </c>
      <c r="H6" s="2">
        <f t="shared" si="0"/>
        <v>-33.5</v>
      </c>
      <c r="I6">
        <v>604.79999999999995</v>
      </c>
      <c r="J6">
        <f t="shared" si="1"/>
        <v>-2.5500000000000682</v>
      </c>
      <c r="K6">
        <f t="shared" si="2"/>
        <v>25.557060204712862</v>
      </c>
      <c r="P6" t="s">
        <v>12</v>
      </c>
      <c r="Q6">
        <f>CORREL(H3:H54,J3:J54)</f>
        <v>0.35013696944771633</v>
      </c>
      <c r="Y6" s="5" t="s">
        <v>47</v>
      </c>
      <c r="Z6" s="5"/>
      <c r="AA6" s="5"/>
      <c r="AB6" s="5"/>
      <c r="AC6" s="5">
        <v>6.1379634685883283E-2</v>
      </c>
      <c r="AD6" s="5" t="s">
        <v>48</v>
      </c>
      <c r="AE6" s="5" t="s">
        <v>49</v>
      </c>
    </row>
    <row r="7" spans="1:40" x14ac:dyDescent="0.3">
      <c r="A7" s="1">
        <v>45027</v>
      </c>
      <c r="B7" s="2">
        <v>2790</v>
      </c>
      <c r="C7" s="2">
        <v>2790</v>
      </c>
      <c r="D7" s="2">
        <v>2750.05</v>
      </c>
      <c r="E7" s="2">
        <v>2753.8</v>
      </c>
      <c r="F7" s="2">
        <v>2753.8</v>
      </c>
      <c r="G7" s="3">
        <v>1246379</v>
      </c>
      <c r="H7" s="2">
        <f t="shared" si="0"/>
        <v>-22.549999999999727</v>
      </c>
      <c r="I7">
        <v>567.45000000000005</v>
      </c>
      <c r="J7">
        <f t="shared" si="1"/>
        <v>-37.349999999999909</v>
      </c>
      <c r="K7">
        <f t="shared" si="2"/>
        <v>-52.709477891507248</v>
      </c>
      <c r="P7" t="s">
        <v>13</v>
      </c>
      <c r="Q7">
        <f>_xlfn.STDEV.S(H3:H54)</f>
        <v>27.487109878351234</v>
      </c>
      <c r="Y7" s="5" t="s">
        <v>50</v>
      </c>
      <c r="Z7" s="5"/>
      <c r="AA7" s="5">
        <f>_xlfn.STDEV.S(N20:N54)</f>
        <v>28.050024611807398</v>
      </c>
      <c r="AB7" s="5"/>
      <c r="AC7" s="5" t="s">
        <v>51</v>
      </c>
      <c r="AD7" s="5"/>
      <c r="AE7" s="5"/>
    </row>
    <row r="8" spans="1:40" x14ac:dyDescent="0.3">
      <c r="A8" s="1">
        <v>45028</v>
      </c>
      <c r="B8" s="2">
        <v>2755.55</v>
      </c>
      <c r="C8" s="2">
        <v>2806.2</v>
      </c>
      <c r="D8" s="2">
        <v>2751</v>
      </c>
      <c r="E8" s="2">
        <v>2786.75</v>
      </c>
      <c r="F8" s="2">
        <v>2786.75</v>
      </c>
      <c r="G8" s="3">
        <v>2235399</v>
      </c>
      <c r="H8" s="2">
        <f t="shared" si="0"/>
        <v>32.949999999999818</v>
      </c>
      <c r="I8">
        <v>578.1</v>
      </c>
      <c r="J8">
        <f t="shared" si="1"/>
        <v>10.649999999999977</v>
      </c>
      <c r="K8">
        <f t="shared" si="2"/>
        <v>45.314660985636223</v>
      </c>
      <c r="P8" t="s">
        <v>14</v>
      </c>
      <c r="Q8">
        <f>_xlfn.STDEV.S(J3:J54)</f>
        <v>8.3185727684182016</v>
      </c>
      <c r="Y8" s="5" t="s">
        <v>52</v>
      </c>
      <c r="Z8" s="5"/>
      <c r="AA8" s="5">
        <v>39.811721633411999</v>
      </c>
      <c r="AB8" s="5"/>
      <c r="AC8" s="5"/>
      <c r="AD8" s="5"/>
      <c r="AE8" s="5"/>
    </row>
    <row r="9" spans="1:40" x14ac:dyDescent="0.3">
      <c r="A9" s="1">
        <v>45029</v>
      </c>
      <c r="B9" s="2">
        <v>2786.7</v>
      </c>
      <c r="C9" s="2">
        <v>2813.3</v>
      </c>
      <c r="D9" s="2">
        <v>2782</v>
      </c>
      <c r="E9" s="2">
        <v>2809.75</v>
      </c>
      <c r="F9" s="2">
        <v>2809.75</v>
      </c>
      <c r="G9" s="3">
        <v>602597</v>
      </c>
      <c r="H9" s="2">
        <f t="shared" si="0"/>
        <v>23</v>
      </c>
      <c r="I9">
        <v>575.70000000000005</v>
      </c>
      <c r="J9">
        <f t="shared" si="1"/>
        <v>-2.3999999999999773</v>
      </c>
      <c r="K9">
        <f t="shared" si="2"/>
        <v>28.242298701994557</v>
      </c>
      <c r="P9" t="s">
        <v>15</v>
      </c>
      <c r="Q9">
        <f>Q6*Q7/Q8</f>
        <v>1.1569596876306902</v>
      </c>
      <c r="R9">
        <f>SLOPE(H3:H54,J3:J54)</f>
        <v>1.15695968763069</v>
      </c>
    </row>
    <row r="10" spans="1:40" x14ac:dyDescent="0.3">
      <c r="A10" s="1">
        <v>45033</v>
      </c>
      <c r="B10" s="2">
        <v>2825</v>
      </c>
      <c r="C10" s="2">
        <v>2845.6</v>
      </c>
      <c r="D10" s="2">
        <v>2806</v>
      </c>
      <c r="E10" s="2">
        <v>2843.1</v>
      </c>
      <c r="F10" s="2">
        <v>2843.1</v>
      </c>
      <c r="G10" s="3">
        <v>754555</v>
      </c>
      <c r="H10" s="2">
        <f t="shared" si="0"/>
        <v>33.349999999999909</v>
      </c>
      <c r="I10">
        <v>589.15</v>
      </c>
      <c r="J10">
        <f t="shared" si="1"/>
        <v>13.449999999999932</v>
      </c>
      <c r="K10">
        <f t="shared" si="2"/>
        <v>0.84343420220368692</v>
      </c>
      <c r="P10" t="s">
        <v>16</v>
      </c>
      <c r="Q10">
        <f>_xlfn.STDEV.S(K3:K43)</f>
        <v>27.346962653553447</v>
      </c>
    </row>
    <row r="11" spans="1:40" x14ac:dyDescent="0.3">
      <c r="A11" s="1">
        <v>45034</v>
      </c>
      <c r="B11" s="2">
        <v>2848</v>
      </c>
      <c r="C11" s="2">
        <v>2858.45</v>
      </c>
      <c r="D11" s="2">
        <v>2830.1</v>
      </c>
      <c r="E11" s="2">
        <v>2854.6</v>
      </c>
      <c r="F11" s="2">
        <v>2854.6</v>
      </c>
      <c r="G11" s="3">
        <v>717724</v>
      </c>
      <c r="H11" s="2">
        <f t="shared" si="0"/>
        <v>11.5</v>
      </c>
      <c r="I11">
        <v>577</v>
      </c>
      <c r="J11">
        <f t="shared" si="1"/>
        <v>-12.149999999999977</v>
      </c>
      <c r="K11">
        <f t="shared" si="2"/>
        <v>-6.92566826718671</v>
      </c>
    </row>
    <row r="12" spans="1:40" x14ac:dyDescent="0.3">
      <c r="A12" s="1">
        <v>45035</v>
      </c>
      <c r="B12" s="2">
        <v>2836.35</v>
      </c>
      <c r="C12" s="2">
        <v>2852.7</v>
      </c>
      <c r="D12" s="2">
        <v>2800.65</v>
      </c>
      <c r="E12" s="2">
        <v>2809.7</v>
      </c>
      <c r="F12" s="2">
        <v>2809.7</v>
      </c>
      <c r="G12" s="3">
        <v>799624</v>
      </c>
      <c r="H12" s="2">
        <f t="shared" si="0"/>
        <v>-44.900000000000091</v>
      </c>
      <c r="I12">
        <v>583.75</v>
      </c>
      <c r="J12">
        <f t="shared" si="1"/>
        <v>6.75</v>
      </c>
      <c r="K12">
        <f t="shared" si="2"/>
        <v>14.950247203458208</v>
      </c>
      <c r="P12" t="s">
        <v>17</v>
      </c>
      <c r="Q12">
        <f>SLOPE(H3:H19,J3:J19)</f>
        <v>0.65497528045362918</v>
      </c>
    </row>
    <row r="13" spans="1:40" x14ac:dyDescent="0.3">
      <c r="A13" s="1">
        <v>45036</v>
      </c>
      <c r="B13" s="2">
        <v>2820</v>
      </c>
      <c r="C13" s="2">
        <v>2851</v>
      </c>
      <c r="D13" s="2">
        <v>2813.15</v>
      </c>
      <c r="E13" s="2">
        <v>2843.85</v>
      </c>
      <c r="F13" s="2">
        <v>2843.85</v>
      </c>
      <c r="G13" s="3">
        <v>761101</v>
      </c>
      <c r="H13" s="2">
        <f t="shared" si="0"/>
        <v>34.150000000000091</v>
      </c>
      <c r="I13">
        <v>574.1</v>
      </c>
      <c r="J13">
        <f t="shared" si="1"/>
        <v>-9.6499999999999773</v>
      </c>
      <c r="K13">
        <f t="shared" si="2"/>
        <v>-7.8517765935017652</v>
      </c>
      <c r="P13" t="s">
        <v>18</v>
      </c>
      <c r="Q13">
        <f>_xlfn.STDEV.S(H20:H54)</f>
        <v>29.116131787242956</v>
      </c>
      <c r="V13" t="s">
        <v>41</v>
      </c>
      <c r="W13">
        <f>_xlfn.STDEV.S(K20:K54)</f>
        <v>25.665134353696743</v>
      </c>
    </row>
    <row r="14" spans="1:40" x14ac:dyDescent="0.3">
      <c r="A14" s="1">
        <v>45037</v>
      </c>
      <c r="B14" s="2">
        <v>2847.1</v>
      </c>
      <c r="C14" s="2">
        <v>2887</v>
      </c>
      <c r="D14" s="2">
        <v>2847.1</v>
      </c>
      <c r="E14" s="2">
        <v>2882.1</v>
      </c>
      <c r="F14" s="2">
        <v>2882.1</v>
      </c>
      <c r="G14" s="3">
        <v>894930</v>
      </c>
      <c r="H14" s="2">
        <f t="shared" si="0"/>
        <v>38.25</v>
      </c>
      <c r="I14">
        <v>582.75</v>
      </c>
      <c r="J14">
        <f t="shared" si="1"/>
        <v>8.6499999999999773</v>
      </c>
      <c r="K14">
        <f t="shared" si="2"/>
        <v>-6.1036537040855094</v>
      </c>
      <c r="P14" t="s">
        <v>19</v>
      </c>
      <c r="Q14">
        <f>_xlfn.STDEV.S(L20:L54)</f>
        <v>27.7153265172769</v>
      </c>
      <c r="V14" t="s">
        <v>44</v>
      </c>
      <c r="W14">
        <f>_xlfn.STDEV.S(T20:T54)</f>
        <v>28.050024611807398</v>
      </c>
      <c r="AK14" t="s">
        <v>56</v>
      </c>
      <c r="AL14">
        <f>_xlfn.STDEV.S(K20:K54)</f>
        <v>25.665134353696743</v>
      </c>
    </row>
    <row r="15" spans="1:40" x14ac:dyDescent="0.3">
      <c r="A15" s="1">
        <v>45040</v>
      </c>
      <c r="B15" s="2">
        <v>2882.1</v>
      </c>
      <c r="C15" s="2">
        <v>2898</v>
      </c>
      <c r="D15" s="2">
        <v>2852</v>
      </c>
      <c r="E15" s="2">
        <v>2891.1</v>
      </c>
      <c r="F15" s="2">
        <v>2891.1</v>
      </c>
      <c r="G15" s="3">
        <v>782967</v>
      </c>
      <c r="H15" s="2">
        <f t="shared" si="0"/>
        <v>9</v>
      </c>
      <c r="I15">
        <v>589.79999999999995</v>
      </c>
      <c r="J15">
        <f t="shared" si="1"/>
        <v>7.0499999999999545</v>
      </c>
      <c r="K15">
        <f t="shared" si="2"/>
        <v>-7.0229028598517198</v>
      </c>
      <c r="P15" t="s">
        <v>20</v>
      </c>
      <c r="Q15">
        <f>_xlfn.STDEV.S(N20:N54)</f>
        <v>28.050024611807398</v>
      </c>
      <c r="AK15" t="s">
        <v>55</v>
      </c>
      <c r="AL15">
        <f>_xlfn.STDEV.S(AH20:AH54)</f>
        <v>27.7153265172769</v>
      </c>
    </row>
    <row r="16" spans="1:40" x14ac:dyDescent="0.3">
      <c r="A16" s="1">
        <v>45041</v>
      </c>
      <c r="B16" s="2">
        <v>2891.05</v>
      </c>
      <c r="C16" s="2">
        <v>2901.75</v>
      </c>
      <c r="D16" s="2">
        <v>2864.15</v>
      </c>
      <c r="E16" s="2">
        <v>2898</v>
      </c>
      <c r="F16" s="2">
        <v>2898</v>
      </c>
      <c r="G16" s="3">
        <v>636120</v>
      </c>
      <c r="H16" s="2">
        <f t="shared" si="0"/>
        <v>6.9000000000000909</v>
      </c>
      <c r="I16">
        <v>601.75</v>
      </c>
      <c r="J16">
        <f t="shared" si="1"/>
        <v>11.950000000000045</v>
      </c>
      <c r="K16">
        <f t="shared" si="2"/>
        <v>25.695705202621454</v>
      </c>
      <c r="P16" t="s">
        <v>45</v>
      </c>
      <c r="Q16">
        <f>Q6*Q7/Q14</f>
        <v>0.3472538324844493</v>
      </c>
      <c r="V16" t="s">
        <v>46</v>
      </c>
      <c r="W16">
        <f>Q6*Q7/W14</f>
        <v>0.3431103353695828</v>
      </c>
      <c r="AK16" t="s">
        <v>57</v>
      </c>
      <c r="AL16">
        <f>(AL15-AL14)/AL14</f>
        <v>7.9882385781660709E-2</v>
      </c>
    </row>
    <row r="17" spans="1:35" x14ac:dyDescent="0.3">
      <c r="A17" s="1">
        <v>45042</v>
      </c>
      <c r="B17" s="2">
        <v>2896.95</v>
      </c>
      <c r="C17" s="2">
        <v>2916.45</v>
      </c>
      <c r="D17" s="2">
        <v>2888.05</v>
      </c>
      <c r="E17" s="2">
        <v>2910</v>
      </c>
      <c r="F17" s="2">
        <v>2910</v>
      </c>
      <c r="G17" s="3">
        <v>569221</v>
      </c>
      <c r="H17" s="2">
        <f t="shared" si="0"/>
        <v>12</v>
      </c>
      <c r="I17">
        <v>599.20000000000005</v>
      </c>
      <c r="J17">
        <f t="shared" si="1"/>
        <v>-2.5499999999999545</v>
      </c>
      <c r="K17">
        <f t="shared" si="2"/>
        <v>45.282674124111317</v>
      </c>
    </row>
    <row r="18" spans="1:35" x14ac:dyDescent="0.3">
      <c r="A18" s="1">
        <v>45043</v>
      </c>
      <c r="B18" s="2">
        <v>2915.5</v>
      </c>
      <c r="C18" s="2">
        <v>2920</v>
      </c>
      <c r="D18" s="2">
        <v>2893.85</v>
      </c>
      <c r="E18" s="2">
        <v>2899.95</v>
      </c>
      <c r="F18" s="2">
        <v>2899.95</v>
      </c>
      <c r="G18" s="3">
        <v>599461</v>
      </c>
      <c r="H18" s="2">
        <f t="shared" si="0"/>
        <v>-10.050000000000182</v>
      </c>
      <c r="I18">
        <v>597.29999999999995</v>
      </c>
      <c r="J18">
        <f t="shared" si="1"/>
        <v>-1.9000000000000909</v>
      </c>
      <c r="K18">
        <f t="shared" si="2"/>
        <v>32.124679453353615</v>
      </c>
    </row>
    <row r="19" spans="1:35" x14ac:dyDescent="0.3">
      <c r="A19" s="1">
        <v>45044</v>
      </c>
      <c r="B19" s="2">
        <v>2919.95</v>
      </c>
      <c r="C19" s="2">
        <v>2919.95</v>
      </c>
      <c r="D19" s="2">
        <v>2846.6</v>
      </c>
      <c r="E19" s="2">
        <v>2902.35</v>
      </c>
      <c r="F19" s="2">
        <v>2902.35</v>
      </c>
      <c r="G19" s="3">
        <v>1080665</v>
      </c>
      <c r="H19" s="2">
        <f t="shared" si="0"/>
        <v>2.4000000000000909</v>
      </c>
      <c r="I19">
        <v>604.65</v>
      </c>
      <c r="J19">
        <f t="shared" si="1"/>
        <v>7.3500000000000227</v>
      </c>
      <c r="K19">
        <f t="shared" si="2"/>
        <v>4.0703846559756558</v>
      </c>
    </row>
    <row r="20" spans="1:35" x14ac:dyDescent="0.3">
      <c r="A20" s="1">
        <v>45048</v>
      </c>
      <c r="B20" s="2">
        <v>2910.95</v>
      </c>
      <c r="C20" s="2">
        <v>2933.7</v>
      </c>
      <c r="D20" s="2">
        <v>2893</v>
      </c>
      <c r="E20" s="2">
        <v>2899.55</v>
      </c>
      <c r="F20" s="2">
        <v>2899.55</v>
      </c>
      <c r="G20" s="3">
        <v>663800</v>
      </c>
      <c r="H20" s="2">
        <f t="shared" si="0"/>
        <v>-2.7999999999997272</v>
      </c>
      <c r="I20">
        <v>608.29999999999995</v>
      </c>
      <c r="J20">
        <f t="shared" si="1"/>
        <v>3.6499999999999773</v>
      </c>
      <c r="K20">
        <f t="shared" si="2"/>
        <v>12.804688687212792</v>
      </c>
      <c r="L20">
        <f>H20-$Q$12*J20</f>
        <v>-5.1906597736554589</v>
      </c>
      <c r="M20">
        <f>SLOPE(H3:H19,J3:J19)</f>
        <v>0.65497528045362918</v>
      </c>
      <c r="N20">
        <f>H20-M20*J20</f>
        <v>-5.1906597736554589</v>
      </c>
      <c r="S20">
        <f>SLOPE(H3:H19,J3:J19)</f>
        <v>0.65497528045362918</v>
      </c>
      <c r="T20">
        <f>H20-S20*J20</f>
        <v>-5.1906597736554589</v>
      </c>
      <c r="AH20">
        <f>H20-$AN$1*J20</f>
        <v>-5.1906597736554589</v>
      </c>
      <c r="AI20">
        <f>SLOPE(H20:H54,J20:J54)</f>
        <v>2.3627133017918611</v>
      </c>
    </row>
    <row r="21" spans="1:35" x14ac:dyDescent="0.3">
      <c r="A21" s="1">
        <v>45049</v>
      </c>
      <c r="B21" s="2">
        <v>2918</v>
      </c>
      <c r="C21" s="2">
        <v>2962.4</v>
      </c>
      <c r="D21" s="2">
        <v>2897</v>
      </c>
      <c r="E21" s="2">
        <v>2929.7</v>
      </c>
      <c r="F21" s="2">
        <v>2929.7</v>
      </c>
      <c r="G21" s="3">
        <v>1237193</v>
      </c>
      <c r="H21" s="2">
        <f t="shared" si="0"/>
        <v>30.149999999999636</v>
      </c>
      <c r="I21">
        <v>612.15</v>
      </c>
      <c r="J21">
        <f t="shared" si="1"/>
        <v>3.8500000000000227</v>
      </c>
      <c r="K21">
        <f t="shared" si="2"/>
        <v>3.938992718449374</v>
      </c>
      <c r="L21">
        <f t="shared" ref="L21:L54" si="3">H21-$Q$12*J21</f>
        <v>27.628345170253148</v>
      </c>
      <c r="M21">
        <f t="shared" ref="M21:M54" si="4">SLOPE(H4:H20,J4:J20)</f>
        <v>0.65524240406605061</v>
      </c>
      <c r="N21">
        <f t="shared" ref="N21:N54" si="5">H21-M21*J21</f>
        <v>27.627316744345325</v>
      </c>
      <c r="S21">
        <f t="shared" ref="S21:S54" si="6">SLOPE(H4:H20,J4:J20)</f>
        <v>0.65524240406605061</v>
      </c>
      <c r="T21">
        <f t="shared" ref="T21:T54" si="7">H21-S21*J21</f>
        <v>27.627316744345325</v>
      </c>
      <c r="AH21">
        <f t="shared" ref="AH21:AH54" si="8">H21-$AN$1*J21</f>
        <v>27.628345170253148</v>
      </c>
      <c r="AI21">
        <f t="shared" ref="AI21:AI54" si="9">SLOPE(H21:H55,J21:J55)</f>
        <v>2.3926359478855157</v>
      </c>
    </row>
    <row r="22" spans="1:35" x14ac:dyDescent="0.3">
      <c r="A22" s="1">
        <v>45050</v>
      </c>
      <c r="B22" s="2">
        <v>2948</v>
      </c>
      <c r="C22" s="2">
        <v>2986.15</v>
      </c>
      <c r="D22" s="2">
        <v>2922.15</v>
      </c>
      <c r="E22" s="2">
        <v>2982.85</v>
      </c>
      <c r="F22" s="2">
        <v>2982.85</v>
      </c>
      <c r="G22" s="3">
        <v>1008540</v>
      </c>
      <c r="H22" s="2">
        <f t="shared" si="0"/>
        <v>53.150000000000091</v>
      </c>
      <c r="I22">
        <v>618.95000000000005</v>
      </c>
      <c r="J22">
        <f t="shared" si="1"/>
        <v>6.8000000000000682</v>
      </c>
      <c r="K22">
        <f t="shared" si="2"/>
        <v>87.821666842560603</v>
      </c>
      <c r="L22">
        <f t="shared" si="3"/>
        <v>48.696168092915372</v>
      </c>
      <c r="M22">
        <f t="shared" si="4"/>
        <v>0.60097258915689966</v>
      </c>
      <c r="N22">
        <f t="shared" si="5"/>
        <v>49.063386393733133</v>
      </c>
      <c r="S22">
        <f t="shared" si="6"/>
        <v>0.60097258915689966</v>
      </c>
      <c r="T22">
        <f t="shared" si="7"/>
        <v>49.063386393733133</v>
      </c>
      <c r="AH22">
        <f t="shared" si="8"/>
        <v>48.696168092915372</v>
      </c>
      <c r="AI22">
        <f t="shared" si="9"/>
        <v>2.3667343341961153</v>
      </c>
    </row>
    <row r="23" spans="1:35" x14ac:dyDescent="0.3">
      <c r="A23" s="1">
        <v>45051</v>
      </c>
      <c r="B23" s="2">
        <v>2971</v>
      </c>
      <c r="C23" s="2">
        <v>3025</v>
      </c>
      <c r="D23" s="2">
        <v>2951.05</v>
      </c>
      <c r="E23" s="2">
        <v>3012.95</v>
      </c>
      <c r="F23" s="2">
        <v>3012.95</v>
      </c>
      <c r="G23" s="3">
        <v>1326561</v>
      </c>
      <c r="H23" s="2">
        <f t="shared" si="0"/>
        <v>30.099999999999909</v>
      </c>
      <c r="I23">
        <v>617.20000000000005</v>
      </c>
      <c r="J23">
        <f t="shared" si="1"/>
        <v>-1.75</v>
      </c>
      <c r="K23">
        <f t="shared" si="2"/>
        <v>-5.7576007809233651</v>
      </c>
      <c r="L23">
        <f t="shared" si="3"/>
        <v>31.24620674079376</v>
      </c>
      <c r="M23">
        <f t="shared" si="4"/>
        <v>0.72583278691313347</v>
      </c>
      <c r="N23">
        <f t="shared" si="5"/>
        <v>31.370207377097891</v>
      </c>
      <c r="S23">
        <f t="shared" si="6"/>
        <v>0.72583278691313347</v>
      </c>
      <c r="T23">
        <f t="shared" si="7"/>
        <v>31.370207377097891</v>
      </c>
      <c r="AH23">
        <f t="shared" si="8"/>
        <v>31.24620674079376</v>
      </c>
      <c r="AI23">
        <f t="shared" si="9"/>
        <v>2.213220871552358</v>
      </c>
    </row>
    <row r="24" spans="1:35" x14ac:dyDescent="0.3">
      <c r="A24" s="1">
        <v>45054</v>
      </c>
      <c r="B24" s="2">
        <v>3015</v>
      </c>
      <c r="C24" s="2">
        <v>3035.7</v>
      </c>
      <c r="D24" s="2">
        <v>2993</v>
      </c>
      <c r="E24" s="2">
        <v>3019.45</v>
      </c>
      <c r="F24" s="2">
        <v>3019.45</v>
      </c>
      <c r="G24" s="3">
        <v>941879</v>
      </c>
      <c r="H24" s="2">
        <f t="shared" si="0"/>
        <v>6.5</v>
      </c>
      <c r="I24">
        <v>619.29999999999995</v>
      </c>
      <c r="J24">
        <f t="shared" si="1"/>
        <v>2.0999999999999091</v>
      </c>
      <c r="K24">
        <f t="shared" si="2"/>
        <v>5.3542947973782749</v>
      </c>
      <c r="L24">
        <f t="shared" si="3"/>
        <v>5.1245519110474387</v>
      </c>
      <c r="M24">
        <f t="shared" si="4"/>
        <v>0.64633137907894822</v>
      </c>
      <c r="N24">
        <f t="shared" si="5"/>
        <v>5.1427041039342676</v>
      </c>
      <c r="S24">
        <f t="shared" si="6"/>
        <v>0.64633137907894822</v>
      </c>
      <c r="T24">
        <f t="shared" si="7"/>
        <v>5.1427041039342676</v>
      </c>
      <c r="AH24">
        <f t="shared" si="8"/>
        <v>5.1245519110474387</v>
      </c>
      <c r="AI24">
        <f t="shared" si="9"/>
        <v>2.3171353641482786</v>
      </c>
    </row>
    <row r="25" spans="1:35" x14ac:dyDescent="0.3">
      <c r="A25" s="1">
        <v>45055</v>
      </c>
      <c r="B25" s="2">
        <v>3016.05</v>
      </c>
      <c r="C25" s="2">
        <v>3074.8</v>
      </c>
      <c r="D25" s="2">
        <v>3010.75</v>
      </c>
      <c r="E25" s="2">
        <v>3034.8</v>
      </c>
      <c r="F25" s="2">
        <v>3034.8</v>
      </c>
      <c r="G25" s="3">
        <v>1025850</v>
      </c>
      <c r="H25" s="2">
        <f t="shared" si="0"/>
        <v>15.350000000000364</v>
      </c>
      <c r="I25">
        <v>621.5</v>
      </c>
      <c r="J25">
        <f t="shared" si="1"/>
        <v>2.2000000000000455</v>
      </c>
      <c r="K25">
        <f t="shared" si="2"/>
        <v>22.760219501881821</v>
      </c>
      <c r="L25">
        <f t="shared" si="3"/>
        <v>13.909054383002349</v>
      </c>
      <c r="M25">
        <f t="shared" si="4"/>
        <v>8.6564397495161899E-2</v>
      </c>
      <c r="N25">
        <f t="shared" si="5"/>
        <v>15.159558325511004</v>
      </c>
      <c r="S25">
        <f t="shared" si="6"/>
        <v>8.6564397495161899E-2</v>
      </c>
      <c r="T25">
        <f t="shared" si="7"/>
        <v>15.159558325511004</v>
      </c>
      <c r="AH25">
        <f t="shared" si="8"/>
        <v>13.909054383002349</v>
      </c>
      <c r="AI25">
        <f t="shared" si="9"/>
        <v>2.3179080767548226</v>
      </c>
    </row>
    <row r="26" spans="1:35" x14ac:dyDescent="0.3">
      <c r="A26" s="1">
        <v>45056</v>
      </c>
      <c r="B26" s="2">
        <v>3042.95</v>
      </c>
      <c r="C26" s="2">
        <v>3057</v>
      </c>
      <c r="D26" s="2">
        <v>3018.9</v>
      </c>
      <c r="E26" s="2">
        <v>3041.4</v>
      </c>
      <c r="F26" s="2">
        <v>3041.4</v>
      </c>
      <c r="G26" s="3">
        <v>751851</v>
      </c>
      <c r="H26" s="2">
        <f t="shared" si="0"/>
        <v>6.5999999999999091</v>
      </c>
      <c r="I26">
        <v>623.79999999999995</v>
      </c>
      <c r="J26">
        <f t="shared" si="1"/>
        <v>2.2999999999999545</v>
      </c>
      <c r="K26">
        <f t="shared" si="2"/>
        <v>-52.47606215702114</v>
      </c>
      <c r="L26">
        <f t="shared" si="3"/>
        <v>5.0935568549565922</v>
      </c>
      <c r="M26">
        <f t="shared" si="4"/>
        <v>-8.6273571215878753E-2</v>
      </c>
      <c r="N26">
        <f t="shared" si="5"/>
        <v>6.7984292137964264</v>
      </c>
      <c r="S26">
        <f t="shared" si="6"/>
        <v>-8.6273571215878753E-2</v>
      </c>
      <c r="T26">
        <f t="shared" si="7"/>
        <v>6.7984292137964264</v>
      </c>
      <c r="AH26">
        <f t="shared" si="8"/>
        <v>5.0935568549565922</v>
      </c>
      <c r="AI26">
        <f t="shared" si="9"/>
        <v>2.3162645834575581</v>
      </c>
    </row>
    <row r="27" spans="1:35" x14ac:dyDescent="0.3">
      <c r="A27" s="1">
        <v>45057</v>
      </c>
      <c r="B27" s="2">
        <v>3052.05</v>
      </c>
      <c r="C27" s="2">
        <v>3156.15</v>
      </c>
      <c r="D27" s="2">
        <v>3031.5</v>
      </c>
      <c r="E27" s="2">
        <v>3139.75</v>
      </c>
      <c r="F27" s="2">
        <v>3139.75</v>
      </c>
      <c r="G27" s="3">
        <v>3229605</v>
      </c>
      <c r="H27" s="2">
        <f t="shared" si="0"/>
        <v>98.349999999999909</v>
      </c>
      <c r="I27">
        <v>632.9</v>
      </c>
      <c r="J27">
        <f t="shared" si="1"/>
        <v>9.1000000000000227</v>
      </c>
      <c r="K27">
        <f t="shared" si="2"/>
        <v>15.847976203040311</v>
      </c>
      <c r="L27">
        <f t="shared" si="3"/>
        <v>92.389724947871869</v>
      </c>
      <c r="M27">
        <f t="shared" si="4"/>
        <v>-2.5336754079670225E-2</v>
      </c>
      <c r="N27">
        <f t="shared" si="5"/>
        <v>98.580564462124912</v>
      </c>
      <c r="S27">
        <f t="shared" si="6"/>
        <v>-2.5336754079670225E-2</v>
      </c>
      <c r="T27">
        <f t="shared" si="7"/>
        <v>98.580564462124912</v>
      </c>
      <c r="AH27">
        <f t="shared" si="8"/>
        <v>92.389724947871869</v>
      </c>
      <c r="AI27">
        <f t="shared" si="9"/>
        <v>2.3180020447437317</v>
      </c>
    </row>
    <row r="28" spans="1:35" x14ac:dyDescent="0.3">
      <c r="A28" s="1">
        <v>45058</v>
      </c>
      <c r="B28" s="2">
        <v>3139</v>
      </c>
      <c r="C28" s="2">
        <v>3179.75</v>
      </c>
      <c r="D28" s="2">
        <v>3086</v>
      </c>
      <c r="E28" s="2">
        <v>3131.1</v>
      </c>
      <c r="F28" s="2">
        <v>3131.1</v>
      </c>
      <c r="G28" s="3">
        <v>1998170</v>
      </c>
      <c r="H28" s="2">
        <f t="shared" si="0"/>
        <v>-8.6500000000000909</v>
      </c>
      <c r="I28">
        <v>630.4</v>
      </c>
      <c r="J28">
        <f t="shared" si="1"/>
        <v>-2.5</v>
      </c>
      <c r="K28">
        <f t="shared" si="2"/>
        <v>-24.773543953144941</v>
      </c>
      <c r="L28">
        <f t="shared" si="3"/>
        <v>-7.0125617988660185</v>
      </c>
      <c r="M28">
        <f t="shared" si="4"/>
        <v>0.46958303433904758</v>
      </c>
      <c r="N28">
        <f t="shared" si="5"/>
        <v>-7.4760424141524719</v>
      </c>
      <c r="S28">
        <f t="shared" si="6"/>
        <v>0.46958303433904758</v>
      </c>
      <c r="T28">
        <f t="shared" si="7"/>
        <v>-7.4760424141524719</v>
      </c>
      <c r="AH28">
        <f t="shared" si="8"/>
        <v>-7.0125617988660185</v>
      </c>
      <c r="AI28">
        <f t="shared" si="9"/>
        <v>1.7288061819959564</v>
      </c>
    </row>
    <row r="29" spans="1:35" x14ac:dyDescent="0.3">
      <c r="A29" s="1">
        <v>45061</v>
      </c>
      <c r="B29" s="2">
        <v>3134.2</v>
      </c>
      <c r="C29" s="2">
        <v>3168</v>
      </c>
      <c r="D29" s="2">
        <v>3121.05</v>
      </c>
      <c r="E29" s="2">
        <v>3132</v>
      </c>
      <c r="F29" s="2">
        <v>3132</v>
      </c>
      <c r="G29" s="3">
        <v>810281</v>
      </c>
      <c r="H29" s="2">
        <f t="shared" si="0"/>
        <v>0.90000000000009095</v>
      </c>
      <c r="I29">
        <v>626.54999999999995</v>
      </c>
      <c r="J29">
        <f t="shared" si="1"/>
        <v>-3.8500000000000227</v>
      </c>
      <c r="K29">
        <f t="shared" si="2"/>
        <v>-6.7809980476915408</v>
      </c>
      <c r="L29">
        <f t="shared" si="3"/>
        <v>3.4216548297465783</v>
      </c>
      <c r="M29">
        <f t="shared" si="4"/>
        <v>0.77681747417950064</v>
      </c>
      <c r="N29">
        <f t="shared" si="5"/>
        <v>3.890747275591186</v>
      </c>
      <c r="S29">
        <f t="shared" si="6"/>
        <v>0.77681747417950064</v>
      </c>
      <c r="T29">
        <f t="shared" si="7"/>
        <v>3.890747275591186</v>
      </c>
      <c r="AH29">
        <f t="shared" si="8"/>
        <v>3.4216548297465783</v>
      </c>
      <c r="AI29">
        <f t="shared" si="9"/>
        <v>1.6916306960869627</v>
      </c>
    </row>
    <row r="30" spans="1:35" x14ac:dyDescent="0.3">
      <c r="A30" s="1">
        <v>45062</v>
      </c>
      <c r="B30" s="2">
        <v>3132</v>
      </c>
      <c r="C30" s="2">
        <v>3165.7</v>
      </c>
      <c r="D30" s="2">
        <v>3122.35</v>
      </c>
      <c r="E30" s="2">
        <v>3138.1</v>
      </c>
      <c r="F30" s="2">
        <v>3138.1</v>
      </c>
      <c r="G30" s="3">
        <v>822404</v>
      </c>
      <c r="H30" s="2">
        <f t="shared" si="0"/>
        <v>6.0999999999999091</v>
      </c>
      <c r="I30">
        <v>612.15</v>
      </c>
      <c r="J30">
        <f t="shared" si="1"/>
        <v>-14.399999999999977</v>
      </c>
      <c r="K30">
        <f t="shared" si="2"/>
        <v>33.21253667159386</v>
      </c>
      <c r="L30">
        <f t="shared" si="3"/>
        <v>15.531644038532155</v>
      </c>
      <c r="M30">
        <f t="shared" si="4"/>
        <v>1.4282529218169939</v>
      </c>
      <c r="N30">
        <f t="shared" si="5"/>
        <v>26.666842074164588</v>
      </c>
      <c r="S30">
        <f t="shared" si="6"/>
        <v>1.4282529218169939</v>
      </c>
      <c r="T30">
        <f t="shared" si="7"/>
        <v>26.666842074164588</v>
      </c>
      <c r="AH30">
        <f t="shared" si="8"/>
        <v>15.531644038532155</v>
      </c>
      <c r="AI30">
        <f t="shared" si="9"/>
        <v>1.7151971060600772</v>
      </c>
    </row>
    <row r="31" spans="1:35" x14ac:dyDescent="0.3">
      <c r="A31" s="1">
        <v>45063</v>
      </c>
      <c r="B31" s="2">
        <v>3136</v>
      </c>
      <c r="C31" s="2">
        <v>3147.95</v>
      </c>
      <c r="D31" s="2">
        <v>3075.55</v>
      </c>
      <c r="E31" s="2">
        <v>3092.45</v>
      </c>
      <c r="F31" s="2">
        <v>3092.45</v>
      </c>
      <c r="G31" s="3">
        <v>835371</v>
      </c>
      <c r="H31" s="2">
        <f t="shared" si="0"/>
        <v>-45.650000000000091</v>
      </c>
      <c r="I31">
        <v>618.04999999999995</v>
      </c>
      <c r="J31">
        <f t="shared" si="1"/>
        <v>5.8999999999999773</v>
      </c>
      <c r="K31">
        <f t="shared" si="2"/>
        <v>-19.215695968763004</v>
      </c>
      <c r="L31">
        <f t="shared" si="3"/>
        <v>-49.514354154676489</v>
      </c>
      <c r="M31">
        <f t="shared" si="4"/>
        <v>1.7348133983338254</v>
      </c>
      <c r="N31">
        <f t="shared" si="5"/>
        <v>-55.885399050169625</v>
      </c>
      <c r="S31">
        <f t="shared" si="6"/>
        <v>1.7348133983338254</v>
      </c>
      <c r="T31">
        <f t="shared" si="7"/>
        <v>-55.885399050169625</v>
      </c>
      <c r="AH31">
        <f t="shared" si="8"/>
        <v>-49.514354154676489</v>
      </c>
      <c r="AI31">
        <f t="shared" si="9"/>
        <v>2.5012407581244864</v>
      </c>
    </row>
    <row r="32" spans="1:35" x14ac:dyDescent="0.3">
      <c r="A32" s="1">
        <v>45064</v>
      </c>
      <c r="B32" s="2">
        <v>3105.65</v>
      </c>
      <c r="C32" s="2">
        <v>3125</v>
      </c>
      <c r="D32" s="2">
        <v>3093.25</v>
      </c>
      <c r="E32" s="2">
        <v>3109.05</v>
      </c>
      <c r="F32" s="2">
        <v>3109.05</v>
      </c>
      <c r="G32" s="3">
        <v>498067</v>
      </c>
      <c r="H32" s="2">
        <f t="shared" si="0"/>
        <v>16.600000000000364</v>
      </c>
      <c r="I32">
        <v>618.70000000000005</v>
      </c>
      <c r="J32">
        <f t="shared" si="1"/>
        <v>0.65000000000009095</v>
      </c>
      <c r="K32">
        <f t="shared" si="2"/>
        <v>17.537857218240518</v>
      </c>
      <c r="L32">
        <f t="shared" si="3"/>
        <v>16.174266067705446</v>
      </c>
      <c r="M32">
        <f t="shared" si="4"/>
        <v>1.2044581468021573</v>
      </c>
      <c r="N32">
        <f t="shared" si="5"/>
        <v>15.817102204578852</v>
      </c>
      <c r="S32">
        <f t="shared" si="6"/>
        <v>1.2044581468021573</v>
      </c>
      <c r="T32">
        <f t="shared" si="7"/>
        <v>15.817102204578852</v>
      </c>
      <c r="AH32">
        <f t="shared" si="8"/>
        <v>16.174266067705446</v>
      </c>
      <c r="AI32">
        <f t="shared" si="9"/>
        <v>2.8584870028045017</v>
      </c>
    </row>
    <row r="33" spans="1:35" x14ac:dyDescent="0.3">
      <c r="A33" s="1">
        <v>45065</v>
      </c>
      <c r="B33" s="2">
        <v>3124</v>
      </c>
      <c r="C33" s="2">
        <v>3127.95</v>
      </c>
      <c r="D33" s="2">
        <v>3068.05</v>
      </c>
      <c r="E33" s="2">
        <v>3084.45</v>
      </c>
      <c r="F33" s="2">
        <v>3084.45</v>
      </c>
      <c r="G33" s="3">
        <v>633262</v>
      </c>
      <c r="H33" s="2">
        <f t="shared" si="0"/>
        <v>-24.600000000000364</v>
      </c>
      <c r="I33">
        <v>618.85</v>
      </c>
      <c r="J33">
        <f t="shared" si="1"/>
        <v>0.14999999999997726</v>
      </c>
      <c r="K33">
        <f t="shared" si="2"/>
        <v>-5.6783331574393987</v>
      </c>
      <c r="L33">
        <f t="shared" si="3"/>
        <v>-24.698246292068394</v>
      </c>
      <c r="M33">
        <f t="shared" si="4"/>
        <v>1.2780074462911271</v>
      </c>
      <c r="N33">
        <f t="shared" si="5"/>
        <v>-24.791701116944004</v>
      </c>
      <c r="S33">
        <f t="shared" si="6"/>
        <v>1.2780074462911271</v>
      </c>
      <c r="T33">
        <f t="shared" si="7"/>
        <v>-24.791701116944004</v>
      </c>
      <c r="AH33">
        <f t="shared" si="8"/>
        <v>-24.698246292068394</v>
      </c>
      <c r="AI33">
        <f t="shared" si="9"/>
        <v>2.9010444789433576</v>
      </c>
    </row>
    <row r="34" spans="1:35" x14ac:dyDescent="0.3">
      <c r="A34" s="1">
        <v>45068</v>
      </c>
      <c r="B34" s="2">
        <v>3070</v>
      </c>
      <c r="C34" s="2">
        <v>3105.6</v>
      </c>
      <c r="D34" s="2">
        <v>3046</v>
      </c>
      <c r="E34" s="2">
        <v>3084.9</v>
      </c>
      <c r="F34" s="2">
        <v>3084.9</v>
      </c>
      <c r="G34" s="3">
        <v>659425</v>
      </c>
      <c r="H34" s="2">
        <f t="shared" si="0"/>
        <v>0.45000000000027285</v>
      </c>
      <c r="I34">
        <v>625.1</v>
      </c>
      <c r="J34">
        <f t="shared" si="1"/>
        <v>6.25</v>
      </c>
      <c r="K34">
        <f t="shared" si="2"/>
        <v>8.6529120937108459</v>
      </c>
      <c r="L34">
        <f t="shared" si="3"/>
        <v>-3.6435955028349092</v>
      </c>
      <c r="M34">
        <f t="shared" si="4"/>
        <v>1.7693168309273124</v>
      </c>
      <c r="N34">
        <f t="shared" si="5"/>
        <v>-10.60823019329543</v>
      </c>
      <c r="S34">
        <f t="shared" si="6"/>
        <v>1.7693168309273124</v>
      </c>
      <c r="T34">
        <f t="shared" si="7"/>
        <v>-10.60823019329543</v>
      </c>
      <c r="AH34">
        <f t="shared" si="8"/>
        <v>-3.6435955028349092</v>
      </c>
      <c r="AI34">
        <f t="shared" si="9"/>
        <v>2.7804432237463663</v>
      </c>
    </row>
    <row r="35" spans="1:35" x14ac:dyDescent="0.3">
      <c r="A35" s="1">
        <v>45069</v>
      </c>
      <c r="B35" s="2">
        <v>3087</v>
      </c>
      <c r="C35" s="2">
        <v>3127.95</v>
      </c>
      <c r="D35" s="2">
        <v>3085</v>
      </c>
      <c r="E35" s="2">
        <v>3120.6</v>
      </c>
      <c r="F35" s="2">
        <v>3120.6</v>
      </c>
      <c r="G35" s="3">
        <v>581204</v>
      </c>
      <c r="H35" s="2">
        <f t="shared" si="0"/>
        <v>35.699999999999818</v>
      </c>
      <c r="I35">
        <v>627.25</v>
      </c>
      <c r="J35">
        <f t="shared" si="1"/>
        <v>2.1499999999999773</v>
      </c>
      <c r="K35">
        <f t="shared" si="2"/>
        <v>-3.3547892042947307</v>
      </c>
      <c r="L35">
        <f t="shared" si="3"/>
        <v>34.291803147024531</v>
      </c>
      <c r="M35">
        <f t="shared" si="4"/>
        <v>1.6407523213385404</v>
      </c>
      <c r="N35">
        <f t="shared" si="5"/>
        <v>32.172382509121995</v>
      </c>
      <c r="S35">
        <f t="shared" si="6"/>
        <v>1.6407523213385404</v>
      </c>
      <c r="T35">
        <f t="shared" si="7"/>
        <v>32.172382509121995</v>
      </c>
      <c r="AH35">
        <f t="shared" si="8"/>
        <v>34.291803147024531</v>
      </c>
      <c r="AI35">
        <f t="shared" si="9"/>
        <v>2.9149943412340789</v>
      </c>
    </row>
    <row r="36" spans="1:35" x14ac:dyDescent="0.3">
      <c r="A36" s="1">
        <v>45070</v>
      </c>
      <c r="B36" s="2">
        <v>3115</v>
      </c>
      <c r="C36" s="2">
        <v>3133.15</v>
      </c>
      <c r="D36" s="2">
        <v>3098</v>
      </c>
      <c r="E36" s="2">
        <v>3101.5</v>
      </c>
      <c r="F36" s="2">
        <v>3101.5</v>
      </c>
      <c r="G36" s="3">
        <v>439465</v>
      </c>
      <c r="H36" s="2">
        <f t="shared" si="0"/>
        <v>-19.099999999999909</v>
      </c>
      <c r="I36">
        <v>627.35</v>
      </c>
      <c r="J36">
        <f t="shared" si="1"/>
        <v>0.10000000000002274</v>
      </c>
      <c r="K36">
        <f t="shared" si="2"/>
        <v>47.219496359224458</v>
      </c>
      <c r="L36">
        <f t="shared" si="3"/>
        <v>-19.165497528045286</v>
      </c>
      <c r="M36">
        <f t="shared" si="4"/>
        <v>1.5488287072583617</v>
      </c>
      <c r="N36">
        <f t="shared" si="5"/>
        <v>-19.25488287072578</v>
      </c>
      <c r="S36">
        <f t="shared" si="6"/>
        <v>1.5488287072583617</v>
      </c>
      <c r="T36">
        <f t="shared" si="7"/>
        <v>-19.25488287072578</v>
      </c>
      <c r="AH36">
        <f t="shared" si="8"/>
        <v>-19.165497528045286</v>
      </c>
      <c r="AI36">
        <f t="shared" si="9"/>
        <v>2.9341059564866359</v>
      </c>
    </row>
    <row r="37" spans="1:35" x14ac:dyDescent="0.3">
      <c r="A37" s="1">
        <v>45071</v>
      </c>
      <c r="B37" s="2">
        <v>3101.5</v>
      </c>
      <c r="C37" s="2">
        <v>3129</v>
      </c>
      <c r="D37" s="2">
        <v>3086</v>
      </c>
      <c r="E37" s="2">
        <v>3123.55</v>
      </c>
      <c r="F37" s="2">
        <v>3123.55</v>
      </c>
      <c r="G37" s="3">
        <v>500313</v>
      </c>
      <c r="H37" s="2">
        <f t="shared" si="0"/>
        <v>22.050000000000182</v>
      </c>
      <c r="I37">
        <v>631.25</v>
      </c>
      <c r="J37">
        <f t="shared" si="1"/>
        <v>3.8999999999999773</v>
      </c>
      <c r="K37">
        <f t="shared" si="2"/>
        <v>46.303800390461639</v>
      </c>
      <c r="L37">
        <f t="shared" si="3"/>
        <v>19.495596406231044</v>
      </c>
      <c r="M37">
        <f t="shared" si="4"/>
        <v>1.8855166192166872</v>
      </c>
      <c r="N37">
        <f t="shared" si="5"/>
        <v>14.696485185055145</v>
      </c>
      <c r="S37">
        <f t="shared" si="6"/>
        <v>1.8855166192166872</v>
      </c>
      <c r="T37">
        <f t="shared" si="7"/>
        <v>14.696485185055145</v>
      </c>
      <c r="AH37">
        <f t="shared" si="8"/>
        <v>19.495596406231044</v>
      </c>
      <c r="AI37">
        <f t="shared" si="9"/>
        <v>2.8303860284037929</v>
      </c>
    </row>
    <row r="38" spans="1:35" x14ac:dyDescent="0.3">
      <c r="A38" s="1">
        <v>45072</v>
      </c>
      <c r="B38" s="2">
        <v>3123</v>
      </c>
      <c r="C38" s="2">
        <v>3136.95</v>
      </c>
      <c r="D38" s="2">
        <v>3111.75</v>
      </c>
      <c r="E38" s="2">
        <v>3128.4</v>
      </c>
      <c r="F38" s="2">
        <v>3128.4</v>
      </c>
      <c r="G38" s="3">
        <v>568249</v>
      </c>
      <c r="H38" s="2">
        <f t="shared" si="0"/>
        <v>4.8499999999999091</v>
      </c>
      <c r="I38">
        <v>640.35</v>
      </c>
      <c r="J38">
        <f t="shared" si="1"/>
        <v>9.1000000000000227</v>
      </c>
      <c r="K38">
        <f t="shared" si="2"/>
        <v>-2.4087362811322235</v>
      </c>
      <c r="L38">
        <f t="shared" si="3"/>
        <v>-1.1102750521281317</v>
      </c>
      <c r="M38">
        <f t="shared" si="4"/>
        <v>2.0123045344692692</v>
      </c>
      <c r="N38">
        <f t="shared" si="5"/>
        <v>-13.461971263670485</v>
      </c>
      <c r="S38">
        <f t="shared" si="6"/>
        <v>2.0123045344692692</v>
      </c>
      <c r="T38">
        <f t="shared" si="7"/>
        <v>-13.461971263670485</v>
      </c>
      <c r="AH38">
        <f t="shared" si="8"/>
        <v>-1.1102750521281317</v>
      </c>
      <c r="AI38">
        <f t="shared" si="9"/>
        <v>2.8138817459932373</v>
      </c>
    </row>
    <row r="39" spans="1:35" x14ac:dyDescent="0.3">
      <c r="A39" s="1">
        <v>45075</v>
      </c>
      <c r="B39" s="2">
        <v>3147.2</v>
      </c>
      <c r="C39" s="2">
        <v>3155</v>
      </c>
      <c r="D39" s="2">
        <v>3116.05</v>
      </c>
      <c r="E39" s="2">
        <v>3137.4</v>
      </c>
      <c r="F39" s="2">
        <v>3137.4</v>
      </c>
      <c r="G39" s="3">
        <v>535712</v>
      </c>
      <c r="H39" s="2">
        <f t="shared" si="0"/>
        <v>9</v>
      </c>
      <c r="I39">
        <v>640.65</v>
      </c>
      <c r="J39">
        <f t="shared" si="1"/>
        <v>0.29999999999995453</v>
      </c>
      <c r="K39">
        <f t="shared" si="2"/>
        <v>-35.186080624738622</v>
      </c>
      <c r="L39">
        <f t="shared" si="3"/>
        <v>8.8035074158639404</v>
      </c>
      <c r="M39">
        <f t="shared" si="4"/>
        <v>1.6082180449946295</v>
      </c>
      <c r="N39">
        <f t="shared" si="5"/>
        <v>8.517534586501684</v>
      </c>
      <c r="S39">
        <f t="shared" si="6"/>
        <v>1.6082180449946295</v>
      </c>
      <c r="T39">
        <f t="shared" si="7"/>
        <v>8.517534586501684</v>
      </c>
      <c r="AH39">
        <f t="shared" si="8"/>
        <v>8.8035074158639404</v>
      </c>
      <c r="AI39">
        <f t="shared" si="9"/>
        <v>3.1473757732987444</v>
      </c>
    </row>
    <row r="40" spans="1:35" x14ac:dyDescent="0.3">
      <c r="A40" s="1">
        <v>45076</v>
      </c>
      <c r="B40" s="2">
        <v>3146.9</v>
      </c>
      <c r="C40" s="2">
        <v>3155</v>
      </c>
      <c r="D40" s="2">
        <v>3127.55</v>
      </c>
      <c r="E40" s="2">
        <v>3144.4</v>
      </c>
      <c r="F40" s="2">
        <v>3144.4</v>
      </c>
      <c r="G40" s="3">
        <v>506026</v>
      </c>
      <c r="H40" s="2">
        <f t="shared" si="0"/>
        <v>7</v>
      </c>
      <c r="I40">
        <v>649.6</v>
      </c>
      <c r="J40">
        <f t="shared" si="1"/>
        <v>8.9500000000000455</v>
      </c>
      <c r="K40">
        <f t="shared" si="2"/>
        <v>10.45468868721256</v>
      </c>
      <c r="L40">
        <f t="shared" si="3"/>
        <v>1.1379712399399891</v>
      </c>
      <c r="M40">
        <f t="shared" si="4"/>
        <v>1.2258409040168057</v>
      </c>
      <c r="N40">
        <f t="shared" si="5"/>
        <v>-3.9712760909504663</v>
      </c>
      <c r="S40">
        <f t="shared" si="6"/>
        <v>1.2258409040168057</v>
      </c>
      <c r="T40">
        <f t="shared" si="7"/>
        <v>-3.9712760909504663</v>
      </c>
      <c r="AH40">
        <f t="shared" si="8"/>
        <v>1.1379712399399891</v>
      </c>
      <c r="AI40">
        <f t="shared" si="9"/>
        <v>3.1627709961232182</v>
      </c>
    </row>
    <row r="41" spans="1:35" x14ac:dyDescent="0.3">
      <c r="A41" s="1">
        <v>45077</v>
      </c>
      <c r="B41" s="2">
        <v>3151.95</v>
      </c>
      <c r="C41" s="2">
        <v>3219.35</v>
      </c>
      <c r="D41" s="2">
        <v>3136.45</v>
      </c>
      <c r="E41" s="2">
        <v>3192.95</v>
      </c>
      <c r="F41" s="2">
        <v>3192.95</v>
      </c>
      <c r="G41" s="3">
        <v>2349066</v>
      </c>
      <c r="H41" s="2">
        <f t="shared" si="0"/>
        <v>48.549999999999727</v>
      </c>
      <c r="I41">
        <v>650.75</v>
      </c>
      <c r="J41">
        <f t="shared" si="1"/>
        <v>1.1499999999999773</v>
      </c>
      <c r="K41">
        <f t="shared" si="2"/>
        <v>10.661648374843301</v>
      </c>
      <c r="L41">
        <f t="shared" si="3"/>
        <v>47.796778427478067</v>
      </c>
      <c r="M41">
        <f t="shared" si="4"/>
        <v>1.2438338747932585</v>
      </c>
      <c r="N41">
        <f t="shared" si="5"/>
        <v>47.119591043987505</v>
      </c>
      <c r="S41">
        <f t="shared" si="6"/>
        <v>1.2438338747932585</v>
      </c>
      <c r="T41">
        <f t="shared" si="7"/>
        <v>47.119591043987505</v>
      </c>
      <c r="AH41">
        <f t="shared" si="8"/>
        <v>47.796778427478067</v>
      </c>
      <c r="AI41">
        <f t="shared" si="9"/>
        <v>3.5604711825025706</v>
      </c>
    </row>
    <row r="42" spans="1:35" x14ac:dyDescent="0.3">
      <c r="A42" s="1">
        <v>45078</v>
      </c>
      <c r="B42" s="2">
        <v>3235.35</v>
      </c>
      <c r="C42" s="2">
        <v>3249.9</v>
      </c>
      <c r="D42" s="2">
        <v>3207</v>
      </c>
      <c r="E42" s="2">
        <v>3240.7</v>
      </c>
      <c r="F42" s="2">
        <v>3240.7</v>
      </c>
      <c r="G42" s="3">
        <v>1104861</v>
      </c>
      <c r="H42" s="2">
        <f t="shared" si="0"/>
        <v>47.75</v>
      </c>
      <c r="I42">
        <v>652</v>
      </c>
      <c r="J42">
        <f t="shared" si="1"/>
        <v>1.25</v>
      </c>
      <c r="K42">
        <f t="shared" si="2"/>
        <v>-8.1535531870036113</v>
      </c>
      <c r="L42">
        <f t="shared" si="3"/>
        <v>46.931280899432963</v>
      </c>
      <c r="M42">
        <f t="shared" si="4"/>
        <v>1.1885081707960004</v>
      </c>
      <c r="N42">
        <f t="shared" si="5"/>
        <v>46.264364786504999</v>
      </c>
      <c r="S42">
        <f t="shared" si="6"/>
        <v>1.1885081707960004</v>
      </c>
      <c r="T42">
        <f t="shared" si="7"/>
        <v>46.264364786504999</v>
      </c>
      <c r="AH42">
        <f t="shared" si="8"/>
        <v>46.931280899432963</v>
      </c>
      <c r="AI42">
        <f t="shared" si="9"/>
        <v>3.6294254264830337</v>
      </c>
    </row>
    <row r="43" spans="1:35" x14ac:dyDescent="0.3">
      <c r="A43" s="1">
        <v>45079</v>
      </c>
      <c r="B43" s="2">
        <v>3239.4</v>
      </c>
      <c r="C43" s="2">
        <v>3249.95</v>
      </c>
      <c r="D43" s="2">
        <v>3219</v>
      </c>
      <c r="E43" s="2">
        <v>3237.25</v>
      </c>
      <c r="F43" s="2">
        <v>3237.25</v>
      </c>
      <c r="G43" s="3">
        <v>781973</v>
      </c>
      <c r="H43" s="2">
        <f t="shared" si="0"/>
        <v>-3.4499999999998181</v>
      </c>
      <c r="I43">
        <v>651.1</v>
      </c>
      <c r="J43">
        <f t="shared" si="1"/>
        <v>-0.89999999999997726</v>
      </c>
      <c r="K43">
        <f t="shared" si="2"/>
        <v>-29.096840702830765</v>
      </c>
      <c r="L43">
        <f t="shared" si="3"/>
        <v>-2.8605222475915668</v>
      </c>
      <c r="M43">
        <f t="shared" si="4"/>
        <v>1.1449418425742404</v>
      </c>
      <c r="N43">
        <f t="shared" si="5"/>
        <v>-2.419552341683028</v>
      </c>
      <c r="S43">
        <f t="shared" si="6"/>
        <v>1.1449418425742404</v>
      </c>
      <c r="T43">
        <f t="shared" si="7"/>
        <v>-2.419552341683028</v>
      </c>
      <c r="AH43">
        <f t="shared" si="8"/>
        <v>-2.8605222475915668</v>
      </c>
      <c r="AI43">
        <f t="shared" si="9"/>
        <v>3.6979096313636552</v>
      </c>
    </row>
    <row r="44" spans="1:35" x14ac:dyDescent="0.3">
      <c r="A44" s="1">
        <v>45082</v>
      </c>
      <c r="B44" s="2">
        <v>3239.95</v>
      </c>
      <c r="C44" s="2">
        <v>3239.95</v>
      </c>
      <c r="D44" s="2">
        <v>3195</v>
      </c>
      <c r="E44" s="2">
        <v>3199.75</v>
      </c>
      <c r="F44" s="2">
        <v>3199.75</v>
      </c>
      <c r="G44" s="3">
        <v>492565</v>
      </c>
      <c r="H44" s="2">
        <f t="shared" si="0"/>
        <v>-37.5</v>
      </c>
      <c r="I44">
        <v>649.1</v>
      </c>
      <c r="J44">
        <f t="shared" si="1"/>
        <v>-2</v>
      </c>
      <c r="K44">
        <f t="shared" si="2"/>
        <v>11.01836085901542</v>
      </c>
      <c r="L44">
        <f t="shared" si="3"/>
        <v>-36.190049439092739</v>
      </c>
      <c r="M44">
        <f t="shared" si="4"/>
        <v>1.2121325752387742</v>
      </c>
      <c r="N44">
        <f t="shared" si="5"/>
        <v>-35.075734849522455</v>
      </c>
      <c r="S44">
        <f t="shared" si="6"/>
        <v>1.2121325752387742</v>
      </c>
      <c r="T44">
        <f t="shared" si="7"/>
        <v>-35.075734849522455</v>
      </c>
      <c r="AH44">
        <f t="shared" si="8"/>
        <v>-36.190049439092739</v>
      </c>
      <c r="AI44">
        <f t="shared" si="9"/>
        <v>3.7087335140018216</v>
      </c>
    </row>
    <row r="45" spans="1:35" x14ac:dyDescent="0.3">
      <c r="A45" s="1">
        <v>45083</v>
      </c>
      <c r="B45" s="2">
        <v>3207.75</v>
      </c>
      <c r="C45" s="2">
        <v>3238.9</v>
      </c>
      <c r="D45" s="2">
        <v>3195</v>
      </c>
      <c r="E45" s="2">
        <v>3212.75</v>
      </c>
      <c r="F45" s="2">
        <v>3212.75</v>
      </c>
      <c r="G45" s="3">
        <v>577698</v>
      </c>
      <c r="H45" s="2">
        <f t="shared" si="0"/>
        <v>13</v>
      </c>
      <c r="I45">
        <v>651.29999999999995</v>
      </c>
      <c r="J45">
        <f t="shared" si="1"/>
        <v>2.1999999999999318</v>
      </c>
      <c r="K45">
        <f t="shared" si="2"/>
        <v>44.035238497281604</v>
      </c>
      <c r="L45">
        <f t="shared" si="3"/>
        <v>11.55905438300206</v>
      </c>
      <c r="M45">
        <f t="shared" si="4"/>
        <v>0.16254190009466737</v>
      </c>
      <c r="N45">
        <f t="shared" si="5"/>
        <v>12.642407819791742</v>
      </c>
      <c r="S45">
        <f t="shared" si="6"/>
        <v>0.16254190009466737</v>
      </c>
      <c r="T45">
        <f t="shared" si="7"/>
        <v>12.642407819791742</v>
      </c>
      <c r="AH45">
        <f t="shared" si="8"/>
        <v>11.55905438300206</v>
      </c>
      <c r="AI45">
        <f t="shared" si="9"/>
        <v>3.3934073267389295</v>
      </c>
    </row>
    <row r="46" spans="1:35" x14ac:dyDescent="0.3">
      <c r="A46" s="1">
        <v>45084</v>
      </c>
      <c r="B46" s="2">
        <v>3217</v>
      </c>
      <c r="C46" s="2">
        <v>3229.25</v>
      </c>
      <c r="D46" s="2">
        <v>3206.25</v>
      </c>
      <c r="E46" s="2">
        <v>3224.8</v>
      </c>
      <c r="F46" s="2">
        <v>3224.8</v>
      </c>
      <c r="G46" s="3">
        <v>470038</v>
      </c>
      <c r="H46" s="2">
        <f t="shared" si="0"/>
        <v>12.050000000000182</v>
      </c>
      <c r="I46">
        <v>652.5</v>
      </c>
      <c r="J46">
        <f t="shared" si="1"/>
        <v>1.2000000000000455</v>
      </c>
      <c r="K46">
        <f t="shared" si="2"/>
        <v>6.3665842655137963</v>
      </c>
      <c r="L46">
        <f t="shared" si="3"/>
        <v>11.264029663455798</v>
      </c>
      <c r="M46">
        <f t="shared" si="4"/>
        <v>8.8893901061811095E-2</v>
      </c>
      <c r="N46">
        <f t="shared" si="5"/>
        <v>11.943327318726004</v>
      </c>
      <c r="S46">
        <f t="shared" si="6"/>
        <v>8.8893901061811095E-2</v>
      </c>
      <c r="T46">
        <f t="shared" si="7"/>
        <v>11.943327318726004</v>
      </c>
      <c r="AH46">
        <f t="shared" si="8"/>
        <v>11.264029663455798</v>
      </c>
      <c r="AI46">
        <f t="shared" si="9"/>
        <v>3.3980907893414454</v>
      </c>
    </row>
    <row r="47" spans="1:35" x14ac:dyDescent="0.3">
      <c r="A47" s="1">
        <v>45085</v>
      </c>
      <c r="B47" s="2">
        <v>3220</v>
      </c>
      <c r="C47" s="2">
        <v>3247</v>
      </c>
      <c r="D47" s="2">
        <v>3193</v>
      </c>
      <c r="E47" s="2">
        <v>3212.25</v>
      </c>
      <c r="F47" s="2">
        <v>3212.25</v>
      </c>
      <c r="G47" s="3">
        <v>561161</v>
      </c>
      <c r="H47" s="2">
        <f t="shared" si="0"/>
        <v>-12.550000000000182</v>
      </c>
      <c r="I47">
        <v>648.70000000000005</v>
      </c>
      <c r="J47">
        <f t="shared" si="1"/>
        <v>-3.7999999999999545</v>
      </c>
      <c r="K47">
        <f t="shared" si="2"/>
        <v>18.423049546228253</v>
      </c>
      <c r="L47">
        <f t="shared" si="3"/>
        <v>-10.061093934276421</v>
      </c>
      <c r="M47">
        <f t="shared" si="4"/>
        <v>4.1220377011028965E-2</v>
      </c>
      <c r="N47">
        <f t="shared" si="5"/>
        <v>-12.393362567358274</v>
      </c>
      <c r="S47">
        <f t="shared" si="6"/>
        <v>4.1220377011028965E-2</v>
      </c>
      <c r="T47">
        <f t="shared" si="7"/>
        <v>-12.393362567358274</v>
      </c>
      <c r="AH47">
        <f t="shared" si="8"/>
        <v>-10.061093934276421</v>
      </c>
      <c r="AI47">
        <f t="shared" si="9"/>
        <v>3.4250798273558103</v>
      </c>
    </row>
    <row r="48" spans="1:35" x14ac:dyDescent="0.3">
      <c r="A48" s="1">
        <v>45086</v>
      </c>
      <c r="B48" s="2">
        <v>3209.8</v>
      </c>
      <c r="C48" s="2">
        <v>3238.9</v>
      </c>
      <c r="D48" s="2">
        <v>3168.55</v>
      </c>
      <c r="E48" s="2">
        <v>3180.55</v>
      </c>
      <c r="F48" s="2">
        <v>3180.55</v>
      </c>
      <c r="G48" s="3">
        <v>1239045</v>
      </c>
      <c r="H48" s="2">
        <f t="shared" si="0"/>
        <v>-31.699999999999818</v>
      </c>
      <c r="I48">
        <v>646.45000000000005</v>
      </c>
      <c r="J48">
        <f t="shared" si="1"/>
        <v>-2.25</v>
      </c>
      <c r="K48">
        <f t="shared" si="2"/>
        <v>23.309871781341403</v>
      </c>
      <c r="L48">
        <f t="shared" si="3"/>
        <v>-30.226305618979154</v>
      </c>
      <c r="M48">
        <f t="shared" si="4"/>
        <v>0.6563202009710386</v>
      </c>
      <c r="N48">
        <f t="shared" si="5"/>
        <v>-30.223279547814982</v>
      </c>
      <c r="S48">
        <f t="shared" si="6"/>
        <v>0.6563202009710386</v>
      </c>
      <c r="T48">
        <f t="shared" si="7"/>
        <v>-30.223279547814982</v>
      </c>
      <c r="AH48">
        <f t="shared" si="8"/>
        <v>-30.226305618979154</v>
      </c>
      <c r="AI48">
        <f t="shared" si="9"/>
        <v>3.4228194212995184</v>
      </c>
    </row>
    <row r="49" spans="1:35" x14ac:dyDescent="0.3">
      <c r="A49" s="1">
        <v>45089</v>
      </c>
      <c r="B49" s="2">
        <v>3185.2</v>
      </c>
      <c r="C49" s="2">
        <v>3202.35</v>
      </c>
      <c r="D49" s="2">
        <v>3151.15</v>
      </c>
      <c r="E49" s="2">
        <v>3194.75</v>
      </c>
      <c r="F49" s="2">
        <v>3194.75</v>
      </c>
      <c r="G49" s="3">
        <v>1029156</v>
      </c>
      <c r="H49" s="2">
        <f t="shared" si="0"/>
        <v>14.199999999999818</v>
      </c>
      <c r="I49">
        <v>649.20000000000005</v>
      </c>
      <c r="J49">
        <f t="shared" si="1"/>
        <v>2.75</v>
      </c>
      <c r="K49">
        <f t="shared" si="2"/>
        <v>-8.1334157344862046</v>
      </c>
      <c r="L49">
        <f t="shared" si="3"/>
        <v>12.398817978752337</v>
      </c>
      <c r="M49">
        <f t="shared" si="4"/>
        <v>2.3454566625735613</v>
      </c>
      <c r="N49">
        <f t="shared" si="5"/>
        <v>7.7499941779225248</v>
      </c>
      <c r="S49">
        <f t="shared" si="6"/>
        <v>2.3454566625735613</v>
      </c>
      <c r="T49">
        <f t="shared" si="7"/>
        <v>7.7499941779225248</v>
      </c>
      <c r="AH49">
        <f t="shared" si="8"/>
        <v>12.398817978752337</v>
      </c>
      <c r="AI49">
        <f t="shared" si="9"/>
        <v>2.874719499997421</v>
      </c>
    </row>
    <row r="50" spans="1:35" x14ac:dyDescent="0.3">
      <c r="A50" s="1">
        <v>45090</v>
      </c>
      <c r="B50" s="2">
        <v>3210</v>
      </c>
      <c r="C50" s="2">
        <v>3272</v>
      </c>
      <c r="D50" s="2">
        <v>3205.15</v>
      </c>
      <c r="E50" s="2">
        <v>3262.85</v>
      </c>
      <c r="F50" s="2">
        <v>3262.85</v>
      </c>
      <c r="G50" s="3">
        <v>1598821</v>
      </c>
      <c r="H50" s="2">
        <f t="shared" si="0"/>
        <v>68.099999999999909</v>
      </c>
      <c r="I50">
        <v>670</v>
      </c>
      <c r="J50">
        <f t="shared" si="1"/>
        <v>20.799999999999955</v>
      </c>
      <c r="K50">
        <f t="shared" si="2"/>
        <v>0</v>
      </c>
      <c r="L50">
        <f t="shared" si="3"/>
        <v>54.476514166564449</v>
      </c>
      <c r="M50">
        <f t="shared" si="4"/>
        <v>2.4511071283302681</v>
      </c>
      <c r="N50">
        <f t="shared" si="5"/>
        <v>17.116971730730441</v>
      </c>
      <c r="S50">
        <f t="shared" si="6"/>
        <v>2.4511071283302681</v>
      </c>
      <c r="T50">
        <f t="shared" si="7"/>
        <v>17.116971730730441</v>
      </c>
      <c r="AH50">
        <f t="shared" si="8"/>
        <v>54.476514166564449</v>
      </c>
      <c r="AI50">
        <f t="shared" si="9"/>
        <v>2.8656971500008024</v>
      </c>
    </row>
    <row r="51" spans="1:35" x14ac:dyDescent="0.3">
      <c r="A51" s="1">
        <v>45091</v>
      </c>
      <c r="B51" s="2">
        <v>3265</v>
      </c>
      <c r="C51" s="2">
        <v>3289.9</v>
      </c>
      <c r="D51" s="2">
        <v>3253</v>
      </c>
      <c r="E51" s="2">
        <v>3270.2</v>
      </c>
      <c r="F51" s="2">
        <v>3270.2</v>
      </c>
      <c r="G51" s="3">
        <v>741615</v>
      </c>
      <c r="H51" s="2">
        <f t="shared" si="0"/>
        <v>7.3499999999999091</v>
      </c>
      <c r="I51">
        <v>670.85</v>
      </c>
      <c r="J51">
        <f t="shared" si="1"/>
        <v>0.85000000000002274</v>
      </c>
      <c r="K51">
        <f t="shared" si="2"/>
        <v>0</v>
      </c>
      <c r="L51">
        <f t="shared" si="3"/>
        <v>6.7932710116143094</v>
      </c>
      <c r="M51">
        <f t="shared" si="4"/>
        <v>2.8569925716702618</v>
      </c>
      <c r="N51">
        <f t="shared" si="5"/>
        <v>4.9215563140801217</v>
      </c>
      <c r="S51">
        <f t="shared" si="6"/>
        <v>2.8569925716702618</v>
      </c>
      <c r="T51">
        <f t="shared" si="7"/>
        <v>4.9215563140801217</v>
      </c>
      <c r="AH51">
        <f t="shared" si="8"/>
        <v>6.7932710116143094</v>
      </c>
      <c r="AI51">
        <f t="shared" si="9"/>
        <v>1.9487899356765435</v>
      </c>
    </row>
    <row r="52" spans="1:35" x14ac:dyDescent="0.3">
      <c r="A52" s="1">
        <v>45092</v>
      </c>
      <c r="B52" s="2">
        <v>3276</v>
      </c>
      <c r="C52" s="2">
        <v>3304</v>
      </c>
      <c r="D52" s="2">
        <v>3273.35</v>
      </c>
      <c r="E52" s="2">
        <v>3294.35</v>
      </c>
      <c r="F52" s="2">
        <v>3294.35</v>
      </c>
      <c r="G52" s="3">
        <v>806994</v>
      </c>
      <c r="H52" s="2">
        <f t="shared" si="0"/>
        <v>24.150000000000091</v>
      </c>
      <c r="I52">
        <v>675.8</v>
      </c>
      <c r="J52">
        <f t="shared" si="1"/>
        <v>4.9499999999999318</v>
      </c>
      <c r="K52">
        <f t="shared" si="2"/>
        <v>0</v>
      </c>
      <c r="L52">
        <f t="shared" si="3"/>
        <v>20.90787236175467</v>
      </c>
      <c r="M52">
        <f t="shared" si="4"/>
        <v>2.975191200140519</v>
      </c>
      <c r="N52">
        <f t="shared" si="5"/>
        <v>9.4228035593047252</v>
      </c>
      <c r="S52">
        <f t="shared" si="6"/>
        <v>2.975191200140519</v>
      </c>
      <c r="T52">
        <f t="shared" si="7"/>
        <v>9.4228035593047252</v>
      </c>
      <c r="AH52">
        <f t="shared" si="8"/>
        <v>20.90787236175467</v>
      </c>
      <c r="AI52">
        <f t="shared" si="9"/>
        <v>1.7931944851863448</v>
      </c>
    </row>
    <row r="53" spans="1:35" x14ac:dyDescent="0.3">
      <c r="A53" s="1">
        <v>45093</v>
      </c>
      <c r="B53" s="2">
        <v>3291.75</v>
      </c>
      <c r="C53" s="2">
        <v>3322</v>
      </c>
      <c r="D53" s="2">
        <v>3286.55</v>
      </c>
      <c r="E53" s="2">
        <v>3316.85</v>
      </c>
      <c r="F53" s="2">
        <v>3316.85</v>
      </c>
      <c r="G53" s="3">
        <v>984671</v>
      </c>
      <c r="H53" s="2">
        <f t="shared" si="0"/>
        <v>22.5</v>
      </c>
      <c r="I53">
        <v>675.1</v>
      </c>
      <c r="J53">
        <f t="shared" si="1"/>
        <v>-0.69999999999993179</v>
      </c>
      <c r="K53">
        <f t="shared" si="2"/>
        <v>0</v>
      </c>
      <c r="L53">
        <f t="shared" si="3"/>
        <v>22.958482696317496</v>
      </c>
      <c r="M53">
        <f t="shared" si="4"/>
        <v>3.0352053978205249</v>
      </c>
      <c r="N53">
        <f t="shared" si="5"/>
        <v>24.624643778474159</v>
      </c>
      <c r="S53">
        <f t="shared" si="6"/>
        <v>3.0352053978205249</v>
      </c>
      <c r="T53">
        <f t="shared" si="7"/>
        <v>24.624643778474159</v>
      </c>
      <c r="AH53">
        <f t="shared" si="8"/>
        <v>22.958482696317496</v>
      </c>
      <c r="AI53">
        <f t="shared" si="9"/>
        <v>-19.129032258065138</v>
      </c>
    </row>
    <row r="54" spans="1:35" x14ac:dyDescent="0.3">
      <c r="A54" s="1">
        <v>45096</v>
      </c>
      <c r="B54" s="2">
        <v>3318.85</v>
      </c>
      <c r="C54" s="2">
        <v>3344.95</v>
      </c>
      <c r="D54" s="2">
        <v>3303.25</v>
      </c>
      <c r="E54" s="2">
        <v>3309.7</v>
      </c>
      <c r="F54" s="2">
        <v>3309.7</v>
      </c>
      <c r="G54" s="3">
        <v>516915</v>
      </c>
      <c r="H54" s="2">
        <f t="shared" si="0"/>
        <v>-7.1500000000000909</v>
      </c>
      <c r="I54">
        <v>675.95</v>
      </c>
      <c r="J54">
        <f t="shared" si="1"/>
        <v>0.85000000000002274</v>
      </c>
      <c r="K54">
        <f t="shared" si="2"/>
        <v>0</v>
      </c>
      <c r="L54">
        <f t="shared" si="3"/>
        <v>-7.7067289883856906</v>
      </c>
      <c r="M54">
        <f t="shared" si="4"/>
        <v>2.7818000133127452</v>
      </c>
      <c r="N54">
        <f t="shared" si="5"/>
        <v>-9.514530011315987</v>
      </c>
      <c r="S54">
        <f t="shared" si="6"/>
        <v>2.7818000133127452</v>
      </c>
      <c r="T54">
        <f t="shared" si="7"/>
        <v>-9.514530011315987</v>
      </c>
      <c r="AH54">
        <f t="shared" si="8"/>
        <v>-7.7067289883856906</v>
      </c>
    </row>
  </sheetData>
  <sortState ref="A2:G62">
    <sortCondition ref="A2:A6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topLeftCell="L1" workbookViewId="0">
      <selection activeCell="W13" sqref="W13"/>
    </sheetView>
  </sheetViews>
  <sheetFormatPr defaultRowHeight="14.4" x14ac:dyDescent="0.3"/>
  <cols>
    <col min="1" max="1" width="14.10937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23</v>
      </c>
      <c r="J1" t="s">
        <v>7</v>
      </c>
      <c r="K1" t="s">
        <v>8</v>
      </c>
      <c r="L1" t="s">
        <v>9</v>
      </c>
      <c r="M1" t="s">
        <v>21</v>
      </c>
      <c r="N1" t="s">
        <v>10</v>
      </c>
      <c r="S1" t="s">
        <v>22</v>
      </c>
      <c r="T1" t="s">
        <v>40</v>
      </c>
      <c r="AH1" s="6" t="s">
        <v>53</v>
      </c>
      <c r="AM1" t="s">
        <v>54</v>
      </c>
      <c r="AN1">
        <f>SLOPE(H3:H19,J3:J19)</f>
        <v>-1.8244609568260017</v>
      </c>
    </row>
    <row r="2" spans="1:40" x14ac:dyDescent="0.3">
      <c r="A2" s="1">
        <v>45016</v>
      </c>
      <c r="B2" s="2">
        <v>2756.05</v>
      </c>
      <c r="C2" s="2">
        <v>2775</v>
      </c>
      <c r="D2" s="2">
        <v>2747.5</v>
      </c>
      <c r="E2" s="2">
        <v>2761.65</v>
      </c>
      <c r="F2" s="2">
        <v>2761.65</v>
      </c>
      <c r="G2" s="3">
        <v>1967803</v>
      </c>
      <c r="H2" s="2"/>
      <c r="I2">
        <v>350</v>
      </c>
    </row>
    <row r="3" spans="1:40" x14ac:dyDescent="0.3">
      <c r="A3" s="1">
        <v>45019</v>
      </c>
      <c r="B3" s="2">
        <v>2746.95</v>
      </c>
      <c r="C3" s="2">
        <v>2781.65</v>
      </c>
      <c r="D3" s="2">
        <v>2708.65</v>
      </c>
      <c r="E3" s="2">
        <v>2777</v>
      </c>
      <c r="F3" s="2">
        <v>2777</v>
      </c>
      <c r="G3" s="3">
        <v>1035295</v>
      </c>
      <c r="H3" s="2">
        <f t="shared" ref="H3:H54" si="0">F3-F2</f>
        <v>15.349999999999909</v>
      </c>
      <c r="I3">
        <v>334.7</v>
      </c>
      <c r="J3">
        <f>I3-I2</f>
        <v>-15.300000000000011</v>
      </c>
      <c r="K3">
        <f>H3-$Q$9*J3</f>
        <v>22.641851274456865</v>
      </c>
    </row>
    <row r="4" spans="1:40" x14ac:dyDescent="0.3">
      <c r="A4" s="1">
        <v>45021</v>
      </c>
      <c r="B4" s="2">
        <v>2760</v>
      </c>
      <c r="C4" s="2">
        <v>2811.55</v>
      </c>
      <c r="D4" s="2">
        <v>2752.25</v>
      </c>
      <c r="E4" s="2">
        <v>2808.5</v>
      </c>
      <c r="F4" s="2">
        <v>2808.5</v>
      </c>
      <c r="G4" s="3">
        <v>668643</v>
      </c>
      <c r="H4" s="2">
        <f t="shared" si="0"/>
        <v>31.5</v>
      </c>
      <c r="I4">
        <v>333.75</v>
      </c>
      <c r="J4">
        <f t="shared" ref="J4:J54" si="1">I4-I3</f>
        <v>-0.94999999999998863</v>
      </c>
      <c r="K4">
        <f t="shared" ref="K4:K54" si="2">H4-$Q$9*J4</f>
        <v>31.952762007237517</v>
      </c>
      <c r="Q4" t="s">
        <v>15</v>
      </c>
    </row>
    <row r="5" spans="1:40" x14ac:dyDescent="0.3">
      <c r="A5" s="1">
        <v>45022</v>
      </c>
      <c r="B5" s="2">
        <v>2807.45</v>
      </c>
      <c r="C5" s="2">
        <v>2825</v>
      </c>
      <c r="D5" s="2">
        <v>2786.8</v>
      </c>
      <c r="E5" s="2">
        <v>2809.85</v>
      </c>
      <c r="F5" s="2">
        <v>2809.85</v>
      </c>
      <c r="G5" s="3">
        <v>627554</v>
      </c>
      <c r="H5" s="2">
        <f t="shared" si="0"/>
        <v>1.3499999999999091</v>
      </c>
      <c r="I5">
        <v>337.65</v>
      </c>
      <c r="J5">
        <f t="shared" si="1"/>
        <v>3.8999999999999773</v>
      </c>
      <c r="K5">
        <f t="shared" si="2"/>
        <v>-0.50870718760675415</v>
      </c>
      <c r="V5" t="s">
        <v>43</v>
      </c>
    </row>
    <row r="6" spans="1:40" x14ac:dyDescent="0.3">
      <c r="A6" s="1">
        <v>45026</v>
      </c>
      <c r="B6" s="2">
        <v>2810</v>
      </c>
      <c r="C6" s="2">
        <v>2810</v>
      </c>
      <c r="D6" s="2">
        <v>2755.1</v>
      </c>
      <c r="E6" s="2">
        <v>2776.35</v>
      </c>
      <c r="F6" s="2">
        <v>2776.35</v>
      </c>
      <c r="G6" s="3">
        <v>1215461</v>
      </c>
      <c r="H6" s="2">
        <f t="shared" si="0"/>
        <v>-33.5</v>
      </c>
      <c r="I6">
        <v>341.2</v>
      </c>
      <c r="J6">
        <f t="shared" si="1"/>
        <v>3.5500000000000114</v>
      </c>
      <c r="K6">
        <f t="shared" si="2"/>
        <v>-35.191900132308646</v>
      </c>
      <c r="P6" t="s">
        <v>12</v>
      </c>
      <c r="Q6">
        <f>CORREL(H3:H54,J3:J54)</f>
        <v>8.2609371807717741E-2</v>
      </c>
    </row>
    <row r="7" spans="1:40" x14ac:dyDescent="0.3">
      <c r="A7" s="1">
        <v>45027</v>
      </c>
      <c r="B7" s="2">
        <v>2790</v>
      </c>
      <c r="C7" s="2">
        <v>2790</v>
      </c>
      <c r="D7" s="2">
        <v>2750.05</v>
      </c>
      <c r="E7" s="2">
        <v>2753.8</v>
      </c>
      <c r="F7" s="2">
        <v>2753.8</v>
      </c>
      <c r="G7" s="3">
        <v>1246379</v>
      </c>
      <c r="H7" s="2">
        <f t="shared" si="0"/>
        <v>-22.549999999999727</v>
      </c>
      <c r="I7">
        <v>344.45</v>
      </c>
      <c r="J7">
        <f t="shared" si="1"/>
        <v>3.25</v>
      </c>
      <c r="K7">
        <f t="shared" si="2"/>
        <v>-24.098922656338623</v>
      </c>
      <c r="P7" t="s">
        <v>13</v>
      </c>
      <c r="Q7">
        <f>_xlfn.STDEV.S(H3:H54)</f>
        <v>27.487109878351234</v>
      </c>
    </row>
    <row r="8" spans="1:40" x14ac:dyDescent="0.3">
      <c r="A8" s="1">
        <v>45028</v>
      </c>
      <c r="B8" s="2">
        <v>2755.55</v>
      </c>
      <c r="C8" s="2">
        <v>2806.2</v>
      </c>
      <c r="D8" s="2">
        <v>2751</v>
      </c>
      <c r="E8" s="2">
        <v>2786.75</v>
      </c>
      <c r="F8" s="2">
        <v>2786.75</v>
      </c>
      <c r="G8" s="3">
        <v>2235399</v>
      </c>
      <c r="H8" s="2">
        <f t="shared" si="0"/>
        <v>32.949999999999818</v>
      </c>
      <c r="I8">
        <v>341.1</v>
      </c>
      <c r="J8">
        <f t="shared" si="1"/>
        <v>-3.3499999999999659</v>
      </c>
      <c r="K8">
        <f t="shared" si="2"/>
        <v>34.546581814995278</v>
      </c>
      <c r="P8" t="s">
        <v>14</v>
      </c>
      <c r="Q8">
        <f>_xlfn.STDEV.S(J3:J54)</f>
        <v>4.7644418069196064</v>
      </c>
    </row>
    <row r="9" spans="1:40" x14ac:dyDescent="0.3">
      <c r="A9" s="1">
        <v>45029</v>
      </c>
      <c r="B9" s="2">
        <v>2786.7</v>
      </c>
      <c r="C9" s="2">
        <v>2813.3</v>
      </c>
      <c r="D9" s="2">
        <v>2782</v>
      </c>
      <c r="E9" s="2">
        <v>2809.75</v>
      </c>
      <c r="F9" s="2">
        <v>2809.75</v>
      </c>
      <c r="G9" s="3">
        <v>602597</v>
      </c>
      <c r="H9" s="2">
        <f t="shared" si="0"/>
        <v>23</v>
      </c>
      <c r="I9">
        <v>336.85</v>
      </c>
      <c r="J9">
        <f t="shared" si="1"/>
        <v>-4.25</v>
      </c>
      <c r="K9">
        <f t="shared" si="2"/>
        <v>25.025514242904709</v>
      </c>
      <c r="P9" t="s">
        <v>15</v>
      </c>
      <c r="Q9">
        <f>Q6*Q7/Q8</f>
        <v>0.47659158656581385</v>
      </c>
      <c r="R9">
        <f>SLOPE(H3:H54,J3:J54)</f>
        <v>0.47659158656581385</v>
      </c>
    </row>
    <row r="10" spans="1:40" x14ac:dyDescent="0.3">
      <c r="A10" s="1">
        <v>45033</v>
      </c>
      <c r="B10" s="2">
        <v>2825</v>
      </c>
      <c r="C10" s="2">
        <v>2845.6</v>
      </c>
      <c r="D10" s="2">
        <v>2806</v>
      </c>
      <c r="E10" s="2">
        <v>2843.1</v>
      </c>
      <c r="F10" s="2">
        <v>2843.1</v>
      </c>
      <c r="G10" s="3">
        <v>754555</v>
      </c>
      <c r="H10" s="2">
        <f t="shared" si="0"/>
        <v>33.349999999999909</v>
      </c>
      <c r="I10">
        <v>340</v>
      </c>
      <c r="J10">
        <f t="shared" si="1"/>
        <v>3.1499999999999773</v>
      </c>
      <c r="K10">
        <f t="shared" si="2"/>
        <v>31.848736502317607</v>
      </c>
      <c r="P10" t="s">
        <v>16</v>
      </c>
      <c r="Q10">
        <f>_xlfn.STDEV.S(K3:K54)</f>
        <v>27.393159060427948</v>
      </c>
    </row>
    <row r="11" spans="1:40" x14ac:dyDescent="0.3">
      <c r="A11" s="1">
        <v>45034</v>
      </c>
      <c r="B11" s="2">
        <v>2848</v>
      </c>
      <c r="C11" s="2">
        <v>2858.45</v>
      </c>
      <c r="D11" s="2">
        <v>2830.1</v>
      </c>
      <c r="E11" s="2">
        <v>2854.6</v>
      </c>
      <c r="F11" s="2">
        <v>2854.6</v>
      </c>
      <c r="G11" s="3">
        <v>717724</v>
      </c>
      <c r="H11" s="2">
        <f t="shared" si="0"/>
        <v>11.5</v>
      </c>
      <c r="I11">
        <v>339.6</v>
      </c>
      <c r="J11">
        <f t="shared" si="1"/>
        <v>-0.39999999999997726</v>
      </c>
      <c r="K11">
        <f t="shared" si="2"/>
        <v>11.690636634626316</v>
      </c>
    </row>
    <row r="12" spans="1:40" x14ac:dyDescent="0.3">
      <c r="A12" s="1">
        <v>45035</v>
      </c>
      <c r="B12" s="2">
        <v>2836.35</v>
      </c>
      <c r="C12" s="2">
        <v>2852.7</v>
      </c>
      <c r="D12" s="2">
        <v>2800.65</v>
      </c>
      <c r="E12" s="2">
        <v>2809.7</v>
      </c>
      <c r="F12" s="2">
        <v>2809.7</v>
      </c>
      <c r="G12" s="3">
        <v>799624</v>
      </c>
      <c r="H12" s="2">
        <f t="shared" si="0"/>
        <v>-44.900000000000091</v>
      </c>
      <c r="I12">
        <v>345.25</v>
      </c>
      <c r="J12">
        <f t="shared" si="1"/>
        <v>5.6499999999999773</v>
      </c>
      <c r="K12">
        <f t="shared" si="2"/>
        <v>-47.592742464096929</v>
      </c>
      <c r="P12" t="s">
        <v>17</v>
      </c>
      <c r="Q12">
        <f>SLOPE(H3:H19,J3:J19)</f>
        <v>-1.8244609568260017</v>
      </c>
    </row>
    <row r="13" spans="1:40" x14ac:dyDescent="0.3">
      <c r="A13" s="1">
        <v>45036</v>
      </c>
      <c r="B13" s="2">
        <v>2820</v>
      </c>
      <c r="C13" s="2">
        <v>2851</v>
      </c>
      <c r="D13" s="2">
        <v>2813.15</v>
      </c>
      <c r="E13" s="2">
        <v>2843.85</v>
      </c>
      <c r="F13" s="2">
        <v>2843.85</v>
      </c>
      <c r="G13" s="3">
        <v>761101</v>
      </c>
      <c r="H13" s="2">
        <f t="shared" si="0"/>
        <v>34.150000000000091</v>
      </c>
      <c r="I13">
        <v>347.35</v>
      </c>
      <c r="J13">
        <f t="shared" si="1"/>
        <v>2.1000000000000227</v>
      </c>
      <c r="K13">
        <f t="shared" si="2"/>
        <v>33.14915766821187</v>
      </c>
      <c r="P13" t="s">
        <v>18</v>
      </c>
      <c r="Q13">
        <f>_xlfn.STDEV.S(H20:H54)</f>
        <v>29.116131787242956</v>
      </c>
      <c r="V13" t="s">
        <v>41</v>
      </c>
      <c r="W13">
        <f>_xlfn.STDEV.S(K20:K54)</f>
        <v>28.571356896309638</v>
      </c>
    </row>
    <row r="14" spans="1:40" x14ac:dyDescent="0.3">
      <c r="A14" s="1">
        <v>45037</v>
      </c>
      <c r="B14" s="2">
        <v>2847.1</v>
      </c>
      <c r="C14" s="2">
        <v>2887</v>
      </c>
      <c r="D14" s="2">
        <v>2847.1</v>
      </c>
      <c r="E14" s="2">
        <v>2882.1</v>
      </c>
      <c r="F14" s="2">
        <v>2882.1</v>
      </c>
      <c r="G14" s="3">
        <v>894930</v>
      </c>
      <c r="H14" s="2">
        <f t="shared" si="0"/>
        <v>38.25</v>
      </c>
      <c r="I14">
        <v>350.95</v>
      </c>
      <c r="J14">
        <f t="shared" si="1"/>
        <v>3.5999999999999659</v>
      </c>
      <c r="K14">
        <f t="shared" si="2"/>
        <v>36.534270288363089</v>
      </c>
      <c r="P14" t="s">
        <v>19</v>
      </c>
      <c r="Q14">
        <f>_xlfn.STDEV.S(L20:L54)</f>
        <v>32.56813799623643</v>
      </c>
      <c r="V14" t="s">
        <v>44</v>
      </c>
      <c r="W14">
        <f>_xlfn.STDEV.S(T20:T54)</f>
        <v>31.468149710336984</v>
      </c>
      <c r="AK14" t="s">
        <v>56</v>
      </c>
      <c r="AL14">
        <f>_xlfn.STDEV.S(K20:K54)</f>
        <v>28.571356896309638</v>
      </c>
    </row>
    <row r="15" spans="1:40" x14ac:dyDescent="0.3">
      <c r="A15" s="1">
        <v>45040</v>
      </c>
      <c r="B15" s="2">
        <v>2882.1</v>
      </c>
      <c r="C15" s="2">
        <v>2898</v>
      </c>
      <c r="D15" s="2">
        <v>2852</v>
      </c>
      <c r="E15" s="2">
        <v>2891.1</v>
      </c>
      <c r="F15" s="2">
        <v>2891.1</v>
      </c>
      <c r="G15" s="3">
        <v>782967</v>
      </c>
      <c r="H15" s="2">
        <f t="shared" si="0"/>
        <v>9</v>
      </c>
      <c r="I15">
        <v>351.15</v>
      </c>
      <c r="J15">
        <f t="shared" si="1"/>
        <v>0.19999999999998863</v>
      </c>
      <c r="K15">
        <f t="shared" si="2"/>
        <v>8.9046816826868422</v>
      </c>
      <c r="P15" t="s">
        <v>20</v>
      </c>
      <c r="Q15">
        <f>_xlfn.STDEV.S(N20:N54)</f>
        <v>31.468149710336984</v>
      </c>
      <c r="AK15" t="s">
        <v>55</v>
      </c>
      <c r="AL15">
        <f>_xlfn.STDEV.S(AH20:AH54)</f>
        <v>32.56813799623643</v>
      </c>
    </row>
    <row r="16" spans="1:40" x14ac:dyDescent="0.3">
      <c r="A16" s="1">
        <v>45041</v>
      </c>
      <c r="B16" s="2">
        <v>2891.05</v>
      </c>
      <c r="C16" s="2">
        <v>2901.75</v>
      </c>
      <c r="D16" s="2">
        <v>2864.15</v>
      </c>
      <c r="E16" s="2">
        <v>2898</v>
      </c>
      <c r="F16" s="2">
        <v>2898</v>
      </c>
      <c r="G16" s="3">
        <v>636120</v>
      </c>
      <c r="H16" s="2">
        <f t="shared" si="0"/>
        <v>6.9000000000000909</v>
      </c>
      <c r="I16">
        <v>351</v>
      </c>
      <c r="J16">
        <f t="shared" si="1"/>
        <v>-0.14999999999997726</v>
      </c>
      <c r="K16">
        <f t="shared" si="2"/>
        <v>6.9714887379849522</v>
      </c>
      <c r="P16" t="s">
        <v>45</v>
      </c>
      <c r="Q16">
        <f>Q6*Q7/Q14</f>
        <v>6.9721298777434229E-2</v>
      </c>
      <c r="V16" t="s">
        <v>46</v>
      </c>
      <c r="W16">
        <f>Q6*Q7/W14</f>
        <v>7.2158449122746077E-2</v>
      </c>
      <c r="AL16">
        <f>(AL15-AL14)/AL14</f>
        <v>0.13988768942377491</v>
      </c>
    </row>
    <row r="17" spans="1:35" x14ac:dyDescent="0.3">
      <c r="A17" s="1">
        <v>45042</v>
      </c>
      <c r="B17" s="2">
        <v>2896.95</v>
      </c>
      <c r="C17" s="2">
        <v>2916.45</v>
      </c>
      <c r="D17" s="2">
        <v>2888.05</v>
      </c>
      <c r="E17" s="2">
        <v>2910</v>
      </c>
      <c r="F17" s="2">
        <v>2910</v>
      </c>
      <c r="G17" s="3">
        <v>569221</v>
      </c>
      <c r="H17" s="2">
        <f t="shared" si="0"/>
        <v>12</v>
      </c>
      <c r="I17">
        <v>351.9</v>
      </c>
      <c r="J17">
        <f t="shared" si="1"/>
        <v>0.89999999999997726</v>
      </c>
      <c r="K17">
        <f t="shared" si="2"/>
        <v>11.571067572090778</v>
      </c>
    </row>
    <row r="18" spans="1:35" x14ac:dyDescent="0.3">
      <c r="A18" s="1">
        <v>45043</v>
      </c>
      <c r="B18" s="2">
        <v>2915.5</v>
      </c>
      <c r="C18" s="2">
        <v>2920</v>
      </c>
      <c r="D18" s="2">
        <v>2893.85</v>
      </c>
      <c r="E18" s="2">
        <v>2899.95</v>
      </c>
      <c r="F18" s="2">
        <v>2899.95</v>
      </c>
      <c r="G18" s="3">
        <v>599461</v>
      </c>
      <c r="H18" s="2">
        <f t="shared" si="0"/>
        <v>-10.050000000000182</v>
      </c>
      <c r="I18">
        <v>358.9</v>
      </c>
      <c r="J18">
        <f t="shared" si="1"/>
        <v>7</v>
      </c>
      <c r="K18">
        <f t="shared" si="2"/>
        <v>-13.386141105960879</v>
      </c>
    </row>
    <row r="19" spans="1:35" x14ac:dyDescent="0.3">
      <c r="A19" s="1">
        <v>45044</v>
      </c>
      <c r="B19" s="2">
        <v>2919.95</v>
      </c>
      <c r="C19" s="2">
        <v>2919.95</v>
      </c>
      <c r="D19" s="2">
        <v>2846.6</v>
      </c>
      <c r="E19" s="2">
        <v>2902.35</v>
      </c>
      <c r="F19" s="2">
        <v>2902.35</v>
      </c>
      <c r="G19" s="3">
        <v>1080665</v>
      </c>
      <c r="H19" s="2">
        <f t="shared" si="0"/>
        <v>2.4000000000000909</v>
      </c>
      <c r="I19">
        <v>360.1</v>
      </c>
      <c r="J19">
        <f t="shared" si="1"/>
        <v>1.2000000000000455</v>
      </c>
      <c r="K19">
        <f t="shared" si="2"/>
        <v>1.8280900961210926</v>
      </c>
    </row>
    <row r="20" spans="1:35" x14ac:dyDescent="0.3">
      <c r="A20" s="1">
        <v>45048</v>
      </c>
      <c r="B20" s="2">
        <v>2910.95</v>
      </c>
      <c r="C20" s="2">
        <v>2933.7</v>
      </c>
      <c r="D20" s="2">
        <v>2893</v>
      </c>
      <c r="E20" s="2">
        <v>2899.55</v>
      </c>
      <c r="F20" s="2">
        <v>2899.55</v>
      </c>
      <c r="G20" s="3">
        <v>663800</v>
      </c>
      <c r="H20" s="2">
        <f t="shared" si="0"/>
        <v>-2.7999999999997272</v>
      </c>
      <c r="I20">
        <v>364.1</v>
      </c>
      <c r="J20">
        <f t="shared" si="1"/>
        <v>4</v>
      </c>
      <c r="K20">
        <f t="shared" si="2"/>
        <v>-4.7063663462629828</v>
      </c>
      <c r="L20">
        <f>H20-$Q$12*J20</f>
        <v>4.4978438273042798</v>
      </c>
      <c r="M20">
        <f>SLOPE(H3:H19,J3:J19)</f>
        <v>-1.8244609568260017</v>
      </c>
      <c r="N20">
        <f>H20-M20*J20</f>
        <v>4.4978438273042798</v>
      </c>
      <c r="S20">
        <f>SLOPE(H3:H19,J3:J19)</f>
        <v>-1.8244609568260017</v>
      </c>
      <c r="T20">
        <f>H20-S20*J20</f>
        <v>4.4978438273042798</v>
      </c>
      <c r="AH20">
        <f>H20-$AN$1*J20</f>
        <v>4.4978438273042798</v>
      </c>
      <c r="AI20">
        <f>SLOPE(H20:H54,J20:J54)</f>
        <v>1.7325979751783749</v>
      </c>
    </row>
    <row r="21" spans="1:35" x14ac:dyDescent="0.3">
      <c r="A21" s="1">
        <v>45049</v>
      </c>
      <c r="B21" s="2">
        <v>2918</v>
      </c>
      <c r="C21" s="2">
        <v>2962.4</v>
      </c>
      <c r="D21" s="2">
        <v>2897</v>
      </c>
      <c r="E21" s="2">
        <v>2929.7</v>
      </c>
      <c r="F21" s="2">
        <v>2929.7</v>
      </c>
      <c r="G21" s="3">
        <v>1237193</v>
      </c>
      <c r="H21" s="2">
        <f t="shared" si="0"/>
        <v>30.149999999999636</v>
      </c>
      <c r="I21">
        <v>364.5</v>
      </c>
      <c r="J21">
        <f t="shared" si="1"/>
        <v>0.39999999999997726</v>
      </c>
      <c r="K21">
        <f t="shared" si="2"/>
        <v>29.959363365373321</v>
      </c>
      <c r="L21">
        <f t="shared" ref="L21:L54" si="3">H21-$Q$12*J21</f>
        <v>30.879784382729994</v>
      </c>
      <c r="M21">
        <f t="shared" ref="M21:M54" si="4">SLOPE(H4:H20,J4:J20)</f>
        <v>-4.4864484763064985</v>
      </c>
      <c r="N21">
        <f t="shared" ref="N21:N54" si="5">H21-M21*J21</f>
        <v>31.944579390522133</v>
      </c>
      <c r="S21">
        <f t="shared" ref="S21:S54" si="6">SLOPE(H4:H20,J4:J20)</f>
        <v>-4.4864484763064985</v>
      </c>
      <c r="T21">
        <f t="shared" ref="T21:T54" si="7">H21-S21*J21</f>
        <v>31.944579390522133</v>
      </c>
      <c r="AH21">
        <f t="shared" ref="AH21:AH54" si="8">H21-$AN$1*J21</f>
        <v>30.879784382729994</v>
      </c>
      <c r="AI21">
        <f t="shared" ref="AI21:AI53" si="9">SLOPE(H21:H55,J21:J55)</f>
        <v>1.8339506842583053</v>
      </c>
    </row>
    <row r="22" spans="1:35" x14ac:dyDescent="0.3">
      <c r="A22" s="1">
        <v>45050</v>
      </c>
      <c r="B22" s="2">
        <v>2948</v>
      </c>
      <c r="C22" s="2">
        <v>2986.15</v>
      </c>
      <c r="D22" s="2">
        <v>2922.15</v>
      </c>
      <c r="E22" s="2">
        <v>2982.85</v>
      </c>
      <c r="F22" s="2">
        <v>2982.85</v>
      </c>
      <c r="G22" s="3">
        <v>1008540</v>
      </c>
      <c r="H22" s="2">
        <f t="shared" si="0"/>
        <v>53.150000000000091</v>
      </c>
      <c r="I22">
        <v>371.25</v>
      </c>
      <c r="J22">
        <f t="shared" si="1"/>
        <v>6.75</v>
      </c>
      <c r="K22">
        <f t="shared" si="2"/>
        <v>49.933006790680849</v>
      </c>
      <c r="L22">
        <f t="shared" si="3"/>
        <v>65.465111458575606</v>
      </c>
      <c r="M22">
        <f t="shared" si="4"/>
        <v>-4.4149239855743305</v>
      </c>
      <c r="N22">
        <f t="shared" si="5"/>
        <v>82.950736902626829</v>
      </c>
      <c r="S22">
        <f t="shared" si="6"/>
        <v>-4.4149239855743305</v>
      </c>
      <c r="T22">
        <f t="shared" si="7"/>
        <v>82.950736902626829</v>
      </c>
      <c r="AH22">
        <f t="shared" si="8"/>
        <v>65.465111458575606</v>
      </c>
      <c r="AI22">
        <f t="shared" si="9"/>
        <v>1.8330618812186339</v>
      </c>
    </row>
    <row r="23" spans="1:35" x14ac:dyDescent="0.3">
      <c r="A23" s="1">
        <v>45051</v>
      </c>
      <c r="B23" s="2">
        <v>2971</v>
      </c>
      <c r="C23" s="2">
        <v>3025</v>
      </c>
      <c r="D23" s="2">
        <v>2951.05</v>
      </c>
      <c r="E23" s="2">
        <v>3012.95</v>
      </c>
      <c r="F23" s="2">
        <v>3012.95</v>
      </c>
      <c r="G23" s="3">
        <v>1326561</v>
      </c>
      <c r="H23" s="2">
        <f t="shared" si="0"/>
        <v>30.099999999999909</v>
      </c>
      <c r="I23">
        <v>368.2</v>
      </c>
      <c r="J23">
        <f t="shared" si="1"/>
        <v>-3.0500000000000114</v>
      </c>
      <c r="K23">
        <f t="shared" si="2"/>
        <v>31.553604339025647</v>
      </c>
      <c r="L23">
        <f t="shared" si="3"/>
        <v>24.535394081680582</v>
      </c>
      <c r="M23">
        <f t="shared" si="4"/>
        <v>-2.4132091652250152</v>
      </c>
      <c r="N23">
        <f t="shared" si="5"/>
        <v>22.739712046063588</v>
      </c>
      <c r="S23">
        <f t="shared" si="6"/>
        <v>-2.4132091652250152</v>
      </c>
      <c r="T23">
        <f t="shared" si="7"/>
        <v>22.739712046063588</v>
      </c>
      <c r="AH23">
        <f t="shared" si="8"/>
        <v>24.535394081680582</v>
      </c>
      <c r="AI23">
        <f t="shared" si="9"/>
        <v>1.5495693876140666</v>
      </c>
    </row>
    <row r="24" spans="1:35" x14ac:dyDescent="0.3">
      <c r="A24" s="1">
        <v>45054</v>
      </c>
      <c r="B24" s="2">
        <v>3015</v>
      </c>
      <c r="C24" s="2">
        <v>3035.7</v>
      </c>
      <c r="D24" s="2">
        <v>2993</v>
      </c>
      <c r="E24" s="2">
        <v>3019.45</v>
      </c>
      <c r="F24" s="2">
        <v>3019.45</v>
      </c>
      <c r="G24" s="3">
        <v>941879</v>
      </c>
      <c r="H24" s="2">
        <f t="shared" si="0"/>
        <v>6.5</v>
      </c>
      <c r="I24">
        <v>371</v>
      </c>
      <c r="J24">
        <f t="shared" si="1"/>
        <v>2.8000000000000114</v>
      </c>
      <c r="K24">
        <f t="shared" si="2"/>
        <v>5.1655435576157158</v>
      </c>
      <c r="L24">
        <f t="shared" si="3"/>
        <v>11.608490679112826</v>
      </c>
      <c r="M24">
        <f t="shared" si="4"/>
        <v>-2.1776729042113288</v>
      </c>
      <c r="N24">
        <f t="shared" si="5"/>
        <v>12.597484131791745</v>
      </c>
      <c r="S24">
        <f t="shared" si="6"/>
        <v>-2.1776729042113288</v>
      </c>
      <c r="T24">
        <f t="shared" si="7"/>
        <v>12.597484131791745</v>
      </c>
      <c r="AH24">
        <f t="shared" si="8"/>
        <v>11.608490679112826</v>
      </c>
      <c r="AI24">
        <f t="shared" si="9"/>
        <v>1.6700756655693461</v>
      </c>
    </row>
    <row r="25" spans="1:35" x14ac:dyDescent="0.3">
      <c r="A25" s="1">
        <v>45055</v>
      </c>
      <c r="B25" s="2">
        <v>3016.05</v>
      </c>
      <c r="C25" s="2">
        <v>3074.8</v>
      </c>
      <c r="D25" s="2">
        <v>3010.75</v>
      </c>
      <c r="E25" s="2">
        <v>3034.8</v>
      </c>
      <c r="F25" s="2">
        <v>3034.8</v>
      </c>
      <c r="G25" s="3">
        <v>1025850</v>
      </c>
      <c r="H25" s="2">
        <f t="shared" si="0"/>
        <v>15.350000000000364</v>
      </c>
      <c r="I25">
        <v>370.15</v>
      </c>
      <c r="J25">
        <f t="shared" si="1"/>
        <v>-0.85000000000002274</v>
      </c>
      <c r="K25">
        <f t="shared" si="2"/>
        <v>15.755102848581316</v>
      </c>
      <c r="L25">
        <f t="shared" si="3"/>
        <v>13.799208186698221</v>
      </c>
      <c r="M25">
        <f t="shared" si="4"/>
        <v>-1.898377792185612</v>
      </c>
      <c r="N25">
        <f t="shared" si="5"/>
        <v>13.736378876642551</v>
      </c>
      <c r="S25">
        <f t="shared" si="6"/>
        <v>-1.898377792185612</v>
      </c>
      <c r="T25">
        <f t="shared" si="7"/>
        <v>13.736378876642551</v>
      </c>
      <c r="AH25">
        <f t="shared" si="8"/>
        <v>13.799208186698221</v>
      </c>
      <c r="AI25">
        <f t="shared" si="9"/>
        <v>1.6982561112312882</v>
      </c>
    </row>
    <row r="26" spans="1:35" x14ac:dyDescent="0.3">
      <c r="A26" s="1">
        <v>45056</v>
      </c>
      <c r="B26" s="2">
        <v>3042.95</v>
      </c>
      <c r="C26" s="2">
        <v>3057</v>
      </c>
      <c r="D26" s="2">
        <v>3018.9</v>
      </c>
      <c r="E26" s="2">
        <v>3041.4</v>
      </c>
      <c r="F26" s="2">
        <v>3041.4</v>
      </c>
      <c r="G26" s="3">
        <v>751851</v>
      </c>
      <c r="H26" s="2">
        <f t="shared" si="0"/>
        <v>6.5999999999999091</v>
      </c>
      <c r="I26">
        <v>374.7</v>
      </c>
      <c r="J26">
        <f t="shared" si="1"/>
        <v>4.5500000000000114</v>
      </c>
      <c r="K26">
        <f t="shared" si="2"/>
        <v>4.4315082811254509</v>
      </c>
      <c r="L26">
        <f t="shared" si="3"/>
        <v>14.901297353558238</v>
      </c>
      <c r="M26">
        <f t="shared" si="4"/>
        <v>-1.5651049823284329</v>
      </c>
      <c r="N26">
        <f t="shared" si="5"/>
        <v>13.721227669594295</v>
      </c>
      <c r="S26">
        <f t="shared" si="6"/>
        <v>-1.5651049823284329</v>
      </c>
      <c r="T26">
        <f t="shared" si="7"/>
        <v>13.721227669594295</v>
      </c>
      <c r="AH26">
        <f t="shared" si="8"/>
        <v>14.901297353558238</v>
      </c>
      <c r="AI26">
        <f t="shared" si="9"/>
        <v>1.7099897195966458</v>
      </c>
    </row>
    <row r="27" spans="1:35" x14ac:dyDescent="0.3">
      <c r="A27" s="1">
        <v>45057</v>
      </c>
      <c r="B27" s="2">
        <v>3052.05</v>
      </c>
      <c r="C27" s="2">
        <v>3156.15</v>
      </c>
      <c r="D27" s="2">
        <v>3031.5</v>
      </c>
      <c r="E27" s="2">
        <v>3139.75</v>
      </c>
      <c r="F27" s="2">
        <v>3139.75</v>
      </c>
      <c r="G27" s="3">
        <v>3229605</v>
      </c>
      <c r="H27" s="2">
        <f t="shared" si="0"/>
        <v>98.349999999999909</v>
      </c>
      <c r="I27">
        <v>375.45</v>
      </c>
      <c r="J27">
        <f t="shared" si="1"/>
        <v>0.75</v>
      </c>
      <c r="K27">
        <f t="shared" si="2"/>
        <v>97.992556310075543</v>
      </c>
      <c r="L27">
        <f t="shared" si="3"/>
        <v>99.718345717619414</v>
      </c>
      <c r="M27">
        <f t="shared" si="4"/>
        <v>-1.6769932149331979</v>
      </c>
      <c r="N27">
        <f t="shared" si="5"/>
        <v>99.607744911199802</v>
      </c>
      <c r="S27">
        <f t="shared" si="6"/>
        <v>-1.6769932149331979</v>
      </c>
      <c r="T27">
        <f t="shared" si="7"/>
        <v>99.607744911199802</v>
      </c>
      <c r="AH27">
        <f t="shared" si="8"/>
        <v>99.718345717619414</v>
      </c>
      <c r="AI27">
        <f t="shared" si="9"/>
        <v>1.7801650522143824</v>
      </c>
    </row>
    <row r="28" spans="1:35" x14ac:dyDescent="0.3">
      <c r="A28" s="1">
        <v>45058</v>
      </c>
      <c r="B28" s="2">
        <v>3139</v>
      </c>
      <c r="C28" s="2">
        <v>3179.75</v>
      </c>
      <c r="D28" s="2">
        <v>3086</v>
      </c>
      <c r="E28" s="2">
        <v>3131.1</v>
      </c>
      <c r="F28" s="2">
        <v>3131.1</v>
      </c>
      <c r="G28" s="3">
        <v>1998170</v>
      </c>
      <c r="H28" s="2">
        <f t="shared" si="0"/>
        <v>-8.6500000000000909</v>
      </c>
      <c r="I28">
        <v>364.65</v>
      </c>
      <c r="J28">
        <f t="shared" si="1"/>
        <v>-10.800000000000011</v>
      </c>
      <c r="K28">
        <f t="shared" si="2"/>
        <v>-3.5028108650892955</v>
      </c>
      <c r="L28">
        <f t="shared" si="3"/>
        <v>-28.354178333720931</v>
      </c>
      <c r="M28">
        <f t="shared" si="4"/>
        <v>-2.7144225963299249</v>
      </c>
      <c r="N28">
        <f t="shared" si="5"/>
        <v>-37.965764040363311</v>
      </c>
      <c r="S28">
        <f t="shared" si="6"/>
        <v>-2.7144225963299249</v>
      </c>
      <c r="T28">
        <f t="shared" si="7"/>
        <v>-37.965764040363311</v>
      </c>
      <c r="AH28">
        <f t="shared" si="8"/>
        <v>-28.354178333720931</v>
      </c>
      <c r="AI28">
        <f t="shared" si="9"/>
        <v>1.6854026079456053</v>
      </c>
    </row>
    <row r="29" spans="1:35" x14ac:dyDescent="0.3">
      <c r="A29" s="1">
        <v>45061</v>
      </c>
      <c r="B29" s="2">
        <v>3134.2</v>
      </c>
      <c r="C29" s="2">
        <v>3168</v>
      </c>
      <c r="D29" s="2">
        <v>3121.05</v>
      </c>
      <c r="E29" s="2">
        <v>3132</v>
      </c>
      <c r="F29" s="2">
        <v>3132</v>
      </c>
      <c r="G29" s="3">
        <v>810281</v>
      </c>
      <c r="H29" s="2">
        <f t="shared" si="0"/>
        <v>0.90000000000009095</v>
      </c>
      <c r="I29">
        <v>360.95</v>
      </c>
      <c r="J29">
        <f t="shared" si="1"/>
        <v>-3.6999999999999886</v>
      </c>
      <c r="K29">
        <f t="shared" si="2"/>
        <v>2.6633888702935966</v>
      </c>
      <c r="L29">
        <f t="shared" si="3"/>
        <v>-5.850505540256095</v>
      </c>
      <c r="M29">
        <f t="shared" si="4"/>
        <v>-0.13309139557189881</v>
      </c>
      <c r="N29">
        <f t="shared" si="5"/>
        <v>0.4075618363840669</v>
      </c>
      <c r="S29">
        <f t="shared" si="6"/>
        <v>-0.13309139557189881</v>
      </c>
      <c r="T29">
        <f t="shared" si="7"/>
        <v>0.4075618363840669</v>
      </c>
      <c r="AH29">
        <f t="shared" si="8"/>
        <v>-5.850505540256095</v>
      </c>
      <c r="AI29">
        <f t="shared" si="9"/>
        <v>1.7553283786749418</v>
      </c>
    </row>
    <row r="30" spans="1:35" x14ac:dyDescent="0.3">
      <c r="A30" s="1">
        <v>45062</v>
      </c>
      <c r="B30" s="2">
        <v>3132</v>
      </c>
      <c r="C30" s="2">
        <v>3165.7</v>
      </c>
      <c r="D30" s="2">
        <v>3122.35</v>
      </c>
      <c r="E30" s="2">
        <v>3138.1</v>
      </c>
      <c r="F30" s="2">
        <v>3138.1</v>
      </c>
      <c r="G30" s="3">
        <v>822404</v>
      </c>
      <c r="H30" s="2">
        <f t="shared" si="0"/>
        <v>6.0999999999999091</v>
      </c>
      <c r="I30">
        <v>365.2</v>
      </c>
      <c r="J30">
        <f t="shared" si="1"/>
        <v>4.25</v>
      </c>
      <c r="K30">
        <f t="shared" si="2"/>
        <v>4.0744857570952</v>
      </c>
      <c r="L30">
        <f t="shared" si="3"/>
        <v>13.853959066510416</v>
      </c>
      <c r="M30">
        <f t="shared" si="4"/>
        <v>1.1308615470557328</v>
      </c>
      <c r="N30">
        <f t="shared" si="5"/>
        <v>1.2938384250130444</v>
      </c>
      <c r="S30">
        <f t="shared" si="6"/>
        <v>1.1308615470557328</v>
      </c>
      <c r="T30">
        <f t="shared" si="7"/>
        <v>1.2938384250130444</v>
      </c>
      <c r="AH30">
        <f t="shared" si="8"/>
        <v>13.853959066510416</v>
      </c>
      <c r="AI30">
        <f t="shared" si="9"/>
        <v>1.7664092096523516</v>
      </c>
    </row>
    <row r="31" spans="1:35" x14ac:dyDescent="0.3">
      <c r="A31" s="1">
        <v>45063</v>
      </c>
      <c r="B31" s="2">
        <v>3136</v>
      </c>
      <c r="C31" s="2">
        <v>3147.95</v>
      </c>
      <c r="D31" s="2">
        <v>3075.55</v>
      </c>
      <c r="E31" s="2">
        <v>3092.45</v>
      </c>
      <c r="F31" s="2">
        <v>3092.45</v>
      </c>
      <c r="G31" s="3">
        <v>835371</v>
      </c>
      <c r="H31" s="2">
        <f t="shared" si="0"/>
        <v>-45.650000000000091</v>
      </c>
      <c r="I31">
        <v>367.9</v>
      </c>
      <c r="J31">
        <f t="shared" si="1"/>
        <v>2.6999999999999886</v>
      </c>
      <c r="K31">
        <f t="shared" si="2"/>
        <v>-46.936797283727785</v>
      </c>
      <c r="L31">
        <f t="shared" si="3"/>
        <v>-40.723955416569908</v>
      </c>
      <c r="M31">
        <f t="shared" si="4"/>
        <v>0.90106013060808365</v>
      </c>
      <c r="N31">
        <f t="shared" si="5"/>
        <v>-48.082862352641904</v>
      </c>
      <c r="S31">
        <f t="shared" si="6"/>
        <v>0.90106013060808365</v>
      </c>
      <c r="T31">
        <f t="shared" si="7"/>
        <v>-48.082862352641904</v>
      </c>
      <c r="AH31">
        <f t="shared" si="8"/>
        <v>-40.723955416569908</v>
      </c>
      <c r="AI31">
        <f t="shared" si="9"/>
        <v>1.8220988867520393</v>
      </c>
    </row>
    <row r="32" spans="1:35" x14ac:dyDescent="0.3">
      <c r="A32" s="1">
        <v>45064</v>
      </c>
      <c r="B32" s="2">
        <v>3105.65</v>
      </c>
      <c r="C32" s="2">
        <v>3125</v>
      </c>
      <c r="D32" s="2">
        <v>3093.25</v>
      </c>
      <c r="E32" s="2">
        <v>3109.05</v>
      </c>
      <c r="F32" s="2">
        <v>3109.05</v>
      </c>
      <c r="G32" s="3">
        <v>498067</v>
      </c>
      <c r="H32" s="2">
        <f t="shared" si="0"/>
        <v>16.600000000000364</v>
      </c>
      <c r="I32">
        <v>363.55</v>
      </c>
      <c r="J32">
        <f t="shared" si="1"/>
        <v>-4.3499999999999659</v>
      </c>
      <c r="K32">
        <f t="shared" si="2"/>
        <v>18.673173401561638</v>
      </c>
      <c r="L32">
        <f t="shared" si="3"/>
        <v>8.6635948378073184</v>
      </c>
      <c r="M32">
        <f t="shared" si="4"/>
        <v>0.35706176880595686</v>
      </c>
      <c r="N32">
        <f t="shared" si="5"/>
        <v>18.153218694306265</v>
      </c>
      <c r="S32">
        <f t="shared" si="6"/>
        <v>0.35706176880595686</v>
      </c>
      <c r="T32">
        <f t="shared" si="7"/>
        <v>18.153218694306265</v>
      </c>
      <c r="AH32">
        <f t="shared" si="8"/>
        <v>8.6635948378073184</v>
      </c>
      <c r="AI32">
        <f t="shared" si="9"/>
        <v>2.0876337612266864</v>
      </c>
    </row>
    <row r="33" spans="1:35" x14ac:dyDescent="0.3">
      <c r="A33" s="1">
        <v>45065</v>
      </c>
      <c r="B33" s="2">
        <v>3124</v>
      </c>
      <c r="C33" s="2">
        <v>3127.95</v>
      </c>
      <c r="D33" s="2">
        <v>3068.05</v>
      </c>
      <c r="E33" s="2">
        <v>3084.45</v>
      </c>
      <c r="F33" s="2">
        <v>3084.45</v>
      </c>
      <c r="G33" s="3">
        <v>633262</v>
      </c>
      <c r="H33" s="2">
        <f t="shared" si="0"/>
        <v>-24.600000000000364</v>
      </c>
      <c r="I33">
        <v>363.45</v>
      </c>
      <c r="J33">
        <f t="shared" si="1"/>
        <v>-0.10000000000002274</v>
      </c>
      <c r="K33">
        <f t="shared" si="2"/>
        <v>-24.552340841343771</v>
      </c>
      <c r="L33">
        <f t="shared" si="3"/>
        <v>-24.782446095683007</v>
      </c>
      <c r="M33">
        <f t="shared" si="4"/>
        <v>0.25381157823594563</v>
      </c>
      <c r="N33">
        <f t="shared" si="5"/>
        <v>-24.574618842176765</v>
      </c>
      <c r="S33">
        <f t="shared" si="6"/>
        <v>0.25381157823594563</v>
      </c>
      <c r="T33">
        <f t="shared" si="7"/>
        <v>-24.574618842176765</v>
      </c>
      <c r="AH33">
        <f t="shared" si="8"/>
        <v>-24.782446095683007</v>
      </c>
      <c r="AI33">
        <f t="shared" si="9"/>
        <v>2.2646349586566568</v>
      </c>
    </row>
    <row r="34" spans="1:35" x14ac:dyDescent="0.3">
      <c r="A34" s="1">
        <v>45068</v>
      </c>
      <c r="B34" s="2">
        <v>3070</v>
      </c>
      <c r="C34" s="2">
        <v>3105.6</v>
      </c>
      <c r="D34" s="2">
        <v>3046</v>
      </c>
      <c r="E34" s="2">
        <v>3084.9</v>
      </c>
      <c r="F34" s="2">
        <v>3084.9</v>
      </c>
      <c r="G34" s="3">
        <v>659425</v>
      </c>
      <c r="H34" s="2">
        <f t="shared" si="0"/>
        <v>0.45000000000027285</v>
      </c>
      <c r="I34">
        <v>364.65</v>
      </c>
      <c r="J34">
        <f t="shared" si="1"/>
        <v>1.1999999999999886</v>
      </c>
      <c r="K34">
        <f t="shared" si="2"/>
        <v>-0.12190990387869838</v>
      </c>
      <c r="L34">
        <f t="shared" si="3"/>
        <v>2.6393531481914541</v>
      </c>
      <c r="M34">
        <f t="shared" si="4"/>
        <v>0.3355018664819443</v>
      </c>
      <c r="N34">
        <f t="shared" si="5"/>
        <v>4.739776022194353E-2</v>
      </c>
      <c r="S34">
        <f t="shared" si="6"/>
        <v>0.3355018664819443</v>
      </c>
      <c r="T34">
        <f t="shared" si="7"/>
        <v>4.739776022194353E-2</v>
      </c>
      <c r="AH34">
        <f t="shared" si="8"/>
        <v>2.6393531481914541</v>
      </c>
      <c r="AI34">
        <f t="shared" si="9"/>
        <v>2.2157151549105669</v>
      </c>
    </row>
    <row r="35" spans="1:35" x14ac:dyDescent="0.3">
      <c r="A35" s="1">
        <v>45069</v>
      </c>
      <c r="B35" s="2">
        <v>3087</v>
      </c>
      <c r="C35" s="2">
        <v>3127.95</v>
      </c>
      <c r="D35" s="2">
        <v>3085</v>
      </c>
      <c r="E35" s="2">
        <v>3120.6</v>
      </c>
      <c r="F35" s="2">
        <v>3120.6</v>
      </c>
      <c r="G35" s="3">
        <v>581204</v>
      </c>
      <c r="H35" s="2">
        <f t="shared" si="0"/>
        <v>35.699999999999818</v>
      </c>
      <c r="I35">
        <v>369.9</v>
      </c>
      <c r="J35">
        <f t="shared" si="1"/>
        <v>5.25</v>
      </c>
      <c r="K35">
        <f t="shared" si="2"/>
        <v>33.197894170529295</v>
      </c>
      <c r="L35">
        <f t="shared" si="3"/>
        <v>45.278420023336324</v>
      </c>
      <c r="M35">
        <f t="shared" si="4"/>
        <v>0.31992542127538803</v>
      </c>
      <c r="N35">
        <f t="shared" si="5"/>
        <v>34.020391538304033</v>
      </c>
      <c r="S35">
        <f t="shared" si="6"/>
        <v>0.31992542127538803</v>
      </c>
      <c r="T35">
        <f t="shared" si="7"/>
        <v>34.020391538304033</v>
      </c>
      <c r="AH35">
        <f t="shared" si="8"/>
        <v>45.278420023336324</v>
      </c>
      <c r="AI35">
        <f t="shared" si="9"/>
        <v>2.2305307387593776</v>
      </c>
    </row>
    <row r="36" spans="1:35" x14ac:dyDescent="0.3">
      <c r="A36" s="1">
        <v>45070</v>
      </c>
      <c r="B36" s="2">
        <v>3115</v>
      </c>
      <c r="C36" s="2">
        <v>3133.15</v>
      </c>
      <c r="D36" s="2">
        <v>3098</v>
      </c>
      <c r="E36" s="2">
        <v>3101.5</v>
      </c>
      <c r="F36" s="2">
        <v>3101.5</v>
      </c>
      <c r="G36" s="3">
        <v>439465</v>
      </c>
      <c r="H36" s="2">
        <f t="shared" si="0"/>
        <v>-19.099999999999909</v>
      </c>
      <c r="I36">
        <v>365.5</v>
      </c>
      <c r="J36">
        <f t="shared" si="1"/>
        <v>-4.3999999999999773</v>
      </c>
      <c r="K36">
        <f t="shared" si="2"/>
        <v>-17.002997019110339</v>
      </c>
      <c r="L36">
        <f t="shared" si="3"/>
        <v>-27.127628210034274</v>
      </c>
      <c r="M36">
        <f t="shared" si="4"/>
        <v>1.1641662417535668</v>
      </c>
      <c r="N36">
        <f t="shared" si="5"/>
        <v>-13.977668536284241</v>
      </c>
      <c r="S36">
        <f t="shared" si="6"/>
        <v>1.1641662417535668</v>
      </c>
      <c r="T36">
        <f t="shared" si="7"/>
        <v>-13.977668536284241</v>
      </c>
      <c r="AH36">
        <f t="shared" si="8"/>
        <v>-27.127628210034274</v>
      </c>
      <c r="AI36">
        <f t="shared" si="9"/>
        <v>2.0776005297024178</v>
      </c>
    </row>
    <row r="37" spans="1:35" x14ac:dyDescent="0.3">
      <c r="A37" s="1">
        <v>45071</v>
      </c>
      <c r="B37" s="2">
        <v>3101.5</v>
      </c>
      <c r="C37" s="2">
        <v>3129</v>
      </c>
      <c r="D37" s="2">
        <v>3086</v>
      </c>
      <c r="E37" s="2">
        <v>3123.55</v>
      </c>
      <c r="F37" s="2">
        <v>3123.55</v>
      </c>
      <c r="G37" s="3">
        <v>500313</v>
      </c>
      <c r="H37" s="2">
        <f t="shared" si="0"/>
        <v>22.050000000000182</v>
      </c>
      <c r="I37">
        <v>365.75</v>
      </c>
      <c r="J37">
        <f t="shared" si="1"/>
        <v>0.25</v>
      </c>
      <c r="K37">
        <f t="shared" si="2"/>
        <v>21.930852103358728</v>
      </c>
      <c r="L37">
        <f t="shared" si="3"/>
        <v>22.506115239206682</v>
      </c>
      <c r="M37">
        <f t="shared" si="4"/>
        <v>1.578686346661307</v>
      </c>
      <c r="N37">
        <f t="shared" si="5"/>
        <v>21.655328413334857</v>
      </c>
      <c r="S37">
        <f t="shared" si="6"/>
        <v>1.578686346661307</v>
      </c>
      <c r="T37">
        <f t="shared" si="7"/>
        <v>21.655328413334857</v>
      </c>
      <c r="AH37">
        <f t="shared" si="8"/>
        <v>22.506115239206682</v>
      </c>
      <c r="AI37">
        <f t="shared" si="9"/>
        <v>1.8525620356911596</v>
      </c>
    </row>
    <row r="38" spans="1:35" x14ac:dyDescent="0.3">
      <c r="A38" s="1">
        <v>45072</v>
      </c>
      <c r="B38" s="2">
        <v>3123</v>
      </c>
      <c r="C38" s="2">
        <v>3136.95</v>
      </c>
      <c r="D38" s="2">
        <v>3111.75</v>
      </c>
      <c r="E38" s="2">
        <v>3128.4</v>
      </c>
      <c r="F38" s="2">
        <v>3128.4</v>
      </c>
      <c r="G38" s="3">
        <v>568249</v>
      </c>
      <c r="H38" s="2">
        <f t="shared" si="0"/>
        <v>4.8499999999999091</v>
      </c>
      <c r="I38">
        <v>367.1</v>
      </c>
      <c r="J38">
        <f t="shared" si="1"/>
        <v>1.3500000000000227</v>
      </c>
      <c r="K38">
        <f t="shared" si="2"/>
        <v>4.2066013581360497</v>
      </c>
      <c r="L38">
        <f t="shared" si="3"/>
        <v>7.3130222917150522</v>
      </c>
      <c r="M38">
        <f t="shared" si="4"/>
        <v>1.8416939854151266</v>
      </c>
      <c r="N38">
        <f t="shared" si="5"/>
        <v>2.3637131196894461</v>
      </c>
      <c r="S38">
        <f t="shared" si="6"/>
        <v>1.8416939854151266</v>
      </c>
      <c r="T38">
        <f t="shared" si="7"/>
        <v>2.3637131196894461</v>
      </c>
      <c r="AH38">
        <f t="shared" si="8"/>
        <v>7.3130222917150522</v>
      </c>
      <c r="AI38">
        <f t="shared" si="9"/>
        <v>1.8625442980713662</v>
      </c>
    </row>
    <row r="39" spans="1:35" x14ac:dyDescent="0.3">
      <c r="A39" s="1">
        <v>45075</v>
      </c>
      <c r="B39" s="2">
        <v>3147.2</v>
      </c>
      <c r="C39" s="2">
        <v>3155</v>
      </c>
      <c r="D39" s="2">
        <v>3116.05</v>
      </c>
      <c r="E39" s="2">
        <v>3137.4</v>
      </c>
      <c r="F39" s="2">
        <v>3137.4</v>
      </c>
      <c r="G39" s="3">
        <v>535712</v>
      </c>
      <c r="H39" s="2">
        <f t="shared" si="0"/>
        <v>9</v>
      </c>
      <c r="I39">
        <v>363.8</v>
      </c>
      <c r="J39">
        <f t="shared" si="1"/>
        <v>-3.3000000000000114</v>
      </c>
      <c r="K39">
        <f t="shared" si="2"/>
        <v>10.572752235667192</v>
      </c>
      <c r="L39">
        <f t="shared" si="3"/>
        <v>2.9792788424741738</v>
      </c>
      <c r="M39">
        <f t="shared" si="4"/>
        <v>1.7874007620334151</v>
      </c>
      <c r="N39">
        <f t="shared" si="5"/>
        <v>14.89842251471029</v>
      </c>
      <c r="S39">
        <f t="shared" si="6"/>
        <v>1.7874007620334151</v>
      </c>
      <c r="T39">
        <f t="shared" si="7"/>
        <v>14.89842251471029</v>
      </c>
      <c r="AH39">
        <f t="shared" si="8"/>
        <v>2.9792788424741738</v>
      </c>
      <c r="AI39">
        <f t="shared" si="9"/>
        <v>1.8758357798756498</v>
      </c>
    </row>
    <row r="40" spans="1:35" x14ac:dyDescent="0.3">
      <c r="A40" s="1">
        <v>45076</v>
      </c>
      <c r="B40" s="2">
        <v>3146.9</v>
      </c>
      <c r="C40" s="2">
        <v>3155</v>
      </c>
      <c r="D40" s="2">
        <v>3127.55</v>
      </c>
      <c r="E40" s="2">
        <v>3144.4</v>
      </c>
      <c r="F40" s="2">
        <v>3144.4</v>
      </c>
      <c r="G40" s="3">
        <v>506026</v>
      </c>
      <c r="H40" s="2">
        <f t="shared" si="0"/>
        <v>7</v>
      </c>
      <c r="I40">
        <v>363.05</v>
      </c>
      <c r="J40">
        <f t="shared" si="1"/>
        <v>-0.75</v>
      </c>
      <c r="K40">
        <f t="shared" si="2"/>
        <v>7.3574436899243603</v>
      </c>
      <c r="L40">
        <f t="shared" si="3"/>
        <v>5.6316542823804987</v>
      </c>
      <c r="M40">
        <f t="shared" si="4"/>
        <v>0.96549052517595269</v>
      </c>
      <c r="N40">
        <f t="shared" si="5"/>
        <v>7.7241178938819646</v>
      </c>
      <c r="S40">
        <f t="shared" si="6"/>
        <v>0.96549052517595269</v>
      </c>
      <c r="T40">
        <f t="shared" si="7"/>
        <v>7.7241178938819646</v>
      </c>
      <c r="AH40">
        <f t="shared" si="8"/>
        <v>5.6316542823804987</v>
      </c>
      <c r="AI40">
        <f t="shared" si="9"/>
        <v>1.9259496697948113</v>
      </c>
    </row>
    <row r="41" spans="1:35" x14ac:dyDescent="0.3">
      <c r="A41" s="1">
        <v>45077</v>
      </c>
      <c r="B41" s="2">
        <v>3151.95</v>
      </c>
      <c r="C41" s="2">
        <v>3219.35</v>
      </c>
      <c r="D41" s="2">
        <v>3136.45</v>
      </c>
      <c r="E41" s="2">
        <v>3192.95</v>
      </c>
      <c r="F41" s="2">
        <v>3192.95</v>
      </c>
      <c r="G41" s="3">
        <v>2349066</v>
      </c>
      <c r="H41" s="2">
        <f t="shared" si="0"/>
        <v>48.549999999999727</v>
      </c>
      <c r="I41">
        <v>366.5</v>
      </c>
      <c r="J41">
        <f t="shared" si="1"/>
        <v>3.4499999999999886</v>
      </c>
      <c r="K41">
        <f t="shared" si="2"/>
        <v>46.905759026347674</v>
      </c>
      <c r="L41">
        <f t="shared" si="3"/>
        <v>54.844390301049415</v>
      </c>
      <c r="M41">
        <f t="shared" si="4"/>
        <v>1.2128232063851938</v>
      </c>
      <c r="N41">
        <f t="shared" si="5"/>
        <v>44.365759937970822</v>
      </c>
      <c r="S41">
        <f t="shared" si="6"/>
        <v>1.2128232063851938</v>
      </c>
      <c r="T41">
        <f t="shared" si="7"/>
        <v>44.365759937970822</v>
      </c>
      <c r="AH41">
        <f t="shared" si="8"/>
        <v>54.844390301049415</v>
      </c>
      <c r="AI41">
        <f t="shared" si="9"/>
        <v>1.9200277466732225</v>
      </c>
    </row>
    <row r="42" spans="1:35" x14ac:dyDescent="0.3">
      <c r="A42" s="1">
        <v>45078</v>
      </c>
      <c r="B42" s="2">
        <v>3235.35</v>
      </c>
      <c r="C42" s="2">
        <v>3249.9</v>
      </c>
      <c r="D42" s="2">
        <v>3207</v>
      </c>
      <c r="E42" s="2">
        <v>3240.7</v>
      </c>
      <c r="F42" s="2">
        <v>3240.7</v>
      </c>
      <c r="G42" s="3">
        <v>1104861</v>
      </c>
      <c r="H42" s="2">
        <f t="shared" si="0"/>
        <v>47.75</v>
      </c>
      <c r="I42">
        <v>367.1</v>
      </c>
      <c r="J42">
        <f t="shared" si="1"/>
        <v>0.60000000000002274</v>
      </c>
      <c r="K42">
        <f t="shared" si="2"/>
        <v>47.464045048060498</v>
      </c>
      <c r="L42">
        <f t="shared" si="3"/>
        <v>48.844676574095644</v>
      </c>
      <c r="M42">
        <f t="shared" si="4"/>
        <v>1.77051857164566</v>
      </c>
      <c r="N42">
        <f t="shared" si="5"/>
        <v>46.68768885701256</v>
      </c>
      <c r="S42">
        <f t="shared" si="6"/>
        <v>1.77051857164566</v>
      </c>
      <c r="T42">
        <f t="shared" si="7"/>
        <v>46.68768885701256</v>
      </c>
      <c r="AH42">
        <f t="shared" si="8"/>
        <v>48.844676574095644</v>
      </c>
      <c r="AI42">
        <f t="shared" si="9"/>
        <v>1.7063980192817036</v>
      </c>
    </row>
    <row r="43" spans="1:35" x14ac:dyDescent="0.3">
      <c r="A43" s="1">
        <v>45079</v>
      </c>
      <c r="B43" s="2">
        <v>3239.4</v>
      </c>
      <c r="C43" s="2">
        <v>3249.95</v>
      </c>
      <c r="D43" s="2">
        <v>3219</v>
      </c>
      <c r="E43" s="2">
        <v>3237.25</v>
      </c>
      <c r="F43" s="2">
        <v>3237.25</v>
      </c>
      <c r="G43" s="3">
        <v>781973</v>
      </c>
      <c r="H43" s="2">
        <f t="shared" si="0"/>
        <v>-3.4499999999998181</v>
      </c>
      <c r="I43">
        <v>362.85</v>
      </c>
      <c r="J43">
        <f t="shared" si="1"/>
        <v>-4.25</v>
      </c>
      <c r="K43">
        <f t="shared" si="2"/>
        <v>-1.4244857570951091</v>
      </c>
      <c r="L43">
        <f t="shared" si="3"/>
        <v>-11.203959066510325</v>
      </c>
      <c r="M43">
        <f t="shared" si="4"/>
        <v>1.8901402789852295</v>
      </c>
      <c r="N43">
        <f t="shared" si="5"/>
        <v>4.583096185687408</v>
      </c>
      <c r="S43">
        <f t="shared" si="6"/>
        <v>1.8901402789852295</v>
      </c>
      <c r="T43">
        <f t="shared" si="7"/>
        <v>4.583096185687408</v>
      </c>
      <c r="AH43">
        <f t="shared" si="8"/>
        <v>-11.203959066510325</v>
      </c>
      <c r="AI43">
        <f t="shared" si="9"/>
        <v>1.7242519946808501</v>
      </c>
    </row>
    <row r="44" spans="1:35" x14ac:dyDescent="0.3">
      <c r="A44" s="1">
        <v>45082</v>
      </c>
      <c r="B44" s="2">
        <v>3239.95</v>
      </c>
      <c r="C44" s="2">
        <v>3239.95</v>
      </c>
      <c r="D44" s="2">
        <v>3195</v>
      </c>
      <c r="E44" s="2">
        <v>3199.75</v>
      </c>
      <c r="F44" s="2">
        <v>3199.75</v>
      </c>
      <c r="G44" s="3">
        <v>492565</v>
      </c>
      <c r="H44" s="2">
        <f t="shared" si="0"/>
        <v>-37.5</v>
      </c>
      <c r="I44">
        <v>359.5</v>
      </c>
      <c r="J44">
        <f t="shared" si="1"/>
        <v>-3.3500000000000227</v>
      </c>
      <c r="K44">
        <f t="shared" si="2"/>
        <v>-35.903418185004512</v>
      </c>
      <c r="L44">
        <f t="shared" si="3"/>
        <v>-43.611944205367145</v>
      </c>
      <c r="M44">
        <f t="shared" si="4"/>
        <v>2.2909209862744739</v>
      </c>
      <c r="N44">
        <f t="shared" si="5"/>
        <v>-29.825414695980459</v>
      </c>
      <c r="S44">
        <f t="shared" si="6"/>
        <v>2.2909209862744739</v>
      </c>
      <c r="T44">
        <f t="shared" si="7"/>
        <v>-29.825414695980459</v>
      </c>
      <c r="AH44">
        <f t="shared" si="8"/>
        <v>-43.611944205367145</v>
      </c>
      <c r="AI44">
        <f t="shared" si="9"/>
        <v>1.7165873039058179</v>
      </c>
    </row>
    <row r="45" spans="1:35" x14ac:dyDescent="0.3">
      <c r="A45" s="1">
        <v>45083</v>
      </c>
      <c r="B45" s="2">
        <v>3207.75</v>
      </c>
      <c r="C45" s="2">
        <v>3238.9</v>
      </c>
      <c r="D45" s="2">
        <v>3195</v>
      </c>
      <c r="E45" s="2">
        <v>3212.75</v>
      </c>
      <c r="F45" s="2">
        <v>3212.75</v>
      </c>
      <c r="G45" s="3">
        <v>577698</v>
      </c>
      <c r="H45" s="2">
        <f t="shared" si="0"/>
        <v>13</v>
      </c>
      <c r="I45">
        <v>358.55</v>
      </c>
      <c r="J45">
        <f t="shared" si="1"/>
        <v>-0.94999999999998863</v>
      </c>
      <c r="K45">
        <f t="shared" si="2"/>
        <v>13.452762007237517</v>
      </c>
      <c r="L45">
        <f t="shared" si="3"/>
        <v>11.26676209101532</v>
      </c>
      <c r="M45">
        <f t="shared" si="4"/>
        <v>2.1485704568541495</v>
      </c>
      <c r="N45">
        <f t="shared" si="5"/>
        <v>15.041141934011417</v>
      </c>
      <c r="S45">
        <f t="shared" si="6"/>
        <v>2.1485704568541495</v>
      </c>
      <c r="T45">
        <f t="shared" si="7"/>
        <v>15.041141934011417</v>
      </c>
      <c r="AH45">
        <f t="shared" si="8"/>
        <v>11.26676209101532</v>
      </c>
      <c r="AI45">
        <f t="shared" si="9"/>
        <v>1.1945566674756238</v>
      </c>
    </row>
    <row r="46" spans="1:35" x14ac:dyDescent="0.3">
      <c r="A46" s="1">
        <v>45084</v>
      </c>
      <c r="B46" s="2">
        <v>3217</v>
      </c>
      <c r="C46" s="2">
        <v>3229.25</v>
      </c>
      <c r="D46" s="2">
        <v>3206.25</v>
      </c>
      <c r="E46" s="2">
        <v>3224.8</v>
      </c>
      <c r="F46" s="2">
        <v>3224.8</v>
      </c>
      <c r="G46" s="3">
        <v>470038</v>
      </c>
      <c r="H46" s="2">
        <f t="shared" si="0"/>
        <v>12.050000000000182</v>
      </c>
      <c r="I46">
        <v>370.6</v>
      </c>
      <c r="J46">
        <f t="shared" si="1"/>
        <v>12.050000000000011</v>
      </c>
      <c r="K46">
        <f t="shared" si="2"/>
        <v>6.3070713818821194</v>
      </c>
      <c r="L46">
        <f t="shared" si="3"/>
        <v>34.034754529753528</v>
      </c>
      <c r="M46">
        <f t="shared" si="4"/>
        <v>2.7016273035383502</v>
      </c>
      <c r="N46">
        <f t="shared" si="5"/>
        <v>-20.504609007636972</v>
      </c>
      <c r="S46">
        <f t="shared" si="6"/>
        <v>2.7016273035383502</v>
      </c>
      <c r="T46">
        <f t="shared" si="7"/>
        <v>-20.504609007636972</v>
      </c>
      <c r="AH46">
        <f t="shared" si="8"/>
        <v>34.034754529753528</v>
      </c>
      <c r="AI46">
        <f t="shared" si="9"/>
        <v>1.2390151785540462</v>
      </c>
    </row>
    <row r="47" spans="1:35" x14ac:dyDescent="0.3">
      <c r="A47" s="1">
        <v>45085</v>
      </c>
      <c r="B47" s="2">
        <v>3220</v>
      </c>
      <c r="C47" s="2">
        <v>3247</v>
      </c>
      <c r="D47" s="2">
        <v>3193</v>
      </c>
      <c r="E47" s="2">
        <v>3212.25</v>
      </c>
      <c r="F47" s="2">
        <v>3212.25</v>
      </c>
      <c r="G47" s="3">
        <v>561161</v>
      </c>
      <c r="H47" s="2">
        <f t="shared" si="0"/>
        <v>-12.550000000000182</v>
      </c>
      <c r="I47">
        <v>363.4</v>
      </c>
      <c r="J47">
        <f t="shared" si="1"/>
        <v>-7.2000000000000455</v>
      </c>
      <c r="K47">
        <f t="shared" si="2"/>
        <v>-9.1185405767262999</v>
      </c>
      <c r="L47">
        <f t="shared" si="3"/>
        <v>-25.68611888914748</v>
      </c>
      <c r="M47">
        <f t="shared" si="4"/>
        <v>1.7304461476121802</v>
      </c>
      <c r="N47">
        <f t="shared" si="5"/>
        <v>-9.0787737192405515E-2</v>
      </c>
      <c r="S47">
        <f t="shared" si="6"/>
        <v>1.7304461476121802</v>
      </c>
      <c r="T47">
        <f t="shared" si="7"/>
        <v>-9.0787737192405515E-2</v>
      </c>
      <c r="AH47">
        <f t="shared" si="8"/>
        <v>-25.68611888914748</v>
      </c>
      <c r="AI47">
        <f t="shared" si="9"/>
        <v>1.7921137353717578</v>
      </c>
    </row>
    <row r="48" spans="1:35" x14ac:dyDescent="0.3">
      <c r="A48" s="1">
        <v>45086</v>
      </c>
      <c r="B48" s="2">
        <v>3209.8</v>
      </c>
      <c r="C48" s="2">
        <v>3238.9</v>
      </c>
      <c r="D48" s="2">
        <v>3168.55</v>
      </c>
      <c r="E48" s="2">
        <v>3180.55</v>
      </c>
      <c r="F48" s="2">
        <v>3180.55</v>
      </c>
      <c r="G48" s="3">
        <v>1239045</v>
      </c>
      <c r="H48" s="2">
        <f t="shared" si="0"/>
        <v>-31.699999999999818</v>
      </c>
      <c r="I48">
        <v>361.6</v>
      </c>
      <c r="J48">
        <f t="shared" si="1"/>
        <v>-1.7999999999999545</v>
      </c>
      <c r="K48">
        <f t="shared" si="2"/>
        <v>-30.842135144181373</v>
      </c>
      <c r="L48">
        <f t="shared" si="3"/>
        <v>-34.984029722286536</v>
      </c>
      <c r="M48">
        <f t="shared" si="4"/>
        <v>1.9057523034650663</v>
      </c>
      <c r="N48">
        <f t="shared" si="5"/>
        <v>-28.269645853762785</v>
      </c>
      <c r="S48">
        <f t="shared" si="6"/>
        <v>1.9057523034650663</v>
      </c>
      <c r="T48">
        <f t="shared" si="7"/>
        <v>-28.269645853762785</v>
      </c>
      <c r="AH48">
        <f t="shared" si="8"/>
        <v>-34.984029722286536</v>
      </c>
      <c r="AI48">
        <f t="shared" si="9"/>
        <v>1.2746606004795589</v>
      </c>
    </row>
    <row r="49" spans="1:35" x14ac:dyDescent="0.3">
      <c r="A49" s="1">
        <v>45089</v>
      </c>
      <c r="B49" s="2">
        <v>3185.2</v>
      </c>
      <c r="C49" s="2">
        <v>3202.35</v>
      </c>
      <c r="D49" s="2">
        <v>3151.15</v>
      </c>
      <c r="E49" s="2">
        <v>3194.75</v>
      </c>
      <c r="F49" s="2">
        <v>3194.75</v>
      </c>
      <c r="G49" s="3">
        <v>1029156</v>
      </c>
      <c r="H49" s="2">
        <f t="shared" si="0"/>
        <v>14.199999999999818</v>
      </c>
      <c r="I49">
        <v>374</v>
      </c>
      <c r="J49">
        <f t="shared" si="1"/>
        <v>12.399999999999977</v>
      </c>
      <c r="K49">
        <f t="shared" si="2"/>
        <v>8.2902643265837384</v>
      </c>
      <c r="L49">
        <f t="shared" si="3"/>
        <v>36.823315864642197</v>
      </c>
      <c r="M49">
        <f t="shared" si="4"/>
        <v>2.5814427445458206</v>
      </c>
      <c r="N49">
        <f t="shared" si="5"/>
        <v>-17.809890032368301</v>
      </c>
      <c r="S49">
        <f t="shared" si="6"/>
        <v>2.5814427445458206</v>
      </c>
      <c r="T49">
        <f t="shared" si="7"/>
        <v>-17.809890032368301</v>
      </c>
      <c r="AH49">
        <f t="shared" si="8"/>
        <v>36.823315864642197</v>
      </c>
      <c r="AI49">
        <f t="shared" si="9"/>
        <v>3.0558675731586264E-2</v>
      </c>
    </row>
    <row r="50" spans="1:35" x14ac:dyDescent="0.3">
      <c r="A50" s="1">
        <v>45090</v>
      </c>
      <c r="B50" s="2">
        <v>3210</v>
      </c>
      <c r="C50" s="2">
        <v>3272</v>
      </c>
      <c r="D50" s="2">
        <v>3205.15</v>
      </c>
      <c r="E50" s="2">
        <v>3262.85</v>
      </c>
      <c r="F50" s="2">
        <v>3262.85</v>
      </c>
      <c r="G50" s="3">
        <v>1598821</v>
      </c>
      <c r="H50" s="2">
        <f t="shared" si="0"/>
        <v>68.099999999999909</v>
      </c>
      <c r="I50">
        <v>374.95</v>
      </c>
      <c r="J50">
        <f t="shared" si="1"/>
        <v>0.94999999999998863</v>
      </c>
      <c r="K50">
        <f t="shared" si="2"/>
        <v>67.647237992762385</v>
      </c>
      <c r="L50">
        <f t="shared" si="3"/>
        <v>69.833237908984586</v>
      </c>
      <c r="M50">
        <f t="shared" si="4"/>
        <v>2.1950612871472726</v>
      </c>
      <c r="N50">
        <f t="shared" si="5"/>
        <v>66.014691777210032</v>
      </c>
      <c r="S50">
        <f t="shared" si="6"/>
        <v>2.1950612871472726</v>
      </c>
      <c r="T50">
        <f t="shared" si="7"/>
        <v>66.014691777210032</v>
      </c>
      <c r="AH50">
        <f t="shared" si="8"/>
        <v>69.833237908984586</v>
      </c>
      <c r="AI50">
        <f t="shared" si="9"/>
        <v>3.9858387799564614</v>
      </c>
    </row>
    <row r="51" spans="1:35" x14ac:dyDescent="0.3">
      <c r="A51" s="1">
        <v>45091</v>
      </c>
      <c r="B51" s="2">
        <v>3265</v>
      </c>
      <c r="C51" s="2">
        <v>3289.9</v>
      </c>
      <c r="D51" s="2">
        <v>3253</v>
      </c>
      <c r="E51" s="2">
        <v>3270.2</v>
      </c>
      <c r="F51" s="2">
        <v>3270.2</v>
      </c>
      <c r="G51" s="3">
        <v>741615</v>
      </c>
      <c r="H51" s="2">
        <f t="shared" si="0"/>
        <v>7.3499999999999091</v>
      </c>
      <c r="I51">
        <v>375.1</v>
      </c>
      <c r="J51">
        <f t="shared" si="1"/>
        <v>0.15000000000003411</v>
      </c>
      <c r="K51">
        <f t="shared" si="2"/>
        <v>7.2785112620150203</v>
      </c>
      <c r="L51">
        <f t="shared" si="3"/>
        <v>7.6236691435238715</v>
      </c>
      <c r="M51">
        <f t="shared" si="4"/>
        <v>2.184535993790695</v>
      </c>
      <c r="N51">
        <f t="shared" si="5"/>
        <v>7.0223196009312305</v>
      </c>
      <c r="S51">
        <f t="shared" si="6"/>
        <v>2.184535993790695</v>
      </c>
      <c r="T51">
        <f t="shared" si="7"/>
        <v>7.0223196009312305</v>
      </c>
      <c r="AH51">
        <f t="shared" si="8"/>
        <v>7.6236691435238715</v>
      </c>
      <c r="AI51">
        <f t="shared" si="9"/>
        <v>2.9123227316536333</v>
      </c>
    </row>
    <row r="52" spans="1:35" x14ac:dyDescent="0.3">
      <c r="A52" s="1">
        <v>45092</v>
      </c>
      <c r="B52" s="2">
        <v>3276</v>
      </c>
      <c r="C52" s="2">
        <v>3304</v>
      </c>
      <c r="D52" s="2">
        <v>3273.35</v>
      </c>
      <c r="E52" s="2">
        <v>3294.35</v>
      </c>
      <c r="F52" s="2">
        <v>3294.35</v>
      </c>
      <c r="G52" s="3">
        <v>806994</v>
      </c>
      <c r="H52" s="2">
        <f t="shared" si="0"/>
        <v>24.150000000000091</v>
      </c>
      <c r="I52">
        <v>379.45</v>
      </c>
      <c r="J52">
        <f t="shared" si="1"/>
        <v>4.3499999999999659</v>
      </c>
      <c r="K52">
        <f t="shared" si="2"/>
        <v>22.076826598438817</v>
      </c>
      <c r="L52">
        <f t="shared" si="3"/>
        <v>32.086405162193138</v>
      </c>
      <c r="M52">
        <f t="shared" si="4"/>
        <v>2.2011004632191407</v>
      </c>
      <c r="N52">
        <f t="shared" si="5"/>
        <v>14.575212984996904</v>
      </c>
      <c r="S52">
        <f t="shared" si="6"/>
        <v>2.2011004632191407</v>
      </c>
      <c r="T52">
        <f t="shared" si="7"/>
        <v>14.575212984996904</v>
      </c>
      <c r="AH52">
        <f t="shared" si="8"/>
        <v>32.086405162193138</v>
      </c>
      <c r="AI52">
        <f t="shared" si="9"/>
        <v>2.8609371546453022</v>
      </c>
    </row>
    <row r="53" spans="1:35" x14ac:dyDescent="0.3">
      <c r="A53" s="1">
        <v>45093</v>
      </c>
      <c r="B53" s="2">
        <v>3291.75</v>
      </c>
      <c r="C53" s="2">
        <v>3322</v>
      </c>
      <c r="D53" s="2">
        <v>3286.55</v>
      </c>
      <c r="E53" s="2">
        <v>3316.85</v>
      </c>
      <c r="F53" s="2">
        <v>3316.85</v>
      </c>
      <c r="G53" s="3">
        <v>984671</v>
      </c>
      <c r="H53" s="2">
        <f t="shared" si="0"/>
        <v>22.5</v>
      </c>
      <c r="I53">
        <v>378</v>
      </c>
      <c r="J53">
        <f t="shared" si="1"/>
        <v>-1.4499999999999886</v>
      </c>
      <c r="K53">
        <f t="shared" si="2"/>
        <v>23.191057800520426</v>
      </c>
      <c r="L53">
        <f t="shared" si="3"/>
        <v>19.854531612602319</v>
      </c>
      <c r="M53">
        <f t="shared" si="4"/>
        <v>2.089785990863688</v>
      </c>
      <c r="N53">
        <f t="shared" si="5"/>
        <v>25.530189686752323</v>
      </c>
      <c r="S53">
        <f t="shared" si="6"/>
        <v>2.089785990863688</v>
      </c>
      <c r="T53">
        <f t="shared" si="7"/>
        <v>25.530189686752323</v>
      </c>
      <c r="AH53">
        <f t="shared" si="8"/>
        <v>19.854531612602319</v>
      </c>
      <c r="AI53">
        <f t="shared" si="9"/>
        <v>592.99999999986699</v>
      </c>
    </row>
    <row r="54" spans="1:35" x14ac:dyDescent="0.3">
      <c r="A54" s="1">
        <v>45096</v>
      </c>
      <c r="B54" s="2">
        <v>3318.85</v>
      </c>
      <c r="C54" s="2">
        <v>3344.95</v>
      </c>
      <c r="D54" s="2">
        <v>3303.25</v>
      </c>
      <c r="E54" s="2">
        <v>3309.7</v>
      </c>
      <c r="F54" s="2">
        <v>3309.7</v>
      </c>
      <c r="G54" s="3">
        <v>516915</v>
      </c>
      <c r="H54" s="2">
        <f t="shared" si="0"/>
        <v>-7.1500000000000909</v>
      </c>
      <c r="I54">
        <v>376.5</v>
      </c>
      <c r="J54">
        <f t="shared" si="1"/>
        <v>-1.5</v>
      </c>
      <c r="K54">
        <f t="shared" si="2"/>
        <v>-6.4351126201513704</v>
      </c>
      <c r="L54">
        <f t="shared" si="3"/>
        <v>-9.8866914352390936</v>
      </c>
      <c r="M54">
        <f t="shared" si="4"/>
        <v>1.7742469038879369</v>
      </c>
      <c r="N54">
        <f t="shared" si="5"/>
        <v>-4.488629644168185</v>
      </c>
      <c r="S54">
        <f t="shared" si="6"/>
        <v>1.7742469038879369</v>
      </c>
      <c r="T54">
        <f t="shared" si="7"/>
        <v>-4.488629644168185</v>
      </c>
      <c r="AH54">
        <f t="shared" si="8"/>
        <v>-9.8866914352390936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workbookViewId="0">
      <selection activeCell="W13" sqref="W13"/>
    </sheetView>
  </sheetViews>
  <sheetFormatPr defaultRowHeight="14.4" x14ac:dyDescent="0.3"/>
  <cols>
    <col min="1" max="1" width="10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25</v>
      </c>
      <c r="J1" t="s">
        <v>7</v>
      </c>
      <c r="K1" t="s">
        <v>8</v>
      </c>
      <c r="L1" t="s">
        <v>9</v>
      </c>
      <c r="M1" t="s">
        <v>26</v>
      </c>
      <c r="N1" t="s">
        <v>10</v>
      </c>
      <c r="S1" t="s">
        <v>22</v>
      </c>
      <c r="T1" t="s">
        <v>40</v>
      </c>
      <c r="AH1" s="6" t="s">
        <v>53</v>
      </c>
      <c r="AM1" t="s">
        <v>54</v>
      </c>
      <c r="AN1">
        <f>SLOPE(H3:H19,J3:J19)</f>
        <v>4.5747970616733261E-2</v>
      </c>
    </row>
    <row r="2" spans="1:40" x14ac:dyDescent="0.3">
      <c r="A2" s="1">
        <v>45016</v>
      </c>
      <c r="B2" s="2">
        <v>2756.05</v>
      </c>
      <c r="C2" s="2">
        <v>2775</v>
      </c>
      <c r="D2" s="2">
        <v>2747.5</v>
      </c>
      <c r="E2" s="2">
        <v>2761.65</v>
      </c>
      <c r="F2" s="2">
        <v>2761.65</v>
      </c>
      <c r="G2" s="3">
        <v>1967803</v>
      </c>
      <c r="H2" s="2"/>
      <c r="I2" s="2">
        <v>7763.3</v>
      </c>
    </row>
    <row r="3" spans="1:40" x14ac:dyDescent="0.3">
      <c r="A3" s="1">
        <v>45019</v>
      </c>
      <c r="B3" s="2">
        <v>2746.95</v>
      </c>
      <c r="C3" s="2">
        <v>2781.65</v>
      </c>
      <c r="D3" s="2">
        <v>2708.65</v>
      </c>
      <c r="E3" s="2">
        <v>2777</v>
      </c>
      <c r="F3" s="2">
        <v>2777</v>
      </c>
      <c r="G3" s="3">
        <v>1035295</v>
      </c>
      <c r="H3" s="2">
        <f t="shared" ref="H3:H54" si="0">F3-F2</f>
        <v>15.349999999999909</v>
      </c>
      <c r="I3" s="2">
        <v>7776.1</v>
      </c>
      <c r="J3" s="2">
        <f>I3-I2</f>
        <v>12.800000000000182</v>
      </c>
      <c r="K3">
        <f>H3-$Q$9*J3</f>
        <v>14.619823776128836</v>
      </c>
    </row>
    <row r="4" spans="1:40" x14ac:dyDescent="0.3">
      <c r="A4" s="1">
        <v>45021</v>
      </c>
      <c r="B4" s="2">
        <v>2760</v>
      </c>
      <c r="C4" s="2">
        <v>2811.55</v>
      </c>
      <c r="D4" s="2">
        <v>2752.25</v>
      </c>
      <c r="E4" s="2">
        <v>2808.5</v>
      </c>
      <c r="F4" s="2">
        <v>2808.5</v>
      </c>
      <c r="G4" s="3">
        <v>668643</v>
      </c>
      <c r="H4" s="2">
        <f t="shared" si="0"/>
        <v>31.5</v>
      </c>
      <c r="I4" s="2">
        <v>7824.6</v>
      </c>
      <c r="J4" s="2">
        <f t="shared" ref="J4:J54" si="1">I4-I3</f>
        <v>48.5</v>
      </c>
      <c r="K4">
        <f t="shared" ref="K4:K54" si="2">H4-$Q$9*J4</f>
        <v>28.733316651738555</v>
      </c>
      <c r="Q4" t="s">
        <v>15</v>
      </c>
    </row>
    <row r="5" spans="1:40" x14ac:dyDescent="0.3">
      <c r="A5" s="1">
        <v>45022</v>
      </c>
      <c r="B5" s="2">
        <v>2807.45</v>
      </c>
      <c r="C5" s="2">
        <v>2825</v>
      </c>
      <c r="D5" s="2">
        <v>2786.8</v>
      </c>
      <c r="E5" s="2">
        <v>2809.85</v>
      </c>
      <c r="F5" s="2">
        <v>2809.85</v>
      </c>
      <c r="G5" s="3">
        <v>627554</v>
      </c>
      <c r="H5" s="2">
        <f t="shared" si="0"/>
        <v>1.3499999999999091</v>
      </c>
      <c r="I5" s="2">
        <v>7832.7</v>
      </c>
      <c r="J5" s="2">
        <f t="shared" si="1"/>
        <v>8.0999999999994543</v>
      </c>
      <c r="K5">
        <f t="shared" si="2"/>
        <v>0.88793535833153381</v>
      </c>
      <c r="V5" t="s">
        <v>43</v>
      </c>
    </row>
    <row r="6" spans="1:40" x14ac:dyDescent="0.3">
      <c r="A6" s="1">
        <v>45026</v>
      </c>
      <c r="B6" s="2">
        <v>2810</v>
      </c>
      <c r="C6" s="2">
        <v>2810</v>
      </c>
      <c r="D6" s="2">
        <v>2755.1</v>
      </c>
      <c r="E6" s="2">
        <v>2776.35</v>
      </c>
      <c r="F6" s="2">
        <v>2776.35</v>
      </c>
      <c r="G6" s="3">
        <v>1215461</v>
      </c>
      <c r="H6" s="2">
        <f t="shared" si="0"/>
        <v>-33.5</v>
      </c>
      <c r="I6" s="2">
        <v>7772.8</v>
      </c>
      <c r="J6" s="2">
        <f t="shared" si="1"/>
        <v>-59.899999999999636</v>
      </c>
      <c r="K6">
        <f t="shared" si="2"/>
        <v>-30.08300345235341</v>
      </c>
      <c r="P6" t="s">
        <v>12</v>
      </c>
      <c r="Q6">
        <f>CORREL(H3:H54,J3:J54)</f>
        <v>0.14892417334851682</v>
      </c>
    </row>
    <row r="7" spans="1:40" x14ac:dyDescent="0.3">
      <c r="A7" s="1">
        <v>45027</v>
      </c>
      <c r="B7" s="2">
        <v>2790</v>
      </c>
      <c r="C7" s="2">
        <v>2790</v>
      </c>
      <c r="D7" s="2">
        <v>2750.05</v>
      </c>
      <c r="E7" s="2">
        <v>2753.8</v>
      </c>
      <c r="F7" s="2">
        <v>2753.8</v>
      </c>
      <c r="G7" s="3">
        <v>1246379</v>
      </c>
      <c r="H7" s="2">
        <f t="shared" si="0"/>
        <v>-22.549999999999727</v>
      </c>
      <c r="I7" s="2">
        <v>7813.4</v>
      </c>
      <c r="J7" s="2">
        <f t="shared" si="1"/>
        <v>40.599999999999454</v>
      </c>
      <c r="K7">
        <f t="shared" si="2"/>
        <v>-24.866027710090719</v>
      </c>
      <c r="P7" t="s">
        <v>13</v>
      </c>
      <c r="Q7">
        <f>_xlfn.STDEV.S(H3:H54)</f>
        <v>27.487109878351234</v>
      </c>
    </row>
    <row r="8" spans="1:40" x14ac:dyDescent="0.3">
      <c r="A8" s="1">
        <v>45028</v>
      </c>
      <c r="B8" s="2">
        <v>2755.55</v>
      </c>
      <c r="C8" s="2">
        <v>2806.2</v>
      </c>
      <c r="D8" s="2">
        <v>2751</v>
      </c>
      <c r="E8" s="2">
        <v>2786.75</v>
      </c>
      <c r="F8" s="2">
        <v>2786.75</v>
      </c>
      <c r="G8" s="3">
        <v>2235399</v>
      </c>
      <c r="H8" s="2">
        <f t="shared" si="0"/>
        <v>32.949999999999818</v>
      </c>
      <c r="I8" s="2">
        <v>7802.4</v>
      </c>
      <c r="J8" s="2">
        <f t="shared" si="1"/>
        <v>-11</v>
      </c>
      <c r="K8">
        <f t="shared" si="2"/>
        <v>33.577495192389009</v>
      </c>
      <c r="P8" t="s">
        <v>14</v>
      </c>
      <c r="Q8">
        <f>_xlfn.STDEV.S(J3:J54)</f>
        <v>71.759029911703635</v>
      </c>
    </row>
    <row r="9" spans="1:40" x14ac:dyDescent="0.3">
      <c r="A9" s="1">
        <v>45029</v>
      </c>
      <c r="B9" s="2">
        <v>2786.7</v>
      </c>
      <c r="C9" s="2">
        <v>2813.3</v>
      </c>
      <c r="D9" s="2">
        <v>2782</v>
      </c>
      <c r="E9" s="2">
        <v>2809.75</v>
      </c>
      <c r="F9" s="2">
        <v>2809.75</v>
      </c>
      <c r="G9" s="3">
        <v>602597</v>
      </c>
      <c r="H9" s="2">
        <f t="shared" si="0"/>
        <v>23</v>
      </c>
      <c r="I9" s="2">
        <v>7755.55</v>
      </c>
      <c r="J9" s="2">
        <f t="shared" si="1"/>
        <v>-46.849999999999454</v>
      </c>
      <c r="K9">
        <f t="shared" si="2"/>
        <v>25.672559069403036</v>
      </c>
      <c r="P9" t="s">
        <v>15</v>
      </c>
      <c r="Q9">
        <f>Q6*Q7/Q8</f>
        <v>5.7045017489926714E-2</v>
      </c>
      <c r="R9">
        <f>SLOPE(H3:H54,J3:J54)</f>
        <v>5.7045017489926721E-2</v>
      </c>
    </row>
    <row r="10" spans="1:40" x14ac:dyDescent="0.3">
      <c r="A10" s="1">
        <v>45033</v>
      </c>
      <c r="B10" s="2">
        <v>2825</v>
      </c>
      <c r="C10" s="2">
        <v>2845.6</v>
      </c>
      <c r="D10" s="2">
        <v>2806</v>
      </c>
      <c r="E10" s="2">
        <v>2843.1</v>
      </c>
      <c r="F10" s="2">
        <v>2843.1</v>
      </c>
      <c r="G10" s="3">
        <v>754555</v>
      </c>
      <c r="H10" s="2">
        <f t="shared" si="0"/>
        <v>33.349999999999909</v>
      </c>
      <c r="I10" s="2">
        <v>7854.55</v>
      </c>
      <c r="J10" s="2">
        <f t="shared" si="1"/>
        <v>99</v>
      </c>
      <c r="K10">
        <f t="shared" si="2"/>
        <v>27.702543268497166</v>
      </c>
      <c r="P10" t="s">
        <v>16</v>
      </c>
      <c r="Q10">
        <f>_xlfn.STDEV.S(K3:K43)</f>
        <v>27.062315348468083</v>
      </c>
    </row>
    <row r="11" spans="1:40" x14ac:dyDescent="0.3">
      <c r="A11" s="1">
        <v>45034</v>
      </c>
      <c r="B11" s="2">
        <v>2848</v>
      </c>
      <c r="C11" s="2">
        <v>2858.45</v>
      </c>
      <c r="D11" s="2">
        <v>2830.1</v>
      </c>
      <c r="E11" s="2">
        <v>2854.6</v>
      </c>
      <c r="F11" s="2">
        <v>2854.6</v>
      </c>
      <c r="G11" s="3">
        <v>717724</v>
      </c>
      <c r="H11" s="2">
        <f t="shared" si="0"/>
        <v>11.5</v>
      </c>
      <c r="I11" s="2">
        <v>7704.25</v>
      </c>
      <c r="J11" s="2">
        <f t="shared" si="1"/>
        <v>-150.30000000000018</v>
      </c>
      <c r="K11">
        <f t="shared" si="2"/>
        <v>20.073866128735993</v>
      </c>
    </row>
    <row r="12" spans="1:40" x14ac:dyDescent="0.3">
      <c r="A12" s="1">
        <v>45035</v>
      </c>
      <c r="B12" s="2">
        <v>2836.35</v>
      </c>
      <c r="C12" s="2">
        <v>2852.7</v>
      </c>
      <c r="D12" s="2">
        <v>2800.65</v>
      </c>
      <c r="E12" s="2">
        <v>2809.7</v>
      </c>
      <c r="F12" s="2">
        <v>2809.7</v>
      </c>
      <c r="G12" s="3">
        <v>799624</v>
      </c>
      <c r="H12" s="2">
        <f t="shared" si="0"/>
        <v>-44.900000000000091</v>
      </c>
      <c r="I12" s="2">
        <v>7602.4</v>
      </c>
      <c r="J12" s="2">
        <f t="shared" si="1"/>
        <v>-101.85000000000036</v>
      </c>
      <c r="K12">
        <f t="shared" si="2"/>
        <v>-39.089964968651032</v>
      </c>
      <c r="P12" t="s">
        <v>17</v>
      </c>
      <c r="Q12">
        <f>SLOPE(H3:H19,J3:J19)</f>
        <v>4.5747970616733261E-2</v>
      </c>
    </row>
    <row r="13" spans="1:40" x14ac:dyDescent="0.3">
      <c r="A13" s="1">
        <v>45036</v>
      </c>
      <c r="B13" s="2">
        <v>2820</v>
      </c>
      <c r="C13" s="2">
        <v>2851</v>
      </c>
      <c r="D13" s="2">
        <v>2813.15</v>
      </c>
      <c r="E13" s="2">
        <v>2843.85</v>
      </c>
      <c r="F13" s="2">
        <v>2843.85</v>
      </c>
      <c r="G13" s="3">
        <v>761101</v>
      </c>
      <c r="H13" s="2">
        <f t="shared" si="0"/>
        <v>34.150000000000091</v>
      </c>
      <c r="I13" s="2">
        <v>7579.55</v>
      </c>
      <c r="J13" s="2">
        <f t="shared" si="1"/>
        <v>-22.849999999999454</v>
      </c>
      <c r="K13">
        <f t="shared" si="2"/>
        <v>35.453478649644886</v>
      </c>
      <c r="P13" t="s">
        <v>18</v>
      </c>
      <c r="Q13">
        <f>_xlfn.STDEV.S(H20:H54)</f>
        <v>29.116131787242956</v>
      </c>
      <c r="V13" t="s">
        <v>41</v>
      </c>
      <c r="W13">
        <f>_xlfn.STDEV.S(K20:K54)</f>
        <v>28.806699936761056</v>
      </c>
    </row>
    <row r="14" spans="1:40" x14ac:dyDescent="0.3">
      <c r="A14" s="1">
        <v>45037</v>
      </c>
      <c r="B14" s="2">
        <v>2847.1</v>
      </c>
      <c r="C14" s="2">
        <v>2887</v>
      </c>
      <c r="D14" s="2">
        <v>2847.1</v>
      </c>
      <c r="E14" s="2">
        <v>2882.1</v>
      </c>
      <c r="F14" s="2">
        <v>2882.1</v>
      </c>
      <c r="G14" s="3">
        <v>894930</v>
      </c>
      <c r="H14" s="2">
        <f t="shared" si="0"/>
        <v>38.25</v>
      </c>
      <c r="I14" s="2">
        <v>7459.55</v>
      </c>
      <c r="J14" s="2">
        <f t="shared" si="1"/>
        <v>-120</v>
      </c>
      <c r="K14">
        <f t="shared" si="2"/>
        <v>45.095402098791205</v>
      </c>
      <c r="P14" t="s">
        <v>19</v>
      </c>
      <c r="Q14">
        <f>_xlfn.STDEV.S(L20:L54)</f>
        <v>28.822110339371971</v>
      </c>
      <c r="V14" t="s">
        <v>44</v>
      </c>
      <c r="W14">
        <f>_xlfn.STDEV.S(T20:T54)</f>
        <v>30.085087472274171</v>
      </c>
      <c r="AK14" t="s">
        <v>56</v>
      </c>
      <c r="AL14">
        <f>_xlfn.STDEV.S(K20:K54)</f>
        <v>28.806699936761056</v>
      </c>
    </row>
    <row r="15" spans="1:40" x14ac:dyDescent="0.3">
      <c r="A15" s="1">
        <v>45040</v>
      </c>
      <c r="B15" s="2">
        <v>2882.1</v>
      </c>
      <c r="C15" s="2">
        <v>2898</v>
      </c>
      <c r="D15" s="2">
        <v>2852</v>
      </c>
      <c r="E15" s="2">
        <v>2891.1</v>
      </c>
      <c r="F15" s="2">
        <v>2891.1</v>
      </c>
      <c r="G15" s="3">
        <v>782967</v>
      </c>
      <c r="H15" s="2">
        <f t="shared" si="0"/>
        <v>9</v>
      </c>
      <c r="I15" s="2">
        <v>7538.25</v>
      </c>
      <c r="J15" s="2">
        <f t="shared" si="1"/>
        <v>78.699999999999818</v>
      </c>
      <c r="K15">
        <f t="shared" si="2"/>
        <v>4.5105571235427782</v>
      </c>
      <c r="P15" t="s">
        <v>20</v>
      </c>
      <c r="Q15">
        <f>_xlfn.STDEV.S(N20:N54)</f>
        <v>30.085087472274171</v>
      </c>
      <c r="AK15" t="s">
        <v>55</v>
      </c>
      <c r="AL15">
        <f>_xlfn.STDEV.S(AH20:AH54)</f>
        <v>28.822110339371971</v>
      </c>
    </row>
    <row r="16" spans="1:40" x14ac:dyDescent="0.3">
      <c r="A16" s="1">
        <v>45041</v>
      </c>
      <c r="B16" s="2">
        <v>2891.05</v>
      </c>
      <c r="C16" s="2">
        <v>2901.75</v>
      </c>
      <c r="D16" s="2">
        <v>2864.15</v>
      </c>
      <c r="E16" s="2">
        <v>2898</v>
      </c>
      <c r="F16" s="2">
        <v>2898</v>
      </c>
      <c r="G16" s="3">
        <v>636120</v>
      </c>
      <c r="H16" s="2">
        <f t="shared" si="0"/>
        <v>6.9000000000000909</v>
      </c>
      <c r="I16" s="2">
        <v>7514.55</v>
      </c>
      <c r="J16" s="2">
        <f t="shared" si="1"/>
        <v>-23.699999999999818</v>
      </c>
      <c r="K16">
        <f t="shared" si="2"/>
        <v>8.2519669145113443</v>
      </c>
      <c r="P16" t="s">
        <v>45</v>
      </c>
      <c r="Q16">
        <f>Q6*Q7/Q14</f>
        <v>0.14202621071717489</v>
      </c>
      <c r="V16" t="s">
        <v>46</v>
      </c>
      <c r="W16">
        <f>Q6*Q7/W14</f>
        <v>0.13606392602799622</v>
      </c>
      <c r="AL16">
        <f>(AL15-AL14)/AL14</f>
        <v>5.3495897290369151E-4</v>
      </c>
    </row>
    <row r="17" spans="1:35" x14ac:dyDescent="0.3">
      <c r="A17" s="1">
        <v>45042</v>
      </c>
      <c r="B17" s="2">
        <v>2896.95</v>
      </c>
      <c r="C17" s="2">
        <v>2916.45</v>
      </c>
      <c r="D17" s="2">
        <v>2888.05</v>
      </c>
      <c r="E17" s="2">
        <v>2910</v>
      </c>
      <c r="F17" s="2">
        <v>2910</v>
      </c>
      <c r="G17" s="3">
        <v>569221</v>
      </c>
      <c r="H17" s="2">
        <f t="shared" si="0"/>
        <v>12</v>
      </c>
      <c r="I17" s="2">
        <v>7541.2</v>
      </c>
      <c r="J17" s="2">
        <f t="shared" si="1"/>
        <v>26.649999999999636</v>
      </c>
      <c r="K17">
        <f t="shared" si="2"/>
        <v>10.479750283893473</v>
      </c>
    </row>
    <row r="18" spans="1:35" x14ac:dyDescent="0.3">
      <c r="A18" s="1">
        <v>45043</v>
      </c>
      <c r="B18" s="2">
        <v>2915.5</v>
      </c>
      <c r="C18" s="2">
        <v>2920</v>
      </c>
      <c r="D18" s="2">
        <v>2893.85</v>
      </c>
      <c r="E18" s="2">
        <v>2899.95</v>
      </c>
      <c r="F18" s="2">
        <v>2899.95</v>
      </c>
      <c r="G18" s="3">
        <v>599461</v>
      </c>
      <c r="H18" s="2">
        <f t="shared" si="0"/>
        <v>-10.050000000000182</v>
      </c>
      <c r="I18" s="2">
        <v>7588.25</v>
      </c>
      <c r="J18" s="2">
        <f t="shared" si="1"/>
        <v>47.050000000000182</v>
      </c>
      <c r="K18">
        <f t="shared" si="2"/>
        <v>-12.733968072901245</v>
      </c>
    </row>
    <row r="19" spans="1:35" x14ac:dyDescent="0.3">
      <c r="A19" s="1">
        <v>45044</v>
      </c>
      <c r="B19" s="2">
        <v>2919.95</v>
      </c>
      <c r="C19" s="2">
        <v>2919.95</v>
      </c>
      <c r="D19" s="2">
        <v>2846.6</v>
      </c>
      <c r="E19" s="2">
        <v>2902.35</v>
      </c>
      <c r="F19" s="2">
        <v>2902.35</v>
      </c>
      <c r="G19" s="3">
        <v>1080665</v>
      </c>
      <c r="H19" s="2">
        <f t="shared" si="0"/>
        <v>2.4000000000000909</v>
      </c>
      <c r="I19" s="2">
        <v>7646.2</v>
      </c>
      <c r="J19" s="2">
        <f t="shared" si="1"/>
        <v>57.949999999999818</v>
      </c>
      <c r="K19">
        <f t="shared" si="2"/>
        <v>-0.9057587635411517</v>
      </c>
    </row>
    <row r="20" spans="1:35" x14ac:dyDescent="0.3">
      <c r="A20" s="1">
        <v>45048</v>
      </c>
      <c r="B20" s="2">
        <v>2910.95</v>
      </c>
      <c r="C20" s="2">
        <v>2933.7</v>
      </c>
      <c r="D20" s="2">
        <v>2893</v>
      </c>
      <c r="E20" s="2">
        <v>2899.55</v>
      </c>
      <c r="F20" s="2">
        <v>2899.55</v>
      </c>
      <c r="G20" s="3">
        <v>663800</v>
      </c>
      <c r="H20" s="2">
        <f t="shared" si="0"/>
        <v>-2.7999999999997272</v>
      </c>
      <c r="I20" s="2">
        <v>7546.85</v>
      </c>
      <c r="J20" s="2">
        <f t="shared" si="1"/>
        <v>-99.349999999999454</v>
      </c>
      <c r="K20">
        <f t="shared" si="2"/>
        <v>2.8674224876244612</v>
      </c>
      <c r="L20">
        <f>H20-$Q$12*J20</f>
        <v>1.7450608807726971</v>
      </c>
      <c r="M20">
        <f>SLOPE(H3:H19,J3:J19)</f>
        <v>4.5747970616733261E-2</v>
      </c>
      <c r="N20">
        <f>H20-M20*J20</f>
        <v>1.7450608807726971</v>
      </c>
      <c r="S20">
        <f>SLOPE(H3:H19,J3:J19)</f>
        <v>4.5747970616733261E-2</v>
      </c>
      <c r="T20">
        <f>H20-S20*J20</f>
        <v>1.7450608807726971</v>
      </c>
      <c r="AH20">
        <f>H20-$AN$1*J20</f>
        <v>1.7450608807726971</v>
      </c>
      <c r="AI20">
        <f>SLOPE(H20:H54,J20:J54)</f>
        <v>5.9029392240276007E-2</v>
      </c>
    </row>
    <row r="21" spans="1:35" x14ac:dyDescent="0.3">
      <c r="A21" s="1">
        <v>45049</v>
      </c>
      <c r="B21" s="2">
        <v>2918</v>
      </c>
      <c r="C21" s="2">
        <v>2962.4</v>
      </c>
      <c r="D21" s="2">
        <v>2897</v>
      </c>
      <c r="E21" s="2">
        <v>2929.7</v>
      </c>
      <c r="F21" s="2">
        <v>2929.7</v>
      </c>
      <c r="G21" s="3">
        <v>1237193</v>
      </c>
      <c r="H21" s="2">
        <f t="shared" si="0"/>
        <v>30.149999999999636</v>
      </c>
      <c r="I21" s="2">
        <v>7602.7</v>
      </c>
      <c r="J21" s="2">
        <f t="shared" si="1"/>
        <v>55.849999999999454</v>
      </c>
      <c r="K21">
        <f t="shared" si="2"/>
        <v>26.964035773187259</v>
      </c>
      <c r="L21">
        <f t="shared" ref="L21:L54" si="3">H21-$Q$12*J21</f>
        <v>27.59497584105511</v>
      </c>
      <c r="M21">
        <f t="shared" ref="M21:M54" si="4">SLOPE(H4:H20,J4:J20)</f>
        <v>5.0613697617758781E-2</v>
      </c>
      <c r="N21">
        <f t="shared" ref="N21:N54" si="5">H21-M21*J21</f>
        <v>27.323224988047837</v>
      </c>
      <c r="S21">
        <f t="shared" ref="S21:S54" si="6">SLOPE(H4:H20,J4:J20)</f>
        <v>5.0613697617758781E-2</v>
      </c>
      <c r="T21">
        <f t="shared" ref="T21:T54" si="7">H21-S21*J21</f>
        <v>27.323224988047837</v>
      </c>
      <c r="AH21">
        <f t="shared" ref="AH21:AH54" si="8">H21-$AN$1*J21</f>
        <v>27.59497584105511</v>
      </c>
      <c r="AI21">
        <f t="shared" ref="AI21:AI53" si="9">SLOPE(H21:H55,J21:J55)</f>
        <v>5.338201933223264E-2</v>
      </c>
    </row>
    <row r="22" spans="1:35" x14ac:dyDescent="0.3">
      <c r="A22" s="1">
        <v>45050</v>
      </c>
      <c r="B22" s="2">
        <v>2948</v>
      </c>
      <c r="C22" s="2">
        <v>2986.15</v>
      </c>
      <c r="D22" s="2">
        <v>2922.15</v>
      </c>
      <c r="E22" s="2">
        <v>2982.85</v>
      </c>
      <c r="F22" s="2">
        <v>2982.85</v>
      </c>
      <c r="G22" s="3">
        <v>1008540</v>
      </c>
      <c r="H22" s="2">
        <f t="shared" si="0"/>
        <v>53.150000000000091</v>
      </c>
      <c r="I22" s="2">
        <v>7601.45</v>
      </c>
      <c r="J22" s="2">
        <f t="shared" si="1"/>
        <v>-1.25</v>
      </c>
      <c r="K22">
        <f t="shared" si="2"/>
        <v>53.221306271862503</v>
      </c>
      <c r="L22">
        <f t="shared" si="3"/>
        <v>53.207184963271004</v>
      </c>
      <c r="M22">
        <f t="shared" si="4"/>
        <v>5.1030153256974034E-2</v>
      </c>
      <c r="N22">
        <f t="shared" si="5"/>
        <v>53.213787691571305</v>
      </c>
      <c r="S22">
        <f t="shared" si="6"/>
        <v>5.1030153256974034E-2</v>
      </c>
      <c r="T22">
        <f t="shared" si="7"/>
        <v>53.213787691571305</v>
      </c>
      <c r="AH22">
        <f t="shared" si="8"/>
        <v>53.207184963271004</v>
      </c>
      <c r="AI22">
        <f t="shared" si="9"/>
        <v>4.9838276127448747E-2</v>
      </c>
    </row>
    <row r="23" spans="1:35" x14ac:dyDescent="0.3">
      <c r="A23" s="1">
        <v>45051</v>
      </c>
      <c r="B23" s="2">
        <v>2971</v>
      </c>
      <c r="C23" s="2">
        <v>3025</v>
      </c>
      <c r="D23" s="2">
        <v>2951.05</v>
      </c>
      <c r="E23" s="2">
        <v>3012.95</v>
      </c>
      <c r="F23" s="2">
        <v>3012.95</v>
      </c>
      <c r="G23" s="3">
        <v>1326561</v>
      </c>
      <c r="H23" s="2">
        <f t="shared" si="0"/>
        <v>30.099999999999909</v>
      </c>
      <c r="I23" s="2">
        <v>7723.55</v>
      </c>
      <c r="J23" s="2">
        <f t="shared" si="1"/>
        <v>122.10000000000036</v>
      </c>
      <c r="K23">
        <f t="shared" si="2"/>
        <v>23.134803364479836</v>
      </c>
      <c r="L23">
        <f t="shared" si="3"/>
        <v>24.514172787696761</v>
      </c>
      <c r="M23">
        <f t="shared" si="4"/>
        <v>5.9086108439976491E-2</v>
      </c>
      <c r="N23">
        <f t="shared" si="5"/>
        <v>22.885586159478759</v>
      </c>
      <c r="S23">
        <f t="shared" si="6"/>
        <v>5.9086108439976491E-2</v>
      </c>
      <c r="T23">
        <f t="shared" si="7"/>
        <v>22.885586159478759</v>
      </c>
      <c r="AH23">
        <f t="shared" si="8"/>
        <v>24.514172787696761</v>
      </c>
      <c r="AI23">
        <f t="shared" si="9"/>
        <v>5.6041905648379089E-2</v>
      </c>
    </row>
    <row r="24" spans="1:35" x14ac:dyDescent="0.3">
      <c r="A24" s="1">
        <v>45054</v>
      </c>
      <c r="B24" s="2">
        <v>3015</v>
      </c>
      <c r="C24" s="2">
        <v>3035.7</v>
      </c>
      <c r="D24" s="2">
        <v>2993</v>
      </c>
      <c r="E24" s="2">
        <v>3019.45</v>
      </c>
      <c r="F24" s="2">
        <v>3019.45</v>
      </c>
      <c r="G24" s="3">
        <v>941879</v>
      </c>
      <c r="H24" s="2">
        <f t="shared" si="0"/>
        <v>6.5</v>
      </c>
      <c r="I24" s="2">
        <v>7815.65</v>
      </c>
      <c r="J24" s="2">
        <f t="shared" si="1"/>
        <v>92.099999999999454</v>
      </c>
      <c r="K24">
        <f t="shared" si="2"/>
        <v>1.2461538891777808</v>
      </c>
      <c r="L24">
        <f t="shared" si="3"/>
        <v>2.2866119061988917</v>
      </c>
      <c r="M24">
        <f t="shared" si="4"/>
        <v>5.0831770204554809E-2</v>
      </c>
      <c r="N24">
        <f t="shared" si="5"/>
        <v>1.8183939641605296</v>
      </c>
      <c r="S24">
        <f t="shared" si="6"/>
        <v>5.0831770204554809E-2</v>
      </c>
      <c r="T24">
        <f t="shared" si="7"/>
        <v>1.8183939641605296</v>
      </c>
      <c r="AH24">
        <f t="shared" si="8"/>
        <v>2.2866119061988917</v>
      </c>
      <c r="AI24">
        <f t="shared" si="9"/>
        <v>4.6110111758567975E-2</v>
      </c>
    </row>
    <row r="25" spans="1:35" x14ac:dyDescent="0.3">
      <c r="A25" s="1">
        <v>45055</v>
      </c>
      <c r="B25" s="2">
        <v>3016.05</v>
      </c>
      <c r="C25" s="2">
        <v>3074.8</v>
      </c>
      <c r="D25" s="2">
        <v>3010.75</v>
      </c>
      <c r="E25" s="2">
        <v>3034.8</v>
      </c>
      <c r="F25" s="2">
        <v>3034.8</v>
      </c>
      <c r="G25" s="3">
        <v>1025850</v>
      </c>
      <c r="H25" s="2">
        <f t="shared" si="0"/>
        <v>15.350000000000364</v>
      </c>
      <c r="I25" s="2">
        <v>7804.5</v>
      </c>
      <c r="J25" s="2">
        <f t="shared" si="1"/>
        <v>-11.149999999999636</v>
      </c>
      <c r="K25">
        <f t="shared" si="2"/>
        <v>15.986051945013026</v>
      </c>
      <c r="L25">
        <f t="shared" si="3"/>
        <v>15.860089872376923</v>
      </c>
      <c r="M25">
        <f t="shared" si="4"/>
        <v>5.4843328582818776E-2</v>
      </c>
      <c r="N25">
        <f t="shared" si="5"/>
        <v>15.961503113698774</v>
      </c>
      <c r="S25">
        <f t="shared" si="6"/>
        <v>5.4843328582818776E-2</v>
      </c>
      <c r="T25">
        <f t="shared" si="7"/>
        <v>15.961503113698774</v>
      </c>
      <c r="AH25">
        <f t="shared" si="8"/>
        <v>15.860089872376923</v>
      </c>
      <c r="AI25">
        <f t="shared" si="9"/>
        <v>4.9539954271372075E-2</v>
      </c>
    </row>
    <row r="26" spans="1:35" x14ac:dyDescent="0.3">
      <c r="A26" s="1">
        <v>45056</v>
      </c>
      <c r="B26" s="2">
        <v>3042.95</v>
      </c>
      <c r="C26" s="2">
        <v>3057</v>
      </c>
      <c r="D26" s="2">
        <v>3018.9</v>
      </c>
      <c r="E26" s="2">
        <v>3041.4</v>
      </c>
      <c r="F26" s="2">
        <v>3041.4</v>
      </c>
      <c r="G26" s="3">
        <v>751851</v>
      </c>
      <c r="H26" s="2">
        <f t="shared" si="0"/>
        <v>6.5999999999999091</v>
      </c>
      <c r="I26" s="2">
        <v>7822.3</v>
      </c>
      <c r="J26" s="2">
        <f t="shared" si="1"/>
        <v>17.800000000000182</v>
      </c>
      <c r="K26">
        <f t="shared" si="2"/>
        <v>5.5845986886792032</v>
      </c>
      <c r="L26">
        <f t="shared" si="3"/>
        <v>5.7856861230220487</v>
      </c>
      <c r="M26">
        <f t="shared" si="4"/>
        <v>5.6631137475649886E-2</v>
      </c>
      <c r="N26">
        <f t="shared" si="5"/>
        <v>5.5919657529333309</v>
      </c>
      <c r="S26">
        <f t="shared" si="6"/>
        <v>5.6631137475649886E-2</v>
      </c>
      <c r="T26">
        <f t="shared" si="7"/>
        <v>5.5919657529333309</v>
      </c>
      <c r="AH26">
        <f t="shared" si="8"/>
        <v>5.7856861230220487</v>
      </c>
      <c r="AI26">
        <f t="shared" si="9"/>
        <v>5.0934195319701253E-2</v>
      </c>
    </row>
    <row r="27" spans="1:35" x14ac:dyDescent="0.3">
      <c r="A27" s="1">
        <v>45057</v>
      </c>
      <c r="B27" s="2">
        <v>3052.05</v>
      </c>
      <c r="C27" s="2">
        <v>3156.15</v>
      </c>
      <c r="D27" s="2">
        <v>3031.5</v>
      </c>
      <c r="E27" s="2">
        <v>3139.75</v>
      </c>
      <c r="F27" s="2">
        <v>3139.75</v>
      </c>
      <c r="G27" s="3">
        <v>3229605</v>
      </c>
      <c r="H27" s="2">
        <f t="shared" si="0"/>
        <v>98.349999999999909</v>
      </c>
      <c r="I27" s="2">
        <v>7916.3</v>
      </c>
      <c r="J27" s="2">
        <f t="shared" si="1"/>
        <v>94</v>
      </c>
      <c r="K27">
        <f t="shared" si="2"/>
        <v>92.987768355946798</v>
      </c>
      <c r="L27">
        <f t="shared" si="3"/>
        <v>94.049690762026984</v>
      </c>
      <c r="M27">
        <f t="shared" si="4"/>
        <v>6.0707097756645713E-2</v>
      </c>
      <c r="N27">
        <f t="shared" si="5"/>
        <v>92.643532810875215</v>
      </c>
      <c r="S27">
        <f t="shared" si="6"/>
        <v>6.0707097756645713E-2</v>
      </c>
      <c r="T27">
        <f t="shared" si="7"/>
        <v>92.643532810875215</v>
      </c>
      <c r="AH27">
        <f t="shared" si="8"/>
        <v>94.049690762026984</v>
      </c>
      <c r="AI27">
        <f t="shared" si="9"/>
        <v>5.0949303301238535E-2</v>
      </c>
    </row>
    <row r="28" spans="1:35" x14ac:dyDescent="0.3">
      <c r="A28" s="1">
        <v>45058</v>
      </c>
      <c r="B28" s="2">
        <v>3139</v>
      </c>
      <c r="C28" s="2">
        <v>3179.75</v>
      </c>
      <c r="D28" s="2">
        <v>3086</v>
      </c>
      <c r="E28" s="2">
        <v>3131.1</v>
      </c>
      <c r="F28" s="2">
        <v>3131.1</v>
      </c>
      <c r="G28" s="3">
        <v>1998170</v>
      </c>
      <c r="H28" s="2">
        <f t="shared" si="0"/>
        <v>-8.6500000000000909</v>
      </c>
      <c r="I28" s="2">
        <v>7782.75</v>
      </c>
      <c r="J28" s="2">
        <f t="shared" si="1"/>
        <v>-133.55000000000018</v>
      </c>
      <c r="K28">
        <f t="shared" si="2"/>
        <v>-1.0316379142203678</v>
      </c>
      <c r="L28">
        <f t="shared" si="3"/>
        <v>-2.5403585241353559</v>
      </c>
      <c r="M28">
        <f t="shared" si="4"/>
        <v>0.1155366873220377</v>
      </c>
      <c r="N28">
        <f t="shared" si="5"/>
        <v>6.7799245918580642</v>
      </c>
      <c r="S28">
        <f t="shared" si="6"/>
        <v>0.1155366873220377</v>
      </c>
      <c r="T28">
        <f t="shared" si="7"/>
        <v>6.7799245918580642</v>
      </c>
      <c r="AH28">
        <f t="shared" si="8"/>
        <v>-2.5403585241353559</v>
      </c>
      <c r="AI28">
        <f t="shared" si="9"/>
        <v>1.2396413141913555E-3</v>
      </c>
    </row>
    <row r="29" spans="1:35" x14ac:dyDescent="0.3">
      <c r="A29" s="1">
        <v>45061</v>
      </c>
      <c r="B29" s="2">
        <v>3134.2</v>
      </c>
      <c r="C29" s="2">
        <v>3168</v>
      </c>
      <c r="D29" s="2">
        <v>3121.05</v>
      </c>
      <c r="E29" s="2">
        <v>3132</v>
      </c>
      <c r="F29" s="2">
        <v>3132</v>
      </c>
      <c r="G29" s="3">
        <v>810281</v>
      </c>
      <c r="H29" s="2">
        <f t="shared" si="0"/>
        <v>0.90000000000009095</v>
      </c>
      <c r="I29" s="2">
        <v>7832.95</v>
      </c>
      <c r="J29" s="2">
        <f t="shared" si="1"/>
        <v>50.199999999999818</v>
      </c>
      <c r="K29">
        <f t="shared" si="2"/>
        <v>-1.9636598779942198</v>
      </c>
      <c r="L29">
        <f t="shared" si="3"/>
        <v>-1.3965481249599105</v>
      </c>
      <c r="M29">
        <f t="shared" si="4"/>
        <v>0.14756435725095307</v>
      </c>
      <c r="N29">
        <f t="shared" si="5"/>
        <v>-6.5077307339977262</v>
      </c>
      <c r="S29">
        <f t="shared" si="6"/>
        <v>0.14756435725095307</v>
      </c>
      <c r="T29">
        <f t="shared" si="7"/>
        <v>-6.5077307339977262</v>
      </c>
      <c r="AH29">
        <f t="shared" si="8"/>
        <v>-1.3965481249599105</v>
      </c>
      <c r="AI29">
        <f t="shared" si="9"/>
        <v>-1.8714645868372612E-2</v>
      </c>
    </row>
    <row r="30" spans="1:35" x14ac:dyDescent="0.3">
      <c r="A30" s="1">
        <v>45062</v>
      </c>
      <c r="B30" s="2">
        <v>3132</v>
      </c>
      <c r="C30" s="2">
        <v>3165.7</v>
      </c>
      <c r="D30" s="2">
        <v>3122.35</v>
      </c>
      <c r="E30" s="2">
        <v>3138.1</v>
      </c>
      <c r="F30" s="2">
        <v>3138.1</v>
      </c>
      <c r="G30" s="3">
        <v>822404</v>
      </c>
      <c r="H30" s="2">
        <f t="shared" si="0"/>
        <v>6.0999999999999091</v>
      </c>
      <c r="I30" s="2">
        <v>7758.6</v>
      </c>
      <c r="J30" s="2">
        <f t="shared" si="1"/>
        <v>-74.349999999999454</v>
      </c>
      <c r="K30">
        <f t="shared" si="2"/>
        <v>10.341297050375928</v>
      </c>
      <c r="L30">
        <f t="shared" si="3"/>
        <v>9.5013616153540017</v>
      </c>
      <c r="M30">
        <f t="shared" si="4"/>
        <v>8.0911243042467426E-2</v>
      </c>
      <c r="N30">
        <f t="shared" si="5"/>
        <v>12.115750920207319</v>
      </c>
      <c r="S30">
        <f t="shared" si="6"/>
        <v>8.0911243042467426E-2</v>
      </c>
      <c r="T30">
        <f t="shared" si="7"/>
        <v>12.115750920207319</v>
      </c>
      <c r="AH30">
        <f t="shared" si="8"/>
        <v>9.5013616153540017</v>
      </c>
      <c r="AI30">
        <f t="shared" si="9"/>
        <v>-1.7202060033923217E-2</v>
      </c>
    </row>
    <row r="31" spans="1:35" x14ac:dyDescent="0.3">
      <c r="A31" s="1">
        <v>45063</v>
      </c>
      <c r="B31" s="2">
        <v>3136</v>
      </c>
      <c r="C31" s="2">
        <v>3147.95</v>
      </c>
      <c r="D31" s="2">
        <v>3075.55</v>
      </c>
      <c r="E31" s="2">
        <v>3092.45</v>
      </c>
      <c r="F31" s="2">
        <v>3092.45</v>
      </c>
      <c r="G31" s="3">
        <v>835371</v>
      </c>
      <c r="H31" s="2">
        <f t="shared" si="0"/>
        <v>-45.650000000000091</v>
      </c>
      <c r="I31" s="2">
        <v>7777.1</v>
      </c>
      <c r="J31" s="2">
        <f t="shared" si="1"/>
        <v>18.5</v>
      </c>
      <c r="K31">
        <f t="shared" si="2"/>
        <v>-46.705332823563737</v>
      </c>
      <c r="L31">
        <f t="shared" si="3"/>
        <v>-46.496337456409655</v>
      </c>
      <c r="M31">
        <f t="shared" si="4"/>
        <v>9.2170182075479834E-2</v>
      </c>
      <c r="N31">
        <f t="shared" si="5"/>
        <v>-47.35514836839647</v>
      </c>
      <c r="S31">
        <f t="shared" si="6"/>
        <v>9.2170182075479834E-2</v>
      </c>
      <c r="T31">
        <f t="shared" si="7"/>
        <v>-47.35514836839647</v>
      </c>
      <c r="AH31">
        <f t="shared" si="8"/>
        <v>-46.496337456409655</v>
      </c>
      <c r="AI31">
        <f t="shared" si="9"/>
        <v>-1.9643390161748438E-2</v>
      </c>
    </row>
    <row r="32" spans="1:35" x14ac:dyDescent="0.3">
      <c r="A32" s="1">
        <v>45064</v>
      </c>
      <c r="B32" s="2">
        <v>3105.65</v>
      </c>
      <c r="C32" s="2">
        <v>3125</v>
      </c>
      <c r="D32" s="2">
        <v>3093.25</v>
      </c>
      <c r="E32" s="2">
        <v>3109.05</v>
      </c>
      <c r="F32" s="2">
        <v>3109.05</v>
      </c>
      <c r="G32" s="3">
        <v>498067</v>
      </c>
      <c r="H32" s="2">
        <f t="shared" si="0"/>
        <v>16.600000000000364</v>
      </c>
      <c r="I32" s="2">
        <v>7670.95</v>
      </c>
      <c r="J32" s="2">
        <f t="shared" si="1"/>
        <v>-106.15000000000055</v>
      </c>
      <c r="K32">
        <f t="shared" si="2"/>
        <v>22.655328606556115</v>
      </c>
      <c r="L32">
        <f t="shared" si="3"/>
        <v>21.456147080966623</v>
      </c>
      <c r="M32">
        <f t="shared" si="4"/>
        <v>0.15020240873570531</v>
      </c>
      <c r="N32">
        <f t="shared" si="5"/>
        <v>32.54398568729556</v>
      </c>
      <c r="S32">
        <f t="shared" si="6"/>
        <v>0.15020240873570531</v>
      </c>
      <c r="T32">
        <f t="shared" si="7"/>
        <v>32.54398568729556</v>
      </c>
      <c r="AH32">
        <f t="shared" si="8"/>
        <v>21.456147080966623</v>
      </c>
      <c r="AI32">
        <f t="shared" si="9"/>
        <v>-2.1807610281842499E-2</v>
      </c>
    </row>
    <row r="33" spans="1:35" x14ac:dyDescent="0.3">
      <c r="A33" s="1">
        <v>45065</v>
      </c>
      <c r="B33" s="2">
        <v>3124</v>
      </c>
      <c r="C33" s="2">
        <v>3127.95</v>
      </c>
      <c r="D33" s="2">
        <v>3068.05</v>
      </c>
      <c r="E33" s="2">
        <v>3084.45</v>
      </c>
      <c r="F33" s="2">
        <v>3084.45</v>
      </c>
      <c r="G33" s="3">
        <v>633262</v>
      </c>
      <c r="H33" s="2">
        <f t="shared" si="0"/>
        <v>-24.600000000000364</v>
      </c>
      <c r="I33" s="2">
        <v>7726.75</v>
      </c>
      <c r="J33" s="2">
        <f t="shared" si="1"/>
        <v>55.800000000000182</v>
      </c>
      <c r="K33">
        <f t="shared" si="2"/>
        <v>-27.783111975938283</v>
      </c>
      <c r="L33">
        <f t="shared" si="3"/>
        <v>-27.152736760414086</v>
      </c>
      <c r="M33">
        <f t="shared" si="4"/>
        <v>0.13064349539131867</v>
      </c>
      <c r="N33">
        <f t="shared" si="5"/>
        <v>-31.889907042835969</v>
      </c>
      <c r="S33">
        <f t="shared" si="6"/>
        <v>0.13064349539131867</v>
      </c>
      <c r="T33">
        <f t="shared" si="7"/>
        <v>-31.889907042835969</v>
      </c>
      <c r="AH33">
        <f t="shared" si="8"/>
        <v>-27.152736760414086</v>
      </c>
      <c r="AI33">
        <f t="shared" si="9"/>
        <v>-1.5014401695806926E-2</v>
      </c>
    </row>
    <row r="34" spans="1:35" x14ac:dyDescent="0.3">
      <c r="A34" s="1">
        <v>45068</v>
      </c>
      <c r="B34" s="2">
        <v>3070</v>
      </c>
      <c r="C34" s="2">
        <v>3105.6</v>
      </c>
      <c r="D34" s="2">
        <v>3046</v>
      </c>
      <c r="E34" s="2">
        <v>3084.9</v>
      </c>
      <c r="F34" s="2">
        <v>3084.9</v>
      </c>
      <c r="G34" s="3">
        <v>659425</v>
      </c>
      <c r="H34" s="2">
        <f t="shared" si="0"/>
        <v>0.45000000000027285</v>
      </c>
      <c r="I34" s="2">
        <v>7759.8</v>
      </c>
      <c r="J34" s="2">
        <f t="shared" si="1"/>
        <v>33.050000000000182</v>
      </c>
      <c r="K34">
        <f t="shared" si="2"/>
        <v>-1.4353378280418154</v>
      </c>
      <c r="L34">
        <f t="shared" si="3"/>
        <v>-1.0619704288827698</v>
      </c>
      <c r="M34">
        <f t="shared" si="4"/>
        <v>0.10886513064024013</v>
      </c>
      <c r="N34">
        <f t="shared" si="5"/>
        <v>-3.1479925676596832</v>
      </c>
      <c r="S34">
        <f t="shared" si="6"/>
        <v>0.10886513064024013</v>
      </c>
      <c r="T34">
        <f t="shared" si="7"/>
        <v>-3.1479925676596832</v>
      </c>
      <c r="AH34">
        <f t="shared" si="8"/>
        <v>-1.0619704288827698</v>
      </c>
      <c r="AI34">
        <f t="shared" si="9"/>
        <v>-3.8950549050275748E-3</v>
      </c>
    </row>
    <row r="35" spans="1:35" x14ac:dyDescent="0.3">
      <c r="A35" s="1">
        <v>45069</v>
      </c>
      <c r="B35" s="2">
        <v>3087</v>
      </c>
      <c r="C35" s="2">
        <v>3127.95</v>
      </c>
      <c r="D35" s="2">
        <v>3085</v>
      </c>
      <c r="E35" s="2">
        <v>3120.6</v>
      </c>
      <c r="F35" s="2">
        <v>3120.6</v>
      </c>
      <c r="G35" s="3">
        <v>581204</v>
      </c>
      <c r="H35" s="2">
        <f t="shared" si="0"/>
        <v>35.699999999999818</v>
      </c>
      <c r="I35" s="2">
        <v>7708.1</v>
      </c>
      <c r="J35" s="2">
        <f t="shared" si="1"/>
        <v>-51.699999999999818</v>
      </c>
      <c r="K35">
        <f t="shared" si="2"/>
        <v>38.649227404229016</v>
      </c>
      <c r="L35">
        <f t="shared" si="3"/>
        <v>38.065170080884918</v>
      </c>
      <c r="M35">
        <f t="shared" si="4"/>
        <v>0.10608505051529313</v>
      </c>
      <c r="N35">
        <f t="shared" si="5"/>
        <v>41.184597111640457</v>
      </c>
      <c r="S35">
        <f t="shared" si="6"/>
        <v>0.10608505051529313</v>
      </c>
      <c r="T35">
        <f t="shared" si="7"/>
        <v>41.184597111640457</v>
      </c>
      <c r="AH35">
        <f t="shared" si="8"/>
        <v>38.065170080884918</v>
      </c>
      <c r="AI35">
        <f t="shared" si="9"/>
        <v>-3.1696973767234788E-3</v>
      </c>
    </row>
    <row r="36" spans="1:35" x14ac:dyDescent="0.3">
      <c r="A36" s="1">
        <v>45070</v>
      </c>
      <c r="B36" s="2">
        <v>3115</v>
      </c>
      <c r="C36" s="2">
        <v>3133.15</v>
      </c>
      <c r="D36" s="2">
        <v>3098</v>
      </c>
      <c r="E36" s="2">
        <v>3101.5</v>
      </c>
      <c r="F36" s="2">
        <v>3101.5</v>
      </c>
      <c r="G36" s="3">
        <v>439465</v>
      </c>
      <c r="H36" s="2">
        <f t="shared" si="0"/>
        <v>-19.099999999999909</v>
      </c>
      <c r="I36" s="2">
        <v>7700.25</v>
      </c>
      <c r="J36" s="2">
        <f t="shared" si="1"/>
        <v>-7.8500000000003638</v>
      </c>
      <c r="K36">
        <f t="shared" si="2"/>
        <v>-18.652196612703964</v>
      </c>
      <c r="L36">
        <f t="shared" si="3"/>
        <v>-18.740878430658537</v>
      </c>
      <c r="M36">
        <f t="shared" si="4"/>
        <v>9.5963614210265807E-2</v>
      </c>
      <c r="N36">
        <f t="shared" si="5"/>
        <v>-18.346685628449286</v>
      </c>
      <c r="S36">
        <f t="shared" si="6"/>
        <v>9.5963614210265807E-2</v>
      </c>
      <c r="T36">
        <f t="shared" si="7"/>
        <v>-18.346685628449286</v>
      </c>
      <c r="AH36">
        <f t="shared" si="8"/>
        <v>-18.740878430658537</v>
      </c>
      <c r="AI36">
        <f t="shared" si="9"/>
        <v>2.2278505090326636E-2</v>
      </c>
    </row>
    <row r="37" spans="1:35" x14ac:dyDescent="0.3">
      <c r="A37" s="1">
        <v>45071</v>
      </c>
      <c r="B37" s="2">
        <v>3101.5</v>
      </c>
      <c r="C37" s="2">
        <v>3129</v>
      </c>
      <c r="D37" s="2">
        <v>3086</v>
      </c>
      <c r="E37" s="2">
        <v>3123.55</v>
      </c>
      <c r="F37" s="2">
        <v>3123.55</v>
      </c>
      <c r="G37" s="3">
        <v>500313</v>
      </c>
      <c r="H37" s="2">
        <f t="shared" si="0"/>
        <v>22.050000000000182</v>
      </c>
      <c r="I37" s="2">
        <v>7686.05</v>
      </c>
      <c r="J37" s="2">
        <f t="shared" si="1"/>
        <v>-14.199999999999818</v>
      </c>
      <c r="K37">
        <f t="shared" si="2"/>
        <v>22.860039248357133</v>
      </c>
      <c r="L37">
        <f t="shared" si="3"/>
        <v>22.699621182757785</v>
      </c>
      <c r="M37">
        <f t="shared" si="4"/>
        <v>0.10914197059864715</v>
      </c>
      <c r="N37">
        <f t="shared" si="5"/>
        <v>23.599815982500953</v>
      </c>
      <c r="S37">
        <f t="shared" si="6"/>
        <v>0.10914197059864715</v>
      </c>
      <c r="T37">
        <f t="shared" si="7"/>
        <v>23.599815982500953</v>
      </c>
      <c r="AH37">
        <f t="shared" si="8"/>
        <v>22.699621182757785</v>
      </c>
      <c r="AI37">
        <f t="shared" si="9"/>
        <v>7.2514417848293881E-3</v>
      </c>
    </row>
    <row r="38" spans="1:35" x14ac:dyDescent="0.3">
      <c r="A38" s="1">
        <v>45072</v>
      </c>
      <c r="B38" s="2">
        <v>3123</v>
      </c>
      <c r="C38" s="2">
        <v>3136.95</v>
      </c>
      <c r="D38" s="2">
        <v>3111.75</v>
      </c>
      <c r="E38" s="2">
        <v>3128.4</v>
      </c>
      <c r="F38" s="2">
        <v>3128.4</v>
      </c>
      <c r="G38" s="3">
        <v>568249</v>
      </c>
      <c r="H38" s="2">
        <f t="shared" si="0"/>
        <v>4.8499999999999091</v>
      </c>
      <c r="I38" s="2">
        <v>7780.4</v>
      </c>
      <c r="J38" s="2">
        <f t="shared" si="1"/>
        <v>94.349999999999454</v>
      </c>
      <c r="K38">
        <f t="shared" si="2"/>
        <v>-0.53219740017464545</v>
      </c>
      <c r="L38">
        <f t="shared" si="3"/>
        <v>0.5336789723111508</v>
      </c>
      <c r="M38">
        <f t="shared" si="4"/>
        <v>0.10117876503518677</v>
      </c>
      <c r="N38">
        <f t="shared" si="5"/>
        <v>-4.6962164810699072</v>
      </c>
      <c r="S38">
        <f t="shared" si="6"/>
        <v>0.10117876503518677</v>
      </c>
      <c r="T38">
        <f t="shared" si="7"/>
        <v>-4.6962164810699072</v>
      </c>
      <c r="AH38">
        <f t="shared" si="8"/>
        <v>0.5336789723111508</v>
      </c>
      <c r="AI38">
        <f t="shared" si="9"/>
        <v>1.4532587826628137E-2</v>
      </c>
    </row>
    <row r="39" spans="1:35" x14ac:dyDescent="0.3">
      <c r="A39" s="1">
        <v>45075</v>
      </c>
      <c r="B39" s="2">
        <v>3147.2</v>
      </c>
      <c r="C39" s="2">
        <v>3155</v>
      </c>
      <c r="D39" s="2">
        <v>3116.05</v>
      </c>
      <c r="E39" s="2">
        <v>3137.4</v>
      </c>
      <c r="F39" s="2">
        <v>3137.4</v>
      </c>
      <c r="G39" s="3">
        <v>535712</v>
      </c>
      <c r="H39" s="2">
        <f t="shared" si="0"/>
        <v>9</v>
      </c>
      <c r="I39" s="2">
        <v>7892.1</v>
      </c>
      <c r="J39" s="2">
        <f t="shared" si="1"/>
        <v>111.70000000000073</v>
      </c>
      <c r="K39">
        <f t="shared" si="2"/>
        <v>2.6280715463751445</v>
      </c>
      <c r="L39">
        <f t="shared" si="3"/>
        <v>3.8899516821108611</v>
      </c>
      <c r="M39">
        <f t="shared" si="4"/>
        <v>7.7686252927770302E-2</v>
      </c>
      <c r="N39">
        <f t="shared" si="5"/>
        <v>0.32244554796799996</v>
      </c>
      <c r="S39">
        <f t="shared" si="6"/>
        <v>7.7686252927770302E-2</v>
      </c>
      <c r="T39">
        <f t="shared" si="7"/>
        <v>0.32244554796799996</v>
      </c>
      <c r="AH39">
        <f t="shared" si="8"/>
        <v>3.8899516821108611</v>
      </c>
      <c r="AI39">
        <f t="shared" si="9"/>
        <v>2.056664786552095E-2</v>
      </c>
    </row>
    <row r="40" spans="1:35" x14ac:dyDescent="0.3">
      <c r="A40" s="1">
        <v>45076</v>
      </c>
      <c r="B40" s="2">
        <v>3146.9</v>
      </c>
      <c r="C40" s="2">
        <v>3155</v>
      </c>
      <c r="D40" s="2">
        <v>3127.55</v>
      </c>
      <c r="E40" s="2">
        <v>3144.4</v>
      </c>
      <c r="F40" s="2">
        <v>3144.4</v>
      </c>
      <c r="G40" s="3">
        <v>506026</v>
      </c>
      <c r="H40" s="2">
        <f t="shared" si="0"/>
        <v>7</v>
      </c>
      <c r="I40" s="2">
        <v>7945.15</v>
      </c>
      <c r="J40" s="2">
        <f t="shared" si="1"/>
        <v>53.049999999999272</v>
      </c>
      <c r="K40">
        <f t="shared" si="2"/>
        <v>3.9737618221594295</v>
      </c>
      <c r="L40">
        <f t="shared" si="3"/>
        <v>4.5730701587823344</v>
      </c>
      <c r="M40">
        <f t="shared" si="4"/>
        <v>7.532764312055476E-2</v>
      </c>
      <c r="N40">
        <f t="shared" si="5"/>
        <v>3.0038685324546246</v>
      </c>
      <c r="S40">
        <f t="shared" si="6"/>
        <v>7.532764312055476E-2</v>
      </c>
      <c r="T40">
        <f t="shared" si="7"/>
        <v>3.0038685324546246</v>
      </c>
      <c r="AH40">
        <f t="shared" si="8"/>
        <v>4.5730701587823344</v>
      </c>
      <c r="AI40">
        <f t="shared" si="9"/>
        <v>2.5753030845413995E-2</v>
      </c>
    </row>
    <row r="41" spans="1:35" x14ac:dyDescent="0.3">
      <c r="A41" s="1">
        <v>45077</v>
      </c>
      <c r="B41" s="2">
        <v>3151.95</v>
      </c>
      <c r="C41" s="2">
        <v>3219.35</v>
      </c>
      <c r="D41" s="2">
        <v>3136.45</v>
      </c>
      <c r="E41" s="2">
        <v>3192.95</v>
      </c>
      <c r="F41" s="2">
        <v>3192.95</v>
      </c>
      <c r="G41" s="3">
        <v>2349066</v>
      </c>
      <c r="H41" s="2">
        <f t="shared" si="0"/>
        <v>48.549999999999727</v>
      </c>
      <c r="I41" s="2">
        <v>7899.55</v>
      </c>
      <c r="J41" s="2">
        <f t="shared" si="1"/>
        <v>-45.599999999999454</v>
      </c>
      <c r="K41">
        <f t="shared" si="2"/>
        <v>51.151252797540351</v>
      </c>
      <c r="L41">
        <f t="shared" si="3"/>
        <v>50.636107460122737</v>
      </c>
      <c r="M41">
        <f t="shared" si="4"/>
        <v>5.5964299246540769E-2</v>
      </c>
      <c r="N41">
        <f t="shared" si="5"/>
        <v>51.101972045641958</v>
      </c>
      <c r="S41">
        <f t="shared" si="6"/>
        <v>5.5964299246540769E-2</v>
      </c>
      <c r="T41">
        <f t="shared" si="7"/>
        <v>51.101972045641958</v>
      </c>
      <c r="AH41">
        <f t="shared" si="8"/>
        <v>50.636107460122737</v>
      </c>
      <c r="AI41">
        <f t="shared" si="9"/>
        <v>2.7989556025300549E-2</v>
      </c>
    </row>
    <row r="42" spans="1:35" x14ac:dyDescent="0.3">
      <c r="A42" s="1">
        <v>45078</v>
      </c>
      <c r="B42" s="2">
        <v>3235.35</v>
      </c>
      <c r="C42" s="2">
        <v>3249.9</v>
      </c>
      <c r="D42" s="2">
        <v>3207</v>
      </c>
      <c r="E42" s="2">
        <v>3240.7</v>
      </c>
      <c r="F42" s="2">
        <v>3240.7</v>
      </c>
      <c r="G42" s="3">
        <v>1104861</v>
      </c>
      <c r="H42" s="2">
        <f t="shared" si="0"/>
        <v>47.75</v>
      </c>
      <c r="I42" s="2">
        <v>7899.05</v>
      </c>
      <c r="J42" s="2">
        <f t="shared" si="1"/>
        <v>-0.5</v>
      </c>
      <c r="K42">
        <f t="shared" si="2"/>
        <v>47.778522508744963</v>
      </c>
      <c r="L42">
        <f t="shared" si="3"/>
        <v>47.772873985308365</v>
      </c>
      <c r="M42">
        <f t="shared" si="4"/>
        <v>3.4208876009717441E-2</v>
      </c>
      <c r="N42">
        <f t="shared" si="5"/>
        <v>47.767104438004857</v>
      </c>
      <c r="S42">
        <f t="shared" si="6"/>
        <v>3.4208876009717441E-2</v>
      </c>
      <c r="T42">
        <f t="shared" si="7"/>
        <v>47.767104438004857</v>
      </c>
      <c r="AH42">
        <f t="shared" si="8"/>
        <v>47.772873985308365</v>
      </c>
      <c r="AI42">
        <f t="shared" si="9"/>
        <v>7.8665808644106855E-2</v>
      </c>
    </row>
    <row r="43" spans="1:35" x14ac:dyDescent="0.3">
      <c r="A43" s="1">
        <v>45079</v>
      </c>
      <c r="B43" s="2">
        <v>3239.4</v>
      </c>
      <c r="C43" s="2">
        <v>3249.95</v>
      </c>
      <c r="D43" s="2">
        <v>3219</v>
      </c>
      <c r="E43" s="2">
        <v>3237.25</v>
      </c>
      <c r="F43" s="2">
        <v>3237.25</v>
      </c>
      <c r="G43" s="3">
        <v>781973</v>
      </c>
      <c r="H43" s="2">
        <f t="shared" si="0"/>
        <v>-3.4499999999998181</v>
      </c>
      <c r="I43" s="2">
        <v>7908.6</v>
      </c>
      <c r="J43" s="2">
        <f t="shared" si="1"/>
        <v>9.5500000000001819</v>
      </c>
      <c r="K43">
        <f t="shared" si="2"/>
        <v>-3.9947799170286284</v>
      </c>
      <c r="L43">
        <f t="shared" si="3"/>
        <v>-3.886893119389629</v>
      </c>
      <c r="M43">
        <f t="shared" si="4"/>
        <v>3.2529780262086798E-2</v>
      </c>
      <c r="N43">
        <f t="shared" si="5"/>
        <v>-3.7606594015027528</v>
      </c>
      <c r="S43">
        <f t="shared" si="6"/>
        <v>3.2529780262086798E-2</v>
      </c>
      <c r="T43">
        <f t="shared" si="7"/>
        <v>-3.7606594015027528</v>
      </c>
      <c r="AH43">
        <f t="shared" si="8"/>
        <v>-3.886893119389629</v>
      </c>
      <c r="AI43">
        <f t="shared" si="9"/>
        <v>0.10305810759379422</v>
      </c>
    </row>
    <row r="44" spans="1:35" x14ac:dyDescent="0.3">
      <c r="A44" s="1">
        <v>45082</v>
      </c>
      <c r="B44" s="2">
        <v>3239.95</v>
      </c>
      <c r="C44" s="2">
        <v>3239.95</v>
      </c>
      <c r="D44" s="2">
        <v>3195</v>
      </c>
      <c r="E44" s="2">
        <v>3199.75</v>
      </c>
      <c r="F44" s="2">
        <v>3199.75</v>
      </c>
      <c r="G44" s="3">
        <v>492565</v>
      </c>
      <c r="H44" s="2">
        <f t="shared" si="0"/>
        <v>-37.5</v>
      </c>
      <c r="I44" s="2">
        <v>7938.3</v>
      </c>
      <c r="J44" s="2">
        <f t="shared" si="1"/>
        <v>29.699999999999818</v>
      </c>
      <c r="K44">
        <f t="shared" si="2"/>
        <v>-39.19423701945081</v>
      </c>
      <c r="L44">
        <f t="shared" si="3"/>
        <v>-38.858714727316972</v>
      </c>
      <c r="M44">
        <f t="shared" si="4"/>
        <v>3.2592729752928526E-2</v>
      </c>
      <c r="N44">
        <f t="shared" si="5"/>
        <v>-38.468004073661973</v>
      </c>
      <c r="S44">
        <f t="shared" si="6"/>
        <v>3.2592729752928526E-2</v>
      </c>
      <c r="T44">
        <f t="shared" si="7"/>
        <v>-38.468004073661973</v>
      </c>
      <c r="AH44">
        <f t="shared" si="8"/>
        <v>-38.858714727316972</v>
      </c>
      <c r="AI44">
        <f t="shared" si="9"/>
        <v>9.9963541242694881E-2</v>
      </c>
    </row>
    <row r="45" spans="1:35" x14ac:dyDescent="0.3">
      <c r="A45" s="1">
        <v>45083</v>
      </c>
      <c r="B45" s="2">
        <v>3207.75</v>
      </c>
      <c r="C45" s="2">
        <v>3238.9</v>
      </c>
      <c r="D45" s="2">
        <v>3195</v>
      </c>
      <c r="E45" s="2">
        <v>3212.75</v>
      </c>
      <c r="F45" s="2">
        <v>3212.75</v>
      </c>
      <c r="G45" s="3">
        <v>577698</v>
      </c>
      <c r="H45" s="2">
        <f t="shared" si="0"/>
        <v>13</v>
      </c>
      <c r="I45" s="2">
        <v>8143.45</v>
      </c>
      <c r="J45" s="2">
        <f t="shared" si="1"/>
        <v>205.14999999999964</v>
      </c>
      <c r="K45">
        <f t="shared" si="2"/>
        <v>1.2972146619415561</v>
      </c>
      <c r="L45">
        <f t="shared" si="3"/>
        <v>3.6148038279771875</v>
      </c>
      <c r="M45">
        <f t="shared" si="4"/>
        <v>-9.5392821523762467E-2</v>
      </c>
      <c r="N45">
        <f t="shared" si="5"/>
        <v>32.569837335599836</v>
      </c>
      <c r="S45">
        <f t="shared" si="6"/>
        <v>-9.5392821523762467E-2</v>
      </c>
      <c r="T45">
        <f t="shared" si="7"/>
        <v>32.569837335599836</v>
      </c>
      <c r="AH45">
        <f t="shared" si="8"/>
        <v>3.6148038279771875</v>
      </c>
      <c r="AI45">
        <f t="shared" si="9"/>
        <v>9.4993754994861734E-2</v>
      </c>
    </row>
    <row r="46" spans="1:35" x14ac:dyDescent="0.3">
      <c r="A46" s="1">
        <v>45084</v>
      </c>
      <c r="B46" s="2">
        <v>3217</v>
      </c>
      <c r="C46" s="2">
        <v>3229.25</v>
      </c>
      <c r="D46" s="2">
        <v>3206.25</v>
      </c>
      <c r="E46" s="2">
        <v>3224.8</v>
      </c>
      <c r="F46" s="2">
        <v>3224.8</v>
      </c>
      <c r="G46" s="3">
        <v>470038</v>
      </c>
      <c r="H46" s="2">
        <f t="shared" si="0"/>
        <v>12.050000000000182</v>
      </c>
      <c r="I46" s="2">
        <v>8187.1</v>
      </c>
      <c r="J46" s="2">
        <f t="shared" si="1"/>
        <v>43.650000000000546</v>
      </c>
      <c r="K46">
        <f t="shared" si="2"/>
        <v>9.5599849865648494</v>
      </c>
      <c r="L46">
        <f t="shared" si="3"/>
        <v>10.053101082579751</v>
      </c>
      <c r="M46">
        <f t="shared" si="4"/>
        <v>-7.9084094887022435E-2</v>
      </c>
      <c r="N46">
        <f t="shared" si="5"/>
        <v>15.502020741818754</v>
      </c>
      <c r="S46">
        <f t="shared" si="6"/>
        <v>-7.9084094887022435E-2</v>
      </c>
      <c r="T46">
        <f t="shared" si="7"/>
        <v>15.502020741818754</v>
      </c>
      <c r="AH46">
        <f t="shared" si="8"/>
        <v>10.053101082579751</v>
      </c>
      <c r="AI46">
        <f t="shared" si="9"/>
        <v>0.2007066113739617</v>
      </c>
    </row>
    <row r="47" spans="1:35" x14ac:dyDescent="0.3">
      <c r="A47" s="1">
        <v>45085</v>
      </c>
      <c r="B47" s="2">
        <v>3220</v>
      </c>
      <c r="C47" s="2">
        <v>3247</v>
      </c>
      <c r="D47" s="2">
        <v>3193</v>
      </c>
      <c r="E47" s="2">
        <v>3212.25</v>
      </c>
      <c r="F47" s="2">
        <v>3212.25</v>
      </c>
      <c r="G47" s="3">
        <v>561161</v>
      </c>
      <c r="H47" s="2">
        <f t="shared" si="0"/>
        <v>-12.550000000000182</v>
      </c>
      <c r="I47" s="2">
        <v>8123.45</v>
      </c>
      <c r="J47" s="2">
        <f t="shared" si="1"/>
        <v>-63.650000000000546</v>
      </c>
      <c r="K47">
        <f t="shared" si="2"/>
        <v>-8.9190846367663159</v>
      </c>
      <c r="L47">
        <f t="shared" si="3"/>
        <v>-9.6381416702450853</v>
      </c>
      <c r="M47">
        <f t="shared" si="4"/>
        <v>-7.6211981373493623E-2</v>
      </c>
      <c r="N47">
        <f t="shared" si="5"/>
        <v>-17.400892614423093</v>
      </c>
      <c r="S47">
        <f t="shared" si="6"/>
        <v>-7.6211981373493623E-2</v>
      </c>
      <c r="T47">
        <f t="shared" si="7"/>
        <v>-17.400892614423093</v>
      </c>
      <c r="AH47">
        <f t="shared" si="8"/>
        <v>-9.6381416702450853</v>
      </c>
      <c r="AI47">
        <f t="shared" si="9"/>
        <v>0.20558218045495227</v>
      </c>
    </row>
    <row r="48" spans="1:35" x14ac:dyDescent="0.3">
      <c r="A48" s="1">
        <v>45086</v>
      </c>
      <c r="B48" s="2">
        <v>3209.8</v>
      </c>
      <c r="C48" s="2">
        <v>3238.9</v>
      </c>
      <c r="D48" s="2">
        <v>3168.55</v>
      </c>
      <c r="E48" s="2">
        <v>3180.55</v>
      </c>
      <c r="F48" s="2">
        <v>3180.55</v>
      </c>
      <c r="G48" s="3">
        <v>1239045</v>
      </c>
      <c r="H48" s="2">
        <f t="shared" si="0"/>
        <v>-31.699999999999818</v>
      </c>
      <c r="I48" s="2">
        <v>8173.25</v>
      </c>
      <c r="J48" s="2">
        <f t="shared" si="1"/>
        <v>49.800000000000182</v>
      </c>
      <c r="K48">
        <f t="shared" si="2"/>
        <v>-34.540841870998179</v>
      </c>
      <c r="L48">
        <f t="shared" si="3"/>
        <v>-33.978248936713143</v>
      </c>
      <c r="M48">
        <f t="shared" si="4"/>
        <v>-5.9425603577246418E-2</v>
      </c>
      <c r="N48">
        <f t="shared" si="5"/>
        <v>-28.740604941852936</v>
      </c>
      <c r="S48">
        <f t="shared" si="6"/>
        <v>-5.9425603577246418E-2</v>
      </c>
      <c r="T48">
        <f t="shared" si="7"/>
        <v>-28.740604941852936</v>
      </c>
      <c r="AH48">
        <f t="shared" si="8"/>
        <v>-33.978248936713143</v>
      </c>
      <c r="AI48">
        <f t="shared" si="9"/>
        <v>0.16863730436361782</v>
      </c>
    </row>
    <row r="49" spans="1:35" x14ac:dyDescent="0.3">
      <c r="A49" s="1">
        <v>45089</v>
      </c>
      <c r="B49" s="2">
        <v>3185.2</v>
      </c>
      <c r="C49" s="2">
        <v>3202.35</v>
      </c>
      <c r="D49" s="2">
        <v>3151.15</v>
      </c>
      <c r="E49" s="2">
        <v>3194.75</v>
      </c>
      <c r="F49" s="2">
        <v>3194.75</v>
      </c>
      <c r="G49" s="3">
        <v>1029156</v>
      </c>
      <c r="H49" s="2">
        <f t="shared" si="0"/>
        <v>14.199999999999818</v>
      </c>
      <c r="I49" s="2">
        <v>8217.15</v>
      </c>
      <c r="J49" s="2">
        <f t="shared" si="1"/>
        <v>43.899999999999636</v>
      </c>
      <c r="K49">
        <f t="shared" si="2"/>
        <v>11.695723732192056</v>
      </c>
      <c r="L49">
        <f t="shared" si="3"/>
        <v>12.191664089925244</v>
      </c>
      <c r="M49">
        <f t="shared" si="4"/>
        <v>-7.2674468676430279E-2</v>
      </c>
      <c r="N49">
        <f t="shared" si="5"/>
        <v>17.39040917489508</v>
      </c>
      <c r="S49">
        <f t="shared" si="6"/>
        <v>-7.2674468676430279E-2</v>
      </c>
      <c r="T49">
        <f t="shared" si="7"/>
        <v>17.39040917489508</v>
      </c>
      <c r="AH49">
        <f t="shared" si="8"/>
        <v>12.191664089925244</v>
      </c>
      <c r="AI49">
        <f t="shared" si="9"/>
        <v>0.25480706021395783</v>
      </c>
    </row>
    <row r="50" spans="1:35" x14ac:dyDescent="0.3">
      <c r="A50" s="1">
        <v>45090</v>
      </c>
      <c r="B50" s="2">
        <v>3210</v>
      </c>
      <c r="C50" s="2">
        <v>3272</v>
      </c>
      <c r="D50" s="2">
        <v>3205.15</v>
      </c>
      <c r="E50" s="2">
        <v>3262.85</v>
      </c>
      <c r="F50" s="2">
        <v>3262.85</v>
      </c>
      <c r="G50" s="3">
        <v>1598821</v>
      </c>
      <c r="H50" s="2">
        <f t="shared" si="0"/>
        <v>68.099999999999909</v>
      </c>
      <c r="I50" s="2">
        <v>8302.7999999999993</v>
      </c>
      <c r="J50" s="2">
        <f t="shared" si="1"/>
        <v>85.649999999999636</v>
      </c>
      <c r="K50">
        <f t="shared" si="2"/>
        <v>63.214094251987703</v>
      </c>
      <c r="L50">
        <f t="shared" si="3"/>
        <v>64.181686316676718</v>
      </c>
      <c r="M50">
        <f t="shared" si="4"/>
        <v>-6.6877546335742263E-2</v>
      </c>
      <c r="N50">
        <f t="shared" si="5"/>
        <v>73.828061843656215</v>
      </c>
      <c r="S50">
        <f t="shared" si="6"/>
        <v>-6.6877546335742263E-2</v>
      </c>
      <c r="T50">
        <f t="shared" si="7"/>
        <v>73.828061843656215</v>
      </c>
      <c r="AH50">
        <f t="shared" si="8"/>
        <v>64.181686316676718</v>
      </c>
      <c r="AI50">
        <f t="shared" si="9"/>
        <v>0.27731315103373216</v>
      </c>
    </row>
    <row r="51" spans="1:35" x14ac:dyDescent="0.3">
      <c r="A51" s="1">
        <v>45091</v>
      </c>
      <c r="B51" s="2">
        <v>3265</v>
      </c>
      <c r="C51" s="2">
        <v>3289.9</v>
      </c>
      <c r="D51" s="2">
        <v>3253</v>
      </c>
      <c r="E51" s="2">
        <v>3270.2</v>
      </c>
      <c r="F51" s="2">
        <v>3270.2</v>
      </c>
      <c r="G51" s="3">
        <v>741615</v>
      </c>
      <c r="H51" s="2">
        <f t="shared" si="0"/>
        <v>7.3499999999999091</v>
      </c>
      <c r="I51" s="2">
        <v>8370.4500000000007</v>
      </c>
      <c r="J51" s="2">
        <f t="shared" si="1"/>
        <v>67.650000000001455</v>
      </c>
      <c r="K51">
        <f t="shared" si="2"/>
        <v>3.4909045668062837</v>
      </c>
      <c r="L51">
        <f t="shared" si="3"/>
        <v>4.255149787777837</v>
      </c>
      <c r="M51">
        <f t="shared" si="4"/>
        <v>-1.0065655637404487E-2</v>
      </c>
      <c r="N51">
        <f t="shared" si="5"/>
        <v>8.0309416038703372</v>
      </c>
      <c r="S51">
        <f t="shared" si="6"/>
        <v>-1.0065655637404487E-2</v>
      </c>
      <c r="T51">
        <f t="shared" si="7"/>
        <v>8.0309416038703372</v>
      </c>
      <c r="AH51">
        <f t="shared" si="8"/>
        <v>4.255149787777837</v>
      </c>
      <c r="AI51">
        <f t="shared" si="9"/>
        <v>5.2549658560077241E-2</v>
      </c>
    </row>
    <row r="52" spans="1:35" x14ac:dyDescent="0.3">
      <c r="A52" s="1">
        <v>45092</v>
      </c>
      <c r="B52" s="2">
        <v>3276</v>
      </c>
      <c r="C52" s="2">
        <v>3304</v>
      </c>
      <c r="D52" s="2">
        <v>3273.35</v>
      </c>
      <c r="E52" s="2">
        <v>3294.35</v>
      </c>
      <c r="F52" s="2">
        <v>3294.35</v>
      </c>
      <c r="G52" s="3">
        <v>806994</v>
      </c>
      <c r="H52" s="2">
        <f t="shared" si="0"/>
        <v>24.150000000000091</v>
      </c>
      <c r="I52" s="2">
        <v>8329.7999999999993</v>
      </c>
      <c r="J52" s="2">
        <f t="shared" si="1"/>
        <v>-40.650000000001455</v>
      </c>
      <c r="K52">
        <f t="shared" si="2"/>
        <v>26.468879960965694</v>
      </c>
      <c r="L52">
        <f t="shared" si="3"/>
        <v>26.009655005570366</v>
      </c>
      <c r="M52">
        <f t="shared" si="4"/>
        <v>-1.1688486923306578E-2</v>
      </c>
      <c r="N52">
        <f t="shared" si="5"/>
        <v>23.674863006567662</v>
      </c>
      <c r="S52">
        <f t="shared" si="6"/>
        <v>-1.1688486923306578E-2</v>
      </c>
      <c r="T52">
        <f t="shared" si="7"/>
        <v>23.674863006567662</v>
      </c>
      <c r="AH52">
        <f t="shared" si="8"/>
        <v>26.009655005570366</v>
      </c>
      <c r="AI52">
        <f t="shared" si="9"/>
        <v>0.24613092548377455</v>
      </c>
    </row>
    <row r="53" spans="1:35" x14ac:dyDescent="0.3">
      <c r="A53" s="1">
        <v>45093</v>
      </c>
      <c r="B53" s="2">
        <v>3291.75</v>
      </c>
      <c r="C53" s="2">
        <v>3322</v>
      </c>
      <c r="D53" s="2">
        <v>3286.55</v>
      </c>
      <c r="E53" s="2">
        <v>3316.85</v>
      </c>
      <c r="F53" s="2">
        <v>3316.85</v>
      </c>
      <c r="G53" s="3">
        <v>984671</v>
      </c>
      <c r="H53" s="2">
        <f t="shared" si="0"/>
        <v>22.5</v>
      </c>
      <c r="I53" s="2">
        <v>8355.5499999999993</v>
      </c>
      <c r="J53" s="2">
        <f t="shared" si="1"/>
        <v>25.75</v>
      </c>
      <c r="K53">
        <f t="shared" si="2"/>
        <v>21.031090799634388</v>
      </c>
      <c r="L53">
        <f t="shared" si="3"/>
        <v>21.321989756619118</v>
      </c>
      <c r="M53">
        <f t="shared" si="4"/>
        <v>4.4814441641204466E-3</v>
      </c>
      <c r="N53">
        <f t="shared" si="5"/>
        <v>22.384602812773899</v>
      </c>
      <c r="S53">
        <f t="shared" si="6"/>
        <v>4.4814441641204466E-3</v>
      </c>
      <c r="T53">
        <f t="shared" si="7"/>
        <v>22.384602812773899</v>
      </c>
      <c r="AH53">
        <f t="shared" si="8"/>
        <v>21.321989756619118</v>
      </c>
      <c r="AI53">
        <f t="shared" si="9"/>
        <v>0.36492307692307802</v>
      </c>
    </row>
    <row r="54" spans="1:35" x14ac:dyDescent="0.3">
      <c r="A54" s="1">
        <v>45096</v>
      </c>
      <c r="B54" s="2">
        <v>3318.85</v>
      </c>
      <c r="C54" s="2">
        <v>3344.95</v>
      </c>
      <c r="D54" s="2">
        <v>3303.25</v>
      </c>
      <c r="E54" s="2">
        <v>3309.7</v>
      </c>
      <c r="F54" s="2">
        <v>3309.7</v>
      </c>
      <c r="G54" s="3">
        <v>516915</v>
      </c>
      <c r="H54" s="2">
        <f t="shared" si="0"/>
        <v>-7.1500000000000909</v>
      </c>
      <c r="I54" s="2">
        <v>8300.0499999999993</v>
      </c>
      <c r="J54" s="2">
        <f t="shared" si="1"/>
        <v>-55.5</v>
      </c>
      <c r="K54">
        <f t="shared" si="2"/>
        <v>-3.9840015293091584</v>
      </c>
      <c r="L54">
        <f t="shared" si="3"/>
        <v>-4.6109876307713948</v>
      </c>
      <c r="M54">
        <f t="shared" si="4"/>
        <v>-1.7429385651226783E-2</v>
      </c>
      <c r="N54">
        <f t="shared" si="5"/>
        <v>-8.1173309036431771</v>
      </c>
      <c r="S54">
        <f t="shared" si="6"/>
        <v>-1.7429385651226783E-2</v>
      </c>
      <c r="T54">
        <f t="shared" si="7"/>
        <v>-8.1173309036431771</v>
      </c>
      <c r="AH54">
        <f t="shared" si="8"/>
        <v>-4.6109876307713948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workbookViewId="0">
      <selection activeCell="Q20" sqref="Q20"/>
    </sheetView>
  </sheetViews>
  <sheetFormatPr defaultRowHeight="14.4" x14ac:dyDescent="0.3"/>
  <cols>
    <col min="1" max="1" width="10.8867187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27</v>
      </c>
      <c r="J1" t="s">
        <v>7</v>
      </c>
      <c r="K1" t="s">
        <v>8</v>
      </c>
      <c r="L1" t="s">
        <v>9</v>
      </c>
      <c r="M1" t="s">
        <v>26</v>
      </c>
      <c r="N1" t="s">
        <v>10</v>
      </c>
      <c r="S1" t="s">
        <v>22</v>
      </c>
      <c r="T1" t="s">
        <v>40</v>
      </c>
      <c r="AH1" s="6" t="s">
        <v>53</v>
      </c>
      <c r="AM1" t="s">
        <v>54</v>
      </c>
      <c r="AN1">
        <f>SLOPE(H3:H19,J3:J19)</f>
        <v>2.2492007097825808E-2</v>
      </c>
    </row>
    <row r="2" spans="1:40" x14ac:dyDescent="0.3">
      <c r="A2" s="1">
        <v>45016</v>
      </c>
      <c r="B2" s="2">
        <v>2756.05</v>
      </c>
      <c r="C2" s="2">
        <v>2775</v>
      </c>
      <c r="D2" s="2">
        <v>2747.5</v>
      </c>
      <c r="E2" s="2">
        <v>2761.65</v>
      </c>
      <c r="F2" s="2">
        <v>2761.65</v>
      </c>
      <c r="G2" s="3">
        <v>1967803</v>
      </c>
      <c r="H2" s="2"/>
      <c r="I2" s="2">
        <v>41107.050000000003</v>
      </c>
    </row>
    <row r="3" spans="1:40" x14ac:dyDescent="0.3">
      <c r="A3" s="1">
        <v>45019</v>
      </c>
      <c r="B3" s="2">
        <v>2746.95</v>
      </c>
      <c r="C3" s="2">
        <v>2781.65</v>
      </c>
      <c r="D3" s="2">
        <v>2708.65</v>
      </c>
      <c r="E3" s="2">
        <v>2777</v>
      </c>
      <c r="F3" s="2">
        <v>2777</v>
      </c>
      <c r="G3" s="3">
        <v>1035295</v>
      </c>
      <c r="H3" s="2">
        <f t="shared" ref="H3:H54" si="0">F3-F2</f>
        <v>15.349999999999909</v>
      </c>
      <c r="I3" s="2">
        <v>41310.35</v>
      </c>
      <c r="J3" s="2">
        <f>I3-I2</f>
        <v>203.29999999999563</v>
      </c>
      <c r="K3">
        <f>H3-$Q$9*J3</f>
        <v>15.3273004798579</v>
      </c>
    </row>
    <row r="4" spans="1:40" x14ac:dyDescent="0.3">
      <c r="A4" s="1">
        <v>45021</v>
      </c>
      <c r="B4" s="2">
        <v>2760</v>
      </c>
      <c r="C4" s="2">
        <v>2811.55</v>
      </c>
      <c r="D4" s="2">
        <v>2752.25</v>
      </c>
      <c r="E4" s="2">
        <v>2808.5</v>
      </c>
      <c r="F4" s="2">
        <v>2808.5</v>
      </c>
      <c r="G4" s="3">
        <v>668643</v>
      </c>
      <c r="H4" s="2">
        <f t="shared" si="0"/>
        <v>31.5</v>
      </c>
      <c r="I4" s="2">
        <v>41441.85</v>
      </c>
      <c r="J4" s="2">
        <f t="shared" ref="J4:J54" si="1">I4-I3</f>
        <v>131.5</v>
      </c>
      <c r="K4">
        <f t="shared" ref="K4:K54" si="2">H4-$Q$9*J4</f>
        <v>31.485317329568744</v>
      </c>
      <c r="Q4" t="s">
        <v>15</v>
      </c>
    </row>
    <row r="5" spans="1:40" x14ac:dyDescent="0.3">
      <c r="A5" s="1">
        <v>45022</v>
      </c>
      <c r="B5" s="2">
        <v>2807.45</v>
      </c>
      <c r="C5" s="2">
        <v>2825</v>
      </c>
      <c r="D5" s="2">
        <v>2786.8</v>
      </c>
      <c r="E5" s="2">
        <v>2809.85</v>
      </c>
      <c r="F5" s="2">
        <v>2809.85</v>
      </c>
      <c r="G5" s="3">
        <v>627554</v>
      </c>
      <c r="H5" s="2">
        <f t="shared" si="0"/>
        <v>1.3499999999999091</v>
      </c>
      <c r="I5" s="2">
        <v>41477.15</v>
      </c>
      <c r="J5" s="2">
        <f t="shared" si="1"/>
        <v>35.30000000000291</v>
      </c>
      <c r="K5">
        <f t="shared" si="2"/>
        <v>1.3460585683176023</v>
      </c>
      <c r="V5" t="s">
        <v>43</v>
      </c>
    </row>
    <row r="6" spans="1:40" x14ac:dyDescent="0.3">
      <c r="A6" s="1">
        <v>45026</v>
      </c>
      <c r="B6" s="2">
        <v>2810</v>
      </c>
      <c r="C6" s="2">
        <v>2810</v>
      </c>
      <c r="D6" s="2">
        <v>2755.1</v>
      </c>
      <c r="E6" s="2">
        <v>2776.35</v>
      </c>
      <c r="F6" s="2">
        <v>2776.35</v>
      </c>
      <c r="G6" s="3">
        <v>1215461</v>
      </c>
      <c r="H6" s="2">
        <f t="shared" si="0"/>
        <v>-33.5</v>
      </c>
      <c r="I6" s="2">
        <v>41296.65</v>
      </c>
      <c r="J6" s="2">
        <f t="shared" si="1"/>
        <v>-180.5</v>
      </c>
      <c r="K6">
        <f t="shared" si="2"/>
        <v>-33.479846220434666</v>
      </c>
      <c r="P6" t="s">
        <v>12</v>
      </c>
      <c r="Q6">
        <f>CORREL(H3:H54,J3:J54)</f>
        <v>1.0770161494765365E-3</v>
      </c>
    </row>
    <row r="7" spans="1:40" x14ac:dyDescent="0.3">
      <c r="A7" s="1">
        <v>45027</v>
      </c>
      <c r="B7" s="2">
        <v>2790</v>
      </c>
      <c r="C7" s="2">
        <v>2790</v>
      </c>
      <c r="D7" s="2">
        <v>2750.05</v>
      </c>
      <c r="E7" s="2">
        <v>2753.8</v>
      </c>
      <c r="F7" s="2">
        <v>2753.8</v>
      </c>
      <c r="G7" s="3">
        <v>1246379</v>
      </c>
      <c r="H7" s="2">
        <f t="shared" si="0"/>
        <v>-22.549999999999727</v>
      </c>
      <c r="I7" s="2">
        <v>41779.949999999997</v>
      </c>
      <c r="J7" s="2">
        <f t="shared" si="1"/>
        <v>483.29999999999563</v>
      </c>
      <c r="K7">
        <f t="shared" si="2"/>
        <v>-22.603963000907907</v>
      </c>
      <c r="P7" t="s">
        <v>13</v>
      </c>
      <c r="Q7">
        <f>_xlfn.STDEV.S(H3:H54)</f>
        <v>27.487109878351234</v>
      </c>
    </row>
    <row r="8" spans="1:40" x14ac:dyDescent="0.3">
      <c r="A8" s="1">
        <v>45028</v>
      </c>
      <c r="B8" s="2">
        <v>2755.55</v>
      </c>
      <c r="C8" s="2">
        <v>2806.2</v>
      </c>
      <c r="D8" s="2">
        <v>2751</v>
      </c>
      <c r="E8" s="2">
        <v>2786.75</v>
      </c>
      <c r="F8" s="2">
        <v>2786.75</v>
      </c>
      <c r="G8" s="3">
        <v>2235399</v>
      </c>
      <c r="H8" s="2">
        <f t="shared" si="0"/>
        <v>32.949999999999818</v>
      </c>
      <c r="I8" s="2">
        <v>41888.25</v>
      </c>
      <c r="J8" s="2">
        <f t="shared" si="1"/>
        <v>108.30000000000291</v>
      </c>
      <c r="K8">
        <f t="shared" si="2"/>
        <v>32.937907732260619</v>
      </c>
      <c r="P8" t="s">
        <v>14</v>
      </c>
      <c r="Q8">
        <f>_xlfn.STDEV.S(J3:J54)</f>
        <v>265.13801228963177</v>
      </c>
    </row>
    <row r="9" spans="1:40" x14ac:dyDescent="0.3">
      <c r="A9" s="1">
        <v>45029</v>
      </c>
      <c r="B9" s="2">
        <v>2786.7</v>
      </c>
      <c r="C9" s="2">
        <v>2813.3</v>
      </c>
      <c r="D9" s="2">
        <v>2782</v>
      </c>
      <c r="E9" s="2">
        <v>2809.75</v>
      </c>
      <c r="F9" s="2">
        <v>2809.75</v>
      </c>
      <c r="G9" s="3">
        <v>602597</v>
      </c>
      <c r="H9" s="2">
        <f t="shared" si="0"/>
        <v>23</v>
      </c>
      <c r="I9" s="2">
        <v>42416.1</v>
      </c>
      <c r="J9" s="2">
        <f t="shared" si="1"/>
        <v>527.84999999999854</v>
      </c>
      <c r="K9">
        <f t="shared" si="2"/>
        <v>22.941062755991346</v>
      </c>
      <c r="P9" t="s">
        <v>15</v>
      </c>
      <c r="Q9">
        <f>Q6*Q7/Q8</f>
        <v>1.1165528845061038E-4</v>
      </c>
      <c r="R9">
        <f>SLOPE(H3:H54,J3:J54)</f>
        <v>1.116552884506104E-4</v>
      </c>
    </row>
    <row r="10" spans="1:40" x14ac:dyDescent="0.3">
      <c r="A10" s="1">
        <v>45033</v>
      </c>
      <c r="B10" s="2">
        <v>2825</v>
      </c>
      <c r="C10" s="2">
        <v>2845.6</v>
      </c>
      <c r="D10" s="2">
        <v>2806</v>
      </c>
      <c r="E10" s="2">
        <v>2843.1</v>
      </c>
      <c r="F10" s="2">
        <v>2843.1</v>
      </c>
      <c r="G10" s="3">
        <v>754555</v>
      </c>
      <c r="H10" s="2">
        <f t="shared" si="0"/>
        <v>33.349999999999909</v>
      </c>
      <c r="I10" s="2">
        <v>42602.2</v>
      </c>
      <c r="J10" s="2">
        <f t="shared" si="1"/>
        <v>186.09999999999854</v>
      </c>
      <c r="K10">
        <f t="shared" si="2"/>
        <v>33.329220950819249</v>
      </c>
      <c r="P10" t="s">
        <v>16</v>
      </c>
      <c r="Q10">
        <f>_xlfn.STDEV.S(K3:K54)</f>
        <v>27.487093936320587</v>
      </c>
    </row>
    <row r="11" spans="1:40" x14ac:dyDescent="0.3">
      <c r="A11" s="1">
        <v>45034</v>
      </c>
      <c r="B11" s="2">
        <v>2848</v>
      </c>
      <c r="C11" s="2">
        <v>2858.45</v>
      </c>
      <c r="D11" s="2">
        <v>2830.1</v>
      </c>
      <c r="E11" s="2">
        <v>2854.6</v>
      </c>
      <c r="F11" s="2">
        <v>2854.6</v>
      </c>
      <c r="G11" s="3">
        <v>717724</v>
      </c>
      <c r="H11" s="2">
        <f t="shared" si="0"/>
        <v>11.5</v>
      </c>
      <c r="I11" s="2">
        <v>42573.3</v>
      </c>
      <c r="J11" s="2">
        <f t="shared" si="1"/>
        <v>-28.899999999994179</v>
      </c>
      <c r="K11">
        <f t="shared" si="2"/>
        <v>11.503226837836221</v>
      </c>
    </row>
    <row r="12" spans="1:40" x14ac:dyDescent="0.3">
      <c r="A12" s="1">
        <v>45035</v>
      </c>
      <c r="B12" s="2">
        <v>2836.35</v>
      </c>
      <c r="C12" s="2">
        <v>2852.7</v>
      </c>
      <c r="D12" s="2">
        <v>2800.65</v>
      </c>
      <c r="E12" s="2">
        <v>2809.7</v>
      </c>
      <c r="F12" s="2">
        <v>2809.7</v>
      </c>
      <c r="G12" s="3">
        <v>799624</v>
      </c>
      <c r="H12" s="2">
        <f t="shared" si="0"/>
        <v>-44.900000000000091</v>
      </c>
      <c r="I12" s="2">
        <v>42431.6</v>
      </c>
      <c r="J12" s="2">
        <f t="shared" si="1"/>
        <v>-141.70000000000437</v>
      </c>
      <c r="K12">
        <f t="shared" si="2"/>
        <v>-44.884178445626638</v>
      </c>
      <c r="P12" t="s">
        <v>17</v>
      </c>
      <c r="Q12">
        <f>SLOPE(H3:H19,J3:J19)</f>
        <v>2.2492007097825808E-2</v>
      </c>
    </row>
    <row r="13" spans="1:40" x14ac:dyDescent="0.3">
      <c r="A13" s="1">
        <v>45036</v>
      </c>
      <c r="B13" s="2">
        <v>2820</v>
      </c>
      <c r="C13" s="2">
        <v>2851</v>
      </c>
      <c r="D13" s="2">
        <v>2813.15</v>
      </c>
      <c r="E13" s="2">
        <v>2843.85</v>
      </c>
      <c r="F13" s="2">
        <v>2843.85</v>
      </c>
      <c r="G13" s="3">
        <v>761101</v>
      </c>
      <c r="H13" s="2">
        <f t="shared" si="0"/>
        <v>34.150000000000091</v>
      </c>
      <c r="I13" s="2">
        <v>42504.25</v>
      </c>
      <c r="J13" s="2">
        <f t="shared" si="1"/>
        <v>72.650000000001455</v>
      </c>
      <c r="K13">
        <f t="shared" si="2"/>
        <v>34.141888243294154</v>
      </c>
      <c r="P13" t="s">
        <v>18</v>
      </c>
      <c r="Q13">
        <f>_xlfn.STDEV.S(H20:H54)</f>
        <v>29.116131787242956</v>
      </c>
      <c r="V13" t="s">
        <v>41</v>
      </c>
      <c r="W13">
        <f>_xlfn.STDEV.S(K20:K54)</f>
        <v>29.117324745004357</v>
      </c>
    </row>
    <row r="14" spans="1:40" x14ac:dyDescent="0.3">
      <c r="A14" s="1">
        <v>45037</v>
      </c>
      <c r="B14" s="2">
        <v>2847.1</v>
      </c>
      <c r="C14" s="2">
        <v>2887</v>
      </c>
      <c r="D14" s="2">
        <v>2847.1</v>
      </c>
      <c r="E14" s="2">
        <v>2882.1</v>
      </c>
      <c r="F14" s="2">
        <v>2882.1</v>
      </c>
      <c r="G14" s="3">
        <v>894930</v>
      </c>
      <c r="H14" s="2">
        <f t="shared" si="0"/>
        <v>38.25</v>
      </c>
      <c r="I14" s="2">
        <v>42391.05</v>
      </c>
      <c r="J14" s="2">
        <f t="shared" si="1"/>
        <v>-113.19999999999709</v>
      </c>
      <c r="K14">
        <f t="shared" si="2"/>
        <v>38.262639378652608</v>
      </c>
      <c r="P14" t="s">
        <v>19</v>
      </c>
      <c r="Q14">
        <f>_xlfn.STDEV.S(L20:L54)</f>
        <v>30.039294345891836</v>
      </c>
      <c r="V14" t="s">
        <v>44</v>
      </c>
      <c r="W14">
        <f>_xlfn.STDEV.S(T20:T54)</f>
        <v>30.787418882705101</v>
      </c>
      <c r="AK14" t="s">
        <v>56</v>
      </c>
      <c r="AL14">
        <f>_xlfn.STDEV.S(K20:K54)</f>
        <v>29.117324745004357</v>
      </c>
    </row>
    <row r="15" spans="1:40" x14ac:dyDescent="0.3">
      <c r="A15" s="1">
        <v>45040</v>
      </c>
      <c r="B15" s="2">
        <v>2882.1</v>
      </c>
      <c r="C15" s="2">
        <v>2898</v>
      </c>
      <c r="D15" s="2">
        <v>2852</v>
      </c>
      <c r="E15" s="2">
        <v>2891.1</v>
      </c>
      <c r="F15" s="2">
        <v>2891.1</v>
      </c>
      <c r="G15" s="3">
        <v>782967</v>
      </c>
      <c r="H15" s="2">
        <f t="shared" si="0"/>
        <v>9</v>
      </c>
      <c r="I15" s="2">
        <v>42848.05</v>
      </c>
      <c r="J15" s="2">
        <f t="shared" si="1"/>
        <v>457</v>
      </c>
      <c r="K15">
        <f t="shared" si="2"/>
        <v>8.9489735331780711</v>
      </c>
      <c r="P15" t="s">
        <v>20</v>
      </c>
      <c r="Q15">
        <f>_xlfn.STDEV.S(N20:N54)</f>
        <v>30.787418882705101</v>
      </c>
      <c r="AK15" t="s">
        <v>55</v>
      </c>
      <c r="AL15">
        <f>_xlfn.STDEV.S(AH20:AH54)</f>
        <v>30.039294345891836</v>
      </c>
    </row>
    <row r="16" spans="1:40" x14ac:dyDescent="0.3">
      <c r="A16" s="1">
        <v>45041</v>
      </c>
      <c r="B16" s="2">
        <v>2891.05</v>
      </c>
      <c r="C16" s="2">
        <v>2901.75</v>
      </c>
      <c r="D16" s="2">
        <v>2864.15</v>
      </c>
      <c r="E16" s="2">
        <v>2898</v>
      </c>
      <c r="F16" s="2">
        <v>2898</v>
      </c>
      <c r="G16" s="3">
        <v>636120</v>
      </c>
      <c r="H16" s="2">
        <f t="shared" si="0"/>
        <v>6.9000000000000909</v>
      </c>
      <c r="I16" s="2">
        <v>42899.15</v>
      </c>
      <c r="J16" s="2">
        <f t="shared" si="1"/>
        <v>51.099999999998545</v>
      </c>
      <c r="K16">
        <f t="shared" si="2"/>
        <v>6.8942944147602647</v>
      </c>
      <c r="P16" t="s">
        <v>45</v>
      </c>
      <c r="Q16">
        <f>Q6*Q7/Q14</f>
        <v>9.8551120743849813E-4</v>
      </c>
      <c r="V16" t="s">
        <v>46</v>
      </c>
      <c r="W16">
        <f>Q6*Q7/W14</f>
        <v>9.6156359694220619E-4</v>
      </c>
      <c r="AL16">
        <f>(AL15-AL14)/AL14</f>
        <v>3.1663952954526189E-2</v>
      </c>
    </row>
    <row r="17" spans="1:35" x14ac:dyDescent="0.3">
      <c r="A17" s="1">
        <v>45042</v>
      </c>
      <c r="B17" s="2">
        <v>2896.95</v>
      </c>
      <c r="C17" s="2">
        <v>2916.45</v>
      </c>
      <c r="D17" s="2">
        <v>2888.05</v>
      </c>
      <c r="E17" s="2">
        <v>2910</v>
      </c>
      <c r="F17" s="2">
        <v>2910</v>
      </c>
      <c r="G17" s="3">
        <v>569221</v>
      </c>
      <c r="H17" s="2">
        <f t="shared" si="0"/>
        <v>12</v>
      </c>
      <c r="I17" s="2">
        <v>43002.95</v>
      </c>
      <c r="J17" s="2">
        <f t="shared" si="1"/>
        <v>103.79999999999563</v>
      </c>
      <c r="K17">
        <f t="shared" si="2"/>
        <v>11.988410181058827</v>
      </c>
    </row>
    <row r="18" spans="1:35" x14ac:dyDescent="0.3">
      <c r="A18" s="1">
        <v>45043</v>
      </c>
      <c r="B18" s="2">
        <v>2915.5</v>
      </c>
      <c r="C18" s="2">
        <v>2920</v>
      </c>
      <c r="D18" s="2">
        <v>2893.85</v>
      </c>
      <c r="E18" s="2">
        <v>2899.95</v>
      </c>
      <c r="F18" s="2">
        <v>2899.95</v>
      </c>
      <c r="G18" s="3">
        <v>599461</v>
      </c>
      <c r="H18" s="2">
        <f t="shared" si="0"/>
        <v>-10.050000000000182</v>
      </c>
      <c r="I18" s="2">
        <v>43105.8</v>
      </c>
      <c r="J18" s="2">
        <f t="shared" si="1"/>
        <v>102.85000000000582</v>
      </c>
      <c r="K18">
        <f t="shared" si="2"/>
        <v>-10.061483746417327</v>
      </c>
    </row>
    <row r="19" spans="1:35" x14ac:dyDescent="0.3">
      <c r="A19" s="1">
        <v>45044</v>
      </c>
      <c r="B19" s="2">
        <v>2919.95</v>
      </c>
      <c r="C19" s="2">
        <v>2919.95</v>
      </c>
      <c r="D19" s="2">
        <v>2846.6</v>
      </c>
      <c r="E19" s="2">
        <v>2902.35</v>
      </c>
      <c r="F19" s="2">
        <v>2902.35</v>
      </c>
      <c r="G19" s="3">
        <v>1080665</v>
      </c>
      <c r="H19" s="2">
        <f t="shared" si="0"/>
        <v>2.4000000000000909</v>
      </c>
      <c r="I19" s="2">
        <v>43332.35</v>
      </c>
      <c r="J19" s="2">
        <f t="shared" si="1"/>
        <v>226.54999999999563</v>
      </c>
      <c r="K19">
        <f t="shared" si="2"/>
        <v>2.3747044944016058</v>
      </c>
    </row>
    <row r="20" spans="1:35" x14ac:dyDescent="0.3">
      <c r="A20" s="1">
        <v>45048</v>
      </c>
      <c r="B20" s="2">
        <v>2910.95</v>
      </c>
      <c r="C20" s="2">
        <v>2933.7</v>
      </c>
      <c r="D20" s="2">
        <v>2893</v>
      </c>
      <c r="E20" s="2">
        <v>2899.55</v>
      </c>
      <c r="F20" s="2">
        <v>2899.55</v>
      </c>
      <c r="G20" s="3">
        <v>663800</v>
      </c>
      <c r="H20" s="2">
        <f t="shared" si="0"/>
        <v>-2.7999999999997272</v>
      </c>
      <c r="I20" s="2">
        <v>43500.800000000003</v>
      </c>
      <c r="J20" s="2">
        <f t="shared" si="1"/>
        <v>168.45000000000437</v>
      </c>
      <c r="K20">
        <f t="shared" si="2"/>
        <v>-2.8188083333392329</v>
      </c>
      <c r="L20">
        <f>H20-$Q$12*J20</f>
        <v>-6.5887785956285825</v>
      </c>
      <c r="M20">
        <f>SLOPE(H3:H19,J3:J19)</f>
        <v>2.2492007097825808E-2</v>
      </c>
      <c r="N20">
        <f>H20-M20*J20</f>
        <v>-6.5887785956285825</v>
      </c>
      <c r="S20">
        <f>SLOPE(H3:H19,J3:J19)</f>
        <v>2.2492007097825808E-2</v>
      </c>
      <c r="T20">
        <f>H20-S20*J20</f>
        <v>-6.5887785956285825</v>
      </c>
      <c r="AH20">
        <f>H20-$AN$1*J20</f>
        <v>-6.5887785956285825</v>
      </c>
      <c r="AI20">
        <f>SLOPE(H20:H54,J20:J54)</f>
        <v>-3.7997293623791245E-3</v>
      </c>
    </row>
    <row r="21" spans="1:35" x14ac:dyDescent="0.3">
      <c r="A21" s="1">
        <v>45049</v>
      </c>
      <c r="B21" s="2">
        <v>2918</v>
      </c>
      <c r="C21" s="2">
        <v>2962.4</v>
      </c>
      <c r="D21" s="2">
        <v>2897</v>
      </c>
      <c r="E21" s="2">
        <v>2929.7</v>
      </c>
      <c r="F21" s="2">
        <v>2929.7</v>
      </c>
      <c r="G21" s="3">
        <v>1237193</v>
      </c>
      <c r="H21" s="2">
        <f t="shared" si="0"/>
        <v>30.149999999999636</v>
      </c>
      <c r="I21" s="2">
        <v>43456.05</v>
      </c>
      <c r="J21" s="2">
        <f t="shared" si="1"/>
        <v>-44.75</v>
      </c>
      <c r="K21">
        <f t="shared" si="2"/>
        <v>30.154996574157803</v>
      </c>
      <c r="L21">
        <f t="shared" ref="L21:L54" si="3">H21-$Q$12*J21</f>
        <v>31.15651731762734</v>
      </c>
      <c r="M21">
        <f t="shared" ref="M21:M54" si="4">SLOPE(H4:H20,J4:J20)</f>
        <v>2.1199655516934982E-2</v>
      </c>
      <c r="N21">
        <f t="shared" ref="N21:N54" si="5">H21-M21*J21</f>
        <v>31.098684584382475</v>
      </c>
      <c r="S21">
        <f t="shared" ref="S21:S54" si="6">SLOPE(H4:H20,J4:J20)</f>
        <v>2.1199655516934982E-2</v>
      </c>
      <c r="T21">
        <f t="shared" ref="T21:T54" si="7">H21-S21*J21</f>
        <v>31.098684584382475</v>
      </c>
      <c r="AH21">
        <f t="shared" ref="AH21:AH54" si="8">H21-$AN$1*J21</f>
        <v>31.15651731762734</v>
      </c>
      <c r="AI21">
        <f t="shared" ref="AI21:AI53" si="9">SLOPE(H21:H55,J21:J55)</f>
        <v>-2.984684916427378E-3</v>
      </c>
    </row>
    <row r="22" spans="1:35" x14ac:dyDescent="0.3">
      <c r="A22" s="1">
        <v>45050</v>
      </c>
      <c r="B22" s="2">
        <v>2948</v>
      </c>
      <c r="C22" s="2">
        <v>2986.15</v>
      </c>
      <c r="D22" s="2">
        <v>2922.15</v>
      </c>
      <c r="E22" s="2">
        <v>2982.85</v>
      </c>
      <c r="F22" s="2">
        <v>2982.85</v>
      </c>
      <c r="G22" s="3">
        <v>1008540</v>
      </c>
      <c r="H22" s="2">
        <f t="shared" si="0"/>
        <v>53.150000000000091</v>
      </c>
      <c r="I22" s="2">
        <v>43787.9</v>
      </c>
      <c r="J22" s="2">
        <f t="shared" si="1"/>
        <v>331.84999999999854</v>
      </c>
      <c r="K22">
        <f t="shared" si="2"/>
        <v>53.112947192527756</v>
      </c>
      <c r="L22">
        <f t="shared" si="3"/>
        <v>45.686027444586628</v>
      </c>
      <c r="M22">
        <f t="shared" si="4"/>
        <v>1.4609559954273333E-2</v>
      </c>
      <c r="N22">
        <f t="shared" si="5"/>
        <v>48.301817529174507</v>
      </c>
      <c r="S22">
        <f t="shared" si="6"/>
        <v>1.4609559954273333E-2</v>
      </c>
      <c r="T22">
        <f t="shared" si="7"/>
        <v>48.301817529174507</v>
      </c>
      <c r="AH22">
        <f t="shared" si="8"/>
        <v>45.686027444586628</v>
      </c>
      <c r="AI22">
        <f t="shared" si="9"/>
        <v>-2.6228180792525384E-3</v>
      </c>
    </row>
    <row r="23" spans="1:35" x14ac:dyDescent="0.3">
      <c r="A23" s="1">
        <v>45051</v>
      </c>
      <c r="B23" s="2">
        <v>2971</v>
      </c>
      <c r="C23" s="2">
        <v>3025</v>
      </c>
      <c r="D23" s="2">
        <v>2951.05</v>
      </c>
      <c r="E23" s="2">
        <v>3012.95</v>
      </c>
      <c r="F23" s="2">
        <v>3012.95</v>
      </c>
      <c r="G23" s="3">
        <v>1326561</v>
      </c>
      <c r="H23" s="2">
        <f t="shared" si="0"/>
        <v>30.099999999999909</v>
      </c>
      <c r="I23" s="2">
        <v>42871.05</v>
      </c>
      <c r="J23" s="2">
        <f t="shared" si="1"/>
        <v>-916.84999999999854</v>
      </c>
      <c r="K23">
        <f t="shared" si="2"/>
        <v>30.20237115121585</v>
      </c>
      <c r="L23">
        <f t="shared" si="3"/>
        <v>50.721796707641467</v>
      </c>
      <c r="M23">
        <f t="shared" si="4"/>
        <v>2.5337917233050133E-2</v>
      </c>
      <c r="N23">
        <f t="shared" si="5"/>
        <v>53.331069415121888</v>
      </c>
      <c r="S23">
        <f t="shared" si="6"/>
        <v>2.5337917233050133E-2</v>
      </c>
      <c r="T23">
        <f t="shared" si="7"/>
        <v>53.331069415121888</v>
      </c>
      <c r="AH23">
        <f t="shared" si="8"/>
        <v>50.721796707641467</v>
      </c>
      <c r="AI23">
        <f t="shared" si="9"/>
        <v>-8.0262492073250782E-3</v>
      </c>
    </row>
    <row r="24" spans="1:35" x14ac:dyDescent="0.3">
      <c r="A24" s="1">
        <v>45054</v>
      </c>
      <c r="B24" s="2">
        <v>3015</v>
      </c>
      <c r="C24" s="2">
        <v>3035.7</v>
      </c>
      <c r="D24" s="2">
        <v>2993</v>
      </c>
      <c r="E24" s="2">
        <v>3019.45</v>
      </c>
      <c r="F24" s="2">
        <v>3019.45</v>
      </c>
      <c r="G24" s="3">
        <v>941879</v>
      </c>
      <c r="H24" s="2">
        <f t="shared" si="0"/>
        <v>6.5</v>
      </c>
      <c r="I24" s="2">
        <v>43456.35</v>
      </c>
      <c r="J24" s="2">
        <f t="shared" si="1"/>
        <v>585.29999999999563</v>
      </c>
      <c r="K24">
        <f t="shared" si="2"/>
        <v>6.4346481596698579</v>
      </c>
      <c r="L24">
        <f t="shared" si="3"/>
        <v>-6.6645717543573468</v>
      </c>
      <c r="M24">
        <f t="shared" si="4"/>
        <v>-7.7301261940605909E-3</v>
      </c>
      <c r="N24">
        <f t="shared" si="5"/>
        <v>11.02444286138363</v>
      </c>
      <c r="S24">
        <f t="shared" si="6"/>
        <v>-7.7301261940605909E-3</v>
      </c>
      <c r="T24">
        <f t="shared" si="7"/>
        <v>11.02444286138363</v>
      </c>
      <c r="AH24">
        <f t="shared" si="8"/>
        <v>-6.6645717543573468</v>
      </c>
      <c r="AI24">
        <f t="shared" si="9"/>
        <v>-1.2165120791109223E-3</v>
      </c>
    </row>
    <row r="25" spans="1:35" x14ac:dyDescent="0.3">
      <c r="A25" s="1">
        <v>45055</v>
      </c>
      <c r="B25" s="2">
        <v>3016.05</v>
      </c>
      <c r="C25" s="2">
        <v>3074.8</v>
      </c>
      <c r="D25" s="2">
        <v>3010.75</v>
      </c>
      <c r="E25" s="2">
        <v>3034.8</v>
      </c>
      <c r="F25" s="2">
        <v>3034.8</v>
      </c>
      <c r="G25" s="3">
        <v>1025850</v>
      </c>
      <c r="H25" s="2">
        <f t="shared" si="0"/>
        <v>15.350000000000364</v>
      </c>
      <c r="I25" s="2">
        <v>43347.5</v>
      </c>
      <c r="J25" s="2">
        <f t="shared" si="1"/>
        <v>-108.84999999999854</v>
      </c>
      <c r="K25">
        <f t="shared" si="2"/>
        <v>15.362153678148212</v>
      </c>
      <c r="L25">
        <f t="shared" si="3"/>
        <v>17.79825497259867</v>
      </c>
      <c r="M25">
        <f t="shared" si="4"/>
        <v>-1.5799403744890643E-3</v>
      </c>
      <c r="N25">
        <f t="shared" si="5"/>
        <v>15.178023490237232</v>
      </c>
      <c r="S25">
        <f t="shared" si="6"/>
        <v>-1.5799403744890643E-3</v>
      </c>
      <c r="T25">
        <f t="shared" si="7"/>
        <v>15.178023490237232</v>
      </c>
      <c r="AH25">
        <f t="shared" si="8"/>
        <v>17.79825497259867</v>
      </c>
      <c r="AI25">
        <f t="shared" si="9"/>
        <v>-2.4866700336004374E-4</v>
      </c>
    </row>
    <row r="26" spans="1:35" x14ac:dyDescent="0.3">
      <c r="A26" s="1">
        <v>45056</v>
      </c>
      <c r="B26" s="2">
        <v>3042.95</v>
      </c>
      <c r="C26" s="2">
        <v>3057</v>
      </c>
      <c r="D26" s="2">
        <v>3018.9</v>
      </c>
      <c r="E26" s="2">
        <v>3041.4</v>
      </c>
      <c r="F26" s="2">
        <v>3041.4</v>
      </c>
      <c r="G26" s="3">
        <v>751851</v>
      </c>
      <c r="H26" s="2">
        <f t="shared" si="0"/>
        <v>6.5999999999999091</v>
      </c>
      <c r="I26" s="2">
        <v>43462.25</v>
      </c>
      <c r="J26" s="2">
        <f t="shared" si="1"/>
        <v>114.75</v>
      </c>
      <c r="K26">
        <f t="shared" si="2"/>
        <v>6.5871875556502015</v>
      </c>
      <c r="L26">
        <f t="shared" si="3"/>
        <v>4.0190421855243974</v>
      </c>
      <c r="M26">
        <f t="shared" si="4"/>
        <v>-1.7271344256512193E-3</v>
      </c>
      <c r="N26">
        <f t="shared" si="5"/>
        <v>6.7981886753433862</v>
      </c>
      <c r="S26">
        <f t="shared" si="6"/>
        <v>-1.7271344256512193E-3</v>
      </c>
      <c r="T26">
        <f t="shared" si="7"/>
        <v>6.7981886753433862</v>
      </c>
      <c r="AH26">
        <f t="shared" si="8"/>
        <v>4.0190421855243974</v>
      </c>
      <c r="AI26">
        <f t="shared" si="9"/>
        <v>2.490051137407197E-4</v>
      </c>
    </row>
    <row r="27" spans="1:35" x14ac:dyDescent="0.3">
      <c r="A27" s="1">
        <v>45057</v>
      </c>
      <c r="B27" s="2">
        <v>3052.05</v>
      </c>
      <c r="C27" s="2">
        <v>3156.15</v>
      </c>
      <c r="D27" s="2">
        <v>3031.5</v>
      </c>
      <c r="E27" s="2">
        <v>3139.75</v>
      </c>
      <c r="F27" s="2">
        <v>3139.75</v>
      </c>
      <c r="G27" s="3">
        <v>3229605</v>
      </c>
      <c r="H27" s="2">
        <f t="shared" si="0"/>
        <v>98.349999999999909</v>
      </c>
      <c r="I27" s="2">
        <v>43595.75</v>
      </c>
      <c r="J27" s="2">
        <f t="shared" si="1"/>
        <v>133.5</v>
      </c>
      <c r="K27">
        <f t="shared" si="2"/>
        <v>98.335094018991754</v>
      </c>
      <c r="L27">
        <f t="shared" si="3"/>
        <v>95.347317052440161</v>
      </c>
      <c r="M27">
        <f t="shared" si="4"/>
        <v>-4.5891213508330525E-3</v>
      </c>
      <c r="N27">
        <f t="shared" si="5"/>
        <v>98.96264770033612</v>
      </c>
      <c r="S27">
        <f t="shared" si="6"/>
        <v>-4.5891213508330525E-3</v>
      </c>
      <c r="T27">
        <f t="shared" si="7"/>
        <v>98.96264770033612</v>
      </c>
      <c r="AH27">
        <f t="shared" si="8"/>
        <v>95.347317052440161</v>
      </c>
      <c r="AI27">
        <f t="shared" si="9"/>
        <v>4.6339080692142822E-4</v>
      </c>
    </row>
    <row r="28" spans="1:35" x14ac:dyDescent="0.3">
      <c r="A28" s="1">
        <v>45058</v>
      </c>
      <c r="B28" s="2">
        <v>3139</v>
      </c>
      <c r="C28" s="2">
        <v>3179.75</v>
      </c>
      <c r="D28" s="2">
        <v>3086</v>
      </c>
      <c r="E28" s="2">
        <v>3131.1</v>
      </c>
      <c r="F28" s="2">
        <v>3131.1</v>
      </c>
      <c r="G28" s="3">
        <v>1998170</v>
      </c>
      <c r="H28" s="2">
        <f t="shared" si="0"/>
        <v>-8.6500000000000909</v>
      </c>
      <c r="I28" s="2">
        <v>43869.35</v>
      </c>
      <c r="J28" s="2">
        <f t="shared" si="1"/>
        <v>273.59999999999854</v>
      </c>
      <c r="K28">
        <f t="shared" si="2"/>
        <v>-8.6805488869201781</v>
      </c>
      <c r="L28">
        <f t="shared" si="3"/>
        <v>-14.8038131419652</v>
      </c>
      <c r="M28">
        <f t="shared" si="4"/>
        <v>-2.2644264521251749E-3</v>
      </c>
      <c r="N28">
        <f t="shared" si="5"/>
        <v>-8.0304529226986467</v>
      </c>
      <c r="S28">
        <f t="shared" si="6"/>
        <v>-2.2644264521251749E-3</v>
      </c>
      <c r="T28">
        <f t="shared" si="7"/>
        <v>-8.0304529226986467</v>
      </c>
      <c r="AH28">
        <f t="shared" si="8"/>
        <v>-14.8038131419652</v>
      </c>
      <c r="AI28">
        <f t="shared" si="9"/>
        <v>-7.6524134843165949E-3</v>
      </c>
    </row>
    <row r="29" spans="1:35" x14ac:dyDescent="0.3">
      <c r="A29" s="1">
        <v>45061</v>
      </c>
      <c r="B29" s="2">
        <v>3134.2</v>
      </c>
      <c r="C29" s="2">
        <v>3168</v>
      </c>
      <c r="D29" s="2">
        <v>3121.05</v>
      </c>
      <c r="E29" s="2">
        <v>3132</v>
      </c>
      <c r="F29" s="2">
        <v>3132</v>
      </c>
      <c r="G29" s="3">
        <v>810281</v>
      </c>
      <c r="H29" s="2">
        <f t="shared" si="0"/>
        <v>0.90000000000009095</v>
      </c>
      <c r="I29" s="2">
        <v>44096.45</v>
      </c>
      <c r="J29" s="2">
        <f t="shared" si="1"/>
        <v>227.09999999999854</v>
      </c>
      <c r="K29">
        <f t="shared" si="2"/>
        <v>0.87464308399295754</v>
      </c>
      <c r="L29">
        <f t="shared" si="3"/>
        <v>-4.2079348119161173</v>
      </c>
      <c r="M29">
        <f t="shared" si="4"/>
        <v>-5.6888937499359367E-3</v>
      </c>
      <c r="N29">
        <f t="shared" si="5"/>
        <v>2.1919477706105339</v>
      </c>
      <c r="S29">
        <f t="shared" si="6"/>
        <v>-5.6888937499359367E-3</v>
      </c>
      <c r="T29">
        <f t="shared" si="7"/>
        <v>2.1919477706105339</v>
      </c>
      <c r="AH29">
        <f t="shared" si="8"/>
        <v>-4.2079348119161173</v>
      </c>
      <c r="AI29">
        <f t="shared" si="9"/>
        <v>-4.9213724711762892E-3</v>
      </c>
    </row>
    <row r="30" spans="1:35" x14ac:dyDescent="0.3">
      <c r="A30" s="1">
        <v>45062</v>
      </c>
      <c r="B30" s="2">
        <v>3132</v>
      </c>
      <c r="C30" s="2">
        <v>3165.7</v>
      </c>
      <c r="D30" s="2">
        <v>3122.35</v>
      </c>
      <c r="E30" s="2">
        <v>3138.1</v>
      </c>
      <c r="F30" s="2">
        <v>3138.1</v>
      </c>
      <c r="G30" s="3">
        <v>822404</v>
      </c>
      <c r="H30" s="2">
        <f t="shared" si="0"/>
        <v>6.0999999999999091</v>
      </c>
      <c r="I30" s="2">
        <v>43994.6</v>
      </c>
      <c r="J30" s="2">
        <f t="shared" si="1"/>
        <v>-101.84999999999854</v>
      </c>
      <c r="K30">
        <f t="shared" si="2"/>
        <v>6.1113720911286036</v>
      </c>
      <c r="L30">
        <f t="shared" si="3"/>
        <v>8.3908109229134347</v>
      </c>
      <c r="M30">
        <f t="shared" si="4"/>
        <v>-1.5999171777689124E-2</v>
      </c>
      <c r="N30">
        <f t="shared" si="5"/>
        <v>4.470484354442295</v>
      </c>
      <c r="S30">
        <f t="shared" si="6"/>
        <v>-1.5999171777689124E-2</v>
      </c>
      <c r="T30">
        <f t="shared" si="7"/>
        <v>4.470484354442295</v>
      </c>
      <c r="AH30">
        <f t="shared" si="8"/>
        <v>8.3908109229134347</v>
      </c>
      <c r="AI30">
        <f t="shared" si="9"/>
        <v>-3.9968686985178909E-3</v>
      </c>
    </row>
    <row r="31" spans="1:35" x14ac:dyDescent="0.3">
      <c r="A31" s="1">
        <v>45063</v>
      </c>
      <c r="B31" s="2">
        <v>3136</v>
      </c>
      <c r="C31" s="2">
        <v>3147.95</v>
      </c>
      <c r="D31" s="2">
        <v>3075.55</v>
      </c>
      <c r="E31" s="2">
        <v>3092.45</v>
      </c>
      <c r="F31" s="2">
        <v>3092.45</v>
      </c>
      <c r="G31" s="3">
        <v>835371</v>
      </c>
      <c r="H31" s="2">
        <f t="shared" si="0"/>
        <v>-45.650000000000091</v>
      </c>
      <c r="I31" s="2">
        <v>43823.9</v>
      </c>
      <c r="J31" s="2">
        <f t="shared" si="1"/>
        <v>-170.69999999999709</v>
      </c>
      <c r="K31">
        <f t="shared" si="2"/>
        <v>-45.630940442261569</v>
      </c>
      <c r="L31">
        <f t="shared" si="3"/>
        <v>-41.810614388401291</v>
      </c>
      <c r="M31">
        <f t="shared" si="4"/>
        <v>-1.4043770394599196E-2</v>
      </c>
      <c r="N31">
        <f t="shared" si="5"/>
        <v>-48.04727160635813</v>
      </c>
      <c r="S31">
        <f t="shared" si="6"/>
        <v>-1.4043770394599196E-2</v>
      </c>
      <c r="T31">
        <f t="shared" si="7"/>
        <v>-48.04727160635813</v>
      </c>
      <c r="AH31">
        <f t="shared" si="8"/>
        <v>-41.810614388401291</v>
      </c>
      <c r="AI31">
        <f t="shared" si="9"/>
        <v>-4.0992293840735874E-3</v>
      </c>
    </row>
    <row r="32" spans="1:35" x14ac:dyDescent="0.3">
      <c r="A32" s="1">
        <v>45064</v>
      </c>
      <c r="B32" s="2">
        <v>3105.65</v>
      </c>
      <c r="C32" s="2">
        <v>3125</v>
      </c>
      <c r="D32" s="2">
        <v>3093.25</v>
      </c>
      <c r="E32" s="2">
        <v>3109.05</v>
      </c>
      <c r="F32" s="2">
        <v>3109.05</v>
      </c>
      <c r="G32" s="3">
        <v>498067</v>
      </c>
      <c r="H32" s="2">
        <f t="shared" si="0"/>
        <v>16.600000000000364</v>
      </c>
      <c r="I32" s="2">
        <v>43869.25</v>
      </c>
      <c r="J32" s="2">
        <f t="shared" si="1"/>
        <v>45.349999999998545</v>
      </c>
      <c r="K32">
        <f t="shared" si="2"/>
        <v>16.59493643266913</v>
      </c>
      <c r="L32">
        <f t="shared" si="3"/>
        <v>15.579987478113996</v>
      </c>
      <c r="M32">
        <f t="shared" si="4"/>
        <v>-1.9216260138490929E-3</v>
      </c>
      <c r="N32">
        <f t="shared" si="5"/>
        <v>16.687145739728418</v>
      </c>
      <c r="S32">
        <f t="shared" si="6"/>
        <v>-1.9216260138490929E-3</v>
      </c>
      <c r="T32">
        <f t="shared" si="7"/>
        <v>16.687145739728418</v>
      </c>
      <c r="AH32">
        <f t="shared" si="8"/>
        <v>15.579987478113996</v>
      </c>
      <c r="AI32">
        <f t="shared" si="9"/>
        <v>-1.1531471168622447E-2</v>
      </c>
    </row>
    <row r="33" spans="1:35" x14ac:dyDescent="0.3">
      <c r="A33" s="1">
        <v>45065</v>
      </c>
      <c r="B33" s="2">
        <v>3124</v>
      </c>
      <c r="C33" s="2">
        <v>3127.95</v>
      </c>
      <c r="D33" s="2">
        <v>3068.05</v>
      </c>
      <c r="E33" s="2">
        <v>3084.45</v>
      </c>
      <c r="F33" s="2">
        <v>3084.45</v>
      </c>
      <c r="G33" s="3">
        <v>633262</v>
      </c>
      <c r="H33" s="2">
        <f t="shared" si="0"/>
        <v>-24.600000000000364</v>
      </c>
      <c r="I33" s="2">
        <v>44042.3</v>
      </c>
      <c r="J33" s="2">
        <f t="shared" si="1"/>
        <v>173.05000000000291</v>
      </c>
      <c r="K33">
        <f t="shared" si="2"/>
        <v>-24.619321947666741</v>
      </c>
      <c r="L33">
        <f t="shared" si="3"/>
        <v>-28.492241828279184</v>
      </c>
      <c r="M33">
        <f t="shared" si="4"/>
        <v>-1.2799300389791022E-3</v>
      </c>
      <c r="N33">
        <f t="shared" si="5"/>
        <v>-24.378508106755028</v>
      </c>
      <c r="S33">
        <f t="shared" si="6"/>
        <v>-1.2799300389791022E-3</v>
      </c>
      <c r="T33">
        <f t="shared" si="7"/>
        <v>-24.378508106755028</v>
      </c>
      <c r="AH33">
        <f t="shared" si="8"/>
        <v>-28.492241828279184</v>
      </c>
      <c r="AI33">
        <f t="shared" si="9"/>
        <v>-1.1842200454164904E-2</v>
      </c>
    </row>
    <row r="34" spans="1:35" x14ac:dyDescent="0.3">
      <c r="A34" s="1">
        <v>45068</v>
      </c>
      <c r="B34" s="2">
        <v>3070</v>
      </c>
      <c r="C34" s="2">
        <v>3105.6</v>
      </c>
      <c r="D34" s="2">
        <v>3046</v>
      </c>
      <c r="E34" s="2">
        <v>3084.9</v>
      </c>
      <c r="F34" s="2">
        <v>3084.9</v>
      </c>
      <c r="G34" s="3">
        <v>659425</v>
      </c>
      <c r="H34" s="2">
        <f t="shared" si="0"/>
        <v>0.45000000000027285</v>
      </c>
      <c r="I34" s="2">
        <v>44016.6</v>
      </c>
      <c r="J34" s="2">
        <f t="shared" si="1"/>
        <v>-25.700000000004366</v>
      </c>
      <c r="K34">
        <f t="shared" si="2"/>
        <v>0.45286954091345405</v>
      </c>
      <c r="L34">
        <f t="shared" si="3"/>
        <v>1.0280445824144944</v>
      </c>
      <c r="M34">
        <f t="shared" si="4"/>
        <v>-3.8690650996928721E-3</v>
      </c>
      <c r="N34">
        <f t="shared" si="5"/>
        <v>0.35056502693814917</v>
      </c>
      <c r="S34">
        <f t="shared" si="6"/>
        <v>-3.8690650996928721E-3</v>
      </c>
      <c r="T34">
        <f t="shared" si="7"/>
        <v>0.35056502693814917</v>
      </c>
      <c r="AH34">
        <f t="shared" si="8"/>
        <v>1.0280445824144944</v>
      </c>
      <c r="AI34">
        <f t="shared" si="9"/>
        <v>-6.8867462110515868E-3</v>
      </c>
    </row>
    <row r="35" spans="1:35" x14ac:dyDescent="0.3">
      <c r="A35" s="1">
        <v>45069</v>
      </c>
      <c r="B35" s="2">
        <v>3087</v>
      </c>
      <c r="C35" s="2">
        <v>3127.95</v>
      </c>
      <c r="D35" s="2">
        <v>3085</v>
      </c>
      <c r="E35" s="2">
        <v>3120.6</v>
      </c>
      <c r="F35" s="2">
        <v>3120.6</v>
      </c>
      <c r="G35" s="3">
        <v>581204</v>
      </c>
      <c r="H35" s="2">
        <f t="shared" si="0"/>
        <v>35.699999999999818</v>
      </c>
      <c r="I35" s="2">
        <v>44068.75</v>
      </c>
      <c r="J35" s="2">
        <f t="shared" si="1"/>
        <v>52.150000000001455</v>
      </c>
      <c r="K35">
        <f t="shared" si="2"/>
        <v>35.694177176707122</v>
      </c>
      <c r="L35">
        <f t="shared" si="3"/>
        <v>34.527041829848173</v>
      </c>
      <c r="M35">
        <f t="shared" si="4"/>
        <v>-3.3097217442574771E-3</v>
      </c>
      <c r="N35">
        <f t="shared" si="5"/>
        <v>35.872601988962849</v>
      </c>
      <c r="S35">
        <f t="shared" si="6"/>
        <v>-3.3097217442574771E-3</v>
      </c>
      <c r="T35">
        <f t="shared" si="7"/>
        <v>35.872601988962849</v>
      </c>
      <c r="AH35">
        <f t="shared" si="8"/>
        <v>34.527041829848173</v>
      </c>
      <c r="AI35">
        <f t="shared" si="9"/>
        <v>-7.0120322124165276E-3</v>
      </c>
    </row>
    <row r="36" spans="1:35" x14ac:dyDescent="0.3">
      <c r="A36" s="1">
        <v>45070</v>
      </c>
      <c r="B36" s="2">
        <v>3115</v>
      </c>
      <c r="C36" s="2">
        <v>3133.15</v>
      </c>
      <c r="D36" s="2">
        <v>3098</v>
      </c>
      <c r="E36" s="2">
        <v>3101.5</v>
      </c>
      <c r="F36" s="2">
        <v>3101.5</v>
      </c>
      <c r="G36" s="3">
        <v>439465</v>
      </c>
      <c r="H36" s="2">
        <f t="shared" si="0"/>
        <v>-19.099999999999909</v>
      </c>
      <c r="I36" s="2">
        <v>43814.9</v>
      </c>
      <c r="J36" s="2">
        <f t="shared" si="1"/>
        <v>-253.84999999999854</v>
      </c>
      <c r="K36">
        <f t="shared" si="2"/>
        <v>-19.071656305026721</v>
      </c>
      <c r="L36">
        <f t="shared" si="3"/>
        <v>-13.390403998216861</v>
      </c>
      <c r="M36">
        <f t="shared" si="4"/>
        <v>-2.7862494603578987E-3</v>
      </c>
      <c r="N36">
        <f t="shared" si="5"/>
        <v>-19.807289425511758</v>
      </c>
      <c r="S36">
        <f t="shared" si="6"/>
        <v>-2.7862494603578987E-3</v>
      </c>
      <c r="T36">
        <f t="shared" si="7"/>
        <v>-19.807289425511758</v>
      </c>
      <c r="AH36">
        <f t="shared" si="8"/>
        <v>-13.390403998216861</v>
      </c>
      <c r="AI36">
        <f t="shared" si="9"/>
        <v>-8.427777273794148E-3</v>
      </c>
    </row>
    <row r="37" spans="1:35" x14ac:dyDescent="0.3">
      <c r="A37" s="1">
        <v>45071</v>
      </c>
      <c r="B37" s="2">
        <v>3101.5</v>
      </c>
      <c r="C37" s="2">
        <v>3129</v>
      </c>
      <c r="D37" s="2">
        <v>3086</v>
      </c>
      <c r="E37" s="2">
        <v>3123.55</v>
      </c>
      <c r="F37" s="2">
        <v>3123.55</v>
      </c>
      <c r="G37" s="3">
        <v>500313</v>
      </c>
      <c r="H37" s="2">
        <f t="shared" si="0"/>
        <v>22.050000000000182</v>
      </c>
      <c r="I37" s="2">
        <v>43736.35</v>
      </c>
      <c r="J37" s="2">
        <f t="shared" si="1"/>
        <v>-78.55000000000291</v>
      </c>
      <c r="K37">
        <f t="shared" si="2"/>
        <v>22.058770522907977</v>
      </c>
      <c r="L37">
        <f t="shared" si="3"/>
        <v>23.816747157534465</v>
      </c>
      <c r="M37">
        <f t="shared" si="4"/>
        <v>4.1955664695086711E-3</v>
      </c>
      <c r="N37">
        <f t="shared" si="5"/>
        <v>22.379561746180102</v>
      </c>
      <c r="S37">
        <f t="shared" si="6"/>
        <v>4.1955664695086711E-3</v>
      </c>
      <c r="T37">
        <f t="shared" si="7"/>
        <v>22.379561746180102</v>
      </c>
      <c r="AH37">
        <f t="shared" si="8"/>
        <v>23.816747157534465</v>
      </c>
      <c r="AI37">
        <f t="shared" si="9"/>
        <v>-1.5447160918611536E-2</v>
      </c>
    </row>
    <row r="38" spans="1:35" x14ac:dyDescent="0.3">
      <c r="A38" s="1">
        <v>45072</v>
      </c>
      <c r="B38" s="2">
        <v>3123</v>
      </c>
      <c r="C38" s="2">
        <v>3136.95</v>
      </c>
      <c r="D38" s="2">
        <v>3111.75</v>
      </c>
      <c r="E38" s="2">
        <v>3128.4</v>
      </c>
      <c r="F38" s="2">
        <v>3128.4</v>
      </c>
      <c r="G38" s="3">
        <v>568249</v>
      </c>
      <c r="H38" s="2">
        <f t="shared" si="0"/>
        <v>4.8499999999999091</v>
      </c>
      <c r="I38" s="2">
        <v>44068.3</v>
      </c>
      <c r="J38" s="2">
        <f t="shared" si="1"/>
        <v>331.95000000000437</v>
      </c>
      <c r="K38">
        <f t="shared" si="2"/>
        <v>4.8129360269987282</v>
      </c>
      <c r="L38">
        <f t="shared" si="3"/>
        <v>-2.6162217561234664</v>
      </c>
      <c r="M38">
        <f t="shared" si="4"/>
        <v>5.0284095382657316E-3</v>
      </c>
      <c r="N38">
        <f t="shared" si="5"/>
        <v>3.1808194537725774</v>
      </c>
      <c r="S38">
        <f t="shared" si="6"/>
        <v>5.0284095382657316E-3</v>
      </c>
      <c r="T38">
        <f t="shared" si="7"/>
        <v>3.1808194537725774</v>
      </c>
      <c r="AH38">
        <f t="shared" si="8"/>
        <v>-2.6162217561234664</v>
      </c>
      <c r="AI38">
        <f t="shared" si="9"/>
        <v>-1.4764454007160742E-2</v>
      </c>
    </row>
    <row r="39" spans="1:35" x14ac:dyDescent="0.3">
      <c r="A39" s="1">
        <v>45075</v>
      </c>
      <c r="B39" s="2">
        <v>3147.2</v>
      </c>
      <c r="C39" s="2">
        <v>3155</v>
      </c>
      <c r="D39" s="2">
        <v>3116.05</v>
      </c>
      <c r="E39" s="2">
        <v>3137.4</v>
      </c>
      <c r="F39" s="2">
        <v>3137.4</v>
      </c>
      <c r="G39" s="3">
        <v>535712</v>
      </c>
      <c r="H39" s="2">
        <f t="shared" si="0"/>
        <v>9</v>
      </c>
      <c r="I39" s="2">
        <v>44368.3</v>
      </c>
      <c r="J39" s="2">
        <f t="shared" si="1"/>
        <v>300</v>
      </c>
      <c r="K39">
        <f t="shared" si="2"/>
        <v>8.9665034134648174</v>
      </c>
      <c r="L39">
        <f t="shared" si="3"/>
        <v>2.252397870652258</v>
      </c>
      <c r="M39">
        <f t="shared" si="4"/>
        <v>4.1188721646166406E-3</v>
      </c>
      <c r="N39">
        <f t="shared" si="5"/>
        <v>7.7643383506150077</v>
      </c>
      <c r="S39">
        <f t="shared" si="6"/>
        <v>4.1188721646166406E-3</v>
      </c>
      <c r="T39">
        <f t="shared" si="7"/>
        <v>7.7643383506150077</v>
      </c>
      <c r="AH39">
        <f t="shared" si="8"/>
        <v>2.252397870652258</v>
      </c>
      <c r="AI39">
        <f t="shared" si="9"/>
        <v>-1.4327891597424322E-2</v>
      </c>
    </row>
    <row r="40" spans="1:35" x14ac:dyDescent="0.3">
      <c r="A40" s="1">
        <v>45076</v>
      </c>
      <c r="B40" s="2">
        <v>3146.9</v>
      </c>
      <c r="C40" s="2">
        <v>3155</v>
      </c>
      <c r="D40" s="2">
        <v>3127.55</v>
      </c>
      <c r="E40" s="2">
        <v>3144.4</v>
      </c>
      <c r="F40" s="2">
        <v>3144.4</v>
      </c>
      <c r="G40" s="3">
        <v>506026</v>
      </c>
      <c r="H40" s="2">
        <f t="shared" si="0"/>
        <v>7</v>
      </c>
      <c r="I40" s="2">
        <v>44466.35</v>
      </c>
      <c r="J40" s="2">
        <f t="shared" si="1"/>
        <v>98.049999999995634</v>
      </c>
      <c r="K40">
        <f t="shared" si="2"/>
        <v>6.9890521989674186</v>
      </c>
      <c r="L40">
        <f t="shared" si="3"/>
        <v>4.7946587040582775</v>
      </c>
      <c r="M40">
        <f t="shared" si="4"/>
        <v>-3.6176654118761542E-3</v>
      </c>
      <c r="N40">
        <f t="shared" si="5"/>
        <v>7.3547120936344408</v>
      </c>
      <c r="S40">
        <f t="shared" si="6"/>
        <v>-3.6176654118761542E-3</v>
      </c>
      <c r="T40">
        <f t="shared" si="7"/>
        <v>7.3547120936344408</v>
      </c>
      <c r="AH40">
        <f t="shared" si="8"/>
        <v>4.7946587040582775</v>
      </c>
      <c r="AI40">
        <f t="shared" si="9"/>
        <v>-1.5173672566984401E-2</v>
      </c>
    </row>
    <row r="41" spans="1:35" x14ac:dyDescent="0.3">
      <c r="A41" s="1">
        <v>45077</v>
      </c>
      <c r="B41" s="2">
        <v>3151.95</v>
      </c>
      <c r="C41" s="2">
        <v>3219.35</v>
      </c>
      <c r="D41" s="2">
        <v>3136.45</v>
      </c>
      <c r="E41" s="2">
        <v>3192.95</v>
      </c>
      <c r="F41" s="2">
        <v>3192.95</v>
      </c>
      <c r="G41" s="3">
        <v>2349066</v>
      </c>
      <c r="H41" s="2">
        <f t="shared" si="0"/>
        <v>48.549999999999727</v>
      </c>
      <c r="I41" s="2">
        <v>44241.65</v>
      </c>
      <c r="J41" s="2">
        <f t="shared" si="1"/>
        <v>-224.69999999999709</v>
      </c>
      <c r="K41">
        <f t="shared" si="2"/>
        <v>48.575088943314576</v>
      </c>
      <c r="L41">
        <f t="shared" si="3"/>
        <v>53.603953994881124</v>
      </c>
      <c r="M41">
        <f t="shared" si="4"/>
        <v>2.1120572379333576E-2</v>
      </c>
      <c r="N41">
        <f t="shared" si="5"/>
        <v>53.295792613635918</v>
      </c>
      <c r="S41">
        <f t="shared" si="6"/>
        <v>2.1120572379333576E-2</v>
      </c>
      <c r="T41">
        <f t="shared" si="7"/>
        <v>53.295792613635918</v>
      </c>
      <c r="AH41">
        <f t="shared" si="8"/>
        <v>53.603953994881124</v>
      </c>
      <c r="AI41">
        <f t="shared" si="9"/>
        <v>-1.4766662162473814E-2</v>
      </c>
    </row>
    <row r="42" spans="1:35" x14ac:dyDescent="0.3">
      <c r="A42" s="1">
        <v>45078</v>
      </c>
      <c r="B42" s="2">
        <v>3235.35</v>
      </c>
      <c r="C42" s="2">
        <v>3249.9</v>
      </c>
      <c r="D42" s="2">
        <v>3207</v>
      </c>
      <c r="E42" s="2">
        <v>3240.7</v>
      </c>
      <c r="F42" s="2">
        <v>3240.7</v>
      </c>
      <c r="G42" s="3">
        <v>1104861</v>
      </c>
      <c r="H42" s="2">
        <f t="shared" si="0"/>
        <v>47.75</v>
      </c>
      <c r="I42" s="2">
        <v>43948.25</v>
      </c>
      <c r="J42" s="2">
        <f t="shared" si="1"/>
        <v>-293.40000000000146</v>
      </c>
      <c r="K42">
        <f t="shared" si="2"/>
        <v>47.78275966163141</v>
      </c>
      <c r="L42">
        <f t="shared" si="3"/>
        <v>54.349154882502127</v>
      </c>
      <c r="M42">
        <f t="shared" si="4"/>
        <v>8.8346907832060253E-3</v>
      </c>
      <c r="N42">
        <f t="shared" si="5"/>
        <v>50.342098275792658</v>
      </c>
      <c r="S42">
        <f t="shared" si="6"/>
        <v>8.8346907832060253E-3</v>
      </c>
      <c r="T42">
        <f t="shared" si="7"/>
        <v>50.342098275792658</v>
      </c>
      <c r="AH42">
        <f t="shared" si="8"/>
        <v>54.349154882502127</v>
      </c>
      <c r="AI42">
        <f t="shared" si="9"/>
        <v>-7.0030844592256815E-3</v>
      </c>
    </row>
    <row r="43" spans="1:35" x14ac:dyDescent="0.3">
      <c r="A43" s="1">
        <v>45079</v>
      </c>
      <c r="B43" s="2">
        <v>3239.4</v>
      </c>
      <c r="C43" s="2">
        <v>3249.95</v>
      </c>
      <c r="D43" s="2">
        <v>3219</v>
      </c>
      <c r="E43" s="2">
        <v>3237.25</v>
      </c>
      <c r="F43" s="2">
        <v>3237.25</v>
      </c>
      <c r="G43" s="3">
        <v>781973</v>
      </c>
      <c r="H43" s="2">
        <f t="shared" si="0"/>
        <v>-3.4499999999998181</v>
      </c>
      <c r="I43" s="2">
        <v>44110.6</v>
      </c>
      <c r="J43" s="2">
        <f t="shared" si="1"/>
        <v>162.34999999999854</v>
      </c>
      <c r="K43">
        <f t="shared" si="2"/>
        <v>-3.4681272360797744</v>
      </c>
      <c r="L43">
        <f t="shared" si="3"/>
        <v>-7.1015773523318053</v>
      </c>
      <c r="M43">
        <f t="shared" si="4"/>
        <v>-1.0891054553233574E-2</v>
      </c>
      <c r="N43">
        <f t="shared" si="5"/>
        <v>-1.6818372932823631</v>
      </c>
      <c r="S43">
        <f t="shared" si="6"/>
        <v>-1.0891054553233574E-2</v>
      </c>
      <c r="T43">
        <f t="shared" si="7"/>
        <v>-1.6818372932823631</v>
      </c>
      <c r="AH43">
        <f t="shared" si="8"/>
        <v>-7.1015773523318053</v>
      </c>
      <c r="AI43">
        <f t="shared" si="9"/>
        <v>6.5749620680875245E-3</v>
      </c>
    </row>
    <row r="44" spans="1:35" x14ac:dyDescent="0.3">
      <c r="A44" s="1">
        <v>45082</v>
      </c>
      <c r="B44" s="2">
        <v>3239.95</v>
      </c>
      <c r="C44" s="2">
        <v>3239.95</v>
      </c>
      <c r="D44" s="2">
        <v>3195</v>
      </c>
      <c r="E44" s="2">
        <v>3199.75</v>
      </c>
      <c r="F44" s="2">
        <v>3199.75</v>
      </c>
      <c r="G44" s="3">
        <v>492565</v>
      </c>
      <c r="H44" s="2">
        <f t="shared" si="0"/>
        <v>-37.5</v>
      </c>
      <c r="I44" s="2">
        <v>44286.15</v>
      </c>
      <c r="J44" s="2">
        <f t="shared" si="1"/>
        <v>175.55000000000291</v>
      </c>
      <c r="K44">
        <f t="shared" si="2"/>
        <v>-37.519601085887508</v>
      </c>
      <c r="L44">
        <f t="shared" si="3"/>
        <v>-41.448471846023388</v>
      </c>
      <c r="M44">
        <f t="shared" si="4"/>
        <v>-1.3094251239363603E-2</v>
      </c>
      <c r="N44">
        <f t="shared" si="5"/>
        <v>-35.201304194929683</v>
      </c>
      <c r="S44">
        <f t="shared" si="6"/>
        <v>-1.3094251239363603E-2</v>
      </c>
      <c r="T44">
        <f t="shared" si="7"/>
        <v>-35.201304194929683</v>
      </c>
      <c r="AH44">
        <f t="shared" si="8"/>
        <v>-41.448471846023388</v>
      </c>
      <c r="AI44">
        <f t="shared" si="9"/>
        <v>9.2989624756606732E-3</v>
      </c>
    </row>
    <row r="45" spans="1:35" x14ac:dyDescent="0.3">
      <c r="A45" s="1">
        <v>45083</v>
      </c>
      <c r="B45" s="2">
        <v>3207.75</v>
      </c>
      <c r="C45" s="2">
        <v>3238.9</v>
      </c>
      <c r="D45" s="2">
        <v>3195</v>
      </c>
      <c r="E45" s="2">
        <v>3212.75</v>
      </c>
      <c r="F45" s="2">
        <v>3212.75</v>
      </c>
      <c r="G45" s="3">
        <v>577698</v>
      </c>
      <c r="H45" s="2">
        <f t="shared" si="0"/>
        <v>13</v>
      </c>
      <c r="I45" s="2">
        <v>44309.05</v>
      </c>
      <c r="J45" s="2">
        <f t="shared" si="1"/>
        <v>22.900000000001455</v>
      </c>
      <c r="K45">
        <f t="shared" si="2"/>
        <v>12.99744309389448</v>
      </c>
      <c r="L45">
        <f t="shared" si="3"/>
        <v>12.484933037459756</v>
      </c>
      <c r="M45">
        <f t="shared" si="4"/>
        <v>-3.5572192992184407E-2</v>
      </c>
      <c r="N45">
        <f t="shared" si="5"/>
        <v>13.814603219521075</v>
      </c>
      <c r="S45">
        <f t="shared" si="6"/>
        <v>-3.5572192992184407E-2</v>
      </c>
      <c r="T45">
        <f t="shared" si="7"/>
        <v>13.814603219521075</v>
      </c>
      <c r="AH45">
        <f t="shared" si="8"/>
        <v>12.484933037459756</v>
      </c>
      <c r="AI45">
        <f t="shared" si="9"/>
        <v>2.4485963325630761E-2</v>
      </c>
    </row>
    <row r="46" spans="1:35" x14ac:dyDescent="0.3">
      <c r="A46" s="1">
        <v>45084</v>
      </c>
      <c r="B46" s="2">
        <v>3217</v>
      </c>
      <c r="C46" s="2">
        <v>3229.25</v>
      </c>
      <c r="D46" s="2">
        <v>3206.25</v>
      </c>
      <c r="E46" s="2">
        <v>3224.8</v>
      </c>
      <c r="F46" s="2">
        <v>3224.8</v>
      </c>
      <c r="G46" s="3">
        <v>470038</v>
      </c>
      <c r="H46" s="2">
        <f t="shared" si="0"/>
        <v>12.050000000000182</v>
      </c>
      <c r="I46" s="2">
        <v>44394.400000000001</v>
      </c>
      <c r="J46" s="2">
        <f t="shared" si="1"/>
        <v>85.349999999998545</v>
      </c>
      <c r="K46">
        <f t="shared" si="2"/>
        <v>12.040470221130922</v>
      </c>
      <c r="L46">
        <f t="shared" si="3"/>
        <v>10.130307194200782</v>
      </c>
      <c r="M46">
        <f t="shared" si="4"/>
        <v>-3.3982028294133534E-2</v>
      </c>
      <c r="N46">
        <f t="shared" si="5"/>
        <v>14.95036611490443</v>
      </c>
      <c r="S46">
        <f t="shared" si="6"/>
        <v>-3.3982028294133534E-2</v>
      </c>
      <c r="T46">
        <f t="shared" si="7"/>
        <v>14.95036611490443</v>
      </c>
      <c r="AH46">
        <f t="shared" si="8"/>
        <v>10.130307194200782</v>
      </c>
      <c r="AI46">
        <f t="shared" si="9"/>
        <v>2.4459128458428243E-2</v>
      </c>
    </row>
    <row r="47" spans="1:35" x14ac:dyDescent="0.3">
      <c r="A47" s="1">
        <v>45085</v>
      </c>
      <c r="B47" s="2">
        <v>3220</v>
      </c>
      <c r="C47" s="2">
        <v>3247</v>
      </c>
      <c r="D47" s="2">
        <v>3193</v>
      </c>
      <c r="E47" s="2">
        <v>3212.25</v>
      </c>
      <c r="F47" s="2">
        <v>3212.25</v>
      </c>
      <c r="G47" s="3">
        <v>561161</v>
      </c>
      <c r="H47" s="2">
        <f t="shared" si="0"/>
        <v>-12.550000000000182</v>
      </c>
      <c r="I47" s="2">
        <v>44147.4</v>
      </c>
      <c r="J47" s="2">
        <f t="shared" si="1"/>
        <v>-247</v>
      </c>
      <c r="K47">
        <f t="shared" si="2"/>
        <v>-12.522421143752881</v>
      </c>
      <c r="L47">
        <f t="shared" si="3"/>
        <v>-6.994474246837207</v>
      </c>
      <c r="M47">
        <f t="shared" si="4"/>
        <v>-3.395768169876387E-2</v>
      </c>
      <c r="N47">
        <f t="shared" si="5"/>
        <v>-20.937547379594857</v>
      </c>
      <c r="S47">
        <f t="shared" si="6"/>
        <v>-3.395768169876387E-2</v>
      </c>
      <c r="T47">
        <f t="shared" si="7"/>
        <v>-20.937547379594857</v>
      </c>
      <c r="AH47">
        <f t="shared" si="8"/>
        <v>-6.994474246837207</v>
      </c>
      <c r="AI47">
        <f t="shared" si="9"/>
        <v>2.500790595987681E-2</v>
      </c>
    </row>
    <row r="48" spans="1:35" x14ac:dyDescent="0.3">
      <c r="A48" s="1">
        <v>45086</v>
      </c>
      <c r="B48" s="2">
        <v>3209.8</v>
      </c>
      <c r="C48" s="2">
        <v>3238.9</v>
      </c>
      <c r="D48" s="2">
        <v>3168.55</v>
      </c>
      <c r="E48" s="2">
        <v>3180.55</v>
      </c>
      <c r="F48" s="2">
        <v>3180.55</v>
      </c>
      <c r="G48" s="3">
        <v>1239045</v>
      </c>
      <c r="H48" s="2">
        <f t="shared" si="0"/>
        <v>-31.699999999999818</v>
      </c>
      <c r="I48" s="2">
        <v>44117.95</v>
      </c>
      <c r="J48" s="2">
        <f t="shared" si="1"/>
        <v>-29.450000000004366</v>
      </c>
      <c r="K48">
        <f t="shared" si="2"/>
        <v>-31.696711751754947</v>
      </c>
      <c r="L48">
        <f t="shared" si="3"/>
        <v>-31.037610390968752</v>
      </c>
      <c r="M48">
        <f t="shared" si="4"/>
        <v>-2.3182313146817669E-2</v>
      </c>
      <c r="N48">
        <f t="shared" si="5"/>
        <v>-32.382719122173697</v>
      </c>
      <c r="S48">
        <f t="shared" si="6"/>
        <v>-2.3182313146817669E-2</v>
      </c>
      <c r="T48">
        <f t="shared" si="7"/>
        <v>-32.382719122173697</v>
      </c>
      <c r="AH48">
        <f t="shared" si="8"/>
        <v>-31.037610390968752</v>
      </c>
      <c r="AI48">
        <f t="shared" si="9"/>
        <v>1.9049102333522368E-2</v>
      </c>
    </row>
    <row r="49" spans="1:35" x14ac:dyDescent="0.3">
      <c r="A49" s="1">
        <v>45089</v>
      </c>
      <c r="B49" s="2">
        <v>3185.2</v>
      </c>
      <c r="C49" s="2">
        <v>3202.35</v>
      </c>
      <c r="D49" s="2">
        <v>3151.15</v>
      </c>
      <c r="E49" s="2">
        <v>3194.75</v>
      </c>
      <c r="F49" s="2">
        <v>3194.75</v>
      </c>
      <c r="G49" s="3">
        <v>1029156</v>
      </c>
      <c r="H49" s="2">
        <f t="shared" si="0"/>
        <v>14.199999999999818</v>
      </c>
      <c r="I49" s="2">
        <v>44097.55</v>
      </c>
      <c r="J49" s="2">
        <f t="shared" si="1"/>
        <v>-20.399999999994179</v>
      </c>
      <c r="K49">
        <f t="shared" si="2"/>
        <v>14.20227776788421</v>
      </c>
      <c r="L49">
        <f t="shared" si="3"/>
        <v>14.658836944795334</v>
      </c>
      <c r="M49">
        <f t="shared" si="4"/>
        <v>-3.7913323640633538E-2</v>
      </c>
      <c r="N49">
        <f t="shared" si="5"/>
        <v>13.426568197731115</v>
      </c>
      <c r="S49">
        <f t="shared" si="6"/>
        <v>-3.7913323640633538E-2</v>
      </c>
      <c r="T49">
        <f t="shared" si="7"/>
        <v>13.426568197731115</v>
      </c>
      <c r="AH49">
        <f t="shared" si="8"/>
        <v>14.658836944795334</v>
      </c>
      <c r="AI49">
        <f t="shared" si="9"/>
        <v>2.0946183403554919E-2</v>
      </c>
    </row>
    <row r="50" spans="1:35" x14ac:dyDescent="0.3">
      <c r="A50" s="1">
        <v>45090</v>
      </c>
      <c r="B50" s="2">
        <v>3210</v>
      </c>
      <c r="C50" s="2">
        <v>3272</v>
      </c>
      <c r="D50" s="2">
        <v>3205.15</v>
      </c>
      <c r="E50" s="2">
        <v>3262.85</v>
      </c>
      <c r="F50" s="2">
        <v>3262.85</v>
      </c>
      <c r="G50" s="3">
        <v>1598821</v>
      </c>
      <c r="H50" s="2">
        <f t="shared" si="0"/>
        <v>68.099999999999909</v>
      </c>
      <c r="I50" s="2">
        <v>44216.65</v>
      </c>
      <c r="J50" s="2">
        <f t="shared" si="1"/>
        <v>119.09999999999854</v>
      </c>
      <c r="K50">
        <f t="shared" si="2"/>
        <v>68.086701855145435</v>
      </c>
      <c r="L50">
        <f t="shared" si="3"/>
        <v>65.421201954648893</v>
      </c>
      <c r="M50">
        <f t="shared" si="4"/>
        <v>-3.9053603987674775E-2</v>
      </c>
      <c r="N50">
        <f t="shared" si="5"/>
        <v>72.751284234931916</v>
      </c>
      <c r="S50">
        <f t="shared" si="6"/>
        <v>-3.9053603987674775E-2</v>
      </c>
      <c r="T50">
        <f t="shared" si="7"/>
        <v>72.751284234931916</v>
      </c>
      <c r="AH50">
        <f t="shared" si="8"/>
        <v>65.421201954648893</v>
      </c>
      <c r="AI50">
        <f t="shared" si="9"/>
        <v>2.1486571395201187E-2</v>
      </c>
    </row>
    <row r="51" spans="1:35" x14ac:dyDescent="0.3">
      <c r="A51" s="1">
        <v>45091</v>
      </c>
      <c r="B51" s="2">
        <v>3265</v>
      </c>
      <c r="C51" s="2">
        <v>3289.9</v>
      </c>
      <c r="D51" s="2">
        <v>3253</v>
      </c>
      <c r="E51" s="2">
        <v>3270.2</v>
      </c>
      <c r="F51" s="2">
        <v>3270.2</v>
      </c>
      <c r="G51" s="3">
        <v>741615</v>
      </c>
      <c r="H51" s="2">
        <f t="shared" si="0"/>
        <v>7.3499999999999091</v>
      </c>
      <c r="I51" s="2">
        <v>44144.2</v>
      </c>
      <c r="J51" s="2">
        <f t="shared" si="1"/>
        <v>-72.450000000004366</v>
      </c>
      <c r="K51">
        <f t="shared" si="2"/>
        <v>7.3580894256481564</v>
      </c>
      <c r="L51">
        <f t="shared" si="3"/>
        <v>8.9795459142374874</v>
      </c>
      <c r="M51">
        <f t="shared" si="4"/>
        <v>-1.9191958941518934E-2</v>
      </c>
      <c r="N51">
        <f t="shared" si="5"/>
        <v>5.9595425746867789</v>
      </c>
      <c r="S51">
        <f t="shared" si="6"/>
        <v>-1.9191958941518934E-2</v>
      </c>
      <c r="T51">
        <f t="shared" si="7"/>
        <v>5.9595425746867789</v>
      </c>
      <c r="AH51">
        <f t="shared" si="8"/>
        <v>8.9795459142374874</v>
      </c>
      <c r="AI51">
        <f t="shared" si="9"/>
        <v>5.3256624560172753E-3</v>
      </c>
    </row>
    <row r="52" spans="1:35" x14ac:dyDescent="0.3">
      <c r="A52" s="1">
        <v>45092</v>
      </c>
      <c r="B52" s="2">
        <v>3276</v>
      </c>
      <c r="C52" s="2">
        <v>3304</v>
      </c>
      <c r="D52" s="2">
        <v>3273.35</v>
      </c>
      <c r="E52" s="2">
        <v>3294.35</v>
      </c>
      <c r="F52" s="2">
        <v>3294.35</v>
      </c>
      <c r="G52" s="3">
        <v>806994</v>
      </c>
      <c r="H52" s="2">
        <f t="shared" si="0"/>
        <v>24.150000000000091</v>
      </c>
      <c r="I52" s="2">
        <v>43570.05</v>
      </c>
      <c r="J52" s="2">
        <f t="shared" si="1"/>
        <v>-574.14999999999418</v>
      </c>
      <c r="K52">
        <f t="shared" si="2"/>
        <v>24.214106883864009</v>
      </c>
      <c r="L52">
        <f t="shared" si="3"/>
        <v>37.063785875216645</v>
      </c>
      <c r="M52">
        <f t="shared" si="4"/>
        <v>-1.9153290049274612E-2</v>
      </c>
      <c r="N52">
        <f t="shared" si="5"/>
        <v>13.153138518209184</v>
      </c>
      <c r="S52">
        <f t="shared" si="6"/>
        <v>-1.9153290049274612E-2</v>
      </c>
      <c r="T52">
        <f t="shared" si="7"/>
        <v>13.153138518209184</v>
      </c>
      <c r="AH52">
        <f t="shared" si="8"/>
        <v>37.063785875216645</v>
      </c>
      <c r="AI52">
        <f t="shared" si="9"/>
        <v>5.6911303627879906E-3</v>
      </c>
    </row>
    <row r="53" spans="1:35" x14ac:dyDescent="0.3">
      <c r="A53" s="1">
        <v>45093</v>
      </c>
      <c r="B53" s="2">
        <v>3291.75</v>
      </c>
      <c r="C53" s="2">
        <v>3322</v>
      </c>
      <c r="D53" s="2">
        <v>3286.55</v>
      </c>
      <c r="E53" s="2">
        <v>3316.85</v>
      </c>
      <c r="F53" s="2">
        <v>3316.85</v>
      </c>
      <c r="G53" s="3">
        <v>984671</v>
      </c>
      <c r="H53" s="2">
        <f t="shared" si="0"/>
        <v>22.5</v>
      </c>
      <c r="I53" s="2">
        <v>44042.6</v>
      </c>
      <c r="J53" s="2">
        <f t="shared" si="1"/>
        <v>472.54999999999563</v>
      </c>
      <c r="K53">
        <f t="shared" si="2"/>
        <v>22.447237293442665</v>
      </c>
      <c r="L53">
        <f t="shared" si="3"/>
        <v>11.871402045922514</v>
      </c>
      <c r="M53">
        <f t="shared" si="4"/>
        <v>-2.2840175713952714E-2</v>
      </c>
      <c r="N53">
        <f t="shared" si="5"/>
        <v>33.293125033628257</v>
      </c>
      <c r="S53">
        <f t="shared" si="6"/>
        <v>-2.2840175713952714E-2</v>
      </c>
      <c r="T53">
        <f t="shared" si="7"/>
        <v>33.293125033628257</v>
      </c>
      <c r="AH53">
        <f t="shared" si="8"/>
        <v>11.871402045922514</v>
      </c>
      <c r="AI53">
        <f t="shared" si="9"/>
        <v>4.0781239254522067E-2</v>
      </c>
    </row>
    <row r="54" spans="1:35" x14ac:dyDescent="0.3">
      <c r="A54" s="1">
        <v>45096</v>
      </c>
      <c r="B54" s="2">
        <v>3318.85</v>
      </c>
      <c r="C54" s="2">
        <v>3344.95</v>
      </c>
      <c r="D54" s="2">
        <v>3303.25</v>
      </c>
      <c r="E54" s="2">
        <v>3309.7</v>
      </c>
      <c r="F54" s="2">
        <v>3309.7</v>
      </c>
      <c r="G54" s="3">
        <v>516915</v>
      </c>
      <c r="H54" s="2">
        <f t="shared" si="0"/>
        <v>-7.1500000000000909</v>
      </c>
      <c r="I54" s="2">
        <v>43788.1</v>
      </c>
      <c r="J54" s="2">
        <f t="shared" si="1"/>
        <v>-254.5</v>
      </c>
      <c r="K54">
        <f t="shared" si="2"/>
        <v>-7.1215837290894104</v>
      </c>
      <c r="L54">
        <f t="shared" si="3"/>
        <v>-1.4257841936034232</v>
      </c>
      <c r="M54">
        <f t="shared" si="4"/>
        <v>-2.1224250520949915E-2</v>
      </c>
      <c r="N54">
        <f t="shared" si="5"/>
        <v>-12.551571757581844</v>
      </c>
      <c r="S54">
        <f t="shared" si="6"/>
        <v>-2.1224250520949915E-2</v>
      </c>
      <c r="T54">
        <f t="shared" si="7"/>
        <v>-12.551571757581844</v>
      </c>
      <c r="AH54">
        <f t="shared" si="8"/>
        <v>-1.4257841936034232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sqref="A1:XFD1048576"/>
    </sheetView>
  </sheetViews>
  <sheetFormatPr defaultRowHeight="14.4" x14ac:dyDescent="0.3"/>
  <cols>
    <col min="1" max="1" width="9.88671875" bestFit="1" customWidth="1"/>
  </cols>
  <sheetData>
    <row r="1" spans="1:18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6</v>
      </c>
      <c r="I1" t="s">
        <v>35</v>
      </c>
      <c r="J1" t="s">
        <v>7</v>
      </c>
      <c r="K1" t="s">
        <v>36</v>
      </c>
      <c r="L1" t="s">
        <v>37</v>
      </c>
      <c r="M1" t="s">
        <v>38</v>
      </c>
      <c r="N1" t="s">
        <v>39</v>
      </c>
    </row>
    <row r="2" spans="1:18" x14ac:dyDescent="0.3">
      <c r="A2" s="4">
        <v>45016</v>
      </c>
      <c r="B2">
        <v>2255</v>
      </c>
      <c r="C2">
        <v>2343.4499510000001</v>
      </c>
      <c r="D2">
        <v>2254.6999510000001</v>
      </c>
      <c r="E2">
        <v>2331.0500489999999</v>
      </c>
      <c r="F2">
        <v>2331.0500489999999</v>
      </c>
      <c r="G2">
        <v>13001005</v>
      </c>
      <c r="I2" s="2">
        <v>41107.050000000003</v>
      </c>
    </row>
    <row r="3" spans="1:18" x14ac:dyDescent="0.3">
      <c r="A3" s="4">
        <v>45019</v>
      </c>
      <c r="B3">
        <v>2345</v>
      </c>
      <c r="C3">
        <v>2349</v>
      </c>
      <c r="D3">
        <v>2315</v>
      </c>
      <c r="E3">
        <v>2331.4499510000001</v>
      </c>
      <c r="F3">
        <v>2331.4499510000001</v>
      </c>
      <c r="G3">
        <v>4750238</v>
      </c>
      <c r="H3">
        <f>F3-F2</f>
        <v>0.399902000000111</v>
      </c>
      <c r="I3" s="2">
        <v>41310.35</v>
      </c>
      <c r="J3" s="2">
        <f>I3-I2</f>
        <v>203.29999999999563</v>
      </c>
      <c r="K3">
        <f>H3-$Q$9*J3</f>
        <v>-7.507735505775992</v>
      </c>
    </row>
    <row r="4" spans="1:18" x14ac:dyDescent="0.3">
      <c r="A4" s="4">
        <v>45021</v>
      </c>
      <c r="B4">
        <v>2348</v>
      </c>
      <c r="C4">
        <v>2348</v>
      </c>
      <c r="D4">
        <v>2308.5500489999999</v>
      </c>
      <c r="E4">
        <v>2325.8500979999999</v>
      </c>
      <c r="F4">
        <v>2325.8500979999999</v>
      </c>
      <c r="G4">
        <v>7505339</v>
      </c>
      <c r="H4">
        <f t="shared" ref="H4:H43" si="0">F4-F3</f>
        <v>-5.5998530000001665</v>
      </c>
      <c r="I4" s="2">
        <v>41441.85</v>
      </c>
      <c r="J4" s="2">
        <f t="shared" ref="J4:J43" si="1">I4-I3</f>
        <v>131.5</v>
      </c>
      <c r="K4">
        <f t="shared" ref="K4:K43" si="2">H4-$Q$9*J4</f>
        <v>-10.714729202703461</v>
      </c>
      <c r="Q4" t="s">
        <v>15</v>
      </c>
      <c r="R4" t="s">
        <v>24</v>
      </c>
    </row>
    <row r="5" spans="1:18" x14ac:dyDescent="0.3">
      <c r="A5" s="4">
        <v>45022</v>
      </c>
      <c r="B5">
        <v>2318.1499020000001</v>
      </c>
      <c r="C5">
        <v>2354</v>
      </c>
      <c r="D5">
        <v>2318.1499020000001</v>
      </c>
      <c r="E5">
        <v>2341.4499510000001</v>
      </c>
      <c r="F5">
        <v>2341.4499510000001</v>
      </c>
      <c r="G5">
        <v>8507771</v>
      </c>
      <c r="H5">
        <f t="shared" si="0"/>
        <v>15.599853000000167</v>
      </c>
      <c r="I5" s="2">
        <v>41477.15</v>
      </c>
      <c r="J5" s="2">
        <f t="shared" si="1"/>
        <v>35.30000000000291</v>
      </c>
      <c r="K5">
        <f t="shared" si="2"/>
        <v>14.226810186650804</v>
      </c>
    </row>
    <row r="6" spans="1:18" x14ac:dyDescent="0.3">
      <c r="A6" s="4">
        <v>45026</v>
      </c>
      <c r="B6">
        <v>2350</v>
      </c>
      <c r="C6">
        <v>2350.3999020000001</v>
      </c>
      <c r="D6">
        <v>2321.5500489999999</v>
      </c>
      <c r="E6">
        <v>2324.8500979999999</v>
      </c>
      <c r="F6">
        <v>2324.8500979999999</v>
      </c>
      <c r="G6">
        <v>5981688</v>
      </c>
      <c r="H6">
        <f t="shared" si="0"/>
        <v>-16.599853000000167</v>
      </c>
      <c r="I6" s="2">
        <v>41296.65</v>
      </c>
      <c r="J6" s="2">
        <f t="shared" si="1"/>
        <v>-180.5</v>
      </c>
      <c r="K6">
        <f t="shared" si="2"/>
        <v>-9.5790533453389894</v>
      </c>
      <c r="P6" t="s">
        <v>12</v>
      </c>
      <c r="Q6">
        <f>CORREL(H3:H43,J3:J43)</f>
        <v>0.50085081945472043</v>
      </c>
    </row>
    <row r="7" spans="1:18" x14ac:dyDescent="0.3">
      <c r="A7" s="4">
        <v>45027</v>
      </c>
      <c r="B7">
        <v>2334</v>
      </c>
      <c r="C7">
        <v>2341</v>
      </c>
      <c r="D7">
        <v>2324.0500489999999</v>
      </c>
      <c r="E7">
        <v>2336.3500979999999</v>
      </c>
      <c r="F7">
        <v>2336.3500979999999</v>
      </c>
      <c r="G7">
        <v>4865301</v>
      </c>
      <c r="H7">
        <f t="shared" si="0"/>
        <v>11.5</v>
      </c>
      <c r="I7" s="2">
        <v>41779.949999999997</v>
      </c>
      <c r="J7" s="2">
        <f t="shared" si="1"/>
        <v>483.29999999999563</v>
      </c>
      <c r="K7">
        <f t="shared" si="2"/>
        <v>-7.2986286598211407</v>
      </c>
      <c r="P7" t="s">
        <v>13</v>
      </c>
      <c r="Q7">
        <f>_xlfn.STDEV.S(H3:H43)</f>
        <v>20.419472798411277</v>
      </c>
    </row>
    <row r="8" spans="1:18" x14ac:dyDescent="0.3">
      <c r="A8" s="4">
        <v>45028</v>
      </c>
      <c r="B8">
        <v>2336.3500979999999</v>
      </c>
      <c r="C8">
        <v>2367.8000489999999</v>
      </c>
      <c r="D8">
        <v>2330.0500489999999</v>
      </c>
      <c r="E8">
        <v>2346.6499020000001</v>
      </c>
      <c r="F8">
        <v>2346.6499020000001</v>
      </c>
      <c r="G8">
        <v>8389646</v>
      </c>
      <c r="H8">
        <f t="shared" si="0"/>
        <v>10.299804000000222</v>
      </c>
      <c r="I8" s="2">
        <v>41888.25</v>
      </c>
      <c r="J8" s="2">
        <f t="shared" si="1"/>
        <v>108.30000000000291</v>
      </c>
      <c r="K8">
        <f t="shared" si="2"/>
        <v>6.0873242072034026</v>
      </c>
      <c r="P8" t="s">
        <v>14</v>
      </c>
      <c r="Q8">
        <f>_xlfn.STDEV.S(J3:J43)</f>
        <v>262.93205742191566</v>
      </c>
    </row>
    <row r="9" spans="1:18" x14ac:dyDescent="0.3">
      <c r="A9" s="4">
        <v>45029</v>
      </c>
      <c r="B9">
        <v>2353</v>
      </c>
      <c r="C9">
        <v>2365.8000489999999</v>
      </c>
      <c r="D9">
        <v>2342</v>
      </c>
      <c r="E9">
        <v>2355.5</v>
      </c>
      <c r="F9">
        <v>2355.5</v>
      </c>
      <c r="G9">
        <v>5712541</v>
      </c>
      <c r="H9">
        <f t="shared" si="0"/>
        <v>8.850097999999889</v>
      </c>
      <c r="I9" s="2">
        <v>42416.1</v>
      </c>
      <c r="J9" s="2">
        <f t="shared" si="1"/>
        <v>527.84999999999854</v>
      </c>
      <c r="K9">
        <f t="shared" si="2"/>
        <v>-11.681365145223889</v>
      </c>
      <c r="P9" t="s">
        <v>15</v>
      </c>
      <c r="Q9">
        <f>Q6*Q7/Q8</f>
        <v>3.8896396978732282E-2</v>
      </c>
      <c r="R9">
        <f>SLOPE(H3:H43,J3:J43)</f>
        <v>3.8896396978732269E-2</v>
      </c>
    </row>
    <row r="10" spans="1:18" x14ac:dyDescent="0.3">
      <c r="A10" s="4">
        <v>45033</v>
      </c>
      <c r="B10">
        <v>2424.9499510000001</v>
      </c>
      <c r="C10">
        <v>2424.9499510000001</v>
      </c>
      <c r="D10">
        <v>2349.0500489999999</v>
      </c>
      <c r="E10">
        <v>2367.4499510000001</v>
      </c>
      <c r="F10">
        <v>2367.4499510000001</v>
      </c>
      <c r="G10">
        <v>8274452</v>
      </c>
      <c r="H10">
        <f t="shared" si="0"/>
        <v>11.949951000000056</v>
      </c>
      <c r="I10" s="2">
        <v>42602.2</v>
      </c>
      <c r="J10" s="2">
        <f t="shared" si="1"/>
        <v>186.09999999999854</v>
      </c>
      <c r="K10">
        <f t="shared" si="2"/>
        <v>4.7113315222580345</v>
      </c>
      <c r="P10" t="s">
        <v>16</v>
      </c>
      <c r="Q10">
        <f>_xlfn.STDEV.S(K3:K43)</f>
        <v>17.673740319416705</v>
      </c>
    </row>
    <row r="11" spans="1:18" x14ac:dyDescent="0.3">
      <c r="A11" s="4">
        <v>45034</v>
      </c>
      <c r="B11">
        <v>2377</v>
      </c>
      <c r="C11">
        <v>2377</v>
      </c>
      <c r="D11">
        <v>2326</v>
      </c>
      <c r="E11">
        <v>2340.3500979999999</v>
      </c>
      <c r="F11">
        <v>2340.3500979999999</v>
      </c>
      <c r="G11">
        <v>4802172</v>
      </c>
      <c r="H11">
        <f t="shared" si="0"/>
        <v>-27.099853000000167</v>
      </c>
      <c r="I11" s="2">
        <v>42573.3</v>
      </c>
      <c r="J11" s="2">
        <f t="shared" si="1"/>
        <v>-28.899999999994179</v>
      </c>
      <c r="K11">
        <f t="shared" si="2"/>
        <v>-25.975747127315032</v>
      </c>
    </row>
    <row r="12" spans="1:18" x14ac:dyDescent="0.3">
      <c r="A12" s="4">
        <v>45035</v>
      </c>
      <c r="B12">
        <v>2339.0500489999999</v>
      </c>
      <c r="C12">
        <v>2357.8999020000001</v>
      </c>
      <c r="D12">
        <v>2332.1999510000001</v>
      </c>
      <c r="E12">
        <v>2352</v>
      </c>
      <c r="F12">
        <v>2352</v>
      </c>
      <c r="G12">
        <v>5664207</v>
      </c>
      <c r="H12">
        <f t="shared" si="0"/>
        <v>11.649902000000111</v>
      </c>
      <c r="I12" s="2">
        <v>42431.6</v>
      </c>
      <c r="J12" s="2">
        <f t="shared" si="1"/>
        <v>-141.70000000000437</v>
      </c>
      <c r="K12">
        <f t="shared" si="2"/>
        <v>17.161521451886646</v>
      </c>
      <c r="P12" t="s">
        <v>17</v>
      </c>
      <c r="Q12">
        <f>SLOPE(H3:H19,J3:J19)</f>
        <v>2.6485976999505334E-2</v>
      </c>
    </row>
    <row r="13" spans="1:18" x14ac:dyDescent="0.3">
      <c r="A13" s="4">
        <v>45036</v>
      </c>
      <c r="B13">
        <v>2354.1000979999999</v>
      </c>
      <c r="C13">
        <v>2359</v>
      </c>
      <c r="D13">
        <v>2332.1000979999999</v>
      </c>
      <c r="E13">
        <v>2346.0500489999999</v>
      </c>
      <c r="F13">
        <v>2346.0500489999999</v>
      </c>
      <c r="G13">
        <v>3233882</v>
      </c>
      <c r="H13">
        <f t="shared" si="0"/>
        <v>-5.9499510000000555</v>
      </c>
      <c r="I13" s="2">
        <v>42504.25</v>
      </c>
      <c r="J13" s="2">
        <f t="shared" si="1"/>
        <v>72.650000000001455</v>
      </c>
      <c r="K13">
        <f t="shared" si="2"/>
        <v>-8.7757742405050116</v>
      </c>
      <c r="P13" t="s">
        <v>18</v>
      </c>
      <c r="Q13">
        <f>_xlfn.STDEV.S(H20:H43)</f>
        <v>23.188297997197292</v>
      </c>
    </row>
    <row r="14" spans="1:18" x14ac:dyDescent="0.3">
      <c r="A14" s="4">
        <v>45037</v>
      </c>
      <c r="B14">
        <v>2350.6499020000001</v>
      </c>
      <c r="C14">
        <v>2361</v>
      </c>
      <c r="D14">
        <v>2336.3999020000001</v>
      </c>
      <c r="E14">
        <v>2349</v>
      </c>
      <c r="F14">
        <v>2349</v>
      </c>
      <c r="G14">
        <v>3529236</v>
      </c>
      <c r="H14">
        <f t="shared" si="0"/>
        <v>2.9499510000000555</v>
      </c>
      <c r="I14" s="2">
        <v>42391.05</v>
      </c>
      <c r="J14" s="2">
        <f t="shared" si="1"/>
        <v>-113.19999999999709</v>
      </c>
      <c r="K14">
        <f t="shared" si="2"/>
        <v>7.3530231379924365</v>
      </c>
      <c r="P14" t="s">
        <v>19</v>
      </c>
      <c r="Q14">
        <f>_xlfn.STDEV.S(L20:L43)</f>
        <v>20.020228622088073</v>
      </c>
    </row>
    <row r="15" spans="1:18" x14ac:dyDescent="0.3">
      <c r="A15" s="4">
        <v>45040</v>
      </c>
      <c r="B15">
        <v>2375</v>
      </c>
      <c r="C15">
        <v>2380.8999020000001</v>
      </c>
      <c r="D15">
        <v>2348</v>
      </c>
      <c r="E15">
        <v>2358</v>
      </c>
      <c r="F15">
        <v>2358</v>
      </c>
      <c r="G15">
        <v>5970048</v>
      </c>
      <c r="H15">
        <f t="shared" si="0"/>
        <v>9</v>
      </c>
      <c r="I15" s="2">
        <v>42848.05</v>
      </c>
      <c r="J15" s="2">
        <f t="shared" si="1"/>
        <v>457</v>
      </c>
      <c r="K15">
        <f t="shared" si="2"/>
        <v>-8.7756534192806548</v>
      </c>
      <c r="P15" t="s">
        <v>20</v>
      </c>
      <c r="Q15">
        <f>_xlfn.STDEV.S(N20:N43)</f>
        <v>20.481477415806371</v>
      </c>
    </row>
    <row r="16" spans="1:18" x14ac:dyDescent="0.3">
      <c r="A16" s="4">
        <v>45041</v>
      </c>
      <c r="B16">
        <v>2366</v>
      </c>
      <c r="C16">
        <v>2380.6000979999999</v>
      </c>
      <c r="D16">
        <v>2350.5</v>
      </c>
      <c r="E16">
        <v>2376.0500489999999</v>
      </c>
      <c r="F16">
        <v>2376.0500489999999</v>
      </c>
      <c r="G16">
        <v>4262471</v>
      </c>
      <c r="H16">
        <f t="shared" si="0"/>
        <v>18.050048999999944</v>
      </c>
      <c r="I16" s="2">
        <v>42899.15</v>
      </c>
      <c r="J16" s="2">
        <f t="shared" si="1"/>
        <v>51.099999999998545</v>
      </c>
      <c r="K16">
        <f t="shared" si="2"/>
        <v>16.062443114386781</v>
      </c>
    </row>
    <row r="17" spans="1:14" x14ac:dyDescent="0.3">
      <c r="A17" s="4">
        <v>45042</v>
      </c>
      <c r="B17">
        <v>2379</v>
      </c>
      <c r="C17">
        <v>2386.1000979999999</v>
      </c>
      <c r="D17">
        <v>2354.0500489999999</v>
      </c>
      <c r="E17">
        <v>2362.1000979999999</v>
      </c>
      <c r="F17">
        <v>2362.1000979999999</v>
      </c>
      <c r="G17">
        <v>3977129</v>
      </c>
      <c r="H17">
        <f t="shared" si="0"/>
        <v>-13.949951000000056</v>
      </c>
      <c r="I17" s="2">
        <v>43002.95</v>
      </c>
      <c r="J17" s="2">
        <f t="shared" si="1"/>
        <v>103.79999999999563</v>
      </c>
      <c r="K17">
        <f t="shared" si="2"/>
        <v>-17.987397006392296</v>
      </c>
    </row>
    <row r="18" spans="1:14" x14ac:dyDescent="0.3">
      <c r="A18" s="4">
        <v>45043</v>
      </c>
      <c r="B18">
        <v>2375</v>
      </c>
      <c r="C18">
        <v>2384</v>
      </c>
      <c r="D18">
        <v>2364</v>
      </c>
      <c r="E18">
        <v>2377.0500489999999</v>
      </c>
      <c r="F18">
        <v>2377.0500489999999</v>
      </c>
      <c r="G18">
        <v>4230627</v>
      </c>
      <c r="H18">
        <f t="shared" si="0"/>
        <v>14.949951000000056</v>
      </c>
      <c r="I18" s="2">
        <v>43105.8</v>
      </c>
      <c r="J18" s="2">
        <f t="shared" si="1"/>
        <v>102.85000000000582</v>
      </c>
      <c r="K18">
        <f t="shared" si="2"/>
        <v>10.949456570737214</v>
      </c>
    </row>
    <row r="19" spans="1:14" x14ac:dyDescent="0.3">
      <c r="A19" s="4">
        <v>45044</v>
      </c>
      <c r="B19">
        <v>2382</v>
      </c>
      <c r="C19">
        <v>2423.8999020000001</v>
      </c>
      <c r="D19">
        <v>2381.75</v>
      </c>
      <c r="E19">
        <v>2420.5</v>
      </c>
      <c r="F19">
        <v>2420.5</v>
      </c>
      <c r="G19">
        <v>7183342</v>
      </c>
      <c r="H19">
        <f t="shared" si="0"/>
        <v>43.449951000000056</v>
      </c>
      <c r="I19" s="2">
        <v>43332.35</v>
      </c>
      <c r="J19" s="2">
        <f t="shared" si="1"/>
        <v>226.54999999999563</v>
      </c>
      <c r="K19">
        <f t="shared" si="2"/>
        <v>34.637972264468431</v>
      </c>
    </row>
    <row r="20" spans="1:14" x14ac:dyDescent="0.3">
      <c r="A20" s="4">
        <v>45048</v>
      </c>
      <c r="B20">
        <v>2436.1999510000001</v>
      </c>
      <c r="C20">
        <v>2445.8000489999999</v>
      </c>
      <c r="D20">
        <v>2428.1000979999999</v>
      </c>
      <c r="E20">
        <v>2441.0500489999999</v>
      </c>
      <c r="F20">
        <v>2441.0500489999999</v>
      </c>
      <c r="G20">
        <v>5991101</v>
      </c>
      <c r="H20">
        <f t="shared" si="0"/>
        <v>20.550048999999944</v>
      </c>
      <c r="I20" s="2">
        <v>43500.800000000003</v>
      </c>
      <c r="J20" s="2">
        <f t="shared" si="1"/>
        <v>168.45000000000437</v>
      </c>
      <c r="K20">
        <f t="shared" si="2"/>
        <v>13.997950928932323</v>
      </c>
      <c r="L20">
        <f>H20-$Q$12*J20</f>
        <v>16.088486174433157</v>
      </c>
      <c r="M20">
        <f>SLOPE(H3:H19,J3:J19)</f>
        <v>2.6485976999505334E-2</v>
      </c>
      <c r="N20">
        <f>H20-M20*J20</f>
        <v>16.088486174433157</v>
      </c>
    </row>
    <row r="21" spans="1:14" x14ac:dyDescent="0.3">
      <c r="A21" s="4">
        <v>45049</v>
      </c>
      <c r="B21">
        <v>2445</v>
      </c>
      <c r="C21">
        <v>2445</v>
      </c>
      <c r="D21">
        <v>2413.0500489999999</v>
      </c>
      <c r="E21">
        <v>2420.1000979999999</v>
      </c>
      <c r="F21">
        <v>2420.1000979999999</v>
      </c>
      <c r="G21">
        <v>3259053</v>
      </c>
      <c r="H21">
        <f t="shared" si="0"/>
        <v>-20.949951000000056</v>
      </c>
      <c r="I21" s="2">
        <v>43456.05</v>
      </c>
      <c r="J21" s="2">
        <f t="shared" si="1"/>
        <v>-44.75</v>
      </c>
      <c r="K21">
        <f t="shared" si="2"/>
        <v>-19.209337235201787</v>
      </c>
      <c r="L21">
        <f t="shared" ref="L21:L43" si="3">H21-$Q$12*J21</f>
        <v>-19.764703529272193</v>
      </c>
      <c r="M21">
        <f t="shared" ref="M21:M43" si="4">SLOPE(H4:H20,J4:J20)</f>
        <v>2.8063026551612663E-2</v>
      </c>
      <c r="N21">
        <f t="shared" ref="N21:N43" si="5">H21-M21*J21</f>
        <v>-19.694130561815388</v>
      </c>
    </row>
    <row r="22" spans="1:14" x14ac:dyDescent="0.3">
      <c r="A22" s="4">
        <v>45050</v>
      </c>
      <c r="B22">
        <v>2421.1499020000001</v>
      </c>
      <c r="C22">
        <v>2452.8500979999999</v>
      </c>
      <c r="D22">
        <v>2414.6000979999999</v>
      </c>
      <c r="E22">
        <v>2448</v>
      </c>
      <c r="F22">
        <v>2448</v>
      </c>
      <c r="G22">
        <v>3985159</v>
      </c>
      <c r="H22">
        <f t="shared" si="0"/>
        <v>27.899902000000111</v>
      </c>
      <c r="I22" s="2">
        <v>43787.9</v>
      </c>
      <c r="J22" s="2">
        <f t="shared" si="1"/>
        <v>331.84999999999854</v>
      </c>
      <c r="K22">
        <f t="shared" si="2"/>
        <v>14.99213266260786</v>
      </c>
      <c r="L22">
        <f t="shared" si="3"/>
        <v>19.110530532714304</v>
      </c>
      <c r="M22">
        <f t="shared" si="4"/>
        <v>3.3484797642268707E-2</v>
      </c>
      <c r="N22">
        <f t="shared" si="5"/>
        <v>16.78797190241329</v>
      </c>
    </row>
    <row r="23" spans="1:14" x14ac:dyDescent="0.3">
      <c r="A23" s="4">
        <v>45051</v>
      </c>
      <c r="B23">
        <v>2441</v>
      </c>
      <c r="C23">
        <v>2461.3500979999999</v>
      </c>
      <c r="D23">
        <v>2436</v>
      </c>
      <c r="E23">
        <v>2441.75</v>
      </c>
      <c r="F23">
        <v>2441.75</v>
      </c>
      <c r="G23">
        <v>4036548</v>
      </c>
      <c r="H23">
        <f t="shared" si="0"/>
        <v>-6.25</v>
      </c>
      <c r="I23" s="2">
        <v>42871.05</v>
      </c>
      <c r="J23" s="2">
        <f t="shared" si="1"/>
        <v>-916.84999999999854</v>
      </c>
      <c r="K23">
        <f t="shared" si="2"/>
        <v>29.412161569950634</v>
      </c>
      <c r="L23">
        <f t="shared" si="3"/>
        <v>18.033668011996426</v>
      </c>
      <c r="M23">
        <f t="shared" si="4"/>
        <v>3.9252827801751523E-2</v>
      </c>
      <c r="N23">
        <f t="shared" si="5"/>
        <v>29.73895517003583</v>
      </c>
    </row>
    <row r="24" spans="1:14" x14ac:dyDescent="0.3">
      <c r="A24" s="4">
        <v>45054</v>
      </c>
      <c r="B24">
        <v>2450</v>
      </c>
      <c r="C24">
        <v>2483.6499020000001</v>
      </c>
      <c r="D24">
        <v>2444.1499020000001</v>
      </c>
      <c r="E24">
        <v>2471.8999020000001</v>
      </c>
      <c r="F24">
        <v>2471.8999020000001</v>
      </c>
      <c r="G24">
        <v>4224469</v>
      </c>
      <c r="H24">
        <f t="shared" si="0"/>
        <v>30.149902000000111</v>
      </c>
      <c r="I24" s="2">
        <v>43456.35</v>
      </c>
      <c r="J24" s="2">
        <f t="shared" si="1"/>
        <v>585.29999999999563</v>
      </c>
      <c r="K24">
        <f t="shared" si="2"/>
        <v>7.3838408483482745</v>
      </c>
      <c r="L24">
        <f t="shared" si="3"/>
        <v>14.647659662189755</v>
      </c>
      <c r="M24">
        <f t="shared" si="4"/>
        <v>2.0655171229022846E-2</v>
      </c>
      <c r="N24">
        <f t="shared" si="5"/>
        <v>18.060430279653129</v>
      </c>
    </row>
    <row r="25" spans="1:14" x14ac:dyDescent="0.3">
      <c r="A25" s="4">
        <v>45055</v>
      </c>
      <c r="B25">
        <v>2475</v>
      </c>
      <c r="C25">
        <v>2486.8000489999999</v>
      </c>
      <c r="D25">
        <v>2463.25</v>
      </c>
      <c r="E25">
        <v>2479.5500489999999</v>
      </c>
      <c r="F25">
        <v>2479.5500489999999</v>
      </c>
      <c r="G25">
        <v>2983468</v>
      </c>
      <c r="H25">
        <f t="shared" si="0"/>
        <v>7.6501469999998335</v>
      </c>
      <c r="I25" s="2">
        <v>43347.5</v>
      </c>
      <c r="J25" s="2">
        <f t="shared" si="1"/>
        <v>-108.84999999999854</v>
      </c>
      <c r="K25">
        <f t="shared" si="2"/>
        <v>11.884019811134785</v>
      </c>
      <c r="L25">
        <f t="shared" si="3"/>
        <v>10.533145596395951</v>
      </c>
      <c r="M25">
        <f t="shared" si="4"/>
        <v>2.4917423681523779E-2</v>
      </c>
      <c r="N25">
        <f t="shared" si="5"/>
        <v>10.362408567733661</v>
      </c>
    </row>
    <row r="26" spans="1:14" x14ac:dyDescent="0.3">
      <c r="A26" s="4">
        <v>45056</v>
      </c>
      <c r="B26">
        <v>2490</v>
      </c>
      <c r="C26">
        <v>2499.8500979999999</v>
      </c>
      <c r="D26">
        <v>2481.1999510000001</v>
      </c>
      <c r="E26">
        <v>2496.6000979999999</v>
      </c>
      <c r="F26">
        <v>2496.6000979999999</v>
      </c>
      <c r="G26">
        <v>5017544</v>
      </c>
      <c r="H26">
        <f t="shared" si="0"/>
        <v>17.050048999999944</v>
      </c>
      <c r="I26" s="2">
        <v>43462.25</v>
      </c>
      <c r="J26" s="2">
        <f t="shared" si="1"/>
        <v>114.75</v>
      </c>
      <c r="K26">
        <f t="shared" si="2"/>
        <v>12.586687446690416</v>
      </c>
      <c r="L26">
        <f t="shared" si="3"/>
        <v>14.010783139306707</v>
      </c>
      <c r="M26">
        <f t="shared" si="4"/>
        <v>2.4381166618589637E-2</v>
      </c>
      <c r="N26">
        <f t="shared" si="5"/>
        <v>14.252310130516783</v>
      </c>
    </row>
    <row r="27" spans="1:14" x14ac:dyDescent="0.3">
      <c r="A27" s="4">
        <v>45057</v>
      </c>
      <c r="B27">
        <v>2498.9499510000001</v>
      </c>
      <c r="C27">
        <v>2509.5</v>
      </c>
      <c r="D27">
        <v>2476.5500489999999</v>
      </c>
      <c r="E27">
        <v>2480.3000489999999</v>
      </c>
      <c r="F27">
        <v>2480.3000489999999</v>
      </c>
      <c r="G27">
        <v>4872451</v>
      </c>
      <c r="H27">
        <f t="shared" si="0"/>
        <v>-16.300048999999944</v>
      </c>
      <c r="I27" s="2">
        <v>43595.75</v>
      </c>
      <c r="J27" s="2">
        <f t="shared" si="1"/>
        <v>133.5</v>
      </c>
      <c r="K27">
        <f t="shared" si="2"/>
        <v>-21.492717996660705</v>
      </c>
      <c r="L27">
        <f t="shared" si="3"/>
        <v>-19.835926929433906</v>
      </c>
      <c r="M27">
        <f t="shared" si="4"/>
        <v>2.7424605954486266E-2</v>
      </c>
      <c r="N27">
        <f t="shared" si="5"/>
        <v>-19.961233894923861</v>
      </c>
    </row>
    <row r="28" spans="1:14" x14ac:dyDescent="0.3">
      <c r="A28" s="4">
        <v>45058</v>
      </c>
      <c r="B28">
        <v>2469.8000489999999</v>
      </c>
      <c r="C28">
        <v>2487.3999020000001</v>
      </c>
      <c r="D28">
        <v>2456.5</v>
      </c>
      <c r="E28">
        <v>2484.3500979999999</v>
      </c>
      <c r="F28">
        <v>2484.3500979999999</v>
      </c>
      <c r="G28">
        <v>3209889</v>
      </c>
      <c r="H28">
        <f t="shared" si="0"/>
        <v>4.0500489999999445</v>
      </c>
      <c r="I28" s="2">
        <v>43869.35</v>
      </c>
      <c r="J28" s="2">
        <f t="shared" si="1"/>
        <v>273.59999999999854</v>
      </c>
      <c r="K28">
        <f t="shared" si="2"/>
        <v>-6.5920052133811513</v>
      </c>
      <c r="L28">
        <f t="shared" si="3"/>
        <v>-3.1965143070646764</v>
      </c>
      <c r="M28">
        <f t="shared" si="4"/>
        <v>2.6183890526042194E-2</v>
      </c>
      <c r="N28">
        <f t="shared" si="5"/>
        <v>-3.1138634479251612</v>
      </c>
    </row>
    <row r="29" spans="1:14" x14ac:dyDescent="0.3">
      <c r="A29" s="4">
        <v>45061</v>
      </c>
      <c r="B29">
        <v>2489.8999020000001</v>
      </c>
      <c r="C29">
        <v>2504.5500489999999</v>
      </c>
      <c r="D29">
        <v>2473.1499020000001</v>
      </c>
      <c r="E29">
        <v>2489.25</v>
      </c>
      <c r="F29">
        <v>2489.25</v>
      </c>
      <c r="G29">
        <v>3153587</v>
      </c>
      <c r="H29">
        <f t="shared" si="0"/>
        <v>4.899902000000111</v>
      </c>
      <c r="I29" s="2">
        <v>44096.45</v>
      </c>
      <c r="J29" s="2">
        <f t="shared" si="1"/>
        <v>227.09999999999854</v>
      </c>
      <c r="K29">
        <f t="shared" si="2"/>
        <v>-3.9334697538699341</v>
      </c>
      <c r="L29">
        <f t="shared" si="3"/>
        <v>-1.1150633765875115</v>
      </c>
      <c r="M29">
        <f t="shared" si="4"/>
        <v>2.3223100806711302E-2</v>
      </c>
      <c r="N29">
        <f t="shared" si="5"/>
        <v>-0.37406419320399209</v>
      </c>
    </row>
    <row r="30" spans="1:14" x14ac:dyDescent="0.3">
      <c r="A30" s="4">
        <v>45062</v>
      </c>
      <c r="B30">
        <v>2494</v>
      </c>
      <c r="C30">
        <v>2499.6000979999999</v>
      </c>
      <c r="D30">
        <v>2450.1499020000001</v>
      </c>
      <c r="E30">
        <v>2453.8000489999999</v>
      </c>
      <c r="F30">
        <v>2453.8000489999999</v>
      </c>
      <c r="G30">
        <v>4023000</v>
      </c>
      <c r="H30">
        <f t="shared" si="0"/>
        <v>-35.449951000000056</v>
      </c>
      <c r="I30" s="2">
        <v>43994.6</v>
      </c>
      <c r="J30" s="2">
        <f t="shared" si="1"/>
        <v>-101.84999999999854</v>
      </c>
      <c r="K30">
        <f t="shared" si="2"/>
        <v>-31.488352967716228</v>
      </c>
      <c r="L30">
        <f t="shared" si="3"/>
        <v>-32.752354242600475</v>
      </c>
      <c r="M30">
        <f t="shared" si="4"/>
        <v>2.3873127756368566E-2</v>
      </c>
      <c r="N30">
        <f t="shared" si="5"/>
        <v>-33.01847293801395</v>
      </c>
    </row>
    <row r="31" spans="1:14" x14ac:dyDescent="0.3">
      <c r="A31" s="4">
        <v>45063</v>
      </c>
      <c r="B31">
        <v>2463</v>
      </c>
      <c r="C31">
        <v>2465</v>
      </c>
      <c r="D31">
        <v>2429</v>
      </c>
      <c r="E31">
        <v>2439.3000489999999</v>
      </c>
      <c r="F31">
        <v>2439.3000489999999</v>
      </c>
      <c r="G31">
        <v>4060722</v>
      </c>
      <c r="H31">
        <f t="shared" si="0"/>
        <v>-14.5</v>
      </c>
      <c r="I31" s="2">
        <v>43823.9</v>
      </c>
      <c r="J31" s="2">
        <f t="shared" si="1"/>
        <v>-170.69999999999709</v>
      </c>
      <c r="K31">
        <f t="shared" si="2"/>
        <v>-7.8603850357305127</v>
      </c>
      <c r="L31">
        <f t="shared" si="3"/>
        <v>-9.9788437261845164</v>
      </c>
      <c r="M31">
        <f t="shared" si="4"/>
        <v>2.815134117602382E-2</v>
      </c>
      <c r="N31">
        <f t="shared" si="5"/>
        <v>-9.6945660612528162</v>
      </c>
    </row>
    <row r="32" spans="1:14" x14ac:dyDescent="0.3">
      <c r="A32" s="4">
        <v>45064</v>
      </c>
      <c r="B32">
        <v>2449.5500489999999</v>
      </c>
      <c r="C32">
        <v>2457</v>
      </c>
      <c r="D32">
        <v>2427.1499020000001</v>
      </c>
      <c r="E32">
        <v>2434.0500489999999</v>
      </c>
      <c r="F32">
        <v>2434.0500489999999</v>
      </c>
      <c r="G32">
        <v>4857531</v>
      </c>
      <c r="H32">
        <f t="shared" si="0"/>
        <v>-5.25</v>
      </c>
      <c r="I32" s="2">
        <v>43869.25</v>
      </c>
      <c r="J32" s="2">
        <f t="shared" si="1"/>
        <v>45.349999999998545</v>
      </c>
      <c r="K32">
        <f t="shared" si="2"/>
        <v>-7.0139516029854523</v>
      </c>
      <c r="L32">
        <f t="shared" si="3"/>
        <v>-6.4511390569275289</v>
      </c>
      <c r="M32">
        <f t="shared" si="4"/>
        <v>3.0454865973069518E-2</v>
      </c>
      <c r="N32">
        <f t="shared" si="5"/>
        <v>-6.6311281718786583</v>
      </c>
    </row>
    <row r="33" spans="1:14" x14ac:dyDescent="0.3">
      <c r="A33" s="4">
        <v>45065</v>
      </c>
      <c r="B33">
        <v>2434.0500489999999</v>
      </c>
      <c r="C33">
        <v>2445.9499510000001</v>
      </c>
      <c r="D33">
        <v>2418.8500979999999</v>
      </c>
      <c r="E33">
        <v>2441.9499510000001</v>
      </c>
      <c r="F33">
        <v>2441.9499510000001</v>
      </c>
      <c r="G33">
        <v>3715280</v>
      </c>
      <c r="H33">
        <f t="shared" si="0"/>
        <v>7.899902000000111</v>
      </c>
      <c r="I33" s="2">
        <v>44042.3</v>
      </c>
      <c r="J33" s="2">
        <f t="shared" si="1"/>
        <v>173.05000000000291</v>
      </c>
      <c r="K33">
        <f t="shared" si="2"/>
        <v>1.1688805028303761</v>
      </c>
      <c r="L33">
        <f t="shared" si="3"/>
        <v>3.3165036802356358</v>
      </c>
      <c r="M33">
        <f t="shared" si="4"/>
        <v>3.2508233718199574E-2</v>
      </c>
      <c r="N33">
        <f t="shared" si="5"/>
        <v>2.2743521550655803</v>
      </c>
    </row>
    <row r="34" spans="1:14" x14ac:dyDescent="0.3">
      <c r="A34" s="4">
        <v>45068</v>
      </c>
      <c r="B34">
        <v>2435</v>
      </c>
      <c r="C34">
        <v>2466</v>
      </c>
      <c r="D34">
        <v>2432.3500979999999</v>
      </c>
      <c r="E34">
        <v>2455</v>
      </c>
      <c r="F34">
        <v>2455</v>
      </c>
      <c r="G34">
        <v>3431208</v>
      </c>
      <c r="H34">
        <f t="shared" si="0"/>
        <v>13.050048999999944</v>
      </c>
      <c r="I34" s="2">
        <v>44016.6</v>
      </c>
      <c r="J34" s="2">
        <f t="shared" si="1"/>
        <v>-25.700000000004366</v>
      </c>
      <c r="K34">
        <f t="shared" si="2"/>
        <v>14.049686402353533</v>
      </c>
      <c r="L34">
        <f t="shared" si="3"/>
        <v>13.730738608887346</v>
      </c>
      <c r="M34">
        <f t="shared" si="4"/>
        <v>3.2635017768177489E-2</v>
      </c>
      <c r="N34">
        <f t="shared" si="5"/>
        <v>13.888768956642249</v>
      </c>
    </row>
    <row r="35" spans="1:14" x14ac:dyDescent="0.3">
      <c r="A35" s="4">
        <v>45069</v>
      </c>
      <c r="B35">
        <v>2460.6499020000001</v>
      </c>
      <c r="C35">
        <v>2468</v>
      </c>
      <c r="D35">
        <v>2451.4499510000001</v>
      </c>
      <c r="E35">
        <v>2454.5500489999999</v>
      </c>
      <c r="F35">
        <v>2454.5500489999999</v>
      </c>
      <c r="G35">
        <v>2811473</v>
      </c>
      <c r="H35">
        <f t="shared" si="0"/>
        <v>-0.4499510000000555</v>
      </c>
      <c r="I35" s="2">
        <v>44068.75</v>
      </c>
      <c r="J35" s="2">
        <f t="shared" si="1"/>
        <v>52.150000000001455</v>
      </c>
      <c r="K35">
        <f t="shared" si="2"/>
        <v>-2.4783981024410005</v>
      </c>
      <c r="L35">
        <f t="shared" si="3"/>
        <v>-1.8311947005242972</v>
      </c>
      <c r="M35">
        <f t="shared" si="4"/>
        <v>3.2506452832195741E-2</v>
      </c>
      <c r="N35">
        <f t="shared" si="5"/>
        <v>-2.1451625151991109</v>
      </c>
    </row>
    <row r="36" spans="1:14" x14ac:dyDescent="0.3">
      <c r="A36" s="4">
        <v>45070</v>
      </c>
      <c r="B36">
        <v>2445.8999020000001</v>
      </c>
      <c r="C36">
        <v>2464</v>
      </c>
      <c r="D36">
        <v>2433.4499510000001</v>
      </c>
      <c r="E36">
        <v>2440.25</v>
      </c>
      <c r="F36">
        <v>2440.25</v>
      </c>
      <c r="G36">
        <v>3743804</v>
      </c>
      <c r="H36">
        <f t="shared" si="0"/>
        <v>-14.300048999999944</v>
      </c>
      <c r="I36" s="2">
        <v>43814.9</v>
      </c>
      <c r="J36" s="2">
        <f t="shared" si="1"/>
        <v>-253.84999999999854</v>
      </c>
      <c r="K36">
        <f t="shared" si="2"/>
        <v>-4.4261986269488105</v>
      </c>
      <c r="L36">
        <f t="shared" si="3"/>
        <v>-7.5765837386755539</v>
      </c>
      <c r="M36">
        <f t="shared" si="4"/>
        <v>3.2284123727011248E-2</v>
      </c>
      <c r="N36">
        <f t="shared" si="5"/>
        <v>-6.1047241918981854</v>
      </c>
    </row>
    <row r="37" spans="1:14" x14ac:dyDescent="0.3">
      <c r="A37" s="4">
        <v>45071</v>
      </c>
      <c r="B37">
        <v>2433.8999020000001</v>
      </c>
      <c r="C37">
        <v>2449</v>
      </c>
      <c r="D37">
        <v>2416.0500489999999</v>
      </c>
      <c r="E37">
        <v>2439.9499510000001</v>
      </c>
      <c r="F37">
        <v>2439.9499510000001</v>
      </c>
      <c r="G37">
        <v>5301647</v>
      </c>
      <c r="H37">
        <f t="shared" si="0"/>
        <v>-0.3000489999999445</v>
      </c>
      <c r="I37" s="2">
        <v>43736.35</v>
      </c>
      <c r="J37" s="2">
        <f t="shared" si="1"/>
        <v>-78.55000000000291</v>
      </c>
      <c r="K37">
        <f t="shared" si="2"/>
        <v>2.7552629826795894</v>
      </c>
      <c r="L37">
        <f t="shared" si="3"/>
        <v>1.7804244933112767</v>
      </c>
      <c r="M37">
        <f t="shared" si="4"/>
        <v>2.9734784289969507E-2</v>
      </c>
      <c r="N37">
        <f t="shared" si="5"/>
        <v>2.035618305977247</v>
      </c>
    </row>
    <row r="38" spans="1:14" x14ac:dyDescent="0.3">
      <c r="A38" s="4">
        <v>45072</v>
      </c>
      <c r="B38">
        <v>2458</v>
      </c>
      <c r="C38">
        <v>2509</v>
      </c>
      <c r="D38">
        <v>2450.75</v>
      </c>
      <c r="E38">
        <v>2506.5</v>
      </c>
      <c r="F38">
        <v>2506.5</v>
      </c>
      <c r="G38">
        <v>5827017</v>
      </c>
      <c r="H38">
        <f t="shared" si="0"/>
        <v>66.550048999999944</v>
      </c>
      <c r="I38" s="2">
        <v>44068.3</v>
      </c>
      <c r="J38" s="2">
        <f t="shared" si="1"/>
        <v>331.95000000000437</v>
      </c>
      <c r="K38">
        <f t="shared" si="2"/>
        <v>53.63839002290959</v>
      </c>
      <c r="L38">
        <f t="shared" si="3"/>
        <v>57.758028935014032</v>
      </c>
      <c r="M38">
        <f t="shared" si="4"/>
        <v>2.8171328045586835E-2</v>
      </c>
      <c r="N38">
        <f t="shared" si="5"/>
        <v>57.198576655267274</v>
      </c>
    </row>
    <row r="39" spans="1:14" x14ac:dyDescent="0.3">
      <c r="A39" s="4">
        <v>45075</v>
      </c>
      <c r="B39">
        <v>2521</v>
      </c>
      <c r="C39">
        <v>2530</v>
      </c>
      <c r="D39">
        <v>2507.1999510000001</v>
      </c>
      <c r="E39">
        <v>2520.6000979999999</v>
      </c>
      <c r="F39">
        <v>2520.6000979999999</v>
      </c>
      <c r="G39">
        <v>4619754</v>
      </c>
      <c r="H39">
        <f t="shared" si="0"/>
        <v>14.100097999999889</v>
      </c>
      <c r="I39" s="2">
        <v>44368.3</v>
      </c>
      <c r="J39" s="2">
        <f t="shared" si="1"/>
        <v>300</v>
      </c>
      <c r="K39">
        <f t="shared" si="2"/>
        <v>2.4311789063802038</v>
      </c>
      <c r="L39">
        <f t="shared" si="3"/>
        <v>6.154304900148289</v>
      </c>
      <c r="M39">
        <f t="shared" si="4"/>
        <v>3.7314132576888925E-2</v>
      </c>
      <c r="N39">
        <f t="shared" si="5"/>
        <v>2.9058582269332121</v>
      </c>
    </row>
    <row r="40" spans="1:14" x14ac:dyDescent="0.3">
      <c r="A40" s="4">
        <v>45076</v>
      </c>
      <c r="B40">
        <v>2520.6000979999999</v>
      </c>
      <c r="C40">
        <v>2537.6999510000001</v>
      </c>
      <c r="D40">
        <v>2514.3500979999999</v>
      </c>
      <c r="E40">
        <v>2519.9499510000001</v>
      </c>
      <c r="F40">
        <v>2519.9499510000001</v>
      </c>
      <c r="G40">
        <v>5234564</v>
      </c>
      <c r="H40">
        <f t="shared" si="0"/>
        <v>-0.6501469999998335</v>
      </c>
      <c r="I40" s="2">
        <v>44466.35</v>
      </c>
      <c r="J40" s="2">
        <f t="shared" si="1"/>
        <v>98.049999999995634</v>
      </c>
      <c r="K40">
        <f t="shared" si="2"/>
        <v>-4.4639387237643646</v>
      </c>
      <c r="L40">
        <f t="shared" si="3"/>
        <v>-3.2470970448012157</v>
      </c>
      <c r="M40">
        <f t="shared" si="4"/>
        <v>3.5092895348566702E-2</v>
      </c>
      <c r="N40">
        <f t="shared" si="5"/>
        <v>-4.0910053889266456</v>
      </c>
    </row>
    <row r="41" spans="1:14" x14ac:dyDescent="0.3">
      <c r="A41" s="4">
        <v>45077</v>
      </c>
      <c r="B41">
        <v>2500</v>
      </c>
      <c r="C41">
        <v>2509.8500979999999</v>
      </c>
      <c r="D41">
        <v>2461</v>
      </c>
      <c r="E41">
        <v>2469.8999020000001</v>
      </c>
      <c r="F41">
        <v>2469.8999020000001</v>
      </c>
      <c r="G41">
        <v>12510304</v>
      </c>
      <c r="H41">
        <f t="shared" si="0"/>
        <v>-50.050048999999944</v>
      </c>
      <c r="I41" s="2">
        <v>44241.65</v>
      </c>
      <c r="J41" s="2">
        <f t="shared" si="1"/>
        <v>-224.69999999999709</v>
      </c>
      <c r="K41">
        <f t="shared" si="2"/>
        <v>-41.310028598878915</v>
      </c>
      <c r="L41">
        <f t="shared" si="3"/>
        <v>-44.098649968211177</v>
      </c>
      <c r="M41">
        <f t="shared" si="4"/>
        <v>6.7243709390478759E-2</v>
      </c>
      <c r="N41">
        <f t="shared" si="5"/>
        <v>-34.940387499959563</v>
      </c>
    </row>
    <row r="42" spans="1:14" x14ac:dyDescent="0.3">
      <c r="A42" s="4">
        <v>45078</v>
      </c>
      <c r="B42">
        <v>2480.1499020000001</v>
      </c>
      <c r="C42">
        <v>2484.8999020000001</v>
      </c>
      <c r="D42">
        <v>2458</v>
      </c>
      <c r="E42">
        <v>2463.25</v>
      </c>
      <c r="F42">
        <v>2463.25</v>
      </c>
      <c r="G42">
        <v>6734525</v>
      </c>
      <c r="H42">
        <f t="shared" si="0"/>
        <v>-6.649902000000111</v>
      </c>
      <c r="I42" s="2">
        <v>43948.25</v>
      </c>
      <c r="J42" s="2">
        <f t="shared" si="1"/>
        <v>-293.40000000000146</v>
      </c>
      <c r="K42">
        <f t="shared" si="2"/>
        <v>4.7623008735599974</v>
      </c>
      <c r="L42">
        <f t="shared" si="3"/>
        <v>1.1210836516547928</v>
      </c>
      <c r="M42">
        <f t="shared" si="4"/>
        <v>9.1453123938795899E-2</v>
      </c>
      <c r="N42">
        <f t="shared" si="5"/>
        <v>20.18244456364274</v>
      </c>
    </row>
    <row r="43" spans="1:14" x14ac:dyDescent="0.3">
      <c r="A43" s="4">
        <v>45079</v>
      </c>
      <c r="B43">
        <v>2471</v>
      </c>
      <c r="C43">
        <v>2482.8500979999999</v>
      </c>
      <c r="D43">
        <v>2451</v>
      </c>
      <c r="E43">
        <v>2455.1999510000001</v>
      </c>
      <c r="F43">
        <v>2455.1999510000001</v>
      </c>
      <c r="G43">
        <v>7291995</v>
      </c>
      <c r="H43">
        <f t="shared" si="0"/>
        <v>-8.0500489999999445</v>
      </c>
      <c r="I43" s="2">
        <v>44110.6</v>
      </c>
      <c r="J43" s="2">
        <f t="shared" si="1"/>
        <v>162.34999999999854</v>
      </c>
      <c r="K43">
        <f t="shared" si="2"/>
        <v>-14.364879049497073</v>
      </c>
      <c r="L43">
        <f t="shared" si="3"/>
        <v>-12.350047365869596</v>
      </c>
      <c r="M43">
        <f t="shared" si="4"/>
        <v>8.365517719082341E-2</v>
      </c>
      <c r="N43">
        <f t="shared" si="5"/>
        <v>-21.631467016930003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2023-06-20T07:49:07Z</dcterms:created>
  <dcterms:modified xsi:type="dcterms:W3CDTF">2023-06-20T18:05:48Z</dcterms:modified>
</cp:coreProperties>
</file>