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8d7b54ae781cee43/Tài liệu/"/>
    </mc:Choice>
  </mc:AlternateContent>
  <xr:revisionPtr revIDLastSave="1" documentId="8_{FDDEFD6D-6E9C-411C-A13E-8AED5E99B579}" xr6:coauthVersionLast="47" xr6:coauthVersionMax="47" xr10:uidLastSave="{359C7AFC-6481-404A-9CE2-A7C0E90051D9}"/>
  <bookViews>
    <workbookView xWindow="-120" yWindow="-120" windowWidth="19440" windowHeight="11640" activeTab="4" xr2:uid="{14C4F88A-C3E3-40EF-8005-A419D2CECFA8}"/>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9" i="5" l="1"/>
  <c r="D38" i="5"/>
  <c r="D37" i="5"/>
  <c r="C32" i="5"/>
  <c r="C31" i="5"/>
  <c r="C30" i="5"/>
  <c r="D40" i="4"/>
  <c r="D39" i="4"/>
  <c r="D38" i="4"/>
  <c r="C33" i="4"/>
  <c r="C32" i="4"/>
  <c r="C31" i="4"/>
  <c r="D38" i="3"/>
  <c r="D37" i="3"/>
  <c r="D36" i="3"/>
  <c r="C32" i="3"/>
  <c r="C31" i="3"/>
  <c r="C30" i="3"/>
  <c r="C40" i="2"/>
  <c r="C39" i="2"/>
  <c r="C38" i="2"/>
  <c r="C33" i="2"/>
  <c r="C32" i="2"/>
  <c r="C31" i="2"/>
  <c r="D43" i="1"/>
  <c r="D42" i="1"/>
  <c r="D41" i="1"/>
  <c r="C33" i="1"/>
  <c r="C32" i="1"/>
  <c r="C31" i="1"/>
</calcChain>
</file>

<file path=xl/sharedStrings.xml><?xml version="1.0" encoding="utf-8"?>
<sst xmlns="http://schemas.openxmlformats.org/spreadsheetml/2006/main" count="55" uniqueCount="41">
  <si>
    <t>salaries</t>
  </si>
  <si>
    <t>Questions:</t>
  </si>
  <si>
    <t>1. Quartiles: Calculate the first quartile (Q1), median (Q2), and third quartile (Q3) of the salary distribution</t>
  </si>
  <si>
    <t>2. Percentiles: Calculate the 10th percentile, 25th percentile, 75th percentile, and 90th percentile of the salary distribution.</t>
  </si>
  <si>
    <t>3. Interpretation: Based on the quartiles and percentiles, what can be inferred about the income distribution of the employees?</t>
  </si>
  <si>
    <t>Q1</t>
  </si>
  <si>
    <t>Q2</t>
  </si>
  <si>
    <t>Q3</t>
  </si>
  <si>
    <t>25 th percentile</t>
  </si>
  <si>
    <t>75 th percentile</t>
  </si>
  <si>
    <t>90 th percentile</t>
  </si>
  <si>
    <t>Weights:</t>
  </si>
  <si>
    <t>1. Quartiles: Calculate the first quartile (Q1), median (Q2), and third quartile (Q3) of the weight distribution</t>
  </si>
  <si>
    <t>2. Percentiles: Calculate the 15th percentile, 50th percentile, and 85th percentile of the weight distribution.</t>
  </si>
  <si>
    <t>3. Interpretation: Based on the quartiles and percentiles, what can be inferred about the weight distribution of the individuals?</t>
  </si>
  <si>
    <t>q1</t>
  </si>
  <si>
    <t>q2</t>
  </si>
  <si>
    <t>q3</t>
  </si>
  <si>
    <t xml:space="preserve"> 50th percentile</t>
  </si>
  <si>
    <t xml:space="preserve"> 85th percentile</t>
  </si>
  <si>
    <t xml:space="preserve"> 15th percentile</t>
  </si>
  <si>
    <t>Purchase Amounts:</t>
  </si>
  <si>
    <t>1. Quartiles: Calculate the first quartile (Q1), median (Q2), and third quartile (Q3) of the purchase amount distribution.</t>
  </si>
  <si>
    <t>2. Percentiles: Calculate the 20th percentile, 40th percentile, and 80th percentile of the purchase amount distribution.</t>
  </si>
  <si>
    <t>3. Interpretation: Based on the quartiles and percentiles, what can be inferred about the spending patterns of the customers?</t>
  </si>
  <si>
    <t>20th percentile</t>
  </si>
  <si>
    <t>40th percentile</t>
  </si>
  <si>
    <t>80th percentile</t>
  </si>
  <si>
    <t>Commute Times:</t>
  </si>
  <si>
    <t>1. Quartiles: Calculate the first quartile (Q1), median (Q2), and third quartile (Q3) of the commute time distribution.</t>
  </si>
  <si>
    <t>3. Interpretation: Based on the quartiles and percentiles, what can be inferred about the average commute time of the employees?</t>
  </si>
  <si>
    <t>2. Percentiles: Calculate the 30th percentile, 50th percentile, and 70th percentile of the commute time distribution.</t>
  </si>
  <si>
    <t xml:space="preserve"> 30th percentile</t>
  </si>
  <si>
    <t>70th percentile</t>
  </si>
  <si>
    <t>Defect Rates:</t>
  </si>
  <si>
    <t>1. Quartiles: Calculate the first quartile (Q1), median (Q2), and third quartile (Q3) of the defect rate distribution.</t>
  </si>
  <si>
    <t>3. Interpretation: Based on the quartiles and percentiles, what can be inferred about the quality of the products?</t>
  </si>
  <si>
    <t>2.Percentiles: Calculate the 25th percentile, 50th percentile, and 75th percentile of the defect rate distribution.</t>
  </si>
  <si>
    <t>25th percentile</t>
  </si>
  <si>
    <t>50th percentile</t>
  </si>
  <si>
    <t>75th 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</si>
</sst>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CC99"/>
        <bgColor indexed="64"/>
      </patternFill>
    </fill>
    <fill>
      <patternFill patternType="solid">
        <fgColor rgb="FFFF3399"/>
        <bgColor indexed="64"/>
      </patternFill>
    </fill>
    <fill>
      <patternFill patternType="solid">
        <fgColor theme="7" tint="0.39997558519241921"/>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2" borderId="0" xfId="0" applyFill="1"/>
    <xf numFmtId="0" fontId="0" fillId="0" borderId="1" xfId="0" applyBorder="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1" xfId="0" applyFill="1" applyBorder="1"/>
    <xf numFmtId="0" fontId="0" fillId="5" borderId="0" xfId="0" applyFill="1"/>
  </cellXfs>
  <cellStyles count="1">
    <cellStyle name="Normal" xfId="0" builtinId="0"/>
  </cellStyles>
  <dxfs count="0"/>
  <tableStyles count="0" defaultTableStyle="TableStyleMedium2" defaultPivotStyle="PivotStyleLight16"/>
  <colors>
    <mruColors>
      <color rgb="FFFF3399"/>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180975</xdr:rowOff>
    </xdr:from>
    <xdr:to>
      <xdr:col>10</xdr:col>
      <xdr:colOff>57150</xdr:colOff>
      <xdr:row>10</xdr:row>
      <xdr:rowOff>161925</xdr:rowOff>
    </xdr:to>
    <xdr:sp macro="" textlink="">
      <xdr:nvSpPr>
        <xdr:cNvPr id="2" name="TextBox 1">
          <a:extLst>
            <a:ext uri="{FF2B5EF4-FFF2-40B4-BE49-F238E27FC236}">
              <a16:creationId xmlns:a16="http://schemas.microsoft.com/office/drawing/2014/main" id="{4EFC9B22-2648-413F-83AF-B4F43BD293E8}"/>
            </a:ext>
          </a:extLst>
        </xdr:cNvPr>
        <xdr:cNvSpPr txBox="1"/>
      </xdr:nvSpPr>
      <xdr:spPr>
        <a:xfrm>
          <a:off x="619125" y="371475"/>
          <a:ext cx="5534025" cy="1695450"/>
        </a:xfrm>
        <a:prstGeom prst="rect">
          <a:avLst/>
        </a:prstGeom>
        <a:solidFill>
          <a:srgbClr val="FFCC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1) Question : A company wants to analyze the salary distribution of its employees to determine the income levels at different percentiles.</a:t>
          </a:r>
        </a:p>
        <a:p>
          <a:endParaRPr lang="en-IN"/>
        </a:p>
        <a:p>
          <a:r>
            <a:rPr lang="en-IN"/>
            <a:t> Data:</a:t>
          </a:r>
        </a:p>
        <a:p>
          <a:endParaRPr lang="en-IN"/>
        </a:p>
        <a:p>
          <a:r>
            <a:rPr lang="en-IN"/>
            <a:t>      Let's consider the monthly salaries (in thousands of dollars) of a sample of 200 employees</a:t>
          </a:r>
          <a:endParaRPr lang="en-IN" sz="1100"/>
        </a:p>
      </xdr:txBody>
    </xdr:sp>
    <xdr:clientData/>
  </xdr:twoCellAnchor>
  <xdr:twoCellAnchor>
    <xdr:from>
      <xdr:col>1</xdr:col>
      <xdr:colOff>38100</xdr:colOff>
      <xdr:row>48</xdr:row>
      <xdr:rowOff>66675</xdr:rowOff>
    </xdr:from>
    <xdr:to>
      <xdr:col>9</xdr:col>
      <xdr:colOff>581025</xdr:colOff>
      <xdr:row>55</xdr:row>
      <xdr:rowOff>9525</xdr:rowOff>
    </xdr:to>
    <xdr:sp macro="" textlink="">
      <xdr:nvSpPr>
        <xdr:cNvPr id="3" name="TextBox 2">
          <a:extLst>
            <a:ext uri="{FF2B5EF4-FFF2-40B4-BE49-F238E27FC236}">
              <a16:creationId xmlns:a16="http://schemas.microsoft.com/office/drawing/2014/main" id="{6EA4E527-AE6C-4FF6-8D45-15FFACD8F53A}"/>
            </a:ext>
          </a:extLst>
        </xdr:cNvPr>
        <xdr:cNvSpPr txBox="1"/>
      </xdr:nvSpPr>
      <xdr:spPr>
        <a:xfrm>
          <a:off x="647700" y="9210675"/>
          <a:ext cx="5505450"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quartiles indicate that the middle 50% of employees earn between 128,000 and 376,000 dollars.The median salary is 252,000 dollars.The 10th percentile (65,000 dollars) and 90th percentile (450,000 dollars) show a wide range of salaries in the company.The distribution appears to be slightly right-skewed, indicating that there are a few high-earning employees pulling the average salary up.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19050</xdr:rowOff>
    </xdr:from>
    <xdr:to>
      <xdr:col>9</xdr:col>
      <xdr:colOff>523875</xdr:colOff>
      <xdr:row>9</xdr:row>
      <xdr:rowOff>104775</xdr:rowOff>
    </xdr:to>
    <xdr:sp macro="" textlink="">
      <xdr:nvSpPr>
        <xdr:cNvPr id="2" name="TextBox 1">
          <a:extLst>
            <a:ext uri="{FF2B5EF4-FFF2-40B4-BE49-F238E27FC236}">
              <a16:creationId xmlns:a16="http://schemas.microsoft.com/office/drawing/2014/main" id="{10FD7764-621C-4897-9920-22419EC3EDAE}"/>
            </a:ext>
          </a:extLst>
        </xdr:cNvPr>
        <xdr:cNvSpPr txBox="1"/>
      </xdr:nvSpPr>
      <xdr:spPr>
        <a:xfrm>
          <a:off x="609600" y="400050"/>
          <a:ext cx="5400675" cy="1419225"/>
        </a:xfrm>
        <a:prstGeom prst="rect">
          <a:avLst/>
        </a:prstGeom>
        <a:solidFill>
          <a:srgbClr val="FF33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2) Question : A research study wants to analyze the weight distribution of a sample of individuals to assess their health and body composition. </a:t>
          </a:r>
        </a:p>
        <a:p>
          <a:endParaRPr lang="en-IN"/>
        </a:p>
        <a:p>
          <a:r>
            <a:rPr lang="en-IN"/>
            <a:t>Data:</a:t>
          </a:r>
        </a:p>
        <a:p>
          <a:r>
            <a:rPr lang="en-IN"/>
            <a:t>   Let's consider the weights (in kilograms) of a sample of 100 individuals:</a:t>
          </a:r>
          <a:endParaRPr lang="en-IN" sz="1100"/>
        </a:p>
      </xdr:txBody>
    </xdr:sp>
    <xdr:clientData/>
  </xdr:twoCellAnchor>
  <xdr:twoCellAnchor>
    <xdr:from>
      <xdr:col>1</xdr:col>
      <xdr:colOff>66675</xdr:colOff>
      <xdr:row>43</xdr:row>
      <xdr:rowOff>142874</xdr:rowOff>
    </xdr:from>
    <xdr:to>
      <xdr:col>7</xdr:col>
      <xdr:colOff>600075</xdr:colOff>
      <xdr:row>52</xdr:row>
      <xdr:rowOff>133349</xdr:rowOff>
    </xdr:to>
    <xdr:sp macro="" textlink="">
      <xdr:nvSpPr>
        <xdr:cNvPr id="3" name="TextBox 2">
          <a:extLst>
            <a:ext uri="{FF2B5EF4-FFF2-40B4-BE49-F238E27FC236}">
              <a16:creationId xmlns:a16="http://schemas.microsoft.com/office/drawing/2014/main" id="{B0E07CDA-20BF-4061-84FE-1A277CC90993}"/>
            </a:ext>
          </a:extLst>
        </xdr:cNvPr>
        <xdr:cNvSpPr txBox="1"/>
      </xdr:nvSpPr>
      <xdr:spPr>
        <a:xfrm>
          <a:off x="676275" y="8334374"/>
          <a:ext cx="4581525" cy="1704975"/>
        </a:xfrm>
        <a:prstGeom prst="rect">
          <a:avLst/>
        </a:prstGeom>
        <a:solidFill>
          <a:srgbClr val="FF33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quartiles divide the weight distribution into four equal parts. The</a:t>
          </a:r>
          <a:r>
            <a:rPr lang="en-IN" sz="1100" baseline="0"/>
            <a:t> </a:t>
          </a:r>
          <a:r>
            <a:rPr lang="en-IN" sz="1100"/>
            <a:t>interquartile range (IQR = Q3 - Q1) is 177.5 kg, indicating that the middle 50% of the data is spread over this range.The percentiles provide a more detailed picture of the distribution. For example, 15% of individuals weigh less than 83.95 kg, while 85% weigh less than 321.5 kg.Based on these results, the research study can categorize the weight distribution into different ranges, such as underweight, normal weight, overweight, and obese, and gain insights into the health and body composition of the sample population.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1</xdr:row>
      <xdr:rowOff>152400</xdr:rowOff>
    </xdr:from>
    <xdr:to>
      <xdr:col>9</xdr:col>
      <xdr:colOff>523875</xdr:colOff>
      <xdr:row>8</xdr:row>
      <xdr:rowOff>114300</xdr:rowOff>
    </xdr:to>
    <xdr:sp macro="" textlink="">
      <xdr:nvSpPr>
        <xdr:cNvPr id="2" name="TextBox 1">
          <a:extLst>
            <a:ext uri="{FF2B5EF4-FFF2-40B4-BE49-F238E27FC236}">
              <a16:creationId xmlns:a16="http://schemas.microsoft.com/office/drawing/2014/main" id="{7D0C9A73-BE0D-4513-9D6B-F85530C30906}"/>
            </a:ext>
          </a:extLst>
        </xdr:cNvPr>
        <xdr:cNvSpPr txBox="1"/>
      </xdr:nvSpPr>
      <xdr:spPr>
        <a:xfrm>
          <a:off x="657225" y="342900"/>
          <a:ext cx="5353050" cy="12954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3) Question : A retail store wants to analyze the distribution of customer purchase amounts to identify their spending patterns. </a:t>
          </a:r>
        </a:p>
        <a:p>
          <a:endParaRPr lang="en-IN"/>
        </a:p>
        <a:p>
          <a:r>
            <a:rPr lang="en-IN"/>
            <a:t>Data: </a:t>
          </a:r>
        </a:p>
        <a:p>
          <a:endParaRPr lang="en-IN"/>
        </a:p>
        <a:p>
          <a:r>
            <a:rPr lang="en-IN"/>
            <a:t>    Let's consider the purchase amounts (in dollars) of a sample of 150 customers:</a:t>
          </a:r>
          <a:endParaRPr lang="en-IN" sz="1100"/>
        </a:p>
      </xdr:txBody>
    </xdr:sp>
    <xdr:clientData/>
  </xdr:twoCellAnchor>
  <xdr:twoCellAnchor>
    <xdr:from>
      <xdr:col>0</xdr:col>
      <xdr:colOff>561975</xdr:colOff>
      <xdr:row>41</xdr:row>
      <xdr:rowOff>19050</xdr:rowOff>
    </xdr:from>
    <xdr:to>
      <xdr:col>8</xdr:col>
      <xdr:colOff>533400</xdr:colOff>
      <xdr:row>48</xdr:row>
      <xdr:rowOff>104775</xdr:rowOff>
    </xdr:to>
    <xdr:sp macro="" textlink="">
      <xdr:nvSpPr>
        <xdr:cNvPr id="3" name="TextBox 2">
          <a:extLst>
            <a:ext uri="{FF2B5EF4-FFF2-40B4-BE49-F238E27FC236}">
              <a16:creationId xmlns:a16="http://schemas.microsoft.com/office/drawing/2014/main" id="{7418956C-9E8F-4294-8791-D0E8B49104AB}"/>
            </a:ext>
          </a:extLst>
        </xdr:cNvPr>
        <xdr:cNvSpPr txBox="1"/>
      </xdr:nvSpPr>
      <xdr:spPr>
        <a:xfrm>
          <a:off x="561975" y="7829550"/>
          <a:ext cx="4933950" cy="141922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quartiles show that the middle 50% of customers spend between $156.5 and $428.5.The median of $292.5 indicates that half of the customers spend more than this amount and half spend less.The percentiles further illustrate the spending patterns, showing that 20% of customers spend $129 or less, 40% spend $238 or less, and 80% spend $456 or less.This data suggests a wide range of spending habits among the customers, with some spending relatively small amounts and others spending considerably more.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1</xdr:row>
      <xdr:rowOff>66675</xdr:rowOff>
    </xdr:from>
    <xdr:to>
      <xdr:col>9</xdr:col>
      <xdr:colOff>38100</xdr:colOff>
      <xdr:row>7</xdr:row>
      <xdr:rowOff>123825</xdr:rowOff>
    </xdr:to>
    <xdr:sp macro="" textlink="">
      <xdr:nvSpPr>
        <xdr:cNvPr id="2" name="TextBox 1">
          <a:extLst>
            <a:ext uri="{FF2B5EF4-FFF2-40B4-BE49-F238E27FC236}">
              <a16:creationId xmlns:a16="http://schemas.microsoft.com/office/drawing/2014/main" id="{C2B930B7-81EB-4919-9C20-6867ABA8F3FB}"/>
            </a:ext>
          </a:extLst>
        </xdr:cNvPr>
        <xdr:cNvSpPr txBox="1"/>
      </xdr:nvSpPr>
      <xdr:spPr>
        <a:xfrm>
          <a:off x="628650" y="257175"/>
          <a:ext cx="4895850" cy="120015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4) Question : A study wants to analyze the distribution of commute times of employees to determine the average time spent traveling to work. </a:t>
          </a:r>
        </a:p>
        <a:p>
          <a:endParaRPr lang="en-IN"/>
        </a:p>
        <a:p>
          <a:r>
            <a:rPr lang="en-IN"/>
            <a:t>Data: </a:t>
          </a:r>
        </a:p>
        <a:p>
          <a:r>
            <a:rPr lang="en-IN"/>
            <a:t>Let's consider the commute times (in minutes) of a sample of 250 employees:</a:t>
          </a:r>
          <a:endParaRPr lang="en-IN" sz="1100"/>
        </a:p>
      </xdr:txBody>
    </xdr:sp>
    <xdr:clientData/>
  </xdr:twoCellAnchor>
  <xdr:twoCellAnchor>
    <xdr:from>
      <xdr:col>1</xdr:col>
      <xdr:colOff>190500</xdr:colOff>
      <xdr:row>45</xdr:row>
      <xdr:rowOff>66675</xdr:rowOff>
    </xdr:from>
    <xdr:to>
      <xdr:col>10</xdr:col>
      <xdr:colOff>219075</xdr:colOff>
      <xdr:row>51</xdr:row>
      <xdr:rowOff>123825</xdr:rowOff>
    </xdr:to>
    <xdr:sp macro="" textlink="">
      <xdr:nvSpPr>
        <xdr:cNvPr id="3" name="TextBox 2">
          <a:extLst>
            <a:ext uri="{FF2B5EF4-FFF2-40B4-BE49-F238E27FC236}">
              <a16:creationId xmlns:a16="http://schemas.microsoft.com/office/drawing/2014/main" id="{BD9C6B26-FB8C-4784-9B0C-5841A33543A2}"/>
            </a:ext>
          </a:extLst>
        </xdr:cNvPr>
        <xdr:cNvSpPr txBox="1"/>
      </xdr:nvSpPr>
      <xdr:spPr>
        <a:xfrm>
          <a:off x="800100" y="8639175"/>
          <a:ext cx="5610225" cy="120015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first quartile (Q1) is 163 minutes, meaning 25% of employees commute for 163 minutes or less.The third quartile (Q3) is 461 minutes, meaning 75% of employees commute for 461 minutes or less.The interquartile range (Q3 - Q1) is 297.5 minutes, indicating a wide spread in commute times.The 30th and 70th percentiles further illustrate the distribution, showing that 30% of employees commute for 193 minutes or less, while 70% commute for 431 minutes or less.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1</xdr:row>
      <xdr:rowOff>161925</xdr:rowOff>
    </xdr:from>
    <xdr:to>
      <xdr:col>8</xdr:col>
      <xdr:colOff>571500</xdr:colOff>
      <xdr:row>8</xdr:row>
      <xdr:rowOff>171450</xdr:rowOff>
    </xdr:to>
    <xdr:sp macro="" textlink="">
      <xdr:nvSpPr>
        <xdr:cNvPr id="2" name="TextBox 1">
          <a:extLst>
            <a:ext uri="{FF2B5EF4-FFF2-40B4-BE49-F238E27FC236}">
              <a16:creationId xmlns:a16="http://schemas.microsoft.com/office/drawing/2014/main" id="{9593C015-1814-445D-94B0-EB1C5CA0E06C}"/>
            </a:ext>
          </a:extLst>
        </xdr:cNvPr>
        <xdr:cNvSpPr txBox="1"/>
      </xdr:nvSpPr>
      <xdr:spPr>
        <a:xfrm>
          <a:off x="647700" y="352425"/>
          <a:ext cx="4800600" cy="1343025"/>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5) Question : A manufacturing company wants to analyze the defect rates in its production process to evaluate product quality.</a:t>
          </a:r>
        </a:p>
        <a:p>
          <a:endParaRPr lang="en-IN"/>
        </a:p>
        <a:p>
          <a:r>
            <a:rPr lang="en-IN"/>
            <a:t> Data: Let's consider the defect rates (in percentage) for a sample of 300 products:</a:t>
          </a:r>
          <a:endParaRPr lang="en-IN" sz="1100"/>
        </a:p>
      </xdr:txBody>
    </xdr:sp>
    <xdr:clientData/>
  </xdr:twoCellAnchor>
  <xdr:twoCellAnchor>
    <xdr:from>
      <xdr:col>1</xdr:col>
      <xdr:colOff>104775</xdr:colOff>
      <xdr:row>44</xdr:row>
      <xdr:rowOff>171450</xdr:rowOff>
    </xdr:from>
    <xdr:to>
      <xdr:col>8</xdr:col>
      <xdr:colOff>152400</xdr:colOff>
      <xdr:row>50</xdr:row>
      <xdr:rowOff>95250</xdr:rowOff>
    </xdr:to>
    <xdr:sp macro="" textlink="">
      <xdr:nvSpPr>
        <xdr:cNvPr id="3" name="TextBox 2">
          <a:extLst>
            <a:ext uri="{FF2B5EF4-FFF2-40B4-BE49-F238E27FC236}">
              <a16:creationId xmlns:a16="http://schemas.microsoft.com/office/drawing/2014/main" id="{04C6BF68-EAC2-4746-AA8F-90FFFA63AF61}"/>
            </a:ext>
          </a:extLst>
        </xdr:cNvPr>
        <xdr:cNvSpPr txBox="1"/>
      </xdr:nvSpPr>
      <xdr:spPr>
        <a:xfrm>
          <a:off x="714375" y="8553450"/>
          <a:ext cx="4371975" cy="10668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quartiles and percentiles tell us about the spread of the defect rates.The interquartile range (IQR = Q3 - Q1 = 0.5) indicates that the middle 50% of the data is relatively concentrated.The fact that the median (0.7) is closer to Q1 than Q3 suggests that the distribution might be slightly skewed to the right.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28407-D653-47A6-B3B4-F6EC8E62F06F}">
  <dimension ref="B13:N47"/>
  <sheetViews>
    <sheetView workbookViewId="0">
      <selection activeCell="L51" sqref="L51"/>
    </sheetView>
  </sheetViews>
  <sheetFormatPr defaultRowHeight="15" x14ac:dyDescent="0.25"/>
  <cols>
    <col min="2" max="2" width="10.42578125" customWidth="1"/>
  </cols>
  <sheetData>
    <row r="13" spans="2:11" x14ac:dyDescent="0.25">
      <c r="B13" s="1" t="s">
        <v>0</v>
      </c>
    </row>
    <row r="14" spans="2:11" x14ac:dyDescent="0.25">
      <c r="B14" s="2">
        <v>40</v>
      </c>
      <c r="C14" s="2">
        <v>45</v>
      </c>
      <c r="D14" s="2">
        <v>50</v>
      </c>
      <c r="E14" s="2">
        <v>55</v>
      </c>
      <c r="F14" s="2">
        <v>60</v>
      </c>
      <c r="G14" s="2">
        <v>62</v>
      </c>
      <c r="H14" s="2">
        <v>65</v>
      </c>
      <c r="I14" s="2">
        <v>68</v>
      </c>
      <c r="J14" s="2">
        <v>70</v>
      </c>
      <c r="K14" s="2">
        <v>72</v>
      </c>
    </row>
    <row r="15" spans="2:11" x14ac:dyDescent="0.25">
      <c r="B15" s="2">
        <v>75</v>
      </c>
      <c r="C15" s="2">
        <v>78</v>
      </c>
      <c r="D15" s="2">
        <v>80</v>
      </c>
      <c r="E15" s="2">
        <v>82</v>
      </c>
      <c r="F15" s="2">
        <v>85</v>
      </c>
      <c r="G15" s="2">
        <v>88</v>
      </c>
      <c r="H15" s="2">
        <v>90</v>
      </c>
      <c r="I15" s="2">
        <v>92</v>
      </c>
      <c r="J15" s="2">
        <v>95</v>
      </c>
      <c r="K15" s="2">
        <v>100</v>
      </c>
    </row>
    <row r="16" spans="2:11" x14ac:dyDescent="0.25">
      <c r="B16" s="2">
        <v>105</v>
      </c>
      <c r="C16" s="2">
        <v>110</v>
      </c>
      <c r="D16" s="2">
        <v>115</v>
      </c>
      <c r="E16" s="2">
        <v>120</v>
      </c>
      <c r="F16" s="2">
        <v>125</v>
      </c>
      <c r="G16" s="2">
        <v>130</v>
      </c>
      <c r="H16" s="2">
        <v>135</v>
      </c>
      <c r="I16" s="2">
        <v>140</v>
      </c>
      <c r="J16" s="2">
        <v>145</v>
      </c>
      <c r="K16" s="2">
        <v>150</v>
      </c>
    </row>
    <row r="17" spans="2:12" x14ac:dyDescent="0.25">
      <c r="B17" s="2">
        <v>155</v>
      </c>
      <c r="C17" s="2">
        <v>160</v>
      </c>
      <c r="D17" s="2">
        <v>165</v>
      </c>
      <c r="E17" s="2">
        <v>170</v>
      </c>
      <c r="F17" s="2">
        <v>175</v>
      </c>
      <c r="G17" s="2">
        <v>180</v>
      </c>
      <c r="H17" s="2">
        <v>185</v>
      </c>
      <c r="I17" s="2">
        <v>190</v>
      </c>
      <c r="J17" s="2">
        <v>195</v>
      </c>
      <c r="K17" s="2">
        <v>200</v>
      </c>
    </row>
    <row r="18" spans="2:12" x14ac:dyDescent="0.25">
      <c r="B18" s="2">
        <v>205</v>
      </c>
      <c r="C18" s="2">
        <v>210</v>
      </c>
      <c r="D18" s="2">
        <v>215</v>
      </c>
      <c r="E18" s="2">
        <v>220</v>
      </c>
      <c r="F18" s="2">
        <v>225</v>
      </c>
      <c r="G18" s="2">
        <v>230</v>
      </c>
      <c r="H18" s="2">
        <v>235</v>
      </c>
      <c r="I18" s="2">
        <v>240</v>
      </c>
      <c r="J18" s="2">
        <v>245</v>
      </c>
      <c r="K18" s="2">
        <v>250</v>
      </c>
    </row>
    <row r="19" spans="2:12" x14ac:dyDescent="0.25">
      <c r="B19" s="2">
        <v>255</v>
      </c>
      <c r="C19" s="2">
        <v>260</v>
      </c>
      <c r="D19" s="2">
        <v>265</v>
      </c>
      <c r="E19" s="2">
        <v>270</v>
      </c>
      <c r="F19" s="2">
        <v>275</v>
      </c>
      <c r="G19" s="2">
        <v>280</v>
      </c>
      <c r="H19" s="2">
        <v>285</v>
      </c>
      <c r="I19" s="2">
        <v>290</v>
      </c>
      <c r="J19" s="2">
        <v>295</v>
      </c>
      <c r="K19" s="2">
        <v>300</v>
      </c>
    </row>
    <row r="20" spans="2:12" x14ac:dyDescent="0.25">
      <c r="B20" s="2">
        <v>305</v>
      </c>
      <c r="C20" s="2">
        <v>310</v>
      </c>
      <c r="D20" s="2">
        <v>315</v>
      </c>
      <c r="E20" s="2">
        <v>320</v>
      </c>
      <c r="F20" s="2">
        <v>325</v>
      </c>
      <c r="G20" s="2">
        <v>330</v>
      </c>
      <c r="H20" s="2">
        <v>335</v>
      </c>
      <c r="I20" s="2">
        <v>340</v>
      </c>
      <c r="J20" s="2">
        <v>345</v>
      </c>
      <c r="K20" s="2">
        <v>350</v>
      </c>
    </row>
    <row r="21" spans="2:12" x14ac:dyDescent="0.25">
      <c r="B21" s="2">
        <v>355</v>
      </c>
      <c r="C21" s="2">
        <v>360</v>
      </c>
      <c r="D21" s="2">
        <v>365</v>
      </c>
      <c r="E21" s="2">
        <v>370</v>
      </c>
      <c r="F21" s="2">
        <v>375</v>
      </c>
      <c r="G21" s="2">
        <v>380</v>
      </c>
      <c r="H21" s="2">
        <v>385</v>
      </c>
      <c r="I21" s="2">
        <v>390</v>
      </c>
      <c r="J21" s="2">
        <v>395</v>
      </c>
      <c r="K21" s="2">
        <v>400</v>
      </c>
    </row>
    <row r="22" spans="2:12" x14ac:dyDescent="0.25">
      <c r="B22" s="2">
        <v>405</v>
      </c>
      <c r="C22" s="2">
        <v>410</v>
      </c>
      <c r="D22" s="2">
        <v>415</v>
      </c>
      <c r="E22" s="2">
        <v>420</v>
      </c>
      <c r="F22" s="2">
        <v>425</v>
      </c>
      <c r="G22" s="2">
        <v>430</v>
      </c>
      <c r="H22" s="2">
        <v>435</v>
      </c>
      <c r="I22" s="2">
        <v>440</v>
      </c>
      <c r="J22" s="2">
        <v>445</v>
      </c>
      <c r="K22" s="2">
        <v>450</v>
      </c>
    </row>
    <row r="23" spans="2:12" x14ac:dyDescent="0.25">
      <c r="B23" s="2">
        <v>455</v>
      </c>
      <c r="C23" s="2">
        <v>460</v>
      </c>
      <c r="D23" s="2">
        <v>465</v>
      </c>
      <c r="E23" s="2">
        <v>470</v>
      </c>
      <c r="F23" s="2">
        <v>475</v>
      </c>
      <c r="G23" s="2">
        <v>480</v>
      </c>
      <c r="H23" s="2">
        <v>485</v>
      </c>
      <c r="I23" s="2">
        <v>490</v>
      </c>
      <c r="J23" s="2">
        <v>495</v>
      </c>
      <c r="K23" s="2">
        <v>500</v>
      </c>
    </row>
    <row r="26" spans="2:12" x14ac:dyDescent="0.25">
      <c r="B26" s="1" t="s">
        <v>1</v>
      </c>
    </row>
    <row r="29" spans="2:12" x14ac:dyDescent="0.25">
      <c r="B29" s="1" t="s">
        <v>2</v>
      </c>
      <c r="C29" s="1"/>
      <c r="D29" s="1"/>
      <c r="E29" s="1"/>
      <c r="F29" s="1"/>
      <c r="G29" s="1"/>
      <c r="H29" s="1"/>
      <c r="I29" s="1"/>
      <c r="J29" s="1"/>
      <c r="K29" s="1"/>
      <c r="L29" s="1"/>
    </row>
    <row r="31" spans="2:12" x14ac:dyDescent="0.25">
      <c r="B31" s="1" t="s">
        <v>5</v>
      </c>
      <c r="C31">
        <f>_xlfn.QUARTILE.INC(B14:K23,1)</f>
        <v>128.75</v>
      </c>
    </row>
    <row r="32" spans="2:12" x14ac:dyDescent="0.25">
      <c r="B32" s="1" t="s">
        <v>6</v>
      </c>
      <c r="C32">
        <f>_xlfn.QUARTILE.INC(B14:K23,2)</f>
        <v>252.5</v>
      </c>
    </row>
    <row r="33" spans="2:14" x14ac:dyDescent="0.25">
      <c r="B33" s="1" t="s">
        <v>7</v>
      </c>
      <c r="C33">
        <f>_xlfn.QUARTILE.INC(B14:K23,3)</f>
        <v>376.25</v>
      </c>
    </row>
    <row r="39" spans="2:14" x14ac:dyDescent="0.25">
      <c r="B39" s="1" t="s">
        <v>3</v>
      </c>
      <c r="C39" s="1"/>
      <c r="D39" s="1"/>
      <c r="E39" s="1"/>
      <c r="F39" s="1"/>
      <c r="G39" s="1"/>
      <c r="H39" s="1"/>
      <c r="I39" s="1"/>
      <c r="J39" s="1"/>
      <c r="K39" s="1"/>
      <c r="L39" s="1"/>
      <c r="M39" s="1"/>
    </row>
    <row r="41" spans="2:14" x14ac:dyDescent="0.25">
      <c r="B41" s="1" t="s">
        <v>8</v>
      </c>
      <c r="C41" s="1"/>
      <c r="D41">
        <f>_xlfn.PERCENTILE.INC($B$14:$K$23,0.25)</f>
        <v>128.75</v>
      </c>
    </row>
    <row r="42" spans="2:14" x14ac:dyDescent="0.25">
      <c r="B42" s="1" t="s">
        <v>9</v>
      </c>
      <c r="C42" s="1"/>
      <c r="D42">
        <f>_xlfn.PERCENTILE.INC($B$14:$K$23,0.75)</f>
        <v>376.25</v>
      </c>
    </row>
    <row r="43" spans="2:14" x14ac:dyDescent="0.25">
      <c r="B43" s="1" t="s">
        <v>10</v>
      </c>
      <c r="C43" s="1"/>
      <c r="D43">
        <f>_xlfn.PERCENTILE.INC($B$14:$K$23,0.9)</f>
        <v>450.50000000000006</v>
      </c>
    </row>
    <row r="47" spans="2:14" x14ac:dyDescent="0.25">
      <c r="B47" s="1" t="s">
        <v>4</v>
      </c>
      <c r="C47" s="1"/>
      <c r="D47" s="1"/>
      <c r="E47" s="1"/>
      <c r="F47" s="1"/>
      <c r="G47" s="1"/>
      <c r="H47" s="1"/>
      <c r="I47" s="1"/>
      <c r="J47" s="1"/>
      <c r="K47" s="1"/>
      <c r="L47" s="1"/>
      <c r="M47" s="1"/>
      <c r="N47" s="1"/>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0E438-12F4-4961-8DDF-39ED745EC5F4}">
  <dimension ref="B13:M42"/>
  <sheetViews>
    <sheetView workbookViewId="0">
      <selection activeCell="Q47" sqref="Q47"/>
    </sheetView>
  </sheetViews>
  <sheetFormatPr defaultRowHeight="15" x14ac:dyDescent="0.25"/>
  <cols>
    <col min="2" max="2" width="15" bestFit="1" customWidth="1"/>
  </cols>
  <sheetData>
    <row r="13" spans="2:11" x14ac:dyDescent="0.25">
      <c r="B13" s="3" t="s">
        <v>11</v>
      </c>
    </row>
    <row r="14" spans="2:11" x14ac:dyDescent="0.25">
      <c r="B14" s="2">
        <v>55</v>
      </c>
      <c r="C14" s="2">
        <v>60</v>
      </c>
      <c r="D14" s="2">
        <v>62</v>
      </c>
      <c r="E14" s="2">
        <v>65</v>
      </c>
      <c r="F14" s="2">
        <v>68</v>
      </c>
      <c r="G14" s="2">
        <v>70</v>
      </c>
      <c r="H14" s="2">
        <v>72</v>
      </c>
      <c r="I14" s="2">
        <v>75</v>
      </c>
      <c r="J14" s="2">
        <v>78</v>
      </c>
      <c r="K14" s="2">
        <v>80</v>
      </c>
    </row>
    <row r="15" spans="2:11" x14ac:dyDescent="0.25">
      <c r="B15" s="2">
        <v>82</v>
      </c>
      <c r="C15" s="2">
        <v>85</v>
      </c>
      <c r="D15" s="2">
        <v>88</v>
      </c>
      <c r="E15" s="2">
        <v>90</v>
      </c>
      <c r="F15" s="2">
        <v>92</v>
      </c>
      <c r="G15" s="2">
        <v>95</v>
      </c>
      <c r="H15" s="2">
        <v>100</v>
      </c>
      <c r="I15" s="2">
        <v>105</v>
      </c>
      <c r="J15" s="2">
        <v>110</v>
      </c>
      <c r="K15" s="2">
        <v>115</v>
      </c>
    </row>
    <row r="16" spans="2:11" x14ac:dyDescent="0.25">
      <c r="B16" s="2">
        <v>120</v>
      </c>
      <c r="C16" s="2">
        <v>125</v>
      </c>
      <c r="D16" s="2">
        <v>130</v>
      </c>
      <c r="E16" s="2">
        <v>135</v>
      </c>
      <c r="F16" s="2">
        <v>140</v>
      </c>
      <c r="G16" s="2">
        <v>145</v>
      </c>
      <c r="H16" s="2">
        <v>150</v>
      </c>
      <c r="I16" s="2">
        <v>155</v>
      </c>
      <c r="J16" s="2">
        <v>160</v>
      </c>
      <c r="K16" s="2">
        <v>165</v>
      </c>
    </row>
    <row r="17" spans="2:11" x14ac:dyDescent="0.25">
      <c r="B17" s="2">
        <v>170</v>
      </c>
      <c r="C17" s="2">
        <v>175</v>
      </c>
      <c r="D17" s="2">
        <v>180</v>
      </c>
      <c r="E17" s="2">
        <v>185</v>
      </c>
      <c r="F17" s="2">
        <v>190</v>
      </c>
      <c r="G17" s="2">
        <v>195</v>
      </c>
      <c r="H17" s="2">
        <v>200</v>
      </c>
      <c r="I17" s="2">
        <v>205</v>
      </c>
      <c r="J17" s="2">
        <v>210</v>
      </c>
      <c r="K17" s="2">
        <v>215</v>
      </c>
    </row>
    <row r="18" spans="2:11" x14ac:dyDescent="0.25">
      <c r="B18" s="2">
        <v>220</v>
      </c>
      <c r="C18" s="2">
        <v>225</v>
      </c>
      <c r="D18" s="2">
        <v>230</v>
      </c>
      <c r="E18" s="2">
        <v>235</v>
      </c>
      <c r="F18" s="2">
        <v>240</v>
      </c>
      <c r="G18" s="2">
        <v>245</v>
      </c>
      <c r="H18" s="2">
        <v>250</v>
      </c>
      <c r="I18" s="2">
        <v>255</v>
      </c>
      <c r="J18" s="2">
        <v>260</v>
      </c>
      <c r="K18" s="2">
        <v>265</v>
      </c>
    </row>
    <row r="19" spans="2:11" x14ac:dyDescent="0.25">
      <c r="B19" s="2">
        <v>270</v>
      </c>
      <c r="C19" s="2">
        <v>275</v>
      </c>
      <c r="D19" s="2">
        <v>280</v>
      </c>
      <c r="E19" s="2">
        <v>285</v>
      </c>
      <c r="F19" s="2">
        <v>290</v>
      </c>
      <c r="G19" s="2">
        <v>295</v>
      </c>
      <c r="H19" s="2">
        <v>300</v>
      </c>
      <c r="I19" s="2">
        <v>305</v>
      </c>
      <c r="J19" s="2">
        <v>310</v>
      </c>
      <c r="K19" s="2">
        <v>315</v>
      </c>
    </row>
    <row r="20" spans="2:11" x14ac:dyDescent="0.25">
      <c r="B20" s="2">
        <v>320</v>
      </c>
      <c r="C20" s="2">
        <v>325</v>
      </c>
      <c r="D20" s="2">
        <v>330</v>
      </c>
      <c r="E20" s="2">
        <v>335</v>
      </c>
      <c r="F20" s="2">
        <v>340</v>
      </c>
      <c r="G20" s="2">
        <v>345</v>
      </c>
      <c r="H20" s="2">
        <v>350</v>
      </c>
      <c r="I20" s="2">
        <v>355</v>
      </c>
      <c r="J20" s="2">
        <v>360</v>
      </c>
      <c r="K20" s="2">
        <v>365</v>
      </c>
    </row>
    <row r="21" spans="2:11" x14ac:dyDescent="0.25">
      <c r="B21" s="2">
        <v>370</v>
      </c>
      <c r="C21" s="2">
        <v>375</v>
      </c>
      <c r="D21" s="2"/>
      <c r="E21" s="2"/>
      <c r="F21" s="2"/>
      <c r="G21" s="2"/>
      <c r="H21" s="2"/>
      <c r="I21" s="2"/>
      <c r="J21" s="2"/>
      <c r="K21" s="2"/>
    </row>
    <row r="26" spans="2:11" x14ac:dyDescent="0.25">
      <c r="B26" s="4" t="s">
        <v>1</v>
      </c>
    </row>
    <row r="29" spans="2:11" x14ac:dyDescent="0.25">
      <c r="B29" s="4" t="s">
        <v>12</v>
      </c>
      <c r="C29" s="4"/>
      <c r="D29" s="4"/>
      <c r="E29" s="4"/>
      <c r="F29" s="4"/>
      <c r="G29" s="4"/>
      <c r="H29" s="4"/>
      <c r="I29" s="4"/>
      <c r="J29" s="4"/>
      <c r="K29" s="4"/>
    </row>
    <row r="31" spans="2:11" x14ac:dyDescent="0.25">
      <c r="B31" s="3" t="s">
        <v>15</v>
      </c>
      <c r="C31" s="2">
        <f>_xlfn.QUARTILE.INC(B14:K21,1)</f>
        <v>108.75</v>
      </c>
    </row>
    <row r="32" spans="2:11" x14ac:dyDescent="0.25">
      <c r="B32" s="3" t="s">
        <v>16</v>
      </c>
      <c r="C32" s="2">
        <f>_xlfn.QUARTILE.INC(B14:K21,2)</f>
        <v>197.5</v>
      </c>
    </row>
    <row r="33" spans="2:13" x14ac:dyDescent="0.25">
      <c r="B33" s="3" t="s">
        <v>17</v>
      </c>
      <c r="C33" s="2">
        <f>_xlfn.QUARTILE.INC(B14:K21,3)</f>
        <v>286.25</v>
      </c>
    </row>
    <row r="36" spans="2:13" x14ac:dyDescent="0.25">
      <c r="B36" s="4" t="s">
        <v>13</v>
      </c>
      <c r="C36" s="4"/>
      <c r="D36" s="4"/>
      <c r="E36" s="4"/>
      <c r="F36" s="4"/>
      <c r="G36" s="4"/>
      <c r="H36" s="4"/>
      <c r="I36" s="4"/>
      <c r="J36" s="4"/>
      <c r="K36" s="4"/>
    </row>
    <row r="38" spans="2:13" x14ac:dyDescent="0.25">
      <c r="B38" s="3" t="s">
        <v>20</v>
      </c>
      <c r="C38" s="2">
        <f>_xlfn.PERCENTILE.INC(B14:K21,0.15)</f>
        <v>83.95</v>
      </c>
    </row>
    <row r="39" spans="2:13" x14ac:dyDescent="0.25">
      <c r="B39" s="3" t="s">
        <v>18</v>
      </c>
      <c r="C39" s="2">
        <f>_xlfn.PERCENTILE.INC(B14:K21,0.5)</f>
        <v>197.5</v>
      </c>
    </row>
    <row r="40" spans="2:13" x14ac:dyDescent="0.25">
      <c r="B40" s="3" t="s">
        <v>19</v>
      </c>
      <c r="C40" s="2">
        <f>_xlfn.PERCENTILE.INC(B14:K21,0.85)</f>
        <v>321.75</v>
      </c>
    </row>
    <row r="42" spans="2:13" x14ac:dyDescent="0.25">
      <c r="B42" s="4" t="s">
        <v>14</v>
      </c>
      <c r="C42" s="4"/>
      <c r="D42" s="4"/>
      <c r="E42" s="4"/>
      <c r="F42" s="4"/>
      <c r="G42" s="4"/>
      <c r="H42" s="4"/>
      <c r="I42" s="4"/>
      <c r="J42" s="4"/>
      <c r="K42" s="4"/>
      <c r="L42" s="4"/>
      <c r="M42" s="4"/>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2414C-9946-4EDB-A198-43E1ADF0CA7A}">
  <dimension ref="B11:M40"/>
  <sheetViews>
    <sheetView workbookViewId="0">
      <selection activeCell="Q52" sqref="Q52"/>
    </sheetView>
  </sheetViews>
  <sheetFormatPr defaultRowHeight="15" x14ac:dyDescent="0.25"/>
  <cols>
    <col min="2" max="2" width="10.42578125" customWidth="1"/>
  </cols>
  <sheetData>
    <row r="11" spans="2:11" x14ac:dyDescent="0.25">
      <c r="B11" s="5" t="s">
        <v>21</v>
      </c>
      <c r="C11" s="5"/>
    </row>
    <row r="12" spans="2:11" x14ac:dyDescent="0.25">
      <c r="B12">
        <v>20</v>
      </c>
      <c r="C12">
        <v>25</v>
      </c>
      <c r="D12">
        <v>30</v>
      </c>
      <c r="E12">
        <v>35</v>
      </c>
      <c r="F12">
        <v>40</v>
      </c>
      <c r="G12">
        <v>45</v>
      </c>
      <c r="H12">
        <v>50</v>
      </c>
      <c r="I12">
        <v>55</v>
      </c>
      <c r="J12">
        <v>60</v>
      </c>
      <c r="K12">
        <v>65</v>
      </c>
    </row>
    <row r="13" spans="2:11" x14ac:dyDescent="0.25">
      <c r="B13">
        <v>70</v>
      </c>
      <c r="C13">
        <v>75</v>
      </c>
      <c r="D13">
        <v>80</v>
      </c>
      <c r="E13">
        <v>85</v>
      </c>
      <c r="F13">
        <v>90</v>
      </c>
      <c r="G13">
        <v>95</v>
      </c>
      <c r="H13">
        <v>100</v>
      </c>
      <c r="I13">
        <v>105</v>
      </c>
      <c r="J13">
        <v>110</v>
      </c>
      <c r="K13">
        <v>115</v>
      </c>
    </row>
    <row r="14" spans="2:11" x14ac:dyDescent="0.25">
      <c r="B14">
        <v>120</v>
      </c>
      <c r="C14">
        <v>125</v>
      </c>
      <c r="D14">
        <v>130</v>
      </c>
      <c r="E14">
        <v>135</v>
      </c>
      <c r="F14">
        <v>140</v>
      </c>
      <c r="G14">
        <v>145</v>
      </c>
      <c r="H14">
        <v>150</v>
      </c>
      <c r="I14">
        <v>155</v>
      </c>
      <c r="J14">
        <v>160</v>
      </c>
      <c r="K14">
        <v>165</v>
      </c>
    </row>
    <row r="15" spans="2:11" x14ac:dyDescent="0.25">
      <c r="B15">
        <v>170</v>
      </c>
      <c r="C15">
        <v>175</v>
      </c>
      <c r="D15">
        <v>180</v>
      </c>
      <c r="E15">
        <v>185</v>
      </c>
      <c r="F15">
        <v>190</v>
      </c>
      <c r="G15">
        <v>195</v>
      </c>
      <c r="H15">
        <v>200</v>
      </c>
      <c r="I15">
        <v>205</v>
      </c>
      <c r="J15">
        <v>210</v>
      </c>
      <c r="K15">
        <v>215</v>
      </c>
    </row>
    <row r="16" spans="2:11" x14ac:dyDescent="0.25">
      <c r="B16">
        <v>220</v>
      </c>
      <c r="C16">
        <v>225</v>
      </c>
      <c r="D16">
        <v>230</v>
      </c>
      <c r="E16">
        <v>235</v>
      </c>
      <c r="F16">
        <v>240</v>
      </c>
      <c r="G16">
        <v>245</v>
      </c>
      <c r="H16">
        <v>250</v>
      </c>
      <c r="I16">
        <v>255</v>
      </c>
      <c r="J16">
        <v>260</v>
      </c>
      <c r="K16">
        <v>265</v>
      </c>
    </row>
    <row r="17" spans="2:13" x14ac:dyDescent="0.25">
      <c r="B17">
        <v>270</v>
      </c>
      <c r="C17">
        <v>275</v>
      </c>
      <c r="D17">
        <v>280</v>
      </c>
      <c r="E17">
        <v>285</v>
      </c>
      <c r="F17">
        <v>290</v>
      </c>
      <c r="G17">
        <v>295</v>
      </c>
      <c r="H17">
        <v>300</v>
      </c>
      <c r="I17">
        <v>305</v>
      </c>
      <c r="J17">
        <v>310</v>
      </c>
      <c r="K17">
        <v>315</v>
      </c>
    </row>
    <row r="18" spans="2:13" x14ac:dyDescent="0.25">
      <c r="B18">
        <v>320</v>
      </c>
      <c r="C18">
        <v>325</v>
      </c>
      <c r="D18">
        <v>330</v>
      </c>
      <c r="E18">
        <v>335</v>
      </c>
      <c r="F18">
        <v>340</v>
      </c>
      <c r="G18">
        <v>345</v>
      </c>
      <c r="H18">
        <v>350</v>
      </c>
      <c r="I18">
        <v>355</v>
      </c>
      <c r="J18">
        <v>360</v>
      </c>
      <c r="K18">
        <v>365</v>
      </c>
    </row>
    <row r="19" spans="2:13" x14ac:dyDescent="0.25">
      <c r="B19">
        <v>370</v>
      </c>
      <c r="C19">
        <v>375</v>
      </c>
      <c r="D19">
        <v>380</v>
      </c>
      <c r="E19">
        <v>385</v>
      </c>
      <c r="F19">
        <v>390</v>
      </c>
      <c r="G19">
        <v>395</v>
      </c>
      <c r="H19">
        <v>400</v>
      </c>
      <c r="I19">
        <v>405</v>
      </c>
      <c r="J19">
        <v>410</v>
      </c>
      <c r="K19">
        <v>415</v>
      </c>
    </row>
    <row r="20" spans="2:13" x14ac:dyDescent="0.25">
      <c r="B20">
        <v>420</v>
      </c>
      <c r="C20">
        <v>425</v>
      </c>
      <c r="D20">
        <v>430</v>
      </c>
      <c r="E20">
        <v>435</v>
      </c>
      <c r="F20">
        <v>440</v>
      </c>
      <c r="G20">
        <v>445</v>
      </c>
      <c r="H20">
        <v>450</v>
      </c>
      <c r="I20">
        <v>455</v>
      </c>
      <c r="J20">
        <v>460</v>
      </c>
      <c r="K20">
        <v>465</v>
      </c>
    </row>
    <row r="21" spans="2:13" x14ac:dyDescent="0.25">
      <c r="B21">
        <v>470</v>
      </c>
      <c r="C21">
        <v>475</v>
      </c>
      <c r="D21">
        <v>480</v>
      </c>
      <c r="E21">
        <v>485</v>
      </c>
      <c r="F21">
        <v>490</v>
      </c>
      <c r="G21">
        <v>495</v>
      </c>
      <c r="H21">
        <v>500</v>
      </c>
      <c r="I21">
        <v>505</v>
      </c>
      <c r="J21">
        <v>510</v>
      </c>
      <c r="K21">
        <v>515</v>
      </c>
    </row>
    <row r="22" spans="2:13" x14ac:dyDescent="0.25">
      <c r="B22">
        <v>520</v>
      </c>
      <c r="C22">
        <v>525</v>
      </c>
      <c r="D22">
        <v>530</v>
      </c>
      <c r="E22">
        <v>535</v>
      </c>
      <c r="F22">
        <v>540</v>
      </c>
      <c r="G22">
        <v>545</v>
      </c>
      <c r="H22">
        <v>550</v>
      </c>
      <c r="I22">
        <v>555</v>
      </c>
      <c r="J22">
        <v>560</v>
      </c>
      <c r="K22">
        <v>565</v>
      </c>
    </row>
    <row r="26" spans="2:13" x14ac:dyDescent="0.25">
      <c r="B26" s="5" t="s">
        <v>1</v>
      </c>
    </row>
    <row r="28" spans="2:13" x14ac:dyDescent="0.25">
      <c r="B28" s="5" t="s">
        <v>22</v>
      </c>
      <c r="C28" s="5"/>
      <c r="D28" s="5"/>
      <c r="E28" s="5"/>
      <c r="F28" s="5"/>
      <c r="G28" s="5"/>
      <c r="H28" s="5"/>
      <c r="I28" s="5"/>
      <c r="J28" s="5"/>
      <c r="K28" s="5"/>
      <c r="L28" s="5"/>
      <c r="M28" s="5"/>
    </row>
    <row r="30" spans="2:13" x14ac:dyDescent="0.25">
      <c r="B30" s="6" t="s">
        <v>5</v>
      </c>
      <c r="C30" s="2">
        <f>_xlfn.QUARTILE.INC(B12:K22,1)</f>
        <v>156.25</v>
      </c>
    </row>
    <row r="31" spans="2:13" x14ac:dyDescent="0.25">
      <c r="B31" s="6" t="s">
        <v>6</v>
      </c>
      <c r="C31" s="2">
        <f>_xlfn.QUARTILE.INC(B12:K22,2)</f>
        <v>292.5</v>
      </c>
    </row>
    <row r="32" spans="2:13" x14ac:dyDescent="0.25">
      <c r="B32" s="6" t="s">
        <v>7</v>
      </c>
      <c r="C32" s="2">
        <f>_xlfn.QUARTILE.INC(B12:K22,3)</f>
        <v>428.75</v>
      </c>
    </row>
    <row r="34" spans="2:13" x14ac:dyDescent="0.25">
      <c r="B34" t="s">
        <v>23</v>
      </c>
    </row>
    <row r="36" spans="2:13" x14ac:dyDescent="0.25">
      <c r="B36" s="6" t="s">
        <v>25</v>
      </c>
      <c r="C36" s="6"/>
      <c r="D36" s="2">
        <f>_xlfn.PERCENTILE.INC(B12:K22,0.2)</f>
        <v>129</v>
      </c>
    </row>
    <row r="37" spans="2:13" x14ac:dyDescent="0.25">
      <c r="B37" s="6" t="s">
        <v>26</v>
      </c>
      <c r="C37" s="6"/>
      <c r="D37" s="2">
        <f>_xlfn.PERCENTILE.INC(B12:K22,0.4)</f>
        <v>238</v>
      </c>
    </row>
    <row r="38" spans="2:13" x14ac:dyDescent="0.25">
      <c r="B38" s="6" t="s">
        <v>27</v>
      </c>
      <c r="C38" s="6"/>
      <c r="D38" s="2">
        <f>_xlfn.PERCENTILE.INC(B12:K22,0.8)</f>
        <v>456</v>
      </c>
    </row>
    <row r="40" spans="2:13" x14ac:dyDescent="0.25">
      <c r="B40" s="5" t="s">
        <v>24</v>
      </c>
      <c r="C40" s="5"/>
      <c r="D40" s="5"/>
      <c r="E40" s="5"/>
      <c r="F40" s="5"/>
      <c r="G40" s="5"/>
      <c r="H40" s="5"/>
      <c r="I40" s="5"/>
      <c r="J40" s="5"/>
      <c r="K40" s="5"/>
      <c r="L40" s="5"/>
      <c r="M40"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7CCC1-A169-41D8-B298-63F6B6F98D5E}">
  <dimension ref="B11:N44"/>
  <sheetViews>
    <sheetView workbookViewId="0">
      <selection activeCell="B26" sqref="B26"/>
    </sheetView>
  </sheetViews>
  <sheetFormatPr defaultRowHeight="15" x14ac:dyDescent="0.25"/>
  <cols>
    <col min="2" max="2" width="10.5703125" bestFit="1" customWidth="1"/>
  </cols>
  <sheetData>
    <row r="11" spans="2:11" x14ac:dyDescent="0.25">
      <c r="B11" s="5" t="s">
        <v>28</v>
      </c>
      <c r="C11" s="5"/>
    </row>
    <row r="12" spans="2:11" x14ac:dyDescent="0.25">
      <c r="B12" s="2">
        <v>15</v>
      </c>
      <c r="C12" s="2">
        <v>20</v>
      </c>
      <c r="D12" s="2">
        <v>25</v>
      </c>
      <c r="E12" s="2">
        <v>30</v>
      </c>
      <c r="F12" s="2">
        <v>35</v>
      </c>
      <c r="G12" s="2">
        <v>40</v>
      </c>
      <c r="H12" s="2">
        <v>45</v>
      </c>
      <c r="I12" s="2">
        <v>50</v>
      </c>
      <c r="J12" s="2">
        <v>55</v>
      </c>
      <c r="K12" s="2">
        <v>60</v>
      </c>
    </row>
    <row r="13" spans="2:11" x14ac:dyDescent="0.25">
      <c r="B13" s="2">
        <v>65</v>
      </c>
      <c r="C13" s="2">
        <v>70</v>
      </c>
      <c r="D13" s="2">
        <v>75</v>
      </c>
      <c r="E13" s="2">
        <v>80</v>
      </c>
      <c r="F13" s="2">
        <v>85</v>
      </c>
      <c r="G13" s="2">
        <v>90</v>
      </c>
      <c r="H13" s="2">
        <v>95</v>
      </c>
      <c r="I13" s="2">
        <v>100</v>
      </c>
      <c r="J13" s="2">
        <v>105</v>
      </c>
      <c r="K13" s="2">
        <v>110</v>
      </c>
    </row>
    <row r="14" spans="2:11" x14ac:dyDescent="0.25">
      <c r="B14" s="2">
        <v>115</v>
      </c>
      <c r="C14" s="2">
        <v>120</v>
      </c>
      <c r="D14" s="2">
        <v>125</v>
      </c>
      <c r="E14" s="2">
        <v>130</v>
      </c>
      <c r="F14" s="2">
        <v>135</v>
      </c>
      <c r="G14" s="2">
        <v>140</v>
      </c>
      <c r="H14" s="2">
        <v>145</v>
      </c>
      <c r="I14" s="2">
        <v>150</v>
      </c>
      <c r="J14" s="2">
        <v>155</v>
      </c>
      <c r="K14" s="2">
        <v>160</v>
      </c>
    </row>
    <row r="15" spans="2:11" x14ac:dyDescent="0.25">
      <c r="B15" s="2">
        <v>165</v>
      </c>
      <c r="C15" s="2">
        <v>170</v>
      </c>
      <c r="D15" s="2">
        <v>175</v>
      </c>
      <c r="E15" s="2">
        <v>180</v>
      </c>
      <c r="F15" s="2">
        <v>185</v>
      </c>
      <c r="G15" s="2">
        <v>190</v>
      </c>
      <c r="H15" s="2">
        <v>195</v>
      </c>
      <c r="I15" s="2">
        <v>200</v>
      </c>
      <c r="J15" s="2">
        <v>205</v>
      </c>
      <c r="K15" s="2">
        <v>210</v>
      </c>
    </row>
    <row r="16" spans="2:11" x14ac:dyDescent="0.25">
      <c r="B16" s="2">
        <v>215</v>
      </c>
      <c r="C16" s="2">
        <v>220</v>
      </c>
      <c r="D16" s="2">
        <v>225</v>
      </c>
      <c r="E16" s="2">
        <v>230</v>
      </c>
      <c r="F16" s="2">
        <v>235</v>
      </c>
      <c r="G16" s="2">
        <v>240</v>
      </c>
      <c r="H16" s="2">
        <v>245</v>
      </c>
      <c r="I16" s="2">
        <v>250</v>
      </c>
      <c r="J16" s="2">
        <v>255</v>
      </c>
      <c r="K16" s="2">
        <v>260</v>
      </c>
    </row>
    <row r="17" spans="2:12" x14ac:dyDescent="0.25">
      <c r="B17" s="2">
        <v>265</v>
      </c>
      <c r="C17" s="2">
        <v>270</v>
      </c>
      <c r="D17" s="2">
        <v>275</v>
      </c>
      <c r="E17" s="2">
        <v>280</v>
      </c>
      <c r="F17" s="2">
        <v>285</v>
      </c>
      <c r="G17" s="2">
        <v>290</v>
      </c>
      <c r="H17" s="2">
        <v>295</v>
      </c>
      <c r="I17" s="2">
        <v>300</v>
      </c>
      <c r="J17" s="2">
        <v>305</v>
      </c>
      <c r="K17" s="2">
        <v>310</v>
      </c>
    </row>
    <row r="18" spans="2:12" x14ac:dyDescent="0.25">
      <c r="B18" s="2">
        <v>315</v>
      </c>
      <c r="C18" s="2">
        <v>320</v>
      </c>
      <c r="D18" s="2">
        <v>325</v>
      </c>
      <c r="E18" s="2">
        <v>330</v>
      </c>
      <c r="F18" s="2">
        <v>335</v>
      </c>
      <c r="G18" s="2">
        <v>340</v>
      </c>
      <c r="H18" s="2">
        <v>345</v>
      </c>
      <c r="I18" s="2">
        <v>350</v>
      </c>
      <c r="J18" s="2">
        <v>355</v>
      </c>
      <c r="K18" s="2">
        <v>360</v>
      </c>
    </row>
    <row r="19" spans="2:12" x14ac:dyDescent="0.25">
      <c r="B19" s="2">
        <v>365</v>
      </c>
      <c r="C19" s="2">
        <v>370</v>
      </c>
      <c r="D19" s="2">
        <v>375</v>
      </c>
      <c r="E19" s="2">
        <v>380</v>
      </c>
      <c r="F19" s="2">
        <v>385</v>
      </c>
      <c r="G19" s="2">
        <v>390</v>
      </c>
      <c r="H19" s="2">
        <v>395</v>
      </c>
      <c r="I19" s="2">
        <v>400</v>
      </c>
      <c r="J19" s="2">
        <v>405</v>
      </c>
      <c r="K19" s="2">
        <v>410</v>
      </c>
    </row>
    <row r="20" spans="2:12" x14ac:dyDescent="0.25">
      <c r="B20" s="2">
        <v>415</v>
      </c>
      <c r="C20" s="2">
        <v>420</v>
      </c>
      <c r="D20" s="2">
        <v>425</v>
      </c>
      <c r="E20" s="2">
        <v>430</v>
      </c>
      <c r="F20" s="2">
        <v>435</v>
      </c>
      <c r="G20" s="2">
        <v>440</v>
      </c>
      <c r="H20" s="2">
        <v>445</v>
      </c>
      <c r="I20" s="2">
        <v>450</v>
      </c>
      <c r="J20" s="2">
        <v>455</v>
      </c>
      <c r="K20" s="2">
        <v>460</v>
      </c>
    </row>
    <row r="21" spans="2:12" x14ac:dyDescent="0.25">
      <c r="B21" s="2">
        <v>465</v>
      </c>
      <c r="C21" s="2">
        <v>470</v>
      </c>
      <c r="D21" s="2">
        <v>475</v>
      </c>
      <c r="E21" s="2">
        <v>480</v>
      </c>
      <c r="F21" s="2">
        <v>485</v>
      </c>
      <c r="G21" s="2">
        <v>490</v>
      </c>
      <c r="H21" s="2">
        <v>495</v>
      </c>
      <c r="I21" s="2">
        <v>500</v>
      </c>
      <c r="J21" s="2">
        <v>505</v>
      </c>
      <c r="K21" s="2">
        <v>510</v>
      </c>
    </row>
    <row r="22" spans="2:12" x14ac:dyDescent="0.25">
      <c r="B22" s="2">
        <v>515</v>
      </c>
      <c r="C22" s="2">
        <v>520</v>
      </c>
      <c r="D22" s="2">
        <v>525</v>
      </c>
      <c r="E22" s="2">
        <v>530</v>
      </c>
      <c r="F22" s="2">
        <v>535</v>
      </c>
      <c r="G22" s="2">
        <v>540</v>
      </c>
      <c r="H22" s="2">
        <v>545</v>
      </c>
      <c r="I22" s="2">
        <v>550</v>
      </c>
      <c r="J22" s="2">
        <v>555</v>
      </c>
      <c r="K22" s="2">
        <v>560</v>
      </c>
    </row>
    <row r="23" spans="2:12" x14ac:dyDescent="0.25">
      <c r="B23" s="2">
        <v>565</v>
      </c>
      <c r="C23" s="2">
        <v>570</v>
      </c>
      <c r="D23" s="2">
        <v>575</v>
      </c>
      <c r="E23" s="2">
        <v>580</v>
      </c>
      <c r="F23" s="2">
        <v>585</v>
      </c>
      <c r="G23" s="2">
        <v>590</v>
      </c>
      <c r="H23" s="2">
        <v>595</v>
      </c>
      <c r="I23" s="2">
        <v>600</v>
      </c>
      <c r="J23" s="2">
        <v>605</v>
      </c>
      <c r="K23" s="2">
        <v>610</v>
      </c>
    </row>
    <row r="26" spans="2:12" x14ac:dyDescent="0.25">
      <c r="B26" s="5" t="s">
        <v>1</v>
      </c>
    </row>
    <row r="29" spans="2:12" x14ac:dyDescent="0.25">
      <c r="B29" s="5" t="s">
        <v>29</v>
      </c>
      <c r="C29" s="5"/>
      <c r="D29" s="5"/>
      <c r="E29" s="5"/>
      <c r="F29" s="5"/>
      <c r="G29" s="5"/>
      <c r="H29" s="5"/>
      <c r="I29" s="5"/>
      <c r="J29" s="5"/>
      <c r="K29" s="5"/>
      <c r="L29" s="5"/>
    </row>
    <row r="31" spans="2:12" x14ac:dyDescent="0.25">
      <c r="B31" s="6" t="s">
        <v>5</v>
      </c>
      <c r="C31" s="2">
        <f>_xlfn.QUARTILE.INC(B12:K23,1)</f>
        <v>163.75</v>
      </c>
    </row>
    <row r="32" spans="2:12" x14ac:dyDescent="0.25">
      <c r="B32" s="6" t="s">
        <v>6</v>
      </c>
      <c r="C32" s="2">
        <f>_xlfn.QUARTILE.INC(B12:K23,2)</f>
        <v>312.5</v>
      </c>
    </row>
    <row r="33" spans="2:14" x14ac:dyDescent="0.25">
      <c r="B33" s="6" t="s">
        <v>7</v>
      </c>
      <c r="C33" s="2">
        <f>_xlfn.QUARTILE.INC(B12:K23,3)</f>
        <v>461.25</v>
      </c>
    </row>
    <row r="36" spans="2:14" x14ac:dyDescent="0.25">
      <c r="B36" s="5" t="s">
        <v>31</v>
      </c>
      <c r="C36" s="5"/>
      <c r="D36" s="5"/>
      <c r="E36" s="5"/>
      <c r="F36" s="5"/>
      <c r="G36" s="5"/>
      <c r="H36" s="5"/>
      <c r="I36" s="5"/>
      <c r="J36" s="5"/>
      <c r="K36" s="5"/>
      <c r="L36" s="5"/>
    </row>
    <row r="38" spans="2:14" x14ac:dyDescent="0.25">
      <c r="B38" s="6" t="s">
        <v>32</v>
      </c>
      <c r="C38" s="6"/>
      <c r="D38" s="2">
        <f>_xlfn.PERCENTILE.INC(B12:K23,0.3)</f>
        <v>193.49999999999997</v>
      </c>
    </row>
    <row r="39" spans="2:14" x14ac:dyDescent="0.25">
      <c r="B39" s="6" t="s">
        <v>18</v>
      </c>
      <c r="C39" s="6"/>
      <c r="D39" s="2">
        <f>_xlfn.PERCENTILE.INC(B12:K23,0.5)</f>
        <v>312.5</v>
      </c>
    </row>
    <row r="40" spans="2:14" x14ac:dyDescent="0.25">
      <c r="B40" s="6" t="s">
        <v>33</v>
      </c>
      <c r="C40" s="6"/>
      <c r="D40" s="2">
        <f>_xlfn.PERCENTILE.INC(B12:K23,0.7)</f>
        <v>431.5</v>
      </c>
    </row>
    <row r="44" spans="2:14" x14ac:dyDescent="0.25">
      <c r="B44" s="5" t="s">
        <v>30</v>
      </c>
      <c r="C44" s="5"/>
      <c r="D44" s="5"/>
      <c r="E44" s="5"/>
      <c r="F44" s="5"/>
      <c r="G44" s="5"/>
      <c r="H44" s="5"/>
      <c r="I44" s="5"/>
      <c r="J44" s="5"/>
      <c r="K44" s="5"/>
      <c r="L44" s="5"/>
      <c r="M44" s="5"/>
      <c r="N44"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32B8E-BB3A-451C-8E24-D7D76E5F75BE}">
  <dimension ref="B11:L43"/>
  <sheetViews>
    <sheetView tabSelected="1" workbookViewId="0">
      <selection activeCell="R42" sqref="R42"/>
    </sheetView>
  </sheetViews>
  <sheetFormatPr defaultRowHeight="15" x14ac:dyDescent="0.25"/>
  <cols>
    <col min="2" max="2" width="10" customWidth="1"/>
  </cols>
  <sheetData>
    <row r="11" spans="2:12" x14ac:dyDescent="0.25">
      <c r="B11" s="7" t="s">
        <v>34</v>
      </c>
      <c r="C11" s="7"/>
    </row>
    <row r="12" spans="2:12" x14ac:dyDescent="0.25">
      <c r="B12" s="2">
        <v>0.5</v>
      </c>
      <c r="C12" s="2">
        <v>1</v>
      </c>
      <c r="D12" s="2">
        <v>0.2</v>
      </c>
      <c r="E12" s="2">
        <v>0.7</v>
      </c>
      <c r="F12" s="2">
        <v>0.3</v>
      </c>
      <c r="G12" s="2">
        <v>0.9</v>
      </c>
      <c r="H12" s="2">
        <v>1.2</v>
      </c>
      <c r="I12" s="2">
        <v>0.6</v>
      </c>
      <c r="J12" s="2">
        <v>0.4</v>
      </c>
      <c r="K12" s="2">
        <v>1.1000000000000001</v>
      </c>
      <c r="L12" s="2"/>
    </row>
    <row r="13" spans="2:12" x14ac:dyDescent="0.25">
      <c r="B13" s="2">
        <v>0.8</v>
      </c>
      <c r="C13" s="2">
        <v>0.5</v>
      </c>
      <c r="D13" s="2">
        <v>0.3</v>
      </c>
      <c r="E13" s="2">
        <v>0.6</v>
      </c>
      <c r="F13" s="2">
        <v>1</v>
      </c>
      <c r="G13" s="2">
        <v>0.4</v>
      </c>
      <c r="H13" s="2">
        <v>0.5</v>
      </c>
      <c r="I13" s="2">
        <v>0.7</v>
      </c>
      <c r="J13" s="2">
        <v>0.9</v>
      </c>
      <c r="K13" s="2">
        <v>1.3</v>
      </c>
      <c r="L13" s="2"/>
    </row>
    <row r="14" spans="2:12" x14ac:dyDescent="0.25">
      <c r="B14" s="2">
        <v>0.8</v>
      </c>
      <c r="C14" s="2">
        <v>0.6</v>
      </c>
      <c r="D14" s="2">
        <v>0.4</v>
      </c>
      <c r="E14" s="2">
        <v>0.7</v>
      </c>
      <c r="F14" s="2">
        <v>0.9</v>
      </c>
      <c r="G14" s="2">
        <v>0.5</v>
      </c>
      <c r="H14" s="2">
        <v>0.2</v>
      </c>
      <c r="I14" s="2">
        <v>1</v>
      </c>
      <c r="J14" s="2">
        <v>0.8</v>
      </c>
      <c r="K14" s="2">
        <v>0.3</v>
      </c>
      <c r="L14" s="2"/>
    </row>
    <row r="15" spans="2:12" x14ac:dyDescent="0.25">
      <c r="B15" s="2">
        <v>0.6</v>
      </c>
      <c r="C15" s="2">
        <v>0.4</v>
      </c>
      <c r="D15" s="2">
        <v>0.7</v>
      </c>
      <c r="E15" s="2">
        <v>0.9</v>
      </c>
      <c r="F15" s="2">
        <v>1.2</v>
      </c>
      <c r="G15" s="2">
        <v>0.8</v>
      </c>
      <c r="H15" s="2">
        <v>0.3</v>
      </c>
      <c r="I15" s="2">
        <v>0.6</v>
      </c>
      <c r="J15" s="2">
        <v>0.5</v>
      </c>
      <c r="K15" s="2">
        <v>0.4</v>
      </c>
      <c r="L15" s="2"/>
    </row>
    <row r="16" spans="2:12" x14ac:dyDescent="0.25">
      <c r="B16" s="2">
        <v>0.7</v>
      </c>
      <c r="C16" s="2">
        <v>0.9</v>
      </c>
      <c r="D16" s="2">
        <v>1.1000000000000001</v>
      </c>
      <c r="E16" s="2">
        <v>0.3</v>
      </c>
      <c r="F16" s="2">
        <v>1.4</v>
      </c>
      <c r="G16" s="2">
        <v>0</v>
      </c>
      <c r="H16" s="2">
        <v>9</v>
      </c>
      <c r="I16" s="2">
        <v>0.6</v>
      </c>
      <c r="J16" s="2">
        <v>0.2</v>
      </c>
      <c r="K16" s="2">
        <v>1.5</v>
      </c>
      <c r="L16" s="2">
        <v>1</v>
      </c>
    </row>
    <row r="17" spans="2:12" x14ac:dyDescent="0.25">
      <c r="B17" s="2">
        <v>0.6</v>
      </c>
      <c r="C17" s="2">
        <v>0.4</v>
      </c>
      <c r="D17" s="2">
        <v>0.7</v>
      </c>
      <c r="E17" s="2">
        <v>1</v>
      </c>
      <c r="F17" s="2">
        <v>0.8</v>
      </c>
      <c r="G17" s="2">
        <v>0.3</v>
      </c>
      <c r="H17" s="2">
        <v>0.5</v>
      </c>
      <c r="I17" s="2">
        <v>0.8</v>
      </c>
      <c r="J17" s="2">
        <v>0.6</v>
      </c>
      <c r="K17" s="2">
        <v>0.3</v>
      </c>
      <c r="L17" s="2">
        <v>0.9</v>
      </c>
    </row>
    <row r="18" spans="2:12" x14ac:dyDescent="0.25">
      <c r="B18" s="2">
        <v>0.4</v>
      </c>
      <c r="C18" s="2">
        <v>0.7</v>
      </c>
      <c r="D18" s="2">
        <v>0.9</v>
      </c>
      <c r="E18" s="2">
        <v>1</v>
      </c>
      <c r="F18" s="2">
        <v>0.8</v>
      </c>
      <c r="G18" s="2">
        <v>0.3</v>
      </c>
      <c r="H18" s="2">
        <v>0.5</v>
      </c>
      <c r="I18" s="2">
        <v>0.6</v>
      </c>
      <c r="J18" s="2">
        <v>0.4</v>
      </c>
      <c r="K18" s="2">
        <v>0.7</v>
      </c>
      <c r="L18" s="2"/>
    </row>
    <row r="19" spans="2:12" x14ac:dyDescent="0.25">
      <c r="B19" s="2">
        <v>0.9</v>
      </c>
      <c r="C19" s="2">
        <v>1.1000000000000001</v>
      </c>
      <c r="D19" s="2">
        <v>0.8</v>
      </c>
      <c r="E19" s="2">
        <v>0.3</v>
      </c>
      <c r="F19" s="2">
        <v>0.5</v>
      </c>
      <c r="G19" s="2">
        <v>0.6</v>
      </c>
      <c r="H19" s="2">
        <v>0.4</v>
      </c>
      <c r="I19" s="2">
        <v>0.7</v>
      </c>
      <c r="J19" s="2">
        <v>0.9</v>
      </c>
      <c r="K19" s="2">
        <v>1</v>
      </c>
      <c r="L19" s="2"/>
    </row>
    <row r="20" spans="2:12" x14ac:dyDescent="0.25">
      <c r="B20" s="2">
        <v>0.8</v>
      </c>
      <c r="C20" s="2">
        <v>0.3</v>
      </c>
      <c r="D20" s="2">
        <v>0.5</v>
      </c>
      <c r="E20" s="2">
        <v>0.6</v>
      </c>
      <c r="F20" s="2">
        <v>0.4</v>
      </c>
      <c r="G20" s="2">
        <v>0.7</v>
      </c>
      <c r="H20" s="2">
        <v>0.9</v>
      </c>
      <c r="I20" s="2">
        <v>1.1000000000000001</v>
      </c>
      <c r="J20" s="2">
        <v>0.8</v>
      </c>
      <c r="K20" s="2">
        <v>0.3</v>
      </c>
      <c r="L20" s="2"/>
    </row>
    <row r="21" spans="2:12" x14ac:dyDescent="0.25">
      <c r="B21" s="2">
        <v>0.5</v>
      </c>
      <c r="C21" s="2">
        <v>0.6</v>
      </c>
      <c r="D21" s="2">
        <v>0.4</v>
      </c>
      <c r="E21" s="2">
        <v>0.7</v>
      </c>
      <c r="F21" s="2">
        <v>0.9</v>
      </c>
      <c r="G21" s="2">
        <v>1</v>
      </c>
      <c r="H21" s="2">
        <v>0.8</v>
      </c>
      <c r="I21" s="2">
        <v>0.3</v>
      </c>
      <c r="J21" s="2">
        <v>0.5</v>
      </c>
      <c r="K21" s="2">
        <v>0.6</v>
      </c>
      <c r="L21" s="2"/>
    </row>
    <row r="22" spans="2:12" x14ac:dyDescent="0.25">
      <c r="B22" s="2">
        <v>0.4</v>
      </c>
      <c r="C22" s="2">
        <v>0.7</v>
      </c>
      <c r="D22" s="2">
        <v>0.9</v>
      </c>
      <c r="E22" s="2">
        <v>1.1000000000000001</v>
      </c>
      <c r="F22" s="2">
        <v>0.8</v>
      </c>
      <c r="G22" s="2">
        <v>0.3</v>
      </c>
      <c r="H22" s="2">
        <v>0.5</v>
      </c>
      <c r="I22" s="2">
        <v>0.6</v>
      </c>
      <c r="J22" s="2">
        <v>0.4</v>
      </c>
      <c r="K22" s="2">
        <v>0.7</v>
      </c>
      <c r="L22" s="2"/>
    </row>
    <row r="23" spans="2:12" x14ac:dyDescent="0.25">
      <c r="B23" s="2">
        <v>0.9</v>
      </c>
      <c r="C23" s="2">
        <v>1</v>
      </c>
      <c r="D23" s="2">
        <v>0.8</v>
      </c>
      <c r="E23" s="2">
        <v>0.3</v>
      </c>
      <c r="F23" s="2">
        <v>0.5</v>
      </c>
      <c r="G23" s="2">
        <v>0.6</v>
      </c>
      <c r="H23" s="2">
        <v>0.4</v>
      </c>
      <c r="I23" s="2">
        <v>0.7</v>
      </c>
      <c r="J23" s="2">
        <v>0.9</v>
      </c>
      <c r="K23" s="2">
        <v>1.1000000000000001</v>
      </c>
      <c r="L23" s="2"/>
    </row>
    <row r="26" spans="2:12" x14ac:dyDescent="0.25">
      <c r="B26" s="8" t="s">
        <v>1</v>
      </c>
    </row>
    <row r="28" spans="2:12" x14ac:dyDescent="0.25">
      <c r="B28" s="8" t="s">
        <v>35</v>
      </c>
      <c r="C28" s="8"/>
      <c r="D28" s="8"/>
      <c r="E28" s="8"/>
      <c r="F28" s="8"/>
      <c r="G28" s="8"/>
      <c r="H28" s="8"/>
      <c r="I28" s="8"/>
      <c r="J28" s="8"/>
      <c r="K28" s="8"/>
      <c r="L28" s="8"/>
    </row>
    <row r="30" spans="2:12" x14ac:dyDescent="0.25">
      <c r="B30" s="7" t="s">
        <v>5</v>
      </c>
      <c r="C30" s="2">
        <f>_xlfn.QUARTILE.INC(B12:L23,1)</f>
        <v>0.4</v>
      </c>
    </row>
    <row r="31" spans="2:12" x14ac:dyDescent="0.25">
      <c r="B31" s="7" t="s">
        <v>6</v>
      </c>
      <c r="C31" s="2">
        <f>_xlfn.QUARTILE.INC(B12:L23,2)</f>
        <v>0.7</v>
      </c>
    </row>
    <row r="32" spans="2:12" x14ac:dyDescent="0.25">
      <c r="B32" s="7" t="s">
        <v>7</v>
      </c>
      <c r="C32" s="2">
        <f>_xlfn.QUARTILE.INC(B12:L23,3)</f>
        <v>0.9</v>
      </c>
    </row>
    <row r="35" spans="2:12" x14ac:dyDescent="0.25">
      <c r="B35" s="8" t="s">
        <v>37</v>
      </c>
      <c r="C35" s="8"/>
      <c r="D35" s="8"/>
      <c r="E35" s="8"/>
      <c r="F35" s="8"/>
      <c r="G35" s="8"/>
      <c r="H35" s="8"/>
      <c r="I35" s="8"/>
      <c r="J35" s="8"/>
      <c r="K35" s="8"/>
      <c r="L35" s="8"/>
    </row>
    <row r="37" spans="2:12" x14ac:dyDescent="0.25">
      <c r="B37" s="7" t="s">
        <v>38</v>
      </c>
      <c r="C37" s="7"/>
      <c r="D37" s="2">
        <f>_xlfn.PERCENTILE.INC(B12:L23,0.25)</f>
        <v>0.4</v>
      </c>
    </row>
    <row r="38" spans="2:12" x14ac:dyDescent="0.25">
      <c r="B38" s="7" t="s">
        <v>39</v>
      </c>
      <c r="C38" s="7"/>
      <c r="D38" s="2">
        <f>_xlfn.PERCENTILE.INC(B12:L23,0.5)</f>
        <v>0.7</v>
      </c>
    </row>
    <row r="39" spans="2:12" x14ac:dyDescent="0.25">
      <c r="B39" s="7" t="s">
        <v>40</v>
      </c>
      <c r="C39" s="7"/>
      <c r="D39" s="2">
        <f>_xlfn.PERCENTILE.INC(B12:L23,0.75)</f>
        <v>0.9</v>
      </c>
    </row>
    <row r="43" spans="2:12" x14ac:dyDescent="0.25">
      <c r="B43" s="8" t="s">
        <v>36</v>
      </c>
      <c r="C43" s="8"/>
      <c r="D43" s="8"/>
      <c r="E43" s="8"/>
      <c r="F43" s="8"/>
      <c r="G43" s="8"/>
      <c r="H43" s="8"/>
      <c r="I43" s="8"/>
      <c r="J43" s="8"/>
      <c r="K43" s="8"/>
      <c r="L43"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Bhavya</dc:creator>
  <cp:lastModifiedBy>Patel Bhavya</cp:lastModifiedBy>
  <dcterms:created xsi:type="dcterms:W3CDTF">2024-12-16T04:39:51Z</dcterms:created>
  <dcterms:modified xsi:type="dcterms:W3CDTF">2024-12-16T16:56:19Z</dcterms:modified>
</cp:coreProperties>
</file>