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7b54ae781cee43/Tài liệu/"/>
    </mc:Choice>
  </mc:AlternateContent>
  <xr:revisionPtr revIDLastSave="3" documentId="8_{CA51085A-4AF6-4CAB-8F89-E413A4E07481}" xr6:coauthVersionLast="47" xr6:coauthVersionMax="47" xr10:uidLastSave="{DDA60470-DD85-41CC-97F2-E509E423346D}"/>
  <bookViews>
    <workbookView xWindow="-120" yWindow="-120" windowWidth="19440" windowHeight="11640" activeTab="5" xr2:uid="{2AC61546-3C59-427E-B13C-CD84CF3C4B93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7" l="1"/>
  <c r="C51" i="7"/>
  <c r="C50" i="7"/>
  <c r="C49" i="7"/>
  <c r="C48" i="7"/>
  <c r="C42" i="7"/>
  <c r="C41" i="7"/>
  <c r="C40" i="7"/>
  <c r="C39" i="7"/>
  <c r="C38" i="7"/>
  <c r="C33" i="7"/>
  <c r="C32" i="7"/>
  <c r="C31" i="7"/>
  <c r="C30" i="7"/>
  <c r="C29" i="7"/>
  <c r="C37" i="6"/>
  <c r="D42" i="6"/>
  <c r="C36" i="4"/>
  <c r="C31" i="6"/>
  <c r="D33" i="5"/>
  <c r="C28" i="5"/>
  <c r="C32" i="4"/>
  <c r="D41" i="3"/>
  <c r="C36" i="3"/>
  <c r="C37" i="2"/>
  <c r="C29" i="3"/>
  <c r="D42" i="2"/>
  <c r="C31" i="2"/>
  <c r="C35" i="1"/>
  <c r="D41" i="1"/>
  <c r="C29" i="1"/>
</calcChain>
</file>

<file path=xl/sharedStrings.xml><?xml version="1.0" encoding="utf-8"?>
<sst xmlns="http://schemas.openxmlformats.org/spreadsheetml/2006/main" count="104" uniqueCount="57">
  <si>
    <t>Day</t>
  </si>
  <si>
    <t>Units</t>
  </si>
  <si>
    <t>Question:</t>
  </si>
  <si>
    <t>1. Range: What is the range of the production output for the machine?</t>
  </si>
  <si>
    <t>2. Variance: What is the variance of the production output for the machine?</t>
  </si>
  <si>
    <t>3. Standard Deviation: What is the standard deviation of the production output for the machine?</t>
  </si>
  <si>
    <t>Range   =</t>
  </si>
  <si>
    <t>Mean =</t>
  </si>
  <si>
    <t>variance</t>
  </si>
  <si>
    <t>units</t>
  </si>
  <si>
    <t>Standard deviation =</t>
  </si>
  <si>
    <t>Past 30 days</t>
  </si>
  <si>
    <t>sale in dollars</t>
  </si>
  <si>
    <t>1. Range: What is the range of the daily sales?</t>
  </si>
  <si>
    <t>2. Variance: What is the variance of the daily sales?</t>
  </si>
  <si>
    <t>3. Standard Deviation: What is the standard deviation of the daily sales?</t>
  </si>
  <si>
    <t>Range</t>
  </si>
  <si>
    <t>Variance</t>
  </si>
  <si>
    <t>standard deviation</t>
  </si>
  <si>
    <t>Shipments sample</t>
  </si>
  <si>
    <t>Questions:</t>
  </si>
  <si>
    <t>1. Range: What is the range of the delivery times?</t>
  </si>
  <si>
    <t>2. Variance: What is the variance of the delivery times?</t>
  </si>
  <si>
    <t>3. Standard Deviation: What is the standard deviation of the delivery times?</t>
  </si>
  <si>
    <t>Range =</t>
  </si>
  <si>
    <t>days</t>
  </si>
  <si>
    <t>variance =</t>
  </si>
  <si>
    <t>revenue  past 12 months</t>
  </si>
  <si>
    <t>1. Measure of Central Tendency: What is the average monthly revenue for the product?</t>
  </si>
  <si>
    <t>2. Measure of Dispersion: What is the range of monthly revenue for the product?</t>
  </si>
  <si>
    <t>average</t>
  </si>
  <si>
    <t>thousand</t>
  </si>
  <si>
    <t>range</t>
  </si>
  <si>
    <t>Rating for 50 customers</t>
  </si>
  <si>
    <t>1. Measure of Central Tendency: What is the average satisfaction rating?</t>
  </si>
  <si>
    <t>2. Measure of Dispersion: What is the standard deviation of the satisfaction ratings?</t>
  </si>
  <si>
    <t>Mean  =</t>
  </si>
  <si>
    <t>standard diviasion =</t>
  </si>
  <si>
    <t>call minutes</t>
  </si>
  <si>
    <t>1. Measure of Central Tendency: What is the average wait time for customers at the call center?</t>
  </si>
  <si>
    <t>2. Measure of Dispersion: What is the range of wait times for customers at the call center?</t>
  </si>
  <si>
    <t>3. Measure of Dispersion: What is the standard deviation of the wait times for customers at the call center?</t>
  </si>
  <si>
    <t>average =</t>
  </si>
  <si>
    <t>range  =</t>
  </si>
  <si>
    <t xml:space="preserve"> </t>
  </si>
  <si>
    <t>standard deviation =</t>
  </si>
  <si>
    <t>Model A:</t>
  </si>
  <si>
    <t>Model B:</t>
  </si>
  <si>
    <t>Model C:</t>
  </si>
  <si>
    <t>Model D:</t>
  </si>
  <si>
    <t>Model E:</t>
  </si>
  <si>
    <t>1. Measure of Central Tendency: What is the average fuel efficiency for each vehicle model?</t>
  </si>
  <si>
    <t>2. Measure of Dispersion: What is the range of fuel efficiency for each vehicle model?</t>
  </si>
  <si>
    <t>3. Measure of Dispersion: What is the variance of the fuel efficiency for each vehicle model?</t>
  </si>
  <si>
    <t>Average</t>
  </si>
  <si>
    <t>mpg</t>
  </si>
  <si>
    <t>mpg^2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</si>
</sst>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2" borderId="0" xfId="0" applyFill="1"/>
    <xf numFmtId="0" fontId="1" fillId="0" borderId="0" xfId="0" applyFont="1"/>
    <xf numFmtId="0" fontId="1" fillId="2" borderId="1" xfId="0" applyFont="1" applyFill="1" applyBorder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0" borderId="2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5" borderId="0" xfId="0" applyFill="1"/>
    <xf numFmtId="0" fontId="3" fillId="0" borderId="0" xfId="0" applyFont="1"/>
    <xf numFmtId="0" fontId="0" fillId="6" borderId="1" xfId="0" applyFill="1" applyBorder="1"/>
    <xf numFmtId="0" fontId="0" fillId="6" borderId="0" xfId="0" applyFill="1"/>
    <xf numFmtId="0" fontId="2" fillId="7" borderId="0" xfId="0" applyFont="1" applyFill="1"/>
    <xf numFmtId="0" fontId="0" fillId="7" borderId="0" xfId="0" applyFill="1"/>
    <xf numFmtId="0" fontId="4" fillId="8" borderId="1" xfId="0" applyFont="1" applyFill="1" applyBorder="1"/>
    <xf numFmtId="0" fontId="4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2</xdr:row>
      <xdr:rowOff>152400</xdr:rowOff>
    </xdr:from>
    <xdr:ext cx="7429500" cy="11256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309A01-106B-436A-8A55-188B8027B063}"/>
            </a:ext>
          </a:extLst>
        </xdr:cNvPr>
        <xdr:cNvSpPr txBox="1"/>
      </xdr:nvSpPr>
      <xdr:spPr>
        <a:xfrm>
          <a:off x="638175" y="533400"/>
          <a:ext cx="7429500" cy="1125693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/>
            <a:t>1) Problem: A manufacturing company wants to analyze the production output of a specific machine to understand the variability or spread in its performance.</a:t>
          </a:r>
        </a:p>
        <a:p>
          <a:endParaRPr lang="en-IN"/>
        </a:p>
        <a:p>
          <a:endParaRPr lang="en-IN"/>
        </a:p>
        <a:p>
          <a:r>
            <a:rPr lang="en-IN"/>
            <a:t> Data:</a:t>
          </a:r>
        </a:p>
        <a:p>
          <a:r>
            <a:rPr lang="en-IN"/>
            <a:t> Let's consider the number of units produced per hour by the machine for a sample of 10 working days:</a:t>
          </a:r>
          <a:endParaRPr lang="en-IN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1</xdr:row>
      <xdr:rowOff>133349</xdr:rowOff>
    </xdr:from>
    <xdr:to>
      <xdr:col>11</xdr:col>
      <xdr:colOff>581026</xdr:colOff>
      <xdr:row>8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87E2BB-236A-4811-B279-EC3E8B8FD4E2}"/>
            </a:ext>
          </a:extLst>
        </xdr:cNvPr>
        <xdr:cNvSpPr txBox="1"/>
      </xdr:nvSpPr>
      <xdr:spPr>
        <a:xfrm>
          <a:off x="619126" y="323849"/>
          <a:ext cx="6667500" cy="1228725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2) Problem: A retail store wants to analyze the sales of a specific product to understand the variability in daily sales and assess its inventory management. </a:t>
          </a:r>
        </a:p>
        <a:p>
          <a:endParaRPr lang="en-IN"/>
        </a:p>
        <a:p>
          <a:endParaRPr lang="en-IN"/>
        </a:p>
        <a:p>
          <a:r>
            <a:rPr lang="en-IN"/>
            <a:t>Data:</a:t>
          </a:r>
        </a:p>
        <a:p>
          <a:r>
            <a:rPr lang="en-IN"/>
            <a:t> Let's consider the daily sales (in dollars) for the past 30 days:</a:t>
          </a:r>
          <a:endParaRPr lang="en-IN" sz="1100"/>
        </a:p>
      </xdr:txBody>
    </xdr:sp>
    <xdr:clientData/>
  </xdr:twoCellAnchor>
  <xdr:twoCellAnchor>
    <xdr:from>
      <xdr:col>5</xdr:col>
      <xdr:colOff>333374</xdr:colOff>
      <xdr:row>11</xdr:row>
      <xdr:rowOff>123825</xdr:rowOff>
    </xdr:from>
    <xdr:to>
      <xdr:col>12</xdr:col>
      <xdr:colOff>171449</xdr:colOff>
      <xdr:row>15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4E0A5EA-331F-4D05-AB4E-9D89ABC5527B}"/>
            </a:ext>
          </a:extLst>
        </xdr:cNvPr>
        <xdr:cNvSpPr txBox="1"/>
      </xdr:nvSpPr>
      <xdr:spPr>
        <a:xfrm>
          <a:off x="4257674" y="2276475"/>
          <a:ext cx="4105275" cy="695325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$500, $700, $400, $600, $550, $750, $650, $500, $600, $550, $800, $450, $700, $550, $600, $400, $650, $500, $750, $550, $700, $600, $500, $800, $550, $650, $400, $600, $750, $550</a:t>
          </a:r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95251</xdr:colOff>
      <xdr:row>2</xdr:row>
      <xdr:rowOff>123825</xdr:rowOff>
    </xdr:from>
    <xdr:to>
      <xdr:col>11</xdr:col>
      <xdr:colOff>361951</xdr:colOff>
      <xdr:row>8</xdr:row>
      <xdr:rowOff>123824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B5FFAE-070F-4BF6-A051-A6650163539E}"/>
            </a:ext>
          </a:extLst>
        </xdr:cNvPr>
        <xdr:cNvSpPr txBox="1"/>
      </xdr:nvSpPr>
      <xdr:spPr>
        <a:xfrm>
          <a:off x="704851" y="504825"/>
          <a:ext cx="6362700" cy="1142999"/>
        </a:xfrm>
        <a:prstGeom prst="rect">
          <a:avLst/>
        </a:prstGeom>
        <a:solidFill>
          <a:schemeClr val="accent6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3) Problem: An e-commerce platform wants to analyze the delivery times of its shipments to understand the variability in order fulfillment and optimize its logistics operations. </a:t>
          </a:r>
        </a:p>
        <a:p>
          <a:endParaRPr lang="en-IN"/>
        </a:p>
        <a:p>
          <a:r>
            <a:rPr lang="en-IN"/>
            <a:t>Data: </a:t>
          </a:r>
        </a:p>
        <a:p>
          <a:endParaRPr lang="en-IN"/>
        </a:p>
        <a:p>
          <a:r>
            <a:rPr lang="en-IN"/>
            <a:t>Let's consider the delivery times (in days) for a sample of 50 shipments:</a:t>
          </a:r>
          <a:endParaRPr lang="en-IN" sz="1100"/>
        </a:p>
      </xdr:txBody>
    </xdr:sp>
    <xdr:clientData/>
  </xdr:twoCellAnchor>
  <xdr:twoCellAnchor>
    <xdr:from>
      <xdr:col>1</xdr:col>
      <xdr:colOff>123825</xdr:colOff>
      <xdr:row>10</xdr:row>
      <xdr:rowOff>85726</xdr:rowOff>
    </xdr:from>
    <xdr:to>
      <xdr:col>4</xdr:col>
      <xdr:colOff>95250</xdr:colOff>
      <xdr:row>15</xdr:row>
      <xdr:rowOff>180976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2D574EC-825D-4121-BA3B-DB1C373E8D26}"/>
            </a:ext>
          </a:extLst>
        </xdr:cNvPr>
        <xdr:cNvSpPr txBox="1"/>
      </xdr:nvSpPr>
      <xdr:spPr>
        <a:xfrm>
          <a:off x="733425" y="1990726"/>
          <a:ext cx="1800225" cy="1047750"/>
        </a:xfrm>
        <a:prstGeom prst="rect">
          <a:avLst/>
        </a:prstGeom>
        <a:solidFill>
          <a:schemeClr val="accent6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3, 5, 2, 4, 6, 2, 3, 4, 2, 5, 7, 2, 3, 4, 2, 4, 2, 3, 5, 6, 3, 2, 1, 4, 2, 4, 5, 3, 2, 7, 2, 3, 4, 5, 1, 6, 2, 4, 3, 5, 3, 2, 4, 2, 6, 3, 2, 4, 5, 3</a:t>
          </a:r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3</xdr:row>
      <xdr:rowOff>19050</xdr:rowOff>
    </xdr:from>
    <xdr:to>
      <xdr:col>12</xdr:col>
      <xdr:colOff>228600</xdr:colOff>
      <xdr:row>11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DCB8D7-0520-4D36-9D16-DAD7FFAE8929}"/>
            </a:ext>
          </a:extLst>
        </xdr:cNvPr>
        <xdr:cNvSpPr txBox="1"/>
      </xdr:nvSpPr>
      <xdr:spPr>
        <a:xfrm>
          <a:off x="476250" y="590550"/>
          <a:ext cx="7067550" cy="1504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4) Problem : A company wants to analyze the monthly revenue generated by one of its products to understand its performance and variability. </a:t>
          </a:r>
        </a:p>
        <a:p>
          <a:endParaRPr lang="en-IN"/>
        </a:p>
        <a:p>
          <a:r>
            <a:rPr lang="en-IN"/>
            <a:t>Data: </a:t>
          </a:r>
        </a:p>
        <a:p>
          <a:r>
            <a:rPr lang="en-IN"/>
            <a:t>Let's consider the monthly revenue (in thousands of dollars) for the past 12 months</a:t>
          </a:r>
        </a:p>
        <a:p>
          <a:endParaRPr lang="en-IN" sz="1100"/>
        </a:p>
        <a:p>
          <a:endParaRPr lang="en-IN" sz="1100"/>
        </a:p>
        <a:p>
          <a:r>
            <a:rPr lang="en-IN"/>
            <a:t>$120, $150, $110, $135, $125, $140, $130, $155, $115, $145, $135, $130</a:t>
          </a:r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2</xdr:row>
      <xdr:rowOff>95250</xdr:rowOff>
    </xdr:from>
    <xdr:to>
      <xdr:col>12</xdr:col>
      <xdr:colOff>38100</xdr:colOff>
      <xdr:row>8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B50EE74-1C3A-4F85-A6DF-49E3053F9CC6}"/>
            </a:ext>
          </a:extLst>
        </xdr:cNvPr>
        <xdr:cNvSpPr txBox="1"/>
      </xdr:nvSpPr>
      <xdr:spPr>
        <a:xfrm>
          <a:off x="781050" y="476250"/>
          <a:ext cx="6572250" cy="120015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5) Problem : A survey was conducted to gather feedback from customers regarding their satisfaction with a particular service on a scale of 1 to 10.</a:t>
          </a:r>
        </a:p>
        <a:p>
          <a:endParaRPr lang="en-IN"/>
        </a:p>
        <a:p>
          <a:r>
            <a:rPr lang="en-IN"/>
            <a:t> Data: </a:t>
          </a:r>
        </a:p>
        <a:p>
          <a:r>
            <a:rPr lang="en-IN"/>
            <a:t>    Let's consider the satisfaction ratings from 50 customers:</a:t>
          </a:r>
          <a:endParaRPr lang="en-IN" sz="1100"/>
        </a:p>
      </xdr:txBody>
    </xdr:sp>
    <xdr:clientData/>
  </xdr:twoCellAnchor>
  <xdr:twoCellAnchor>
    <xdr:from>
      <xdr:col>0</xdr:col>
      <xdr:colOff>571500</xdr:colOff>
      <xdr:row>11</xdr:row>
      <xdr:rowOff>66674</xdr:rowOff>
    </xdr:from>
    <xdr:to>
      <xdr:col>3</xdr:col>
      <xdr:colOff>238125</xdr:colOff>
      <xdr:row>17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4661346-C3B2-4CC4-A346-8D0A7BF27D69}"/>
            </a:ext>
          </a:extLst>
        </xdr:cNvPr>
        <xdr:cNvSpPr txBox="1"/>
      </xdr:nvSpPr>
      <xdr:spPr>
        <a:xfrm>
          <a:off x="571500" y="2162174"/>
          <a:ext cx="1495425" cy="1152526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8, 7, 9, 6, 7, 8, 9, 8, 7, 6, 8, 9, 7, 8, 7, 6, 8, 9, 6, 7, 8, 9, 7, 6, 7, 8, 9, 8, 7, 6, 9, 8, 7, 6, 8, 9, 7, 8, 7, 6, 9, 8, 7, 6, 7, 8, 9, 8, 7, 6</a:t>
          </a:r>
          <a:endParaRPr lang="en-I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</xdr:row>
      <xdr:rowOff>161925</xdr:rowOff>
    </xdr:from>
    <xdr:to>
      <xdr:col>10</xdr:col>
      <xdr:colOff>428625</xdr:colOff>
      <xdr:row>9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6A17376-DC12-40DB-9B6D-C7761AE0A222}"/>
            </a:ext>
          </a:extLst>
        </xdr:cNvPr>
        <xdr:cNvSpPr txBox="1"/>
      </xdr:nvSpPr>
      <xdr:spPr>
        <a:xfrm>
          <a:off x="590550" y="352425"/>
          <a:ext cx="5934075" cy="14478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6) Problem :A company wants to analyze the customer wait times at its call center to assess the efficiency of its customer service operations. </a:t>
          </a:r>
        </a:p>
        <a:p>
          <a:endParaRPr lang="en-IN"/>
        </a:p>
        <a:p>
          <a:r>
            <a:rPr lang="en-IN"/>
            <a:t>Data: </a:t>
          </a:r>
        </a:p>
        <a:p>
          <a:r>
            <a:rPr lang="en-IN"/>
            <a:t>       Let's consider the wait times (in minutes) for a sample of 100 randomly selected customer calls:</a:t>
          </a:r>
          <a:endParaRPr lang="en-IN" sz="1100"/>
        </a:p>
      </xdr:txBody>
    </xdr:sp>
    <xdr:clientData/>
  </xdr:twoCellAnchor>
  <xdr:twoCellAnchor>
    <xdr:from>
      <xdr:col>1</xdr:col>
      <xdr:colOff>19050</xdr:colOff>
      <xdr:row>11</xdr:row>
      <xdr:rowOff>104775</xdr:rowOff>
    </xdr:from>
    <xdr:to>
      <xdr:col>5</xdr:col>
      <xdr:colOff>323850</xdr:colOff>
      <xdr:row>20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1E81CB4-280E-4A86-960A-9AB49B9B0BEA}"/>
            </a:ext>
          </a:extLst>
        </xdr:cNvPr>
        <xdr:cNvSpPr txBox="1"/>
      </xdr:nvSpPr>
      <xdr:spPr>
        <a:xfrm>
          <a:off x="628650" y="2200275"/>
          <a:ext cx="2743200" cy="17716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10, 15, 12, 18, 20, 25, 8, 14, 16, 22, 9, 17, 11, 13, 19, 23, 21, 16, 24, 27, 13, 10, 18, 16, 12, 14, 19, 21, 11, 17, 15, 20, 26, 13, 12, 14, 22, 19, 16, 11, 25, 18, 16, 13, 21, 20, 15, 12, 19, 17, 14, 16, 23, 18, 15, 11, 19, 22, 17, 12, 16, 14, 18, 20, 25, 13, 11, 22, 19, 17, 15, 16, 13, 14, 18, 20, 19, 21, 17, 12, 15, 13, 16, 14, 22, 21, 19, 18, 16, 11, 17, 14, 12, 20, 23, 19, 15, 16, 13, 18</a:t>
          </a:r>
          <a:endParaRPr lang="en-IN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123825</xdr:rowOff>
    </xdr:from>
    <xdr:to>
      <xdr:col>12</xdr:col>
      <xdr:colOff>9525</xdr:colOff>
      <xdr:row>9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1DBD37-32EA-4059-915B-6931025D751D}"/>
            </a:ext>
          </a:extLst>
        </xdr:cNvPr>
        <xdr:cNvSpPr txBox="1"/>
      </xdr:nvSpPr>
      <xdr:spPr>
        <a:xfrm>
          <a:off x="657225" y="314325"/>
          <a:ext cx="6667500" cy="1533525"/>
        </a:xfrm>
        <a:prstGeom prst="rect">
          <a:avLst/>
        </a:prstGeom>
        <a:solidFill>
          <a:schemeClr val="accent4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solidFill>
                <a:schemeClr val="bg2"/>
              </a:solidFill>
            </a:rPr>
            <a:t>7) Problem : A transportation company wants to analyze the fuel efficiency of its vehicle fleet to identify any variations across different vehicle models.</a:t>
          </a:r>
        </a:p>
        <a:p>
          <a:endParaRPr lang="en-IN">
            <a:solidFill>
              <a:schemeClr val="bg2"/>
            </a:solidFill>
          </a:endParaRPr>
        </a:p>
        <a:p>
          <a:r>
            <a:rPr lang="en-IN">
              <a:solidFill>
                <a:schemeClr val="bg2"/>
              </a:solidFill>
            </a:rPr>
            <a:t> Data:</a:t>
          </a:r>
        </a:p>
        <a:p>
          <a:r>
            <a:rPr lang="en-IN">
              <a:solidFill>
                <a:schemeClr val="bg2"/>
              </a:solidFill>
            </a:rPr>
            <a:t>       Let's consider the fuel efficiency (in miles per gallon, mpg) for a sample of 50 vehicles:</a:t>
          </a:r>
          <a:endParaRPr lang="en-IN" sz="1100">
            <a:solidFill>
              <a:schemeClr val="bg2"/>
            </a:solidFill>
          </a:endParaRPr>
        </a:p>
      </xdr:txBody>
    </xdr:sp>
    <xdr:clientData/>
  </xdr:twoCellAnchor>
  <xdr:twoCellAnchor>
    <xdr:from>
      <xdr:col>1</xdr:col>
      <xdr:colOff>57151</xdr:colOff>
      <xdr:row>12</xdr:row>
      <xdr:rowOff>0</xdr:rowOff>
    </xdr:from>
    <xdr:to>
      <xdr:col>6</xdr:col>
      <xdr:colOff>1</xdr:colOff>
      <xdr:row>17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71DA1B-B6A5-44F1-8600-13EFA8FE240C}"/>
            </a:ext>
          </a:extLst>
        </xdr:cNvPr>
        <xdr:cNvSpPr txBox="1"/>
      </xdr:nvSpPr>
      <xdr:spPr>
        <a:xfrm>
          <a:off x="666751" y="2286000"/>
          <a:ext cx="2990850" cy="1000125"/>
        </a:xfrm>
        <a:prstGeom prst="rect">
          <a:avLst/>
        </a:prstGeom>
        <a:solidFill>
          <a:schemeClr val="accent4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solidFill>
                <a:schemeClr val="bg2"/>
              </a:solidFill>
            </a:rPr>
            <a:t>Model A: 30, 32, 33, 28, 31, 30, 29, 30, 32, 31, Model B: 25, 27, 26, 23, 28, 24, 26, 25, 27, 28, Model C: 22, 23, 20, 25, 21, 24, 23, 22, 25, 24, Model D: 18, 17, 19, 20, 21, 18, 19, 17, 20, 19, Model E: 35, 36, 34, 35, 33, 34, 32, 33, 36, 34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623F4-6780-4A62-8199-9AF9202033AA}">
  <dimension ref="B12:D41"/>
  <sheetViews>
    <sheetView topLeftCell="A24" workbookViewId="0">
      <selection activeCell="J34" sqref="J34"/>
    </sheetView>
  </sheetViews>
  <sheetFormatPr defaultRowHeight="15" x14ac:dyDescent="0.25"/>
  <cols>
    <col min="2" max="2" width="10" customWidth="1"/>
  </cols>
  <sheetData>
    <row r="12" spans="2:3" x14ac:dyDescent="0.25">
      <c r="B12" s="2" t="s">
        <v>0</v>
      </c>
      <c r="C12" s="2" t="s">
        <v>1</v>
      </c>
    </row>
    <row r="13" spans="2:3" x14ac:dyDescent="0.25">
      <c r="B13" s="1">
        <v>1</v>
      </c>
      <c r="C13" s="1">
        <v>120</v>
      </c>
    </row>
    <row r="14" spans="2:3" x14ac:dyDescent="0.25">
      <c r="B14" s="1">
        <v>2</v>
      </c>
      <c r="C14" s="1">
        <v>110</v>
      </c>
    </row>
    <row r="15" spans="2:3" x14ac:dyDescent="0.25">
      <c r="B15" s="1">
        <v>3</v>
      </c>
      <c r="C15" s="1">
        <v>130</v>
      </c>
    </row>
    <row r="16" spans="2:3" x14ac:dyDescent="0.25">
      <c r="B16" s="1">
        <v>4</v>
      </c>
      <c r="C16" s="1">
        <v>115</v>
      </c>
    </row>
    <row r="17" spans="2:3" x14ac:dyDescent="0.25">
      <c r="B17" s="1">
        <v>5</v>
      </c>
      <c r="C17" s="1">
        <v>125</v>
      </c>
    </row>
    <row r="18" spans="2:3" x14ac:dyDescent="0.25">
      <c r="B18" s="1">
        <v>6</v>
      </c>
      <c r="C18" s="1">
        <v>105</v>
      </c>
    </row>
    <row r="19" spans="2:3" x14ac:dyDescent="0.25">
      <c r="B19" s="1">
        <v>7</v>
      </c>
      <c r="C19" s="1">
        <v>135</v>
      </c>
    </row>
    <row r="20" spans="2:3" x14ac:dyDescent="0.25">
      <c r="B20" s="1">
        <v>8</v>
      </c>
      <c r="C20" s="1">
        <v>115</v>
      </c>
    </row>
    <row r="21" spans="2:3" x14ac:dyDescent="0.25">
      <c r="B21" s="1">
        <v>9</v>
      </c>
      <c r="C21" s="1">
        <v>125</v>
      </c>
    </row>
    <row r="22" spans="2:3" x14ac:dyDescent="0.25">
      <c r="B22" s="1">
        <v>10</v>
      </c>
      <c r="C22" s="1">
        <v>140</v>
      </c>
    </row>
    <row r="25" spans="2:3" x14ac:dyDescent="0.25">
      <c r="B25" s="3" t="s">
        <v>2</v>
      </c>
    </row>
    <row r="27" spans="2:3" x14ac:dyDescent="0.25">
      <c r="B27" s="4" t="s">
        <v>3</v>
      </c>
    </row>
    <row r="29" spans="2:3" x14ac:dyDescent="0.25">
      <c r="B29" t="s">
        <v>6</v>
      </c>
      <c r="C29">
        <f>140-105</f>
        <v>35</v>
      </c>
    </row>
    <row r="33" spans="2:4" x14ac:dyDescent="0.25">
      <c r="B33" s="4" t="s">
        <v>4</v>
      </c>
    </row>
    <row r="35" spans="2:4" x14ac:dyDescent="0.25">
      <c r="B35" t="s">
        <v>7</v>
      </c>
      <c r="C35">
        <f>AVERAGE($C$13:$C$22)</f>
        <v>122</v>
      </c>
    </row>
    <row r="36" spans="2:4" x14ac:dyDescent="0.25">
      <c r="B36" t="s">
        <v>8</v>
      </c>
      <c r="C36">
        <v>134</v>
      </c>
      <c r="D36" t="s">
        <v>9</v>
      </c>
    </row>
    <row r="38" spans="2:4" x14ac:dyDescent="0.25">
      <c r="B38" s="4" t="s">
        <v>5</v>
      </c>
    </row>
    <row r="41" spans="2:4" x14ac:dyDescent="0.25">
      <c r="B41" t="s">
        <v>10</v>
      </c>
      <c r="D41">
        <f>STDEV($C$13:$C$22)</f>
        <v>11.105554165971787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9299A-1C07-4DD6-8A6D-58AF6FECFF23}">
  <dimension ref="B11:E42"/>
  <sheetViews>
    <sheetView topLeftCell="A22" workbookViewId="0">
      <selection activeCell="I37" sqref="I37"/>
    </sheetView>
  </sheetViews>
  <sheetFormatPr defaultRowHeight="15" x14ac:dyDescent="0.25"/>
  <cols>
    <col min="2" max="2" width="11.5703125" customWidth="1"/>
    <col min="3" max="3" width="13.140625" customWidth="1"/>
    <col min="4" max="4" width="11.28515625" customWidth="1"/>
    <col min="5" max="5" width="13.7109375" customWidth="1"/>
  </cols>
  <sheetData>
    <row r="11" spans="2:5" ht="19.5" customHeight="1" x14ac:dyDescent="0.25">
      <c r="B11" s="5" t="s">
        <v>11</v>
      </c>
      <c r="C11" s="5" t="s">
        <v>12</v>
      </c>
      <c r="D11" s="5" t="s">
        <v>11</v>
      </c>
      <c r="E11" s="5" t="s">
        <v>12</v>
      </c>
    </row>
    <row r="12" spans="2:5" x14ac:dyDescent="0.25">
      <c r="B12" s="1">
        <v>1</v>
      </c>
      <c r="C12" s="1">
        <v>500</v>
      </c>
      <c r="D12" s="1">
        <v>16</v>
      </c>
      <c r="E12" s="1">
        <v>400</v>
      </c>
    </row>
    <row r="13" spans="2:5" x14ac:dyDescent="0.25">
      <c r="B13" s="1">
        <v>2</v>
      </c>
      <c r="C13" s="1">
        <v>700</v>
      </c>
      <c r="D13" s="1">
        <v>17</v>
      </c>
      <c r="E13" s="1">
        <v>650</v>
      </c>
    </row>
    <row r="14" spans="2:5" x14ac:dyDescent="0.25">
      <c r="B14" s="1">
        <v>3</v>
      </c>
      <c r="C14" s="1">
        <v>400</v>
      </c>
      <c r="D14" s="1">
        <v>18</v>
      </c>
      <c r="E14" s="1">
        <v>500</v>
      </c>
    </row>
    <row r="15" spans="2:5" x14ac:dyDescent="0.25">
      <c r="B15" s="1">
        <v>4</v>
      </c>
      <c r="C15" s="1">
        <v>600</v>
      </c>
      <c r="D15" s="1">
        <v>19</v>
      </c>
      <c r="E15" s="1">
        <v>750</v>
      </c>
    </row>
    <row r="16" spans="2:5" x14ac:dyDescent="0.25">
      <c r="B16" s="1">
        <v>5</v>
      </c>
      <c r="C16" s="1">
        <v>550</v>
      </c>
      <c r="D16" s="1">
        <v>20</v>
      </c>
      <c r="E16" s="1">
        <v>550</v>
      </c>
    </row>
    <row r="17" spans="2:5" x14ac:dyDescent="0.25">
      <c r="B17" s="1">
        <v>6</v>
      </c>
      <c r="C17" s="1">
        <v>750</v>
      </c>
      <c r="D17" s="1">
        <v>21</v>
      </c>
      <c r="E17" s="1">
        <v>700</v>
      </c>
    </row>
    <row r="18" spans="2:5" x14ac:dyDescent="0.25">
      <c r="B18" s="1">
        <v>7</v>
      </c>
      <c r="C18" s="1">
        <v>650</v>
      </c>
      <c r="D18" s="1">
        <v>22</v>
      </c>
      <c r="E18" s="1">
        <v>600</v>
      </c>
    </row>
    <row r="19" spans="2:5" x14ac:dyDescent="0.25">
      <c r="B19" s="1">
        <v>8</v>
      </c>
      <c r="C19" s="1">
        <v>500</v>
      </c>
      <c r="D19" s="1">
        <v>23</v>
      </c>
      <c r="E19" s="1">
        <v>500</v>
      </c>
    </row>
    <row r="20" spans="2:5" x14ac:dyDescent="0.25">
      <c r="B20" s="1">
        <v>9</v>
      </c>
      <c r="C20" s="1">
        <v>600</v>
      </c>
      <c r="D20" s="1">
        <v>24</v>
      </c>
      <c r="E20" s="1">
        <v>800</v>
      </c>
    </row>
    <row r="21" spans="2:5" x14ac:dyDescent="0.25">
      <c r="B21" s="1">
        <v>10</v>
      </c>
      <c r="C21" s="1">
        <v>550</v>
      </c>
      <c r="D21" s="1">
        <v>25</v>
      </c>
      <c r="E21" s="1">
        <v>550</v>
      </c>
    </row>
    <row r="22" spans="2:5" x14ac:dyDescent="0.25">
      <c r="B22" s="1">
        <v>11</v>
      </c>
      <c r="C22" s="1">
        <v>800</v>
      </c>
      <c r="D22" s="1">
        <v>26</v>
      </c>
      <c r="E22" s="1">
        <v>650</v>
      </c>
    </row>
    <row r="23" spans="2:5" x14ac:dyDescent="0.25">
      <c r="B23" s="1">
        <v>12</v>
      </c>
      <c r="C23" s="1">
        <v>450</v>
      </c>
      <c r="D23" s="1">
        <v>27</v>
      </c>
      <c r="E23" s="1">
        <v>400</v>
      </c>
    </row>
    <row r="24" spans="2:5" x14ac:dyDescent="0.25">
      <c r="B24" s="1">
        <v>13</v>
      </c>
      <c r="C24" s="1">
        <v>700</v>
      </c>
      <c r="D24" s="1">
        <v>28</v>
      </c>
      <c r="E24" s="1">
        <v>600</v>
      </c>
    </row>
    <row r="25" spans="2:5" x14ac:dyDescent="0.25">
      <c r="B25" s="1">
        <v>14</v>
      </c>
      <c r="C25" s="1">
        <v>550</v>
      </c>
      <c r="D25" s="1">
        <v>29</v>
      </c>
      <c r="E25" s="1">
        <v>750</v>
      </c>
    </row>
    <row r="26" spans="2:5" x14ac:dyDescent="0.25">
      <c r="B26" s="1">
        <v>15</v>
      </c>
      <c r="C26" s="1">
        <v>600</v>
      </c>
      <c r="D26" s="1">
        <v>30</v>
      </c>
      <c r="E26" s="1">
        <v>550</v>
      </c>
    </row>
    <row r="29" spans="2:5" x14ac:dyDescent="0.25">
      <c r="B29" s="4" t="s">
        <v>13</v>
      </c>
    </row>
    <row r="31" spans="2:5" x14ac:dyDescent="0.25">
      <c r="B31" s="6" t="s">
        <v>16</v>
      </c>
      <c r="C31">
        <f>800-400</f>
        <v>400</v>
      </c>
    </row>
    <row r="35" spans="2:4" x14ac:dyDescent="0.25">
      <c r="B35" s="4" t="s">
        <v>14</v>
      </c>
    </row>
    <row r="37" spans="2:4" x14ac:dyDescent="0.25">
      <c r="B37" s="6" t="s">
        <v>17</v>
      </c>
      <c r="C37">
        <f>_xlfn.VAR.P($C$12:$C$26,$E$12:$E$26)</f>
        <v>12725</v>
      </c>
    </row>
    <row r="40" spans="2:4" x14ac:dyDescent="0.25">
      <c r="B40" s="4" t="s">
        <v>15</v>
      </c>
    </row>
    <row r="42" spans="2:4" x14ac:dyDescent="0.25">
      <c r="B42" s="6" t="s">
        <v>18</v>
      </c>
      <c r="D42">
        <f>STDEV(C12:C26,E12:E26)</f>
        <v>114.73357443855863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9C994-1453-4CBB-9E77-98B33F772A4D}">
  <dimension ref="B1:J41"/>
  <sheetViews>
    <sheetView topLeftCell="A30" workbookViewId="0">
      <selection activeCell="H44" sqref="H44:I44"/>
    </sheetView>
  </sheetViews>
  <sheetFormatPr defaultRowHeight="15" x14ac:dyDescent="0.25"/>
  <cols>
    <col min="2" max="2" width="11" customWidth="1"/>
    <col min="6" max="6" width="16.85546875" customWidth="1"/>
  </cols>
  <sheetData>
    <row r="1" spans="6:10" x14ac:dyDescent="0.25">
      <c r="F1">
        <v>2</v>
      </c>
    </row>
    <row r="11" spans="6:10" x14ac:dyDescent="0.25">
      <c r="F11" s="3" t="s">
        <v>19</v>
      </c>
    </row>
    <row r="12" spans="6:10" x14ac:dyDescent="0.25">
      <c r="F12" s="1">
        <v>3</v>
      </c>
      <c r="G12" s="1">
        <v>3</v>
      </c>
      <c r="H12" s="1">
        <v>2</v>
      </c>
      <c r="I12" s="1">
        <v>2</v>
      </c>
      <c r="J12" s="1">
        <v>5</v>
      </c>
    </row>
    <row r="13" spans="6:10" x14ac:dyDescent="0.25">
      <c r="F13" s="1">
        <v>5</v>
      </c>
      <c r="G13" s="1">
        <v>4</v>
      </c>
      <c r="H13" s="1">
        <v>4</v>
      </c>
      <c r="I13" s="1">
        <v>4</v>
      </c>
      <c r="J13" s="1">
        <v>3</v>
      </c>
    </row>
    <row r="14" spans="6:10" x14ac:dyDescent="0.25">
      <c r="F14" s="1">
        <v>2</v>
      </c>
      <c r="G14" s="1">
        <v>2</v>
      </c>
      <c r="H14" s="1">
        <v>2</v>
      </c>
      <c r="I14" s="1">
        <v>3</v>
      </c>
      <c r="J14" s="1"/>
    </row>
    <row r="15" spans="6:10" x14ac:dyDescent="0.25">
      <c r="F15" s="1">
        <v>4</v>
      </c>
      <c r="G15" s="1">
        <v>4</v>
      </c>
      <c r="H15" s="1">
        <v>4</v>
      </c>
      <c r="I15" s="1">
        <v>5</v>
      </c>
      <c r="J15" s="1"/>
    </row>
    <row r="16" spans="6:10" x14ac:dyDescent="0.25">
      <c r="F16" s="1">
        <v>6</v>
      </c>
      <c r="G16" s="1">
        <v>2</v>
      </c>
      <c r="H16" s="1">
        <v>2</v>
      </c>
      <c r="I16" s="1">
        <v>3</v>
      </c>
      <c r="J16" s="1"/>
    </row>
    <row r="17" spans="2:10" x14ac:dyDescent="0.25">
      <c r="F17" s="1">
        <v>2</v>
      </c>
      <c r="G17" s="1">
        <v>3</v>
      </c>
      <c r="H17" s="1">
        <v>3</v>
      </c>
      <c r="I17" s="1">
        <v>2</v>
      </c>
      <c r="J17" s="1"/>
    </row>
    <row r="18" spans="2:10" x14ac:dyDescent="0.25">
      <c r="F18" s="1">
        <v>3</v>
      </c>
      <c r="G18" s="1">
        <v>5</v>
      </c>
      <c r="H18" s="1">
        <v>5</v>
      </c>
      <c r="I18" s="1">
        <v>4</v>
      </c>
      <c r="J18" s="1"/>
    </row>
    <row r="19" spans="2:10" x14ac:dyDescent="0.25">
      <c r="F19" s="1">
        <v>4</v>
      </c>
      <c r="G19" s="1">
        <v>6</v>
      </c>
      <c r="H19" s="1">
        <v>6</v>
      </c>
      <c r="I19" s="1">
        <v>2</v>
      </c>
      <c r="J19" s="1"/>
    </row>
    <row r="20" spans="2:10" x14ac:dyDescent="0.25">
      <c r="F20" s="1">
        <v>2</v>
      </c>
      <c r="G20" s="1">
        <v>3</v>
      </c>
      <c r="H20" s="1">
        <v>3</v>
      </c>
      <c r="I20" s="1">
        <v>6</v>
      </c>
      <c r="J20" s="1"/>
    </row>
    <row r="21" spans="2:10" x14ac:dyDescent="0.25">
      <c r="F21" s="1">
        <v>5</v>
      </c>
      <c r="G21" s="1">
        <v>2</v>
      </c>
      <c r="H21" s="1">
        <v>2</v>
      </c>
      <c r="I21" s="1">
        <v>3</v>
      </c>
      <c r="J21" s="1"/>
    </row>
    <row r="22" spans="2:10" x14ac:dyDescent="0.25">
      <c r="F22" s="1">
        <v>7</v>
      </c>
      <c r="G22" s="1">
        <v>1</v>
      </c>
      <c r="H22" s="1">
        <v>1</v>
      </c>
      <c r="I22" s="1">
        <v>2</v>
      </c>
      <c r="J22" s="1"/>
    </row>
    <row r="23" spans="2:10" x14ac:dyDescent="0.25">
      <c r="F23" s="1">
        <v>2</v>
      </c>
      <c r="G23" s="1">
        <v>4</v>
      </c>
      <c r="H23" s="1">
        <v>4</v>
      </c>
      <c r="I23" s="1">
        <v>4</v>
      </c>
      <c r="J23" s="1"/>
    </row>
    <row r="25" spans="2:10" x14ac:dyDescent="0.25">
      <c r="B25" s="7" t="s">
        <v>20</v>
      </c>
    </row>
    <row r="27" spans="2:10" x14ac:dyDescent="0.25">
      <c r="B27" s="4" t="s">
        <v>21</v>
      </c>
    </row>
    <row r="29" spans="2:10" x14ac:dyDescent="0.25">
      <c r="B29" s="7" t="s">
        <v>24</v>
      </c>
      <c r="C29">
        <f>7-1</f>
        <v>6</v>
      </c>
      <c r="D29" t="s">
        <v>25</v>
      </c>
    </row>
    <row r="34" spans="2:5" x14ac:dyDescent="0.25">
      <c r="B34" s="4" t="s">
        <v>22</v>
      </c>
    </row>
    <row r="36" spans="2:5" x14ac:dyDescent="0.25">
      <c r="B36" s="7" t="s">
        <v>26</v>
      </c>
      <c r="C36">
        <f>_xlfn.VAR.P(F12:J23)</f>
        <v>2.04</v>
      </c>
    </row>
    <row r="39" spans="2:5" x14ac:dyDescent="0.25">
      <c r="B39" s="4" t="s">
        <v>23</v>
      </c>
    </row>
    <row r="41" spans="2:5" x14ac:dyDescent="0.25">
      <c r="B41" s="7" t="s">
        <v>10</v>
      </c>
      <c r="C41" s="7"/>
      <c r="D41">
        <f>STDEV(F12:J23)</f>
        <v>1.4427864197660112</v>
      </c>
      <c r="E41" t="s">
        <v>25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18D41-B88B-4A48-90C3-9DC7D8957C13}">
  <dimension ref="B14:D36"/>
  <sheetViews>
    <sheetView topLeftCell="A25" workbookViewId="0">
      <selection activeCell="C37" sqref="C37"/>
    </sheetView>
  </sheetViews>
  <sheetFormatPr defaultRowHeight="15" x14ac:dyDescent="0.25"/>
  <cols>
    <col min="2" max="2" width="10.42578125" customWidth="1"/>
  </cols>
  <sheetData>
    <row r="14" spans="2:4" x14ac:dyDescent="0.25">
      <c r="B14" s="9" t="s">
        <v>27</v>
      </c>
      <c r="C14" s="9"/>
      <c r="D14" s="9"/>
    </row>
    <row r="15" spans="2:4" x14ac:dyDescent="0.25">
      <c r="B15" s="10">
        <v>120</v>
      </c>
    </row>
    <row r="16" spans="2:4" x14ac:dyDescent="0.25">
      <c r="B16" s="11">
        <v>150</v>
      </c>
    </row>
    <row r="17" spans="2:4" x14ac:dyDescent="0.25">
      <c r="B17" s="11">
        <v>110</v>
      </c>
    </row>
    <row r="18" spans="2:4" x14ac:dyDescent="0.25">
      <c r="B18" s="11">
        <v>135</v>
      </c>
    </row>
    <row r="19" spans="2:4" x14ac:dyDescent="0.25">
      <c r="B19" s="11">
        <v>125</v>
      </c>
    </row>
    <row r="20" spans="2:4" x14ac:dyDescent="0.25">
      <c r="B20" s="11">
        <v>140</v>
      </c>
    </row>
    <row r="21" spans="2:4" x14ac:dyDescent="0.25">
      <c r="B21" s="11">
        <v>130</v>
      </c>
    </row>
    <row r="22" spans="2:4" x14ac:dyDescent="0.25">
      <c r="B22" s="11">
        <v>155</v>
      </c>
    </row>
    <row r="23" spans="2:4" x14ac:dyDescent="0.25">
      <c r="B23" s="11">
        <v>115</v>
      </c>
    </row>
    <row r="24" spans="2:4" x14ac:dyDescent="0.25">
      <c r="B24" s="11">
        <v>145</v>
      </c>
    </row>
    <row r="25" spans="2:4" x14ac:dyDescent="0.25">
      <c r="B25" s="11">
        <v>135</v>
      </c>
    </row>
    <row r="26" spans="2:4" x14ac:dyDescent="0.25">
      <c r="B26" s="11">
        <v>130</v>
      </c>
    </row>
    <row r="28" spans="2:4" x14ac:dyDescent="0.25">
      <c r="B28" s="8" t="s">
        <v>20</v>
      </c>
    </row>
    <row r="30" spans="2:4" x14ac:dyDescent="0.25">
      <c r="B30" s="4" t="s">
        <v>28</v>
      </c>
    </row>
    <row r="32" spans="2:4" x14ac:dyDescent="0.25">
      <c r="B32" t="s">
        <v>30</v>
      </c>
      <c r="C32">
        <f>AVERAGE(B15:B26)</f>
        <v>132.5</v>
      </c>
      <c r="D32" t="s">
        <v>31</v>
      </c>
    </row>
    <row r="34" spans="2:4" x14ac:dyDescent="0.25">
      <c r="B34" s="4" t="s">
        <v>29</v>
      </c>
    </row>
    <row r="36" spans="2:4" x14ac:dyDescent="0.25">
      <c r="B36" t="s">
        <v>32</v>
      </c>
      <c r="C36">
        <f>155-110</f>
        <v>45</v>
      </c>
      <c r="D36" t="s">
        <v>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11050-003A-4ED0-94BA-8D9B3D99208C}">
  <dimension ref="B12:K33"/>
  <sheetViews>
    <sheetView workbookViewId="0">
      <selection activeCell="H35" sqref="H35"/>
    </sheetView>
  </sheetViews>
  <sheetFormatPr defaultRowHeight="15" x14ac:dyDescent="0.25"/>
  <cols>
    <col min="2" max="2" width="10.28515625" customWidth="1"/>
  </cols>
  <sheetData>
    <row r="12" spans="6:11" x14ac:dyDescent="0.25">
      <c r="F12" s="12" t="s">
        <v>33</v>
      </c>
      <c r="G12" s="12"/>
      <c r="H12" s="12"/>
    </row>
    <row r="13" spans="6:11" x14ac:dyDescent="0.25">
      <c r="F13" s="1">
        <v>8</v>
      </c>
      <c r="G13" s="1">
        <v>6</v>
      </c>
      <c r="H13" s="1">
        <v>6</v>
      </c>
      <c r="I13" s="1">
        <v>8</v>
      </c>
      <c r="J13" s="1">
        <v>7</v>
      </c>
      <c r="K13" s="1">
        <v>8</v>
      </c>
    </row>
    <row r="14" spans="6:11" x14ac:dyDescent="0.25">
      <c r="F14" s="1">
        <v>7</v>
      </c>
      <c r="G14" s="1">
        <v>8</v>
      </c>
      <c r="H14" s="1">
        <v>7</v>
      </c>
      <c r="I14" s="1">
        <v>7</v>
      </c>
      <c r="J14" s="1">
        <v>8</v>
      </c>
      <c r="K14" s="1">
        <v>9</v>
      </c>
    </row>
    <row r="15" spans="6:11" x14ac:dyDescent="0.25">
      <c r="F15" s="1">
        <v>9</v>
      </c>
      <c r="G15" s="1">
        <v>9</v>
      </c>
      <c r="H15" s="1">
        <v>8</v>
      </c>
      <c r="I15" s="1">
        <v>6</v>
      </c>
      <c r="J15" s="1">
        <v>7</v>
      </c>
      <c r="K15" s="1">
        <v>8</v>
      </c>
    </row>
    <row r="16" spans="6:11" x14ac:dyDescent="0.25">
      <c r="F16" s="1">
        <v>6</v>
      </c>
      <c r="G16" s="1">
        <v>7</v>
      </c>
      <c r="H16" s="1">
        <v>9</v>
      </c>
      <c r="I16" s="1">
        <v>9</v>
      </c>
      <c r="J16" s="1">
        <v>6</v>
      </c>
      <c r="K16" s="1">
        <v>7</v>
      </c>
    </row>
    <row r="17" spans="2:11" x14ac:dyDescent="0.25">
      <c r="F17" s="1">
        <v>7</v>
      </c>
      <c r="G17" s="1">
        <v>8</v>
      </c>
      <c r="H17" s="1">
        <v>7</v>
      </c>
      <c r="I17" s="1">
        <v>8</v>
      </c>
      <c r="J17" s="1">
        <v>9</v>
      </c>
      <c r="K17" s="1">
        <v>6</v>
      </c>
    </row>
    <row r="18" spans="2:11" x14ac:dyDescent="0.25">
      <c r="F18" s="1">
        <v>8</v>
      </c>
      <c r="G18" s="1">
        <v>7</v>
      </c>
      <c r="H18" s="1">
        <v>6</v>
      </c>
      <c r="I18" s="1">
        <v>7</v>
      </c>
      <c r="J18" s="1">
        <v>8</v>
      </c>
      <c r="K18" s="1"/>
    </row>
    <row r="19" spans="2:11" x14ac:dyDescent="0.25">
      <c r="F19" s="1">
        <v>9</v>
      </c>
      <c r="G19" s="1">
        <v>6</v>
      </c>
      <c r="H19" s="1">
        <v>7</v>
      </c>
      <c r="I19" s="1">
        <v>6</v>
      </c>
      <c r="J19" s="1">
        <v>7</v>
      </c>
      <c r="K19" s="1"/>
    </row>
    <row r="20" spans="2:11" x14ac:dyDescent="0.25">
      <c r="F20" s="1">
        <v>8</v>
      </c>
      <c r="G20" s="1">
        <v>8</v>
      </c>
      <c r="H20" s="1">
        <v>8</v>
      </c>
      <c r="I20" s="1">
        <v>8</v>
      </c>
      <c r="J20" s="1">
        <v>6</v>
      </c>
      <c r="K20" s="1"/>
    </row>
    <row r="21" spans="2:11" x14ac:dyDescent="0.25">
      <c r="F21" s="1">
        <v>7</v>
      </c>
      <c r="G21" s="1">
        <v>9</v>
      </c>
      <c r="H21" s="1">
        <v>9</v>
      </c>
      <c r="I21" s="1">
        <v>9</v>
      </c>
      <c r="J21" s="1">
        <v>7</v>
      </c>
      <c r="K21" s="1"/>
    </row>
    <row r="24" spans="2:11" x14ac:dyDescent="0.25">
      <c r="B24" s="12" t="s">
        <v>20</v>
      </c>
    </row>
    <row r="26" spans="2:11" x14ac:dyDescent="0.25">
      <c r="B26" s="4" t="s">
        <v>34</v>
      </c>
    </row>
    <row r="28" spans="2:11" x14ac:dyDescent="0.25">
      <c r="B28" s="13" t="s">
        <v>36</v>
      </c>
      <c r="C28">
        <f>AVERAGE(F13:K21)</f>
        <v>7.5</v>
      </c>
    </row>
    <row r="31" spans="2:11" x14ac:dyDescent="0.25">
      <c r="B31" s="4" t="s">
        <v>35</v>
      </c>
    </row>
    <row r="33" spans="2:4" x14ac:dyDescent="0.25">
      <c r="B33" t="s">
        <v>37</v>
      </c>
      <c r="D33">
        <f>STDEV(F13:K21)</f>
        <v>1.0350983390135313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A6FA5-AD5D-4A7E-9905-6EEF1F680402}">
  <dimension ref="B12:P42"/>
  <sheetViews>
    <sheetView tabSelected="1" topLeftCell="A25" workbookViewId="0">
      <selection activeCell="C38" sqref="C38"/>
    </sheetView>
  </sheetViews>
  <sheetFormatPr defaultRowHeight="15" x14ac:dyDescent="0.25"/>
  <cols>
    <col min="2" max="2" width="10.140625" customWidth="1"/>
    <col min="8" max="8" width="11.7109375" customWidth="1"/>
    <col min="9" max="16" width="11.5703125" customWidth="1"/>
  </cols>
  <sheetData>
    <row r="12" spans="8:16" x14ac:dyDescent="0.25">
      <c r="H12" s="14" t="s">
        <v>38</v>
      </c>
      <c r="I12" s="14" t="s">
        <v>38</v>
      </c>
      <c r="J12" s="14" t="s">
        <v>38</v>
      </c>
      <c r="K12" s="14" t="s">
        <v>38</v>
      </c>
      <c r="L12" s="14" t="s">
        <v>38</v>
      </c>
      <c r="M12" s="14" t="s">
        <v>38</v>
      </c>
      <c r="N12" s="14" t="s">
        <v>38</v>
      </c>
      <c r="O12" s="14" t="s">
        <v>38</v>
      </c>
      <c r="P12" s="14" t="s">
        <v>38</v>
      </c>
    </row>
    <row r="13" spans="8:16" x14ac:dyDescent="0.25">
      <c r="H13" s="1">
        <v>10</v>
      </c>
      <c r="I13" s="1">
        <v>11</v>
      </c>
      <c r="J13" s="1">
        <v>12</v>
      </c>
      <c r="K13" s="1">
        <v>22</v>
      </c>
      <c r="L13" s="1">
        <v>19</v>
      </c>
      <c r="M13" s="1">
        <v>16</v>
      </c>
      <c r="N13" s="1">
        <v>13</v>
      </c>
      <c r="O13" s="1">
        <v>22</v>
      </c>
      <c r="P13" s="1">
        <v>15</v>
      </c>
    </row>
    <row r="14" spans="8:16" x14ac:dyDescent="0.25">
      <c r="H14" s="1">
        <v>15</v>
      </c>
      <c r="I14" s="1">
        <v>13</v>
      </c>
      <c r="J14" s="1">
        <v>14</v>
      </c>
      <c r="K14" s="1">
        <v>19</v>
      </c>
      <c r="L14" s="1">
        <v>17</v>
      </c>
      <c r="M14" s="1">
        <v>14</v>
      </c>
      <c r="N14" s="1">
        <v>14</v>
      </c>
      <c r="O14" s="1">
        <v>21</v>
      </c>
      <c r="P14" s="1">
        <v>16</v>
      </c>
    </row>
    <row r="15" spans="8:16" x14ac:dyDescent="0.25">
      <c r="H15" s="1">
        <v>12</v>
      </c>
      <c r="I15" s="1">
        <v>19</v>
      </c>
      <c r="J15" s="1">
        <v>19</v>
      </c>
      <c r="K15" s="1">
        <v>16</v>
      </c>
      <c r="L15" s="1">
        <v>14</v>
      </c>
      <c r="M15" s="1">
        <v>18</v>
      </c>
      <c r="N15" s="1">
        <v>18</v>
      </c>
      <c r="O15" s="1">
        <v>19</v>
      </c>
      <c r="P15" s="1">
        <v>13</v>
      </c>
    </row>
    <row r="16" spans="8:16" x14ac:dyDescent="0.25">
      <c r="H16" s="1">
        <v>18</v>
      </c>
      <c r="I16" s="1">
        <v>23</v>
      </c>
      <c r="J16" s="1">
        <v>21</v>
      </c>
      <c r="K16" s="1">
        <v>11</v>
      </c>
      <c r="L16" s="1">
        <v>16</v>
      </c>
      <c r="M16" s="1">
        <v>20</v>
      </c>
      <c r="N16" s="1">
        <v>20</v>
      </c>
      <c r="O16" s="1">
        <v>18</v>
      </c>
      <c r="P16" s="1">
        <v>18</v>
      </c>
    </row>
    <row r="17" spans="2:16" x14ac:dyDescent="0.25">
      <c r="H17" s="1">
        <v>20</v>
      </c>
      <c r="I17" s="1">
        <v>21</v>
      </c>
      <c r="J17" s="1">
        <v>11</v>
      </c>
      <c r="K17" s="1">
        <v>25</v>
      </c>
      <c r="L17" s="1">
        <v>23</v>
      </c>
      <c r="M17" s="1">
        <v>25</v>
      </c>
      <c r="N17" s="1">
        <v>19</v>
      </c>
      <c r="O17" s="1">
        <v>16</v>
      </c>
      <c r="P17" s="1"/>
    </row>
    <row r="18" spans="2:16" x14ac:dyDescent="0.25">
      <c r="H18" s="1">
        <v>25</v>
      </c>
      <c r="I18" s="1">
        <v>16</v>
      </c>
      <c r="J18" s="1">
        <v>17</v>
      </c>
      <c r="K18" s="1">
        <v>18</v>
      </c>
      <c r="L18" s="1">
        <v>18</v>
      </c>
      <c r="M18" s="1">
        <v>13</v>
      </c>
      <c r="N18" s="1">
        <v>21</v>
      </c>
      <c r="O18" s="1">
        <v>11</v>
      </c>
      <c r="P18" s="1"/>
    </row>
    <row r="19" spans="2:16" x14ac:dyDescent="0.25">
      <c r="H19" s="1">
        <v>8</v>
      </c>
      <c r="I19" s="1">
        <v>24</v>
      </c>
      <c r="J19" s="1">
        <v>15</v>
      </c>
      <c r="K19" s="1">
        <v>16</v>
      </c>
      <c r="L19" s="1">
        <v>15</v>
      </c>
      <c r="M19" s="1">
        <v>11</v>
      </c>
      <c r="N19" s="1">
        <v>17</v>
      </c>
      <c r="O19" s="1">
        <v>17</v>
      </c>
      <c r="P19" s="1"/>
    </row>
    <row r="20" spans="2:16" x14ac:dyDescent="0.25">
      <c r="H20" s="1">
        <v>14</v>
      </c>
      <c r="I20" s="1">
        <v>27</v>
      </c>
      <c r="J20" s="1">
        <v>20</v>
      </c>
      <c r="K20" s="1">
        <v>13</v>
      </c>
      <c r="L20" s="1">
        <v>11</v>
      </c>
      <c r="M20" s="1">
        <v>22</v>
      </c>
      <c r="N20" s="1">
        <v>12</v>
      </c>
      <c r="O20" s="1">
        <v>14</v>
      </c>
      <c r="P20" s="1"/>
    </row>
    <row r="21" spans="2:16" x14ac:dyDescent="0.25">
      <c r="H21" s="1">
        <v>16</v>
      </c>
      <c r="I21" s="1">
        <v>13</v>
      </c>
      <c r="J21" s="1">
        <v>26</v>
      </c>
      <c r="K21" s="1">
        <v>21</v>
      </c>
      <c r="L21" s="1">
        <v>19</v>
      </c>
      <c r="M21" s="1">
        <v>19</v>
      </c>
      <c r="N21" s="1">
        <v>15</v>
      </c>
      <c r="O21" s="1">
        <v>12</v>
      </c>
      <c r="P21" s="1"/>
    </row>
    <row r="22" spans="2:16" x14ac:dyDescent="0.25">
      <c r="H22" s="1">
        <v>22</v>
      </c>
      <c r="I22" s="1">
        <v>10</v>
      </c>
      <c r="J22" s="1">
        <v>13</v>
      </c>
      <c r="K22" s="1">
        <v>20</v>
      </c>
      <c r="L22" s="1">
        <v>22</v>
      </c>
      <c r="M22" s="1">
        <v>17</v>
      </c>
      <c r="N22" s="1">
        <v>13</v>
      </c>
      <c r="O22" s="1">
        <v>20</v>
      </c>
      <c r="P22" s="1"/>
    </row>
    <row r="23" spans="2:16" x14ac:dyDescent="0.25">
      <c r="H23" s="1">
        <v>9</v>
      </c>
      <c r="I23" s="1">
        <v>18</v>
      </c>
      <c r="J23" s="1">
        <v>12</v>
      </c>
      <c r="K23" s="1">
        <v>15</v>
      </c>
      <c r="L23" s="1">
        <v>17</v>
      </c>
      <c r="M23" s="1">
        <v>15</v>
      </c>
      <c r="N23" s="1">
        <v>16</v>
      </c>
      <c r="O23" s="1">
        <v>23</v>
      </c>
      <c r="P23" s="1"/>
    </row>
    <row r="24" spans="2:16" x14ac:dyDescent="0.25">
      <c r="H24" s="1">
        <v>17</v>
      </c>
      <c r="I24" s="1">
        <v>16</v>
      </c>
      <c r="J24" s="1">
        <v>14</v>
      </c>
      <c r="K24" s="1">
        <v>12</v>
      </c>
      <c r="L24" s="1">
        <v>12</v>
      </c>
      <c r="M24" s="1">
        <v>16</v>
      </c>
      <c r="N24" s="1">
        <v>14</v>
      </c>
      <c r="O24" s="1">
        <v>19</v>
      </c>
      <c r="P24" s="1"/>
    </row>
    <row r="27" spans="2:16" x14ac:dyDescent="0.25">
      <c r="B27" s="15" t="s">
        <v>20</v>
      </c>
    </row>
    <row r="29" spans="2:16" x14ac:dyDescent="0.25">
      <c r="B29" s="4" t="s">
        <v>39</v>
      </c>
      <c r="C29" s="4"/>
      <c r="D29" s="4"/>
      <c r="E29" s="4"/>
      <c r="F29" s="4"/>
      <c r="G29" s="4"/>
      <c r="H29" s="4"/>
      <c r="I29" s="4"/>
      <c r="J29" s="4"/>
    </row>
    <row r="31" spans="2:16" x14ac:dyDescent="0.25">
      <c r="B31" s="16" t="s">
        <v>42</v>
      </c>
      <c r="C31">
        <f>AVERAGE($H$13:$P$24)</f>
        <v>16.739999999999998</v>
      </c>
    </row>
    <row r="35" spans="2:9" x14ac:dyDescent="0.25">
      <c r="B35" s="4" t="s">
        <v>40</v>
      </c>
      <c r="C35" s="4"/>
      <c r="D35" s="4"/>
      <c r="E35" s="4"/>
      <c r="F35" s="4"/>
      <c r="G35" s="4"/>
      <c r="H35" s="4"/>
      <c r="I35" s="4"/>
    </row>
    <row r="37" spans="2:9" x14ac:dyDescent="0.25">
      <c r="B37" s="16" t="s">
        <v>43</v>
      </c>
      <c r="C37">
        <f>27-8</f>
        <v>19</v>
      </c>
    </row>
    <row r="38" spans="2:9" x14ac:dyDescent="0.25">
      <c r="C38" t="s">
        <v>44</v>
      </c>
    </row>
    <row r="40" spans="2:9" x14ac:dyDescent="0.25">
      <c r="B40" s="4" t="s">
        <v>41</v>
      </c>
    </row>
    <row r="42" spans="2:9" x14ac:dyDescent="0.25">
      <c r="B42" s="16" t="s">
        <v>45</v>
      </c>
      <c r="C42" s="17"/>
      <c r="D42">
        <f>STDEV(Sheet6!$H$13:$P$24)</f>
        <v>4.1429506881014673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0E532-2E8F-441A-9025-F664EDC841D6}">
  <dimension ref="B12:L52"/>
  <sheetViews>
    <sheetView topLeftCell="A17" workbookViewId="0">
      <selection activeCell="I54" sqref="I54"/>
    </sheetView>
  </sheetViews>
  <sheetFormatPr defaultRowHeight="15" x14ac:dyDescent="0.25"/>
  <cols>
    <col min="2" max="2" width="10.28515625" customWidth="1"/>
  </cols>
  <sheetData>
    <row r="12" spans="8:12" x14ac:dyDescent="0.25">
      <c r="H12" s="18" t="s">
        <v>46</v>
      </c>
      <c r="I12" s="18" t="s">
        <v>47</v>
      </c>
      <c r="J12" s="18" t="s">
        <v>48</v>
      </c>
      <c r="K12" s="18" t="s">
        <v>49</v>
      </c>
      <c r="L12" s="18" t="s">
        <v>50</v>
      </c>
    </row>
    <row r="13" spans="8:12" x14ac:dyDescent="0.25">
      <c r="H13" s="1">
        <v>30</v>
      </c>
      <c r="I13" s="1">
        <v>25</v>
      </c>
      <c r="J13" s="1">
        <v>22</v>
      </c>
      <c r="K13" s="1">
        <v>18</v>
      </c>
      <c r="L13" s="1">
        <v>35</v>
      </c>
    </row>
    <row r="14" spans="8:12" x14ac:dyDescent="0.25">
      <c r="H14" s="1">
        <v>32</v>
      </c>
      <c r="I14" s="1">
        <v>27</v>
      </c>
      <c r="J14" s="1">
        <v>23</v>
      </c>
      <c r="K14" s="1">
        <v>17</v>
      </c>
      <c r="L14" s="1">
        <v>36</v>
      </c>
    </row>
    <row r="15" spans="8:12" x14ac:dyDescent="0.25">
      <c r="H15" s="1">
        <v>33</v>
      </c>
      <c r="I15" s="1">
        <v>26</v>
      </c>
      <c r="J15" s="1">
        <v>20</v>
      </c>
      <c r="K15" s="1">
        <v>19</v>
      </c>
      <c r="L15" s="1">
        <v>34</v>
      </c>
    </row>
    <row r="16" spans="8:12" x14ac:dyDescent="0.25">
      <c r="H16" s="1">
        <v>28</v>
      </c>
      <c r="I16" s="1">
        <v>23</v>
      </c>
      <c r="J16" s="1">
        <v>25</v>
      </c>
      <c r="K16" s="1">
        <v>20</v>
      </c>
      <c r="L16" s="1">
        <v>35</v>
      </c>
    </row>
    <row r="17" spans="2:12" x14ac:dyDescent="0.25">
      <c r="H17" s="1">
        <v>31</v>
      </c>
      <c r="I17" s="1">
        <v>28</v>
      </c>
      <c r="J17" s="1">
        <v>21</v>
      </c>
      <c r="K17" s="1">
        <v>21</v>
      </c>
      <c r="L17" s="1">
        <v>33</v>
      </c>
    </row>
    <row r="18" spans="2:12" x14ac:dyDescent="0.25">
      <c r="H18" s="1">
        <v>30</v>
      </c>
      <c r="I18" s="1">
        <v>24</v>
      </c>
      <c r="J18" s="1">
        <v>24</v>
      </c>
      <c r="K18" s="1">
        <v>18</v>
      </c>
      <c r="L18" s="1">
        <v>34</v>
      </c>
    </row>
    <row r="19" spans="2:12" x14ac:dyDescent="0.25">
      <c r="H19" s="1">
        <v>29</v>
      </c>
      <c r="I19" s="1">
        <v>26</v>
      </c>
      <c r="J19" s="1">
        <v>23</v>
      </c>
      <c r="K19" s="1">
        <v>19</v>
      </c>
      <c r="L19" s="1">
        <v>32</v>
      </c>
    </row>
    <row r="20" spans="2:12" x14ac:dyDescent="0.25">
      <c r="H20" s="1">
        <v>30</v>
      </c>
      <c r="I20" s="1">
        <v>25</v>
      </c>
      <c r="J20" s="1">
        <v>22</v>
      </c>
      <c r="K20" s="1">
        <v>17</v>
      </c>
      <c r="L20" s="1">
        <v>33</v>
      </c>
    </row>
    <row r="21" spans="2:12" x14ac:dyDescent="0.25">
      <c r="H21" s="1">
        <v>32</v>
      </c>
      <c r="I21" s="1">
        <v>27</v>
      </c>
      <c r="J21" s="1">
        <v>25</v>
      </c>
      <c r="K21" s="1">
        <v>20</v>
      </c>
      <c r="L21" s="1">
        <v>36</v>
      </c>
    </row>
    <row r="22" spans="2:12" x14ac:dyDescent="0.25">
      <c r="H22" s="1">
        <v>31</v>
      </c>
      <c r="I22" s="1">
        <v>28</v>
      </c>
      <c r="J22" s="1">
        <v>24</v>
      </c>
      <c r="K22" s="1">
        <v>19</v>
      </c>
      <c r="L22" s="1">
        <v>34</v>
      </c>
    </row>
    <row r="24" spans="2:12" x14ac:dyDescent="0.25">
      <c r="B24" s="19" t="s">
        <v>20</v>
      </c>
    </row>
    <row r="27" spans="2:12" x14ac:dyDescent="0.25">
      <c r="B27" s="19" t="s">
        <v>51</v>
      </c>
      <c r="C27" s="19"/>
      <c r="D27" s="19"/>
      <c r="E27" s="19"/>
      <c r="F27" s="19"/>
      <c r="G27" s="19"/>
      <c r="H27" s="19"/>
      <c r="I27" s="19"/>
      <c r="J27" s="19"/>
    </row>
    <row r="28" spans="2:12" x14ac:dyDescent="0.25">
      <c r="C28" s="19" t="s">
        <v>54</v>
      </c>
    </row>
    <row r="29" spans="2:12" x14ac:dyDescent="0.25">
      <c r="B29" s="18" t="s">
        <v>46</v>
      </c>
      <c r="C29">
        <f>AVERAGE(H13:H22)</f>
        <v>30.6</v>
      </c>
      <c r="D29" t="s">
        <v>55</v>
      </c>
    </row>
    <row r="30" spans="2:12" x14ac:dyDescent="0.25">
      <c r="B30" s="18" t="s">
        <v>47</v>
      </c>
      <c r="C30">
        <f>AVERAGE(I13:I22)</f>
        <v>25.9</v>
      </c>
      <c r="D30" t="s">
        <v>55</v>
      </c>
    </row>
    <row r="31" spans="2:12" x14ac:dyDescent="0.25">
      <c r="B31" s="18" t="s">
        <v>48</v>
      </c>
      <c r="C31">
        <f>AVERAGE(J13:J22)</f>
        <v>22.9</v>
      </c>
      <c r="D31" t="s">
        <v>55</v>
      </c>
    </row>
    <row r="32" spans="2:12" x14ac:dyDescent="0.25">
      <c r="B32" s="18" t="s">
        <v>49</v>
      </c>
      <c r="C32">
        <f>AVERAGE(K13:K22)</f>
        <v>18.8</v>
      </c>
      <c r="D32" t="s">
        <v>55</v>
      </c>
    </row>
    <row r="33" spans="2:10" x14ac:dyDescent="0.25">
      <c r="B33" s="18" t="s">
        <v>50</v>
      </c>
      <c r="C33">
        <f>AVERAGE(L13:L22)</f>
        <v>34.200000000000003</v>
      </c>
      <c r="D33" t="s">
        <v>55</v>
      </c>
    </row>
    <row r="36" spans="2:10" x14ac:dyDescent="0.25">
      <c r="B36" s="19" t="s">
        <v>52</v>
      </c>
      <c r="C36" s="19"/>
      <c r="D36" s="19"/>
      <c r="E36" s="19"/>
      <c r="F36" s="19"/>
      <c r="G36" s="19"/>
      <c r="H36" s="19"/>
      <c r="I36" s="19"/>
      <c r="J36" s="19"/>
    </row>
    <row r="37" spans="2:10" x14ac:dyDescent="0.25">
      <c r="C37" s="19" t="s">
        <v>16</v>
      </c>
    </row>
    <row r="38" spans="2:10" x14ac:dyDescent="0.25">
      <c r="B38" s="18" t="s">
        <v>46</v>
      </c>
      <c r="C38">
        <f>33-28</f>
        <v>5</v>
      </c>
      <c r="D38" t="s">
        <v>55</v>
      </c>
    </row>
    <row r="39" spans="2:10" x14ac:dyDescent="0.25">
      <c r="B39" s="18" t="s">
        <v>47</v>
      </c>
      <c r="C39">
        <f>28-23</f>
        <v>5</v>
      </c>
      <c r="D39" t="s">
        <v>55</v>
      </c>
    </row>
    <row r="40" spans="2:10" x14ac:dyDescent="0.25">
      <c r="B40" s="18" t="s">
        <v>48</v>
      </c>
      <c r="C40">
        <f>25-20</f>
        <v>5</v>
      </c>
      <c r="D40" t="s">
        <v>55</v>
      </c>
    </row>
    <row r="41" spans="2:10" x14ac:dyDescent="0.25">
      <c r="B41" s="18" t="s">
        <v>49</v>
      </c>
      <c r="C41">
        <f>21-17</f>
        <v>4</v>
      </c>
      <c r="D41" t="s">
        <v>55</v>
      </c>
    </row>
    <row r="42" spans="2:10" x14ac:dyDescent="0.25">
      <c r="B42" s="18" t="s">
        <v>50</v>
      </c>
      <c r="C42">
        <f>36-32</f>
        <v>4</v>
      </c>
      <c r="D42" t="s">
        <v>55</v>
      </c>
    </row>
    <row r="46" spans="2:10" x14ac:dyDescent="0.25">
      <c r="B46" s="19" t="s">
        <v>53</v>
      </c>
      <c r="C46" s="19"/>
      <c r="D46" s="19"/>
      <c r="E46" s="19"/>
      <c r="F46" s="19"/>
      <c r="G46" s="19"/>
      <c r="H46" s="19"/>
      <c r="I46" s="19"/>
      <c r="J46" s="19"/>
    </row>
    <row r="47" spans="2:10" x14ac:dyDescent="0.25">
      <c r="C47" s="19" t="s">
        <v>8</v>
      </c>
    </row>
    <row r="48" spans="2:10" x14ac:dyDescent="0.25">
      <c r="B48" s="18" t="s">
        <v>46</v>
      </c>
      <c r="C48">
        <f>_xlfn.VAR.S(H13:H22)</f>
        <v>2.2666666666666675</v>
      </c>
      <c r="D48" t="s">
        <v>56</v>
      </c>
    </row>
    <row r="49" spans="2:4" x14ac:dyDescent="0.25">
      <c r="B49" s="18" t="s">
        <v>47</v>
      </c>
      <c r="C49">
        <f>_xlfn.VAR.S(I13:I22)</f>
        <v>2.7666666666666675</v>
      </c>
      <c r="D49" t="s">
        <v>56</v>
      </c>
    </row>
    <row r="50" spans="2:4" x14ac:dyDescent="0.25">
      <c r="B50" s="18" t="s">
        <v>48</v>
      </c>
      <c r="C50">
        <f>_xlfn.VAR.S(J13:J22)</f>
        <v>2.7666666666666675</v>
      </c>
      <c r="D50" t="s">
        <v>56</v>
      </c>
    </row>
    <row r="51" spans="2:4" x14ac:dyDescent="0.25">
      <c r="B51" s="18" t="s">
        <v>49</v>
      </c>
      <c r="C51">
        <f>_xlfn.VAR.S(K13:K22)</f>
        <v>1.7333333333333332</v>
      </c>
      <c r="D51" t="s">
        <v>56</v>
      </c>
    </row>
    <row r="52" spans="2:4" x14ac:dyDescent="0.25">
      <c r="B52" s="18" t="s">
        <v>50</v>
      </c>
      <c r="C52">
        <f>_xlfn.VAR.S(L13:L22)</f>
        <v>1.7333333333333332</v>
      </c>
      <c r="D52" t="s">
        <v>56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 Bhavya</dc:creator>
  <cp:lastModifiedBy>Patel Bhavya</cp:lastModifiedBy>
  <dcterms:created xsi:type="dcterms:W3CDTF">2024-12-11T03:59:00Z</dcterms:created>
  <dcterms:modified xsi:type="dcterms:W3CDTF">2024-12-13T08:57:57Z</dcterms:modified>
</cp:coreProperties>
</file>